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sepa-my.sharepoint.com/personal/gavett_stephen_epa_gov/Documents/HAPS research/ACR BD DCM TCE analysis/Science Hub record/"/>
    </mc:Choice>
  </mc:AlternateContent>
  <xr:revisionPtr revIDLastSave="708" documentId="8_{8C57868B-4451-4B7D-88CE-F68F83D240D4}" xr6:coauthVersionLast="47" xr6:coauthVersionMax="47" xr10:uidLastSave="{0540C3BE-A7AA-490A-A73A-053A57778ED3}"/>
  <bookViews>
    <workbookView xWindow="-108" yWindow="-108" windowWidth="23256" windowHeight="13896" xr2:uid="{00000000-000D-0000-FFFF-FFFF00000000}"/>
  </bookViews>
  <sheets>
    <sheet name="In Vitro Summary Speen 2022" sheetId="42" r:id="rId1"/>
    <sheet name="In Vivo Summary Mouse" sheetId="5" r:id="rId2"/>
    <sheet name="All Acr GC" sheetId="11" r:id="rId3"/>
    <sheet name="1ppm Acr Exp" sheetId="10" r:id="rId4"/>
    <sheet name="1ppm Acr air exp" sheetId="12" r:id="rId5"/>
    <sheet name="3.2ppm Acr Exp" sheetId="13" r:id="rId6"/>
    <sheet name="3.2ppm Acr air exp" sheetId="14" r:id="rId7"/>
    <sheet name="All TCE DHS" sheetId="41" r:id="rId8"/>
    <sheet name="3.2ppm TCE exp" sheetId="33" r:id="rId9"/>
    <sheet name="3.2ppm TCE air exp" sheetId="34" r:id="rId10"/>
    <sheet name="10ppm TCE exp" sheetId="35" r:id="rId11"/>
    <sheet name="10ppm TCE air exp" sheetId="36" r:id="rId12"/>
    <sheet name="32ppm TCE exp" sheetId="37" r:id="rId13"/>
    <sheet name="32ppm TCE air exp" sheetId="38" r:id="rId14"/>
    <sheet name="100ppm TCE exp" sheetId="39" r:id="rId15"/>
    <sheet name="100ppm TCE air exp" sheetId="40" r:id="rId16"/>
    <sheet name="All DCM DHS" sheetId="23" r:id="rId17"/>
    <sheet name="15.8ppm DCM Exp" sheetId="15" r:id="rId18"/>
    <sheet name="15.8ppm DCM air exp" sheetId="16" r:id="rId19"/>
    <sheet name="50ppm DCM exp" sheetId="17" r:id="rId20"/>
    <sheet name="50ppm DCM air exp" sheetId="18" r:id="rId21"/>
    <sheet name="158ppm DCM exp" sheetId="19" r:id="rId22"/>
    <sheet name="158ppm DCM air exp" sheetId="20" r:id="rId23"/>
    <sheet name="500ppm DCM exp" sheetId="21" r:id="rId24"/>
    <sheet name="500ppm DCM air exp" sheetId="22" r:id="rId25"/>
    <sheet name="5ppm BD exp" sheetId="24" r:id="rId26"/>
    <sheet name="5ppm BD air exp" sheetId="25" r:id="rId27"/>
    <sheet name="15.8ppm BD exp" sheetId="26" r:id="rId28"/>
    <sheet name="15.8ppm BD air exp" sheetId="27" r:id="rId29"/>
    <sheet name="50ppm BD exp" sheetId="28" r:id="rId30"/>
    <sheet name="50ppm BD air exp" sheetId="29" r:id="rId31"/>
    <sheet name="158ppm BD exp" sheetId="30" r:id="rId32"/>
    <sheet name="158ppm BD air exp" sheetId="31" r:id="rId3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93" i="19" l="1"/>
  <c r="L50" i="5"/>
  <c r="E27" i="42"/>
  <c r="D22" i="42"/>
  <c r="E159" i="42"/>
  <c r="D159" i="42"/>
  <c r="E158" i="42"/>
  <c r="D158" i="42"/>
  <c r="E157" i="42"/>
  <c r="D157" i="42"/>
  <c r="E156" i="42"/>
  <c r="D156" i="42"/>
  <c r="E155" i="42"/>
  <c r="D155" i="42"/>
  <c r="E154" i="42"/>
  <c r="D154" i="42"/>
  <c r="E112" i="42"/>
  <c r="D112" i="42"/>
  <c r="E111" i="42"/>
  <c r="D111" i="42"/>
  <c r="E110" i="42"/>
  <c r="D110" i="42"/>
  <c r="E109" i="42"/>
  <c r="D109" i="42"/>
  <c r="E108" i="42"/>
  <c r="D108" i="42"/>
  <c r="E107" i="42"/>
  <c r="D107" i="42"/>
  <c r="E84" i="42"/>
  <c r="D84" i="42"/>
  <c r="E83" i="42"/>
  <c r="D83" i="42"/>
  <c r="E82" i="42"/>
  <c r="D82" i="42"/>
  <c r="E81" i="42"/>
  <c r="D81" i="42"/>
  <c r="E80" i="42"/>
  <c r="D80" i="42"/>
  <c r="E79" i="42"/>
  <c r="D79" i="42"/>
  <c r="E56" i="42"/>
  <c r="D56" i="42"/>
  <c r="E55" i="42"/>
  <c r="D55" i="42"/>
  <c r="E54" i="42"/>
  <c r="D54" i="42"/>
  <c r="E53" i="42"/>
  <c r="D53" i="42"/>
  <c r="E52" i="42"/>
  <c r="D52" i="42"/>
  <c r="E51" i="42"/>
  <c r="D51" i="42"/>
  <c r="E50" i="42"/>
  <c r="D50" i="42"/>
  <c r="E28" i="42"/>
  <c r="D28" i="42"/>
  <c r="E26" i="42"/>
  <c r="D26" i="42"/>
  <c r="E25" i="42"/>
  <c r="D25" i="42"/>
  <c r="E24" i="42"/>
  <c r="D24" i="42"/>
  <c r="E23" i="42"/>
  <c r="D23" i="42"/>
  <c r="E22" i="42"/>
  <c r="F35" i="5" l="1"/>
  <c r="F31" i="5"/>
  <c r="F27" i="5"/>
  <c r="F23" i="5"/>
  <c r="D12" i="41"/>
  <c r="D62" i="41"/>
  <c r="D61" i="41"/>
  <c r="D60" i="41"/>
  <c r="D59" i="41"/>
  <c r="F55" i="41"/>
  <c r="F54" i="41"/>
  <c r="F53" i="41"/>
  <c r="F52" i="41"/>
  <c r="F56" i="41" s="1"/>
  <c r="A48" i="41"/>
  <c r="D40" i="41"/>
  <c r="H39" i="41"/>
  <c r="H40" i="41" s="1"/>
  <c r="D37" i="41"/>
  <c r="D38" i="41" s="1"/>
  <c r="H30" i="41"/>
  <c r="D30" i="41"/>
  <c r="D31" i="41" s="1"/>
  <c r="H29" i="41"/>
  <c r="D27" i="41"/>
  <c r="D28" i="41" s="1"/>
  <c r="D20" i="41"/>
  <c r="H19" i="41"/>
  <c r="H20" i="41" s="1"/>
  <c r="D17" i="41"/>
  <c r="D18" i="41" s="1"/>
  <c r="D10" i="41"/>
  <c r="H9" i="41"/>
  <c r="H10" i="41" s="1"/>
  <c r="D7" i="41"/>
  <c r="D8" i="41" s="1"/>
  <c r="G54" i="41" l="1"/>
  <c r="B61" i="41"/>
  <c r="D32" i="41"/>
  <c r="D41" i="41"/>
  <c r="D11" i="41"/>
  <c r="D21" i="41"/>
  <c r="B60" i="41" l="1"/>
  <c r="D22" i="41"/>
  <c r="G53" i="41"/>
  <c r="G52" i="41"/>
  <c r="B59" i="41"/>
  <c r="D42" i="41"/>
  <c r="B62" i="41"/>
  <c r="G55" i="41"/>
  <c r="C61" i="41"/>
  <c r="I32" i="41"/>
  <c r="C62" i="41" l="1"/>
  <c r="I42" i="41"/>
  <c r="I22" i="41"/>
  <c r="C60" i="41"/>
  <c r="B63" i="41"/>
  <c r="G56" i="41"/>
  <c r="C59" i="41"/>
  <c r="I12" i="41"/>
  <c r="C63" i="41" l="1"/>
  <c r="I37" i="5"/>
  <c r="E38" i="5"/>
  <c r="E37" i="5"/>
  <c r="D38" i="5"/>
  <c r="D37" i="5"/>
  <c r="C296" i="40"/>
  <c r="D296" i="40"/>
  <c r="E296" i="40"/>
  <c r="C297" i="40"/>
  <c r="D297" i="40"/>
  <c r="E297" i="40"/>
  <c r="F297" i="40"/>
  <c r="F296" i="40"/>
  <c r="A296" i="40"/>
  <c r="F295" i="40"/>
  <c r="E295" i="40"/>
  <c r="D295" i="40"/>
  <c r="C295" i="40"/>
  <c r="A295" i="40"/>
  <c r="M36" i="5"/>
  <c r="M35" i="5"/>
  <c r="H296" i="39"/>
  <c r="D35" i="5" s="1"/>
  <c r="L36" i="5"/>
  <c r="L35" i="5"/>
  <c r="I35" i="5"/>
  <c r="G35" i="5"/>
  <c r="E36" i="5"/>
  <c r="E35" i="5"/>
  <c r="D36" i="5"/>
  <c r="C296" i="39"/>
  <c r="D296" i="39"/>
  <c r="E296" i="39"/>
  <c r="F296" i="39"/>
  <c r="G296" i="39"/>
  <c r="I296" i="39"/>
  <c r="J296" i="39"/>
  <c r="K296" i="39"/>
  <c r="C297" i="39"/>
  <c r="D297" i="39"/>
  <c r="E297" i="39"/>
  <c r="F297" i="39"/>
  <c r="G297" i="39"/>
  <c r="H297" i="39"/>
  <c r="I297" i="39"/>
  <c r="J297" i="39"/>
  <c r="K297" i="39"/>
  <c r="A296" i="39"/>
  <c r="L295" i="39"/>
  <c r="K295" i="39"/>
  <c r="J295" i="39"/>
  <c r="I295" i="39"/>
  <c r="H295" i="39"/>
  <c r="G295" i="39"/>
  <c r="F295" i="39"/>
  <c r="E295" i="39"/>
  <c r="D295" i="39"/>
  <c r="C295" i="39"/>
  <c r="A295" i="39"/>
  <c r="L287" i="39"/>
  <c r="L286" i="39"/>
  <c r="L285" i="39"/>
  <c r="L284" i="39"/>
  <c r="L283" i="39"/>
  <c r="L282" i="39"/>
  <c r="L281" i="39"/>
  <c r="L280" i="39"/>
  <c r="L279" i="39"/>
  <c r="L278" i="39"/>
  <c r="L277" i="39"/>
  <c r="L276" i="39"/>
  <c r="L275" i="39"/>
  <c r="L274" i="39"/>
  <c r="L273" i="39"/>
  <c r="L272" i="39"/>
  <c r="L271" i="39"/>
  <c r="L270" i="39"/>
  <c r="L269" i="39"/>
  <c r="L268" i="39"/>
  <c r="L267" i="39"/>
  <c r="L266" i="39"/>
  <c r="L265" i="39"/>
  <c r="L264" i="39"/>
  <c r="L263" i="39"/>
  <c r="L262" i="39"/>
  <c r="L261" i="39"/>
  <c r="L260" i="39"/>
  <c r="L259" i="39"/>
  <c r="L258" i="39"/>
  <c r="L257" i="39"/>
  <c r="L256" i="39"/>
  <c r="L255" i="39"/>
  <c r="L254" i="39"/>
  <c r="L253" i="39"/>
  <c r="L252" i="39"/>
  <c r="L251" i="39"/>
  <c r="L250" i="39"/>
  <c r="L249" i="39"/>
  <c r="L248" i="39"/>
  <c r="L247" i="39"/>
  <c r="L246" i="39"/>
  <c r="L245" i="39"/>
  <c r="L244" i="39"/>
  <c r="L243" i="39"/>
  <c r="L242" i="39"/>
  <c r="L241" i="39"/>
  <c r="L240" i="39"/>
  <c r="L239" i="39"/>
  <c r="L238" i="39"/>
  <c r="L237" i="39"/>
  <c r="L236" i="39"/>
  <c r="L235" i="39"/>
  <c r="L234" i="39"/>
  <c r="L233" i="39"/>
  <c r="L232" i="39"/>
  <c r="L231" i="39"/>
  <c r="L230" i="39"/>
  <c r="L229" i="39"/>
  <c r="L228" i="39"/>
  <c r="L227" i="39"/>
  <c r="L226" i="39"/>
  <c r="L225" i="39"/>
  <c r="L224" i="39"/>
  <c r="L223" i="39"/>
  <c r="L222" i="39"/>
  <c r="L221" i="39"/>
  <c r="L220" i="39"/>
  <c r="L219" i="39"/>
  <c r="L218" i="39"/>
  <c r="L217" i="39"/>
  <c r="L216" i="39"/>
  <c r="L215" i="39"/>
  <c r="L214" i="39"/>
  <c r="L213" i="39"/>
  <c r="L212" i="39"/>
  <c r="L211" i="39"/>
  <c r="L210" i="39"/>
  <c r="L209" i="39"/>
  <c r="L208" i="39"/>
  <c r="L207" i="39"/>
  <c r="L206" i="39"/>
  <c r="L205" i="39"/>
  <c r="L204" i="39"/>
  <c r="L203" i="39"/>
  <c r="L202" i="39"/>
  <c r="L201" i="39"/>
  <c r="L200" i="39"/>
  <c r="L199" i="39"/>
  <c r="L198" i="39"/>
  <c r="L197" i="39"/>
  <c r="L196" i="39"/>
  <c r="L195" i="39"/>
  <c r="L194" i="39"/>
  <c r="L193" i="39"/>
  <c r="L192" i="39"/>
  <c r="L191" i="39"/>
  <c r="L190" i="39"/>
  <c r="L189" i="39"/>
  <c r="L188" i="39"/>
  <c r="L187" i="39"/>
  <c r="L186" i="39"/>
  <c r="L185" i="39"/>
  <c r="L184" i="39"/>
  <c r="L183" i="39"/>
  <c r="L182" i="39"/>
  <c r="L181" i="39"/>
  <c r="L180" i="39"/>
  <c r="L179" i="39"/>
  <c r="L178" i="39"/>
  <c r="L177" i="39"/>
  <c r="L176" i="39"/>
  <c r="L175" i="39"/>
  <c r="L174" i="39"/>
  <c r="L173" i="39"/>
  <c r="L172" i="39"/>
  <c r="L171" i="39"/>
  <c r="L170" i="39"/>
  <c r="L169" i="39"/>
  <c r="L168" i="39"/>
  <c r="L167" i="39"/>
  <c r="L166" i="39"/>
  <c r="L165" i="39"/>
  <c r="L164" i="39"/>
  <c r="L163" i="39"/>
  <c r="L162" i="39"/>
  <c r="L161" i="39"/>
  <c r="L160" i="39"/>
  <c r="L159" i="39"/>
  <c r="L158" i="39"/>
  <c r="L157" i="39"/>
  <c r="L156" i="39"/>
  <c r="L155" i="39"/>
  <c r="L154" i="39"/>
  <c r="L153" i="39"/>
  <c r="L152" i="39"/>
  <c r="L151" i="39"/>
  <c r="L150" i="39"/>
  <c r="L149" i="39"/>
  <c r="L148" i="39"/>
  <c r="L147" i="39"/>
  <c r="L146" i="39"/>
  <c r="L145" i="39"/>
  <c r="L144" i="39"/>
  <c r="L143" i="39"/>
  <c r="L142" i="39"/>
  <c r="L141" i="39"/>
  <c r="L140" i="39"/>
  <c r="L139" i="39"/>
  <c r="L138" i="39"/>
  <c r="L137" i="39"/>
  <c r="L136" i="39"/>
  <c r="L135" i="39"/>
  <c r="L134" i="39"/>
  <c r="L133" i="39"/>
  <c r="L132" i="39"/>
  <c r="L131" i="39"/>
  <c r="L130" i="39"/>
  <c r="L129" i="39"/>
  <c r="L128" i="39"/>
  <c r="L127" i="39"/>
  <c r="L126" i="39"/>
  <c r="L125" i="39"/>
  <c r="L124" i="39"/>
  <c r="L123" i="39"/>
  <c r="L122" i="39"/>
  <c r="L121" i="39"/>
  <c r="L120" i="39"/>
  <c r="L119" i="39"/>
  <c r="L118" i="39"/>
  <c r="L117" i="39"/>
  <c r="L116" i="39"/>
  <c r="L115" i="39"/>
  <c r="L114" i="39"/>
  <c r="L113" i="39"/>
  <c r="L112" i="39"/>
  <c r="L111" i="39"/>
  <c r="L110" i="39"/>
  <c r="L109" i="39"/>
  <c r="L108" i="39"/>
  <c r="L107" i="39"/>
  <c r="L106" i="39"/>
  <c r="L105" i="39"/>
  <c r="L104" i="39"/>
  <c r="L103" i="39"/>
  <c r="L102" i="39"/>
  <c r="L101" i="39"/>
  <c r="L100" i="39"/>
  <c r="L99" i="39"/>
  <c r="L98" i="39"/>
  <c r="L97" i="39"/>
  <c r="L96" i="39"/>
  <c r="L95" i="39"/>
  <c r="L94" i="39"/>
  <c r="L93" i="39"/>
  <c r="L92" i="39"/>
  <c r="L91" i="39"/>
  <c r="L90" i="39"/>
  <c r="L89" i="39"/>
  <c r="L88" i="39"/>
  <c r="L87" i="39"/>
  <c r="L86" i="39"/>
  <c r="L85" i="39"/>
  <c r="L84" i="39"/>
  <c r="L83" i="39"/>
  <c r="L82" i="39"/>
  <c r="L81" i="39"/>
  <c r="L80" i="39"/>
  <c r="L79" i="39"/>
  <c r="L78" i="39"/>
  <c r="L77" i="39"/>
  <c r="L76" i="39"/>
  <c r="L75" i="39"/>
  <c r="L74" i="39"/>
  <c r="L73" i="39"/>
  <c r="L72" i="39"/>
  <c r="L71" i="39"/>
  <c r="L70" i="39"/>
  <c r="L69" i="39"/>
  <c r="L68" i="39"/>
  <c r="L67" i="39"/>
  <c r="L66" i="39"/>
  <c r="L65" i="39"/>
  <c r="L64" i="39"/>
  <c r="L63" i="39"/>
  <c r="L62" i="39"/>
  <c r="L61" i="39"/>
  <c r="L60" i="39"/>
  <c r="L59" i="39"/>
  <c r="L58" i="39"/>
  <c r="L57" i="39"/>
  <c r="L56" i="39"/>
  <c r="L55" i="39"/>
  <c r="L54" i="39"/>
  <c r="L53" i="39"/>
  <c r="L52" i="39"/>
  <c r="L51" i="39"/>
  <c r="L50" i="39"/>
  <c r="L49" i="39"/>
  <c r="L48" i="39"/>
  <c r="L47" i="39"/>
  <c r="L46" i="39"/>
  <c r="L45" i="39"/>
  <c r="I33" i="5"/>
  <c r="E34" i="5"/>
  <c r="E33" i="5"/>
  <c r="D34" i="5"/>
  <c r="D33" i="5"/>
  <c r="C295" i="38"/>
  <c r="D295" i="38"/>
  <c r="E295" i="38"/>
  <c r="C296" i="38"/>
  <c r="D296" i="38"/>
  <c r="E296" i="38"/>
  <c r="F296" i="38"/>
  <c r="F295" i="38"/>
  <c r="L295" i="37"/>
  <c r="A295" i="38"/>
  <c r="F294" i="38"/>
  <c r="E294" i="38"/>
  <c r="D294" i="38"/>
  <c r="C294" i="38"/>
  <c r="A294" i="38"/>
  <c r="M32" i="5"/>
  <c r="M31" i="5"/>
  <c r="L32" i="5"/>
  <c r="L31" i="5"/>
  <c r="I31" i="5"/>
  <c r="G31" i="5"/>
  <c r="E32" i="5"/>
  <c r="E31" i="5"/>
  <c r="D32" i="5"/>
  <c r="D31" i="5"/>
  <c r="C295" i="37"/>
  <c r="D295" i="37"/>
  <c r="E295" i="37"/>
  <c r="F295" i="37"/>
  <c r="G295" i="37"/>
  <c r="H295" i="37"/>
  <c r="I295" i="37"/>
  <c r="J295" i="37"/>
  <c r="K295" i="37"/>
  <c r="C296" i="37"/>
  <c r="D296" i="37"/>
  <c r="E296" i="37"/>
  <c r="F296" i="37"/>
  <c r="G296" i="37"/>
  <c r="H296" i="37"/>
  <c r="I296" i="37"/>
  <c r="J296" i="37"/>
  <c r="K296" i="37"/>
  <c r="A295" i="37"/>
  <c r="L294" i="37"/>
  <c r="K294" i="37"/>
  <c r="J294" i="37"/>
  <c r="I294" i="37"/>
  <c r="H294" i="37"/>
  <c r="G294" i="37"/>
  <c r="F294" i="37"/>
  <c r="E294" i="37"/>
  <c r="D294" i="37"/>
  <c r="C294" i="37"/>
  <c r="A294" i="37"/>
  <c r="L284" i="37"/>
  <c r="L283" i="37"/>
  <c r="L282" i="37"/>
  <c r="L281" i="37"/>
  <c r="L280" i="37"/>
  <c r="L279" i="37"/>
  <c r="L278" i="37"/>
  <c r="L277" i="37"/>
  <c r="L276" i="37"/>
  <c r="L275" i="37"/>
  <c r="L274" i="37"/>
  <c r="L273" i="37"/>
  <c r="L272" i="37"/>
  <c r="L271" i="37"/>
  <c r="L270" i="37"/>
  <c r="L269" i="37"/>
  <c r="L268" i="37"/>
  <c r="L267" i="37"/>
  <c r="L266" i="37"/>
  <c r="L265" i="37"/>
  <c r="L264" i="37"/>
  <c r="L263" i="37"/>
  <c r="L262" i="37"/>
  <c r="L261" i="37"/>
  <c r="L260" i="37"/>
  <c r="L259" i="37"/>
  <c r="L258" i="37"/>
  <c r="L257" i="37"/>
  <c r="L256" i="37"/>
  <c r="L255" i="37"/>
  <c r="L254" i="37"/>
  <c r="L253" i="37"/>
  <c r="L252" i="37"/>
  <c r="L251" i="37"/>
  <c r="L250" i="37"/>
  <c r="L249" i="37"/>
  <c r="L248" i="37"/>
  <c r="L247" i="37"/>
  <c r="L246" i="37"/>
  <c r="L245" i="37"/>
  <c r="L244" i="37"/>
  <c r="L243" i="37"/>
  <c r="L242" i="37"/>
  <c r="L241" i="37"/>
  <c r="L240" i="37"/>
  <c r="L239" i="37"/>
  <c r="L238" i="37"/>
  <c r="L237" i="37"/>
  <c r="L236" i="37"/>
  <c r="L235" i="37"/>
  <c r="L234" i="37"/>
  <c r="L233" i="37"/>
  <c r="L232" i="37"/>
  <c r="L231" i="37"/>
  <c r="L230" i="37"/>
  <c r="L229" i="37"/>
  <c r="L228" i="37"/>
  <c r="L227" i="37"/>
  <c r="L226" i="37"/>
  <c r="L225" i="37"/>
  <c r="L224" i="37"/>
  <c r="L223" i="37"/>
  <c r="L222" i="37"/>
  <c r="L221" i="37"/>
  <c r="L220" i="37"/>
  <c r="L219" i="37"/>
  <c r="L218" i="37"/>
  <c r="L217" i="37"/>
  <c r="L216" i="37"/>
  <c r="L215" i="37"/>
  <c r="L214" i="37"/>
  <c r="L213" i="37"/>
  <c r="L212" i="37"/>
  <c r="L211" i="37"/>
  <c r="L210" i="37"/>
  <c r="L209" i="37"/>
  <c r="L208" i="37"/>
  <c r="L207" i="37"/>
  <c r="L206" i="37"/>
  <c r="L205" i="37"/>
  <c r="L204" i="37"/>
  <c r="L203" i="37"/>
  <c r="L202" i="37"/>
  <c r="L201" i="37"/>
  <c r="L200" i="37"/>
  <c r="L199" i="37"/>
  <c r="L198" i="37"/>
  <c r="L197" i="37"/>
  <c r="L196" i="37"/>
  <c r="L195" i="37"/>
  <c r="L194" i="37"/>
  <c r="L193" i="37"/>
  <c r="L192" i="37"/>
  <c r="L191" i="37"/>
  <c r="L190" i="37"/>
  <c r="L189" i="37"/>
  <c r="L188" i="37"/>
  <c r="L187" i="37"/>
  <c r="L186" i="37"/>
  <c r="L185" i="37"/>
  <c r="L184" i="37"/>
  <c r="L183" i="37"/>
  <c r="L182" i="37"/>
  <c r="L181" i="37"/>
  <c r="L180" i="37"/>
  <c r="L179" i="37"/>
  <c r="L178" i="37"/>
  <c r="L177" i="37"/>
  <c r="L176" i="37"/>
  <c r="L175" i="37"/>
  <c r="L174" i="37"/>
  <c r="L173" i="37"/>
  <c r="L172" i="37"/>
  <c r="L171" i="37"/>
  <c r="L170" i="37"/>
  <c r="L169" i="37"/>
  <c r="L168" i="37"/>
  <c r="L167" i="37"/>
  <c r="L166" i="37"/>
  <c r="L165" i="37"/>
  <c r="L164" i="37"/>
  <c r="L163" i="37"/>
  <c r="L162" i="37"/>
  <c r="L161" i="37"/>
  <c r="L160" i="37"/>
  <c r="L159" i="37"/>
  <c r="L158" i="37"/>
  <c r="L157" i="37"/>
  <c r="L156" i="37"/>
  <c r="L155" i="37"/>
  <c r="L154" i="37"/>
  <c r="L153" i="37"/>
  <c r="L152" i="37"/>
  <c r="L151" i="37"/>
  <c r="L150" i="37"/>
  <c r="L149" i="37"/>
  <c r="L148" i="37"/>
  <c r="L147" i="37"/>
  <c r="L146" i="37"/>
  <c r="L145" i="37"/>
  <c r="L144" i="37"/>
  <c r="L143" i="37"/>
  <c r="L142" i="37"/>
  <c r="L141" i="37"/>
  <c r="L140" i="37"/>
  <c r="L139" i="37"/>
  <c r="L138" i="37"/>
  <c r="L137" i="37"/>
  <c r="L136" i="37"/>
  <c r="L135" i="37"/>
  <c r="L134" i="37"/>
  <c r="L133" i="37"/>
  <c r="L132" i="37"/>
  <c r="L131" i="37"/>
  <c r="L130" i="37"/>
  <c r="L129" i="37"/>
  <c r="L128" i="37"/>
  <c r="L127" i="37"/>
  <c r="L126" i="37"/>
  <c r="L125" i="37"/>
  <c r="L124" i="37"/>
  <c r="L123" i="37"/>
  <c r="L122" i="37"/>
  <c r="L121" i="37"/>
  <c r="L120" i="37"/>
  <c r="L119" i="37"/>
  <c r="L118" i="37"/>
  <c r="L117" i="37"/>
  <c r="L116" i="37"/>
  <c r="L115" i="37"/>
  <c r="L114" i="37"/>
  <c r="L113" i="37"/>
  <c r="L112" i="37"/>
  <c r="L111" i="37"/>
  <c r="L110" i="37"/>
  <c r="L109" i="37"/>
  <c r="L108" i="37"/>
  <c r="L107" i="37"/>
  <c r="L106" i="37"/>
  <c r="L105" i="37"/>
  <c r="L104" i="37"/>
  <c r="L103" i="37"/>
  <c r="L102" i="37"/>
  <c r="L101" i="37"/>
  <c r="L100" i="37"/>
  <c r="L99" i="37"/>
  <c r="L98" i="37"/>
  <c r="L97" i="37"/>
  <c r="L96" i="37"/>
  <c r="L95" i="37"/>
  <c r="L94" i="37"/>
  <c r="L93" i="37"/>
  <c r="L92" i="37"/>
  <c r="L91" i="37"/>
  <c r="L90" i="37"/>
  <c r="L89" i="37"/>
  <c r="L88" i="37"/>
  <c r="L87" i="37"/>
  <c r="L86" i="37"/>
  <c r="L85" i="37"/>
  <c r="L84" i="37"/>
  <c r="L83" i="37"/>
  <c r="L82" i="37"/>
  <c r="L81" i="37"/>
  <c r="L80" i="37"/>
  <c r="L79" i="37"/>
  <c r="L78" i="37"/>
  <c r="L77" i="37"/>
  <c r="L76" i="37"/>
  <c r="L75" i="37"/>
  <c r="L74" i="37"/>
  <c r="L73" i="37"/>
  <c r="L72" i="37"/>
  <c r="L71" i="37"/>
  <c r="L70" i="37"/>
  <c r="L69" i="37"/>
  <c r="L68" i="37"/>
  <c r="L67" i="37"/>
  <c r="L66" i="37"/>
  <c r="L65" i="37"/>
  <c r="L64" i="37"/>
  <c r="L63" i="37"/>
  <c r="L62" i="37"/>
  <c r="L61" i="37"/>
  <c r="L60" i="37"/>
  <c r="L59" i="37"/>
  <c r="L58" i="37"/>
  <c r="L57" i="37"/>
  <c r="L56" i="37"/>
  <c r="L55" i="37"/>
  <c r="L54" i="37"/>
  <c r="L53" i="37"/>
  <c r="L52" i="37"/>
  <c r="L51" i="37"/>
  <c r="L50" i="37"/>
  <c r="L49" i="37"/>
  <c r="L48" i="37"/>
  <c r="L47" i="37"/>
  <c r="L46" i="37"/>
  <c r="L45" i="37"/>
  <c r="L44" i="37"/>
  <c r="L43" i="37"/>
  <c r="I29" i="5"/>
  <c r="E30" i="5"/>
  <c r="E29" i="5"/>
  <c r="D30" i="5"/>
  <c r="D29" i="5"/>
  <c r="C295" i="36"/>
  <c r="D295" i="36"/>
  <c r="E295" i="36"/>
  <c r="C296" i="36"/>
  <c r="D296" i="36"/>
  <c r="E296" i="36"/>
  <c r="F295" i="36"/>
  <c r="F296" i="36"/>
  <c r="A295" i="36"/>
  <c r="F294" i="36"/>
  <c r="E294" i="36"/>
  <c r="D294" i="36"/>
  <c r="C294" i="36"/>
  <c r="A294" i="36"/>
  <c r="M28" i="5"/>
  <c r="M27" i="5"/>
  <c r="L28" i="5"/>
  <c r="L27" i="5"/>
  <c r="I27" i="5"/>
  <c r="G27" i="5"/>
  <c r="E28" i="5"/>
  <c r="E27" i="5"/>
  <c r="D28" i="5"/>
  <c r="D27" i="5"/>
  <c r="C295" i="35"/>
  <c r="D295" i="35"/>
  <c r="E295" i="35"/>
  <c r="F295" i="35"/>
  <c r="G295" i="35"/>
  <c r="H295" i="35"/>
  <c r="I295" i="35"/>
  <c r="J295" i="35"/>
  <c r="K295" i="35"/>
  <c r="C296" i="35"/>
  <c r="D296" i="35"/>
  <c r="E296" i="35"/>
  <c r="F296" i="35"/>
  <c r="G296" i="35"/>
  <c r="H296" i="35"/>
  <c r="I296" i="35"/>
  <c r="J296" i="35"/>
  <c r="K296" i="35"/>
  <c r="A295" i="35"/>
  <c r="L294" i="35"/>
  <c r="K294" i="35"/>
  <c r="J294" i="35"/>
  <c r="I294" i="35"/>
  <c r="H294" i="35"/>
  <c r="G294" i="35"/>
  <c r="F294" i="35"/>
  <c r="E294" i="35"/>
  <c r="D294" i="35"/>
  <c r="C294" i="35"/>
  <c r="A294" i="35"/>
  <c r="L287" i="35"/>
  <c r="L286" i="35"/>
  <c r="L285" i="35"/>
  <c r="L284" i="35"/>
  <c r="L283" i="35"/>
  <c r="L282" i="35"/>
  <c r="L281" i="35"/>
  <c r="L280" i="35"/>
  <c r="L279" i="35"/>
  <c r="L278" i="35"/>
  <c r="L277" i="35"/>
  <c r="L276" i="35"/>
  <c r="L275" i="35"/>
  <c r="L274" i="35"/>
  <c r="L273" i="35"/>
  <c r="L272" i="35"/>
  <c r="L271" i="35"/>
  <c r="L270" i="35"/>
  <c r="L269" i="35"/>
  <c r="L268" i="35"/>
  <c r="L267" i="35"/>
  <c r="L266" i="35"/>
  <c r="L265" i="35"/>
  <c r="L264" i="35"/>
  <c r="L263" i="35"/>
  <c r="L262" i="35"/>
  <c r="L261" i="35"/>
  <c r="L260" i="35"/>
  <c r="L259" i="35"/>
  <c r="L258" i="35"/>
  <c r="L257" i="35"/>
  <c r="L256" i="35"/>
  <c r="L255" i="35"/>
  <c r="L254" i="35"/>
  <c r="L253" i="35"/>
  <c r="L252" i="35"/>
  <c r="L251" i="35"/>
  <c r="L250" i="35"/>
  <c r="L249" i="35"/>
  <c r="L248" i="35"/>
  <c r="L247" i="35"/>
  <c r="L246" i="35"/>
  <c r="L245" i="35"/>
  <c r="L244" i="35"/>
  <c r="L243" i="35"/>
  <c r="L242" i="35"/>
  <c r="L241" i="35"/>
  <c r="L240" i="35"/>
  <c r="L239" i="35"/>
  <c r="L238" i="35"/>
  <c r="L237" i="35"/>
  <c r="L236" i="35"/>
  <c r="L235" i="35"/>
  <c r="L234" i="35"/>
  <c r="L233" i="35"/>
  <c r="L232" i="35"/>
  <c r="L231" i="35"/>
  <c r="L230" i="35"/>
  <c r="L229" i="35"/>
  <c r="L228" i="35"/>
  <c r="L227" i="35"/>
  <c r="L226" i="35"/>
  <c r="L225" i="35"/>
  <c r="L224" i="35"/>
  <c r="L223" i="35"/>
  <c r="L222" i="35"/>
  <c r="L221" i="35"/>
  <c r="L220" i="35"/>
  <c r="L219" i="35"/>
  <c r="L218" i="35"/>
  <c r="L217" i="35"/>
  <c r="L216" i="35"/>
  <c r="L215" i="35"/>
  <c r="L214" i="35"/>
  <c r="L213" i="35"/>
  <c r="L212" i="35"/>
  <c r="L211" i="35"/>
  <c r="L210" i="35"/>
  <c r="L209" i="35"/>
  <c r="L208" i="35"/>
  <c r="L207" i="35"/>
  <c r="L206" i="35"/>
  <c r="L205" i="35"/>
  <c r="L204" i="35"/>
  <c r="L203" i="35"/>
  <c r="L202" i="35"/>
  <c r="L201" i="35"/>
  <c r="L200" i="35"/>
  <c r="L199" i="35"/>
  <c r="L198" i="35"/>
  <c r="L197" i="35"/>
  <c r="L196" i="35"/>
  <c r="L195" i="35"/>
  <c r="L194" i="35"/>
  <c r="L193" i="35"/>
  <c r="L192" i="35"/>
  <c r="L191" i="35"/>
  <c r="L190" i="35"/>
  <c r="L189" i="35"/>
  <c r="L188" i="35"/>
  <c r="L187" i="35"/>
  <c r="L186" i="35"/>
  <c r="L185" i="35"/>
  <c r="L184" i="35"/>
  <c r="L183" i="35"/>
  <c r="L182" i="35"/>
  <c r="L181" i="35"/>
  <c r="L180" i="35"/>
  <c r="L179" i="35"/>
  <c r="L178" i="35"/>
  <c r="L177" i="35"/>
  <c r="L176" i="35"/>
  <c r="L175" i="35"/>
  <c r="L174" i="35"/>
  <c r="L173" i="35"/>
  <c r="L172" i="35"/>
  <c r="L171" i="35"/>
  <c r="L170" i="35"/>
  <c r="L169" i="35"/>
  <c r="L168" i="35"/>
  <c r="L167" i="35"/>
  <c r="L166" i="35"/>
  <c r="L165" i="35"/>
  <c r="L164" i="35"/>
  <c r="L163" i="35"/>
  <c r="L162" i="35"/>
  <c r="L161" i="35"/>
  <c r="L160" i="35"/>
  <c r="L159" i="35"/>
  <c r="L158" i="35"/>
  <c r="L157" i="35"/>
  <c r="L156" i="35"/>
  <c r="L155" i="35"/>
  <c r="L154" i="35"/>
  <c r="L153" i="35"/>
  <c r="L152" i="35"/>
  <c r="L151" i="35"/>
  <c r="L150" i="35"/>
  <c r="L149" i="35"/>
  <c r="L148" i="35"/>
  <c r="L147" i="35"/>
  <c r="L146" i="35"/>
  <c r="L145" i="35"/>
  <c r="L144" i="35"/>
  <c r="L143" i="35"/>
  <c r="L142" i="35"/>
  <c r="L141" i="35"/>
  <c r="L140" i="35"/>
  <c r="L139" i="35"/>
  <c r="L138" i="35"/>
  <c r="L137" i="35"/>
  <c r="L136" i="35"/>
  <c r="L135" i="35"/>
  <c r="L134" i="35"/>
  <c r="L133" i="35"/>
  <c r="L132" i="35"/>
  <c r="L131" i="35"/>
  <c r="L130" i="35"/>
  <c r="L129" i="35"/>
  <c r="L128" i="35"/>
  <c r="L127" i="35"/>
  <c r="L126" i="35"/>
  <c r="L125" i="35"/>
  <c r="L124" i="35"/>
  <c r="L123" i="35"/>
  <c r="L122" i="35"/>
  <c r="L121" i="35"/>
  <c r="L120" i="35"/>
  <c r="L119" i="35"/>
  <c r="L118" i="35"/>
  <c r="L117" i="35"/>
  <c r="L116" i="35"/>
  <c r="L115" i="35"/>
  <c r="L114" i="35"/>
  <c r="L113" i="35"/>
  <c r="L112" i="35"/>
  <c r="L111" i="35"/>
  <c r="L110" i="35"/>
  <c r="L109" i="35"/>
  <c r="L108" i="35"/>
  <c r="L107" i="35"/>
  <c r="L106" i="35"/>
  <c r="L105" i="35"/>
  <c r="L104" i="35"/>
  <c r="L103" i="35"/>
  <c r="L102" i="35"/>
  <c r="L101" i="35"/>
  <c r="L100" i="35"/>
  <c r="L99" i="35"/>
  <c r="L98" i="35"/>
  <c r="L97" i="35"/>
  <c r="L96" i="35"/>
  <c r="L95" i="35"/>
  <c r="L94" i="35"/>
  <c r="L93" i="35"/>
  <c r="L92" i="35"/>
  <c r="L91" i="35"/>
  <c r="L90" i="35"/>
  <c r="L89" i="35"/>
  <c r="L88" i="35"/>
  <c r="L87" i="35"/>
  <c r="L86" i="35"/>
  <c r="L85" i="35"/>
  <c r="L84" i="35"/>
  <c r="L83" i="35"/>
  <c r="L82" i="35"/>
  <c r="L81" i="35"/>
  <c r="L80" i="35"/>
  <c r="L79" i="35"/>
  <c r="L78" i="35"/>
  <c r="L77" i="35"/>
  <c r="L76" i="35"/>
  <c r="L75" i="35"/>
  <c r="L74" i="35"/>
  <c r="L73" i="35"/>
  <c r="L72" i="35"/>
  <c r="L71" i="35"/>
  <c r="L70" i="35"/>
  <c r="L69" i="35"/>
  <c r="L68" i="35"/>
  <c r="L67" i="35"/>
  <c r="L66" i="35"/>
  <c r="L65" i="35"/>
  <c r="L64" i="35"/>
  <c r="L63" i="35"/>
  <c r="L62" i="35"/>
  <c r="L61" i="35"/>
  <c r="L60" i="35"/>
  <c r="L59" i="35"/>
  <c r="L58" i="35"/>
  <c r="L57" i="35"/>
  <c r="L56" i="35"/>
  <c r="L55" i="35"/>
  <c r="L54" i="35"/>
  <c r="L53" i="35"/>
  <c r="L52" i="35"/>
  <c r="L51" i="35"/>
  <c r="L50" i="35"/>
  <c r="L49" i="35"/>
  <c r="L48" i="35"/>
  <c r="L47" i="35"/>
  <c r="L46" i="35"/>
  <c r="L45" i="35"/>
  <c r="I25" i="5"/>
  <c r="E26" i="5"/>
  <c r="E25" i="5"/>
  <c r="D26" i="5"/>
  <c r="D25" i="5"/>
  <c r="F300" i="34"/>
  <c r="C300" i="34"/>
  <c r="D300" i="34"/>
  <c r="E300" i="34"/>
  <c r="C301" i="34"/>
  <c r="D301" i="34"/>
  <c r="E301" i="34"/>
  <c r="F301" i="34"/>
  <c r="H303" i="33"/>
  <c r="A300" i="34"/>
  <c r="F299" i="34"/>
  <c r="E299" i="34"/>
  <c r="D299" i="34"/>
  <c r="C299" i="34"/>
  <c r="A299" i="34"/>
  <c r="M24" i="5"/>
  <c r="M23" i="5"/>
  <c r="L24" i="5"/>
  <c r="L23" i="5"/>
  <c r="I23" i="5"/>
  <c r="G23" i="5"/>
  <c r="K23" i="5" s="1"/>
  <c r="E24" i="5"/>
  <c r="E23" i="5"/>
  <c r="D24" i="5"/>
  <c r="D23" i="5"/>
  <c r="C303" i="33"/>
  <c r="D303" i="33"/>
  <c r="E303" i="33"/>
  <c r="F303" i="33"/>
  <c r="G303" i="33"/>
  <c r="I303" i="33"/>
  <c r="J303" i="33"/>
  <c r="K303" i="33"/>
  <c r="C304" i="33"/>
  <c r="D304" i="33"/>
  <c r="E304" i="33"/>
  <c r="F304" i="33"/>
  <c r="G304" i="33"/>
  <c r="H304" i="33"/>
  <c r="I304" i="33"/>
  <c r="J304" i="33"/>
  <c r="K304" i="33"/>
  <c r="H301" i="17"/>
  <c r="L301" i="17"/>
  <c r="L302" i="28"/>
  <c r="A303" i="33"/>
  <c r="L302" i="33"/>
  <c r="K302" i="33"/>
  <c r="J302" i="33"/>
  <c r="I302" i="33"/>
  <c r="H302" i="33"/>
  <c r="G302" i="33"/>
  <c r="F302" i="33"/>
  <c r="E302" i="33"/>
  <c r="D302" i="33"/>
  <c r="C302" i="33"/>
  <c r="A302" i="33"/>
  <c r="L290" i="33"/>
  <c r="L289" i="33"/>
  <c r="L288" i="33"/>
  <c r="L287" i="33"/>
  <c r="L286" i="33"/>
  <c r="L285" i="33"/>
  <c r="L284" i="33"/>
  <c r="L283" i="33"/>
  <c r="L282" i="33"/>
  <c r="L281" i="33"/>
  <c r="L280" i="33"/>
  <c r="L279" i="33"/>
  <c r="L278" i="33"/>
  <c r="L277" i="33"/>
  <c r="L276" i="33"/>
  <c r="L275" i="33"/>
  <c r="L274" i="33"/>
  <c r="L273" i="33"/>
  <c r="L272" i="33"/>
  <c r="L271" i="33"/>
  <c r="L270" i="33"/>
  <c r="L269" i="33"/>
  <c r="L268" i="33"/>
  <c r="L267" i="33"/>
  <c r="L266" i="33"/>
  <c r="L265" i="33"/>
  <c r="L264" i="33"/>
  <c r="L263" i="33"/>
  <c r="L262" i="33"/>
  <c r="L261" i="33"/>
  <c r="L260" i="33"/>
  <c r="L259" i="33"/>
  <c r="L258" i="33"/>
  <c r="L257" i="33"/>
  <c r="L256" i="33"/>
  <c r="L255" i="33"/>
  <c r="L254" i="33"/>
  <c r="L253" i="33"/>
  <c r="L252" i="33"/>
  <c r="L251" i="33"/>
  <c r="L250" i="33"/>
  <c r="L249" i="33"/>
  <c r="L248" i="33"/>
  <c r="L247" i="33"/>
  <c r="L246" i="33"/>
  <c r="L245" i="33"/>
  <c r="L244" i="33"/>
  <c r="L243" i="33"/>
  <c r="L242" i="33"/>
  <c r="L241" i="33"/>
  <c r="L240" i="33"/>
  <c r="L239" i="33"/>
  <c r="L238" i="33"/>
  <c r="L237" i="33"/>
  <c r="L236" i="33"/>
  <c r="L235" i="33"/>
  <c r="L234" i="33"/>
  <c r="L233" i="33"/>
  <c r="L232" i="33"/>
  <c r="L231" i="33"/>
  <c r="L230" i="33"/>
  <c r="L229" i="33"/>
  <c r="L228" i="33"/>
  <c r="L227" i="33"/>
  <c r="L226" i="33"/>
  <c r="L225" i="33"/>
  <c r="L224" i="33"/>
  <c r="L223" i="33"/>
  <c r="L222" i="33"/>
  <c r="L221" i="33"/>
  <c r="L220" i="33"/>
  <c r="L219" i="33"/>
  <c r="L218" i="33"/>
  <c r="L217" i="33"/>
  <c r="L216" i="33"/>
  <c r="L215" i="33"/>
  <c r="L214" i="33"/>
  <c r="L213" i="33"/>
  <c r="L212" i="33"/>
  <c r="L211" i="33"/>
  <c r="L210" i="33"/>
  <c r="L209" i="33"/>
  <c r="L208" i="33"/>
  <c r="L207" i="33"/>
  <c r="L206" i="33"/>
  <c r="L205" i="33"/>
  <c r="L204" i="33"/>
  <c r="L203" i="33"/>
  <c r="L202" i="33"/>
  <c r="L201" i="33"/>
  <c r="L200" i="33"/>
  <c r="L199" i="33"/>
  <c r="L198" i="33"/>
  <c r="L197" i="33"/>
  <c r="L196" i="33"/>
  <c r="L195" i="33"/>
  <c r="L194" i="33"/>
  <c r="L193" i="33"/>
  <c r="L192" i="33"/>
  <c r="L191" i="33"/>
  <c r="L190" i="33"/>
  <c r="L189" i="33"/>
  <c r="L188" i="33"/>
  <c r="L187" i="33"/>
  <c r="L186" i="33"/>
  <c r="L185" i="33"/>
  <c r="L184" i="33"/>
  <c r="L183" i="33"/>
  <c r="L182" i="33"/>
  <c r="L181" i="33"/>
  <c r="L180" i="33"/>
  <c r="L179" i="33"/>
  <c r="L178" i="33"/>
  <c r="L177" i="33"/>
  <c r="L176" i="33"/>
  <c r="L175" i="33"/>
  <c r="L174" i="33"/>
  <c r="L173" i="33"/>
  <c r="L172" i="33"/>
  <c r="L171" i="33"/>
  <c r="L170" i="33"/>
  <c r="L169" i="33"/>
  <c r="L168" i="33"/>
  <c r="L167" i="33"/>
  <c r="L166" i="33"/>
  <c r="L165" i="33"/>
  <c r="L164" i="33"/>
  <c r="L163" i="33"/>
  <c r="L162" i="33"/>
  <c r="L161" i="33"/>
  <c r="L160" i="33"/>
  <c r="L159" i="33"/>
  <c r="L158" i="33"/>
  <c r="L157" i="33"/>
  <c r="L156" i="33"/>
  <c r="L155" i="33"/>
  <c r="L154" i="33"/>
  <c r="L153" i="33"/>
  <c r="L152" i="33"/>
  <c r="L151" i="33"/>
  <c r="L150" i="33"/>
  <c r="L149" i="33"/>
  <c r="L148" i="33"/>
  <c r="L147" i="33"/>
  <c r="L146" i="33"/>
  <c r="L145" i="33"/>
  <c r="L144" i="33"/>
  <c r="L143" i="33"/>
  <c r="L142" i="33"/>
  <c r="L141" i="33"/>
  <c r="L140" i="33"/>
  <c r="L139" i="33"/>
  <c r="L138" i="33"/>
  <c r="L137" i="33"/>
  <c r="L136" i="33"/>
  <c r="L135" i="33"/>
  <c r="L134" i="33"/>
  <c r="L133" i="33"/>
  <c r="L132" i="33"/>
  <c r="L131" i="33"/>
  <c r="L130" i="33"/>
  <c r="L129" i="33"/>
  <c r="L128" i="33"/>
  <c r="L127" i="33"/>
  <c r="L126" i="33"/>
  <c r="L125" i="33"/>
  <c r="L124" i="33"/>
  <c r="L123" i="33"/>
  <c r="L122" i="33"/>
  <c r="L121" i="33"/>
  <c r="L120" i="33"/>
  <c r="L119" i="33"/>
  <c r="L118" i="33"/>
  <c r="L117" i="33"/>
  <c r="L116" i="33"/>
  <c r="L115" i="33"/>
  <c r="L114" i="33"/>
  <c r="L113" i="33"/>
  <c r="L112" i="33"/>
  <c r="L111" i="33"/>
  <c r="L110" i="33"/>
  <c r="L109" i="33"/>
  <c r="L108" i="33"/>
  <c r="L107" i="33"/>
  <c r="L106" i="33"/>
  <c r="L105" i="33"/>
  <c r="L104" i="33"/>
  <c r="L103" i="33"/>
  <c r="L102" i="33"/>
  <c r="L101" i="33"/>
  <c r="L100" i="33"/>
  <c r="L99" i="33"/>
  <c r="L98" i="33"/>
  <c r="L97" i="33"/>
  <c r="L96" i="33"/>
  <c r="L95" i="33"/>
  <c r="L94" i="33"/>
  <c r="L93" i="33"/>
  <c r="L92" i="33"/>
  <c r="L91" i="33"/>
  <c r="L90" i="33"/>
  <c r="L89" i="33"/>
  <c r="L88" i="33"/>
  <c r="L87" i="33"/>
  <c r="L86" i="33"/>
  <c r="L85" i="33"/>
  <c r="L84" i="33"/>
  <c r="L83" i="33"/>
  <c r="L82" i="33"/>
  <c r="L81" i="33"/>
  <c r="L80" i="33"/>
  <c r="L79" i="33"/>
  <c r="L78" i="33"/>
  <c r="L77" i="33"/>
  <c r="L76" i="33"/>
  <c r="L75" i="33"/>
  <c r="L74" i="33"/>
  <c r="L73" i="33"/>
  <c r="L72" i="33"/>
  <c r="L71" i="33"/>
  <c r="L70" i="33"/>
  <c r="L69" i="33"/>
  <c r="L68" i="33"/>
  <c r="L67" i="33"/>
  <c r="L66" i="33"/>
  <c r="L65" i="33"/>
  <c r="L64" i="33"/>
  <c r="L63" i="33"/>
  <c r="L62" i="33"/>
  <c r="L61" i="33"/>
  <c r="L60" i="33"/>
  <c r="L59" i="33"/>
  <c r="L58" i="33"/>
  <c r="L57" i="33"/>
  <c r="L56" i="33"/>
  <c r="L55" i="33"/>
  <c r="L54" i="33"/>
  <c r="L53" i="33"/>
  <c r="L52" i="33"/>
  <c r="L51" i="33"/>
  <c r="L50" i="33"/>
  <c r="K48" i="33"/>
  <c r="K47" i="33"/>
  <c r="H23" i="5" l="1"/>
  <c r="L296" i="39"/>
  <c r="L297" i="39"/>
  <c r="L296" i="37"/>
  <c r="L295" i="35"/>
  <c r="L296" i="35"/>
  <c r="L304" i="33"/>
  <c r="L303" i="33"/>
  <c r="L330" i="30"/>
  <c r="M73" i="5"/>
  <c r="G14" i="5"/>
  <c r="G10" i="5"/>
  <c r="E11" i="5"/>
  <c r="I75" i="5"/>
  <c r="E76" i="5"/>
  <c r="E75" i="5"/>
  <c r="D76" i="5"/>
  <c r="D75" i="5"/>
  <c r="F331" i="31"/>
  <c r="E331" i="31"/>
  <c r="D331" i="31"/>
  <c r="C331" i="31"/>
  <c r="F330" i="31"/>
  <c r="E330" i="31"/>
  <c r="D330" i="31"/>
  <c r="C330" i="31"/>
  <c r="A330" i="31"/>
  <c r="F329" i="31"/>
  <c r="E329" i="31"/>
  <c r="D329" i="31"/>
  <c r="C329" i="31"/>
  <c r="A329" i="31"/>
  <c r="M74" i="5"/>
  <c r="L74" i="5"/>
  <c r="L73" i="5"/>
  <c r="G73" i="5"/>
  <c r="E74" i="5"/>
  <c r="E73" i="5"/>
  <c r="D74" i="5"/>
  <c r="D73" i="5"/>
  <c r="K331" i="30"/>
  <c r="J331" i="30"/>
  <c r="I331" i="30"/>
  <c r="H331" i="30"/>
  <c r="G331" i="30"/>
  <c r="F331" i="30"/>
  <c r="E331" i="30"/>
  <c r="D331" i="30"/>
  <c r="C331" i="30"/>
  <c r="K330" i="30"/>
  <c r="J330" i="30"/>
  <c r="I330" i="30"/>
  <c r="H330" i="30"/>
  <c r="G330" i="30"/>
  <c r="F330" i="30"/>
  <c r="E330" i="30"/>
  <c r="D330" i="30"/>
  <c r="C330" i="30"/>
  <c r="A330" i="30"/>
  <c r="L329" i="30"/>
  <c r="K329" i="30"/>
  <c r="J329" i="30"/>
  <c r="I329" i="30"/>
  <c r="H329" i="30"/>
  <c r="G329" i="30"/>
  <c r="F329" i="30"/>
  <c r="E329" i="30"/>
  <c r="D329" i="30"/>
  <c r="C329" i="30"/>
  <c r="A329" i="30"/>
  <c r="L327" i="30"/>
  <c r="L326" i="30"/>
  <c r="L325" i="30"/>
  <c r="L324" i="30"/>
  <c r="L323" i="30"/>
  <c r="L322" i="30"/>
  <c r="L321" i="30"/>
  <c r="L320" i="30"/>
  <c r="L319" i="30"/>
  <c r="L318" i="30"/>
  <c r="L317" i="30"/>
  <c r="L316" i="30"/>
  <c r="L315" i="30"/>
  <c r="L314" i="30"/>
  <c r="L313" i="30"/>
  <c r="L312" i="30"/>
  <c r="L311" i="30"/>
  <c r="L310" i="30"/>
  <c r="L309" i="30"/>
  <c r="L308" i="30"/>
  <c r="L307" i="30"/>
  <c r="L306" i="30"/>
  <c r="L305" i="30"/>
  <c r="L304" i="30"/>
  <c r="L303" i="30"/>
  <c r="L302" i="30"/>
  <c r="L301" i="30"/>
  <c r="L300" i="30"/>
  <c r="L299" i="30"/>
  <c r="L298" i="30"/>
  <c r="L297" i="30"/>
  <c r="L296" i="30"/>
  <c r="L295" i="30"/>
  <c r="L294" i="30"/>
  <c r="L293" i="30"/>
  <c r="L292" i="30"/>
  <c r="L291" i="30"/>
  <c r="L290" i="30"/>
  <c r="L289" i="30"/>
  <c r="L288" i="30"/>
  <c r="L287" i="30"/>
  <c r="L286" i="30"/>
  <c r="L285" i="30"/>
  <c r="L284" i="30"/>
  <c r="L283" i="30"/>
  <c r="L282" i="30"/>
  <c r="L281" i="30"/>
  <c r="L280" i="30"/>
  <c r="L279" i="30"/>
  <c r="L278" i="30"/>
  <c r="L277" i="30"/>
  <c r="L276" i="30"/>
  <c r="L275" i="30"/>
  <c r="L274" i="30"/>
  <c r="L273" i="30"/>
  <c r="L272" i="30"/>
  <c r="L271" i="30"/>
  <c r="L270" i="30"/>
  <c r="L269" i="30"/>
  <c r="L268" i="30"/>
  <c r="L267" i="30"/>
  <c r="L266" i="30"/>
  <c r="L265" i="30"/>
  <c r="L264" i="30"/>
  <c r="L263" i="30"/>
  <c r="L262" i="30"/>
  <c r="L261" i="30"/>
  <c r="L260" i="30"/>
  <c r="L259" i="30"/>
  <c r="L258" i="30"/>
  <c r="L257" i="30"/>
  <c r="L256" i="30"/>
  <c r="L255" i="30"/>
  <c r="L254" i="30"/>
  <c r="L253" i="30"/>
  <c r="L252" i="30"/>
  <c r="L251" i="30"/>
  <c r="L250" i="30"/>
  <c r="L249" i="30"/>
  <c r="L248" i="30"/>
  <c r="L247" i="30"/>
  <c r="L246" i="30"/>
  <c r="L245" i="30"/>
  <c r="L244" i="30"/>
  <c r="L243" i="30"/>
  <c r="L242" i="30"/>
  <c r="L241" i="30"/>
  <c r="L240" i="30"/>
  <c r="L239" i="30"/>
  <c r="L238" i="30"/>
  <c r="L237" i="30"/>
  <c r="L236" i="30"/>
  <c r="L235" i="30"/>
  <c r="L234" i="30"/>
  <c r="L233" i="30"/>
  <c r="L232" i="30"/>
  <c r="L231" i="30"/>
  <c r="L230" i="30"/>
  <c r="L229" i="30"/>
  <c r="L228" i="30"/>
  <c r="L227" i="30"/>
  <c r="L226" i="30"/>
  <c r="L225" i="30"/>
  <c r="L224" i="30"/>
  <c r="L223" i="30"/>
  <c r="L222" i="30"/>
  <c r="L221" i="30"/>
  <c r="L220" i="30"/>
  <c r="L219" i="30"/>
  <c r="L218" i="30"/>
  <c r="L217" i="30"/>
  <c r="L216" i="30"/>
  <c r="L215" i="30"/>
  <c r="L214" i="30"/>
  <c r="L213" i="30"/>
  <c r="L212" i="30"/>
  <c r="L211" i="30"/>
  <c r="L210" i="30"/>
  <c r="L209" i="30"/>
  <c r="L208" i="30"/>
  <c r="L207" i="30"/>
  <c r="L206" i="30"/>
  <c r="L205" i="30"/>
  <c r="L204" i="30"/>
  <c r="L203" i="30"/>
  <c r="L202" i="30"/>
  <c r="L201" i="30"/>
  <c r="L200" i="30"/>
  <c r="L199" i="30"/>
  <c r="L198" i="30"/>
  <c r="L197" i="30"/>
  <c r="L196" i="30"/>
  <c r="L195" i="30"/>
  <c r="L194" i="30"/>
  <c r="L193" i="30"/>
  <c r="L192" i="30"/>
  <c r="L191" i="30"/>
  <c r="L190" i="30"/>
  <c r="L189" i="30"/>
  <c r="L188" i="30"/>
  <c r="L187" i="30"/>
  <c r="L186" i="30"/>
  <c r="L185" i="30"/>
  <c r="L184" i="30"/>
  <c r="L183" i="30"/>
  <c r="L182" i="30"/>
  <c r="L181" i="30"/>
  <c r="L180" i="30"/>
  <c r="L179" i="30"/>
  <c r="L178" i="30"/>
  <c r="L177" i="30"/>
  <c r="L176" i="30"/>
  <c r="L175" i="30"/>
  <c r="L174" i="30"/>
  <c r="L173" i="30"/>
  <c r="L172" i="30"/>
  <c r="L171" i="30"/>
  <c r="L170" i="30"/>
  <c r="L169" i="30"/>
  <c r="L168" i="30"/>
  <c r="L167" i="30"/>
  <c r="L166" i="30"/>
  <c r="L165" i="30"/>
  <c r="L164" i="30"/>
  <c r="L163" i="30"/>
  <c r="L162" i="30"/>
  <c r="L161" i="30"/>
  <c r="L160" i="30"/>
  <c r="L159" i="30"/>
  <c r="L158" i="30"/>
  <c r="L157" i="30"/>
  <c r="L156" i="30"/>
  <c r="L155" i="30"/>
  <c r="L154" i="30"/>
  <c r="L153" i="30"/>
  <c r="L152" i="30"/>
  <c r="L151" i="30"/>
  <c r="L150" i="30"/>
  <c r="L149" i="30"/>
  <c r="L148" i="30"/>
  <c r="L147" i="30"/>
  <c r="L146" i="30"/>
  <c r="L145" i="30"/>
  <c r="L144" i="30"/>
  <c r="L143" i="30"/>
  <c r="L142" i="30"/>
  <c r="L141" i="30"/>
  <c r="L140" i="30"/>
  <c r="L139" i="30"/>
  <c r="L138" i="30"/>
  <c r="L137" i="30"/>
  <c r="L136" i="30"/>
  <c r="L135" i="30"/>
  <c r="L134" i="30"/>
  <c r="L133" i="30"/>
  <c r="L132" i="30"/>
  <c r="L131" i="30"/>
  <c r="L130" i="30"/>
  <c r="L129" i="30"/>
  <c r="L128" i="30"/>
  <c r="L127" i="30"/>
  <c r="L126" i="30"/>
  <c r="L125" i="30"/>
  <c r="L124" i="30"/>
  <c r="L123" i="30"/>
  <c r="L122" i="30"/>
  <c r="L121" i="30"/>
  <c r="L120" i="30"/>
  <c r="L119" i="30"/>
  <c r="L118" i="30"/>
  <c r="L117" i="30"/>
  <c r="L116" i="30"/>
  <c r="L115" i="30"/>
  <c r="L114" i="30"/>
  <c r="L113" i="30"/>
  <c r="L112" i="30"/>
  <c r="L111" i="30"/>
  <c r="L110" i="30"/>
  <c r="L109" i="30"/>
  <c r="L108" i="30"/>
  <c r="L107" i="30"/>
  <c r="L106" i="30"/>
  <c r="L105" i="30"/>
  <c r="L104" i="30"/>
  <c r="L103" i="30"/>
  <c r="L102" i="30"/>
  <c r="L101" i="30"/>
  <c r="L100" i="30"/>
  <c r="L99" i="30"/>
  <c r="L98" i="30"/>
  <c r="L97" i="30"/>
  <c r="L96" i="30"/>
  <c r="L95" i="30"/>
  <c r="L94" i="30"/>
  <c r="L93" i="30"/>
  <c r="L92" i="30"/>
  <c r="L91" i="30"/>
  <c r="L90" i="30"/>
  <c r="L89" i="30"/>
  <c r="L88" i="30"/>
  <c r="L87" i="30"/>
  <c r="L86" i="30"/>
  <c r="L85" i="30"/>
  <c r="L84" i="30"/>
  <c r="L83" i="30"/>
  <c r="L82" i="30"/>
  <c r="L81" i="30"/>
  <c r="L80" i="30"/>
  <c r="L79" i="30"/>
  <c r="L78" i="30"/>
  <c r="L77" i="30"/>
  <c r="L76" i="30"/>
  <c r="L75" i="30"/>
  <c r="L74" i="30"/>
  <c r="I71" i="5"/>
  <c r="E72" i="5"/>
  <c r="E71" i="5"/>
  <c r="D72" i="5"/>
  <c r="D71" i="5"/>
  <c r="F303" i="29"/>
  <c r="E303" i="29"/>
  <c r="D303" i="29"/>
  <c r="C303" i="29"/>
  <c r="F302" i="29"/>
  <c r="E302" i="29"/>
  <c r="D302" i="29"/>
  <c r="C302" i="29"/>
  <c r="A302" i="29"/>
  <c r="F301" i="29"/>
  <c r="E301" i="29"/>
  <c r="D301" i="29"/>
  <c r="C301" i="29"/>
  <c r="A301" i="29"/>
  <c r="M70" i="5"/>
  <c r="M69" i="5"/>
  <c r="L70" i="5"/>
  <c r="L69" i="5"/>
  <c r="I69" i="5"/>
  <c r="G69" i="5"/>
  <c r="E70" i="5"/>
  <c r="E69" i="5"/>
  <c r="D70" i="5"/>
  <c r="D69" i="5"/>
  <c r="C302" i="28"/>
  <c r="K303" i="28"/>
  <c r="J303" i="28"/>
  <c r="I303" i="28"/>
  <c r="H303" i="28"/>
  <c r="G303" i="28"/>
  <c r="F303" i="28"/>
  <c r="E303" i="28"/>
  <c r="D303" i="28"/>
  <c r="C303" i="28"/>
  <c r="K302" i="28"/>
  <c r="J302" i="28"/>
  <c r="I302" i="28"/>
  <c r="H302" i="28"/>
  <c r="G302" i="28"/>
  <c r="F302" i="28"/>
  <c r="E302" i="28"/>
  <c r="D302" i="28"/>
  <c r="A302" i="28"/>
  <c r="L301" i="28"/>
  <c r="K301" i="28"/>
  <c r="J301" i="28"/>
  <c r="I301" i="28"/>
  <c r="H301" i="28"/>
  <c r="G301" i="28"/>
  <c r="F301" i="28"/>
  <c r="E301" i="28"/>
  <c r="D301" i="28"/>
  <c r="C301" i="28"/>
  <c r="A301" i="28"/>
  <c r="L299" i="28"/>
  <c r="L298" i="28"/>
  <c r="L297" i="28"/>
  <c r="L296" i="28"/>
  <c r="L295" i="28"/>
  <c r="L294" i="28"/>
  <c r="L293" i="28"/>
  <c r="L292" i="28"/>
  <c r="L291" i="28"/>
  <c r="L290" i="28"/>
  <c r="L289" i="28"/>
  <c r="L288" i="28"/>
  <c r="L287" i="28"/>
  <c r="L286" i="28"/>
  <c r="L285" i="28"/>
  <c r="L284" i="28"/>
  <c r="L283" i="28"/>
  <c r="L282" i="28"/>
  <c r="L281" i="28"/>
  <c r="L280" i="28"/>
  <c r="L279" i="28"/>
  <c r="L278" i="28"/>
  <c r="L277" i="28"/>
  <c r="L276" i="28"/>
  <c r="L275" i="28"/>
  <c r="L274" i="28"/>
  <c r="L273" i="28"/>
  <c r="L272" i="28"/>
  <c r="L271" i="28"/>
  <c r="L270" i="28"/>
  <c r="L269" i="28"/>
  <c r="L268" i="28"/>
  <c r="L267" i="28"/>
  <c r="L266" i="28"/>
  <c r="L265" i="28"/>
  <c r="L264" i="28"/>
  <c r="L263" i="28"/>
  <c r="L262" i="28"/>
  <c r="L261" i="28"/>
  <c r="L260" i="28"/>
  <c r="L259" i="28"/>
  <c r="L258" i="28"/>
  <c r="L257" i="28"/>
  <c r="L256" i="28"/>
  <c r="L255" i="28"/>
  <c r="L254" i="28"/>
  <c r="L253" i="28"/>
  <c r="L252" i="28"/>
  <c r="L251" i="28"/>
  <c r="L250" i="28"/>
  <c r="L249" i="28"/>
  <c r="L248" i="28"/>
  <c r="L247" i="28"/>
  <c r="L246" i="28"/>
  <c r="L245" i="28"/>
  <c r="L244" i="28"/>
  <c r="L243" i="28"/>
  <c r="L242" i="28"/>
  <c r="L241" i="28"/>
  <c r="L240" i="28"/>
  <c r="L239" i="28"/>
  <c r="L238" i="28"/>
  <c r="L237" i="28"/>
  <c r="L236" i="28"/>
  <c r="L235" i="28"/>
  <c r="L234" i="28"/>
  <c r="L233" i="28"/>
  <c r="L232" i="28"/>
  <c r="L231" i="28"/>
  <c r="L230" i="28"/>
  <c r="L229" i="28"/>
  <c r="L228" i="28"/>
  <c r="L227" i="28"/>
  <c r="L226" i="28"/>
  <c r="L225" i="28"/>
  <c r="L224" i="28"/>
  <c r="L223" i="28"/>
  <c r="L222" i="28"/>
  <c r="L221" i="28"/>
  <c r="L220" i="28"/>
  <c r="L219" i="28"/>
  <c r="L218" i="28"/>
  <c r="L217" i="28"/>
  <c r="L216" i="28"/>
  <c r="L215" i="28"/>
  <c r="L214" i="28"/>
  <c r="L213" i="28"/>
  <c r="L212" i="28"/>
  <c r="L211" i="28"/>
  <c r="L210" i="28"/>
  <c r="L209" i="28"/>
  <c r="L208" i="28"/>
  <c r="L207" i="28"/>
  <c r="L206" i="28"/>
  <c r="L205" i="28"/>
  <c r="L204" i="28"/>
  <c r="L203" i="28"/>
  <c r="L202" i="28"/>
  <c r="L201" i="28"/>
  <c r="L200" i="28"/>
  <c r="L199" i="28"/>
  <c r="L198" i="28"/>
  <c r="L197" i="28"/>
  <c r="L196" i="28"/>
  <c r="L195" i="28"/>
  <c r="L194" i="28"/>
  <c r="L193" i="28"/>
  <c r="L192" i="28"/>
  <c r="L191" i="28"/>
  <c r="L190" i="28"/>
  <c r="L189" i="28"/>
  <c r="L188" i="28"/>
  <c r="L187" i="28"/>
  <c r="L186" i="28"/>
  <c r="L185" i="28"/>
  <c r="L184" i="28"/>
  <c r="L183" i="28"/>
  <c r="L182" i="28"/>
  <c r="L181" i="28"/>
  <c r="L180" i="28"/>
  <c r="L179" i="28"/>
  <c r="L178" i="28"/>
  <c r="L177" i="28"/>
  <c r="L176" i="28"/>
  <c r="L175" i="28"/>
  <c r="L174" i="28"/>
  <c r="L173" i="28"/>
  <c r="L172" i="28"/>
  <c r="L171" i="28"/>
  <c r="L170" i="28"/>
  <c r="L169" i="28"/>
  <c r="L168" i="28"/>
  <c r="L167" i="28"/>
  <c r="L166" i="28"/>
  <c r="L165" i="28"/>
  <c r="L164" i="28"/>
  <c r="L163" i="28"/>
  <c r="L162" i="28"/>
  <c r="L161" i="28"/>
  <c r="L160" i="28"/>
  <c r="L159" i="28"/>
  <c r="L158" i="28"/>
  <c r="L157" i="28"/>
  <c r="L156" i="28"/>
  <c r="L155" i="28"/>
  <c r="L154" i="28"/>
  <c r="L153" i="28"/>
  <c r="L152" i="28"/>
  <c r="L151" i="28"/>
  <c r="L150" i="28"/>
  <c r="L149" i="28"/>
  <c r="L148" i="28"/>
  <c r="L147" i="28"/>
  <c r="L146" i="28"/>
  <c r="L145" i="28"/>
  <c r="L144" i="28"/>
  <c r="L143" i="28"/>
  <c r="L142" i="28"/>
  <c r="L141" i="28"/>
  <c r="L140" i="28"/>
  <c r="L139" i="28"/>
  <c r="L138" i="28"/>
  <c r="L137" i="28"/>
  <c r="L136" i="28"/>
  <c r="L135" i="28"/>
  <c r="L134" i="28"/>
  <c r="L133" i="28"/>
  <c r="L132" i="28"/>
  <c r="L131" i="28"/>
  <c r="L130" i="28"/>
  <c r="L129" i="28"/>
  <c r="L128" i="28"/>
  <c r="L127" i="28"/>
  <c r="L126" i="28"/>
  <c r="L125" i="28"/>
  <c r="L124" i="28"/>
  <c r="L123" i="28"/>
  <c r="L122" i="28"/>
  <c r="L121" i="28"/>
  <c r="L120" i="28"/>
  <c r="L119" i="28"/>
  <c r="L118" i="28"/>
  <c r="L117" i="28"/>
  <c r="L116" i="28"/>
  <c r="L115" i="28"/>
  <c r="L114" i="28"/>
  <c r="L113" i="28"/>
  <c r="L112" i="28"/>
  <c r="L111" i="28"/>
  <c r="L110" i="28"/>
  <c r="L109" i="28"/>
  <c r="L108" i="28"/>
  <c r="L107" i="28"/>
  <c r="L106" i="28"/>
  <c r="L105" i="28"/>
  <c r="L104" i="28"/>
  <c r="L103" i="28"/>
  <c r="L102" i="28"/>
  <c r="L101" i="28"/>
  <c r="L100" i="28"/>
  <c r="L99" i="28"/>
  <c r="L98" i="28"/>
  <c r="L97" i="28"/>
  <c r="L96" i="28"/>
  <c r="L95" i="28"/>
  <c r="L94" i="28"/>
  <c r="L93" i="28"/>
  <c r="L92" i="28"/>
  <c r="L91" i="28"/>
  <c r="L90" i="28"/>
  <c r="L89" i="28"/>
  <c r="L88" i="28"/>
  <c r="L87" i="28"/>
  <c r="L86" i="28"/>
  <c r="L85" i="28"/>
  <c r="L84" i="28"/>
  <c r="L83" i="28"/>
  <c r="L82" i="28"/>
  <c r="L81" i="28"/>
  <c r="L80" i="28"/>
  <c r="L79" i="28"/>
  <c r="L78" i="28"/>
  <c r="L77" i="28"/>
  <c r="L76" i="28"/>
  <c r="L75" i="28"/>
  <c r="L74" i="28"/>
  <c r="L73" i="28"/>
  <c r="L72" i="28"/>
  <c r="L71" i="28"/>
  <c r="L70" i="28"/>
  <c r="L69" i="28"/>
  <c r="L68" i="28"/>
  <c r="L67" i="28"/>
  <c r="L66" i="28"/>
  <c r="L65" i="28"/>
  <c r="L64" i="28"/>
  <c r="L63" i="28"/>
  <c r="L62" i="28"/>
  <c r="L61" i="28"/>
  <c r="L60" i="28"/>
  <c r="L59" i="28"/>
  <c r="L58" i="28"/>
  <c r="L57" i="28"/>
  <c r="L56" i="28"/>
  <c r="L55" i="28"/>
  <c r="L54" i="28"/>
  <c r="L53" i="28"/>
  <c r="L52" i="28"/>
  <c r="L51" i="28"/>
  <c r="L50" i="28"/>
  <c r="L49" i="28"/>
  <c r="L48" i="28"/>
  <c r="L47" i="28"/>
  <c r="I67" i="5"/>
  <c r="E68" i="5"/>
  <c r="E67" i="5"/>
  <c r="D68" i="5"/>
  <c r="D67" i="5"/>
  <c r="F303" i="27"/>
  <c r="E303" i="27"/>
  <c r="D303" i="27"/>
  <c r="C303" i="27"/>
  <c r="F302" i="27"/>
  <c r="E302" i="27"/>
  <c r="D302" i="27"/>
  <c r="C302" i="27"/>
  <c r="A302" i="27"/>
  <c r="F301" i="27"/>
  <c r="E301" i="27"/>
  <c r="D301" i="27"/>
  <c r="C301" i="27"/>
  <c r="A301" i="27"/>
  <c r="M66" i="5"/>
  <c r="M65" i="5"/>
  <c r="L66" i="5"/>
  <c r="L65" i="5"/>
  <c r="I65" i="5"/>
  <c r="G65" i="5"/>
  <c r="E66" i="5"/>
  <c r="E65" i="5"/>
  <c r="D66" i="5"/>
  <c r="D65" i="5"/>
  <c r="K303" i="26"/>
  <c r="J303" i="26"/>
  <c r="I303" i="26"/>
  <c r="H303" i="26"/>
  <c r="G303" i="26"/>
  <c r="F303" i="26"/>
  <c r="E303" i="26"/>
  <c r="D303" i="26"/>
  <c r="C303" i="26"/>
  <c r="K302" i="26"/>
  <c r="J302" i="26"/>
  <c r="I302" i="26"/>
  <c r="H302" i="26"/>
  <c r="G302" i="26"/>
  <c r="F302" i="26"/>
  <c r="E302" i="26"/>
  <c r="D302" i="26"/>
  <c r="C302" i="26"/>
  <c r="A302" i="26"/>
  <c r="L301" i="26"/>
  <c r="K301" i="26"/>
  <c r="J301" i="26"/>
  <c r="I301" i="26"/>
  <c r="H301" i="26"/>
  <c r="G301" i="26"/>
  <c r="F301" i="26"/>
  <c r="E301" i="26"/>
  <c r="D301" i="26"/>
  <c r="C301" i="26"/>
  <c r="A301" i="26"/>
  <c r="L299" i="26"/>
  <c r="L298" i="26"/>
  <c r="L297" i="26"/>
  <c r="L296" i="26"/>
  <c r="L295" i="26"/>
  <c r="L294" i="26"/>
  <c r="L293" i="26"/>
  <c r="L292" i="26"/>
  <c r="L291" i="26"/>
  <c r="L290" i="26"/>
  <c r="L289" i="26"/>
  <c r="L288" i="26"/>
  <c r="L287" i="26"/>
  <c r="L286" i="26"/>
  <c r="L285" i="26"/>
  <c r="L284" i="26"/>
  <c r="L283" i="26"/>
  <c r="L282" i="26"/>
  <c r="L281" i="26"/>
  <c r="L280" i="26"/>
  <c r="L279" i="26"/>
  <c r="L278" i="26"/>
  <c r="L277" i="26"/>
  <c r="L276" i="26"/>
  <c r="L275" i="26"/>
  <c r="L274" i="26"/>
  <c r="L273" i="26"/>
  <c r="L272" i="26"/>
  <c r="L271" i="26"/>
  <c r="L270" i="26"/>
  <c r="L269" i="26"/>
  <c r="L268" i="26"/>
  <c r="L267" i="26"/>
  <c r="L266" i="26"/>
  <c r="L265" i="26"/>
  <c r="L264" i="26"/>
  <c r="L263" i="26"/>
  <c r="L262" i="26"/>
  <c r="L261" i="26"/>
  <c r="L260" i="26"/>
  <c r="L259" i="26"/>
  <c r="L258" i="26"/>
  <c r="L257" i="26"/>
  <c r="L256" i="26"/>
  <c r="L255" i="26"/>
  <c r="L254" i="26"/>
  <c r="L253" i="26"/>
  <c r="L252" i="26"/>
  <c r="L251" i="26"/>
  <c r="L250" i="26"/>
  <c r="L249" i="26"/>
  <c r="L248" i="26"/>
  <c r="L247" i="26"/>
  <c r="L246" i="26"/>
  <c r="L245" i="26"/>
  <c r="L244" i="26"/>
  <c r="L243" i="26"/>
  <c r="L242" i="26"/>
  <c r="L241" i="26"/>
  <c r="L240" i="26"/>
  <c r="L239" i="26"/>
  <c r="L238" i="26"/>
  <c r="L237" i="26"/>
  <c r="L236" i="26"/>
  <c r="L235" i="26"/>
  <c r="L234" i="26"/>
  <c r="L233" i="26"/>
  <c r="L232" i="26"/>
  <c r="L231" i="26"/>
  <c r="L230" i="26"/>
  <c r="L229" i="26"/>
  <c r="L228" i="26"/>
  <c r="L227" i="26"/>
  <c r="L226" i="26"/>
  <c r="L225" i="26"/>
  <c r="L224" i="26"/>
  <c r="L223" i="26"/>
  <c r="L222" i="26"/>
  <c r="L221" i="26"/>
  <c r="L220" i="26"/>
  <c r="L219" i="26"/>
  <c r="L218" i="26"/>
  <c r="L217" i="26"/>
  <c r="L216" i="26"/>
  <c r="L215" i="26"/>
  <c r="L214" i="26"/>
  <c r="L213" i="26"/>
  <c r="L212" i="26"/>
  <c r="L211" i="26"/>
  <c r="L210" i="26"/>
  <c r="L209" i="26"/>
  <c r="L208" i="26"/>
  <c r="L207" i="26"/>
  <c r="L206" i="26"/>
  <c r="L205" i="26"/>
  <c r="L204" i="26"/>
  <c r="L203" i="26"/>
  <c r="L202" i="26"/>
  <c r="L201" i="26"/>
  <c r="L200" i="26"/>
  <c r="L199" i="26"/>
  <c r="L198" i="26"/>
  <c r="L197" i="26"/>
  <c r="L196" i="26"/>
  <c r="L195" i="26"/>
  <c r="L194" i="26"/>
  <c r="L193" i="26"/>
  <c r="L192" i="26"/>
  <c r="L191" i="26"/>
  <c r="L190" i="26"/>
  <c r="L189" i="26"/>
  <c r="L188" i="26"/>
  <c r="L187" i="26"/>
  <c r="L186" i="26"/>
  <c r="L185" i="26"/>
  <c r="L184" i="26"/>
  <c r="L183" i="26"/>
  <c r="L182" i="26"/>
  <c r="L181" i="26"/>
  <c r="L180" i="26"/>
  <c r="L179" i="26"/>
  <c r="L178" i="26"/>
  <c r="L177" i="26"/>
  <c r="L176" i="26"/>
  <c r="L175" i="26"/>
  <c r="L174" i="26"/>
  <c r="L173" i="26"/>
  <c r="L172" i="26"/>
  <c r="L171" i="26"/>
  <c r="L170" i="26"/>
  <c r="L169" i="26"/>
  <c r="L168" i="26"/>
  <c r="L167" i="26"/>
  <c r="L166" i="26"/>
  <c r="L165" i="26"/>
  <c r="L164" i="26"/>
  <c r="L163" i="26"/>
  <c r="L162" i="26"/>
  <c r="L161" i="26"/>
  <c r="L160" i="26"/>
  <c r="L159" i="26"/>
  <c r="L158" i="26"/>
  <c r="L157" i="26"/>
  <c r="L156" i="26"/>
  <c r="L155" i="26"/>
  <c r="L154" i="26"/>
  <c r="L153" i="26"/>
  <c r="L152" i="26"/>
  <c r="L151" i="26"/>
  <c r="L150" i="26"/>
  <c r="L149" i="26"/>
  <c r="L148" i="26"/>
  <c r="L147" i="26"/>
  <c r="L146" i="26"/>
  <c r="L145" i="26"/>
  <c r="L144" i="26"/>
  <c r="L143" i="26"/>
  <c r="L142" i="26"/>
  <c r="L141" i="26"/>
  <c r="L140" i="26"/>
  <c r="L139" i="26"/>
  <c r="L138" i="26"/>
  <c r="L137" i="26"/>
  <c r="L136" i="26"/>
  <c r="L135" i="26"/>
  <c r="L134" i="26"/>
  <c r="L133" i="26"/>
  <c r="L132" i="26"/>
  <c r="L131" i="26"/>
  <c r="L130" i="26"/>
  <c r="L129" i="26"/>
  <c r="L128" i="26"/>
  <c r="L127" i="26"/>
  <c r="L126" i="26"/>
  <c r="L125" i="26"/>
  <c r="L124" i="26"/>
  <c r="L123" i="26"/>
  <c r="L122" i="26"/>
  <c r="L121" i="26"/>
  <c r="L120" i="26"/>
  <c r="L119" i="26"/>
  <c r="L118" i="26"/>
  <c r="L117" i="26"/>
  <c r="L116" i="26"/>
  <c r="L115" i="26"/>
  <c r="L114" i="26"/>
  <c r="L113" i="26"/>
  <c r="L112" i="26"/>
  <c r="L111" i="26"/>
  <c r="L110" i="26"/>
  <c r="L109" i="26"/>
  <c r="L108" i="26"/>
  <c r="L107" i="26"/>
  <c r="L106" i="26"/>
  <c r="L105" i="26"/>
  <c r="L104" i="26"/>
  <c r="L103" i="26"/>
  <c r="L102" i="26"/>
  <c r="L101" i="26"/>
  <c r="L100" i="26"/>
  <c r="L99" i="26"/>
  <c r="L98" i="26"/>
  <c r="L97" i="26"/>
  <c r="L96" i="26"/>
  <c r="L95" i="26"/>
  <c r="L94" i="26"/>
  <c r="L93" i="26"/>
  <c r="L92" i="26"/>
  <c r="L91" i="26"/>
  <c r="L90" i="26"/>
  <c r="L89" i="26"/>
  <c r="L88" i="26"/>
  <c r="L87" i="26"/>
  <c r="L86" i="26"/>
  <c r="L85" i="26"/>
  <c r="L84" i="26"/>
  <c r="L83" i="26"/>
  <c r="L82" i="26"/>
  <c r="L81" i="26"/>
  <c r="L80" i="26"/>
  <c r="L79" i="26"/>
  <c r="L78" i="26"/>
  <c r="L77" i="26"/>
  <c r="L76" i="26"/>
  <c r="L75" i="26"/>
  <c r="L74" i="26"/>
  <c r="L73" i="26"/>
  <c r="L72" i="26"/>
  <c r="L71" i="26"/>
  <c r="L70" i="26"/>
  <c r="L69" i="26"/>
  <c r="L68" i="26"/>
  <c r="L67" i="26"/>
  <c r="L66" i="26"/>
  <c r="L65" i="26"/>
  <c r="L64" i="26"/>
  <c r="L63" i="26"/>
  <c r="L62" i="26"/>
  <c r="L61" i="26"/>
  <c r="L60" i="26"/>
  <c r="L59" i="26"/>
  <c r="L58" i="26"/>
  <c r="L57" i="26"/>
  <c r="L56" i="26"/>
  <c r="L55" i="26"/>
  <c r="L54" i="26"/>
  <c r="L53" i="26"/>
  <c r="L52" i="26"/>
  <c r="L51" i="26"/>
  <c r="L50" i="26"/>
  <c r="I63" i="5"/>
  <c r="E64" i="5"/>
  <c r="E63" i="5"/>
  <c r="D64" i="5"/>
  <c r="D63" i="5"/>
  <c r="F299" i="25"/>
  <c r="E299" i="25"/>
  <c r="D299" i="25"/>
  <c r="C299" i="25"/>
  <c r="F298" i="25"/>
  <c r="E298" i="25"/>
  <c r="D298" i="25"/>
  <c r="C298" i="25"/>
  <c r="A298" i="25"/>
  <c r="F297" i="25"/>
  <c r="E297" i="25"/>
  <c r="D297" i="25"/>
  <c r="C297" i="25"/>
  <c r="A297" i="25"/>
  <c r="M62" i="5"/>
  <c r="M61" i="5"/>
  <c r="L62" i="5"/>
  <c r="L61" i="5"/>
  <c r="G61" i="5"/>
  <c r="I61" i="5"/>
  <c r="E62" i="5"/>
  <c r="E61" i="5"/>
  <c r="D62" i="5"/>
  <c r="D61" i="5"/>
  <c r="K299" i="24"/>
  <c r="J299" i="24"/>
  <c r="I299" i="24"/>
  <c r="H299" i="24"/>
  <c r="G299" i="24"/>
  <c r="F299" i="24"/>
  <c r="E299" i="24"/>
  <c r="D299" i="24"/>
  <c r="C299" i="24"/>
  <c r="K298" i="24"/>
  <c r="J298" i="24"/>
  <c r="I298" i="24"/>
  <c r="H298" i="24"/>
  <c r="G298" i="24"/>
  <c r="F298" i="24"/>
  <c r="E298" i="24"/>
  <c r="D298" i="24"/>
  <c r="C298" i="24"/>
  <c r="A298" i="24"/>
  <c r="L297" i="24"/>
  <c r="K297" i="24"/>
  <c r="J297" i="24"/>
  <c r="I297" i="24"/>
  <c r="H297" i="24"/>
  <c r="G297" i="24"/>
  <c r="F297" i="24"/>
  <c r="E297" i="24"/>
  <c r="D297" i="24"/>
  <c r="C297" i="24"/>
  <c r="A297" i="24"/>
  <c r="L295" i="24"/>
  <c r="L294" i="24"/>
  <c r="L293" i="24"/>
  <c r="L292" i="24"/>
  <c r="L291" i="24"/>
  <c r="L290" i="24"/>
  <c r="L289" i="24"/>
  <c r="L288" i="24"/>
  <c r="L287" i="24"/>
  <c r="L286" i="24"/>
  <c r="L285" i="24"/>
  <c r="L284" i="24"/>
  <c r="L283" i="24"/>
  <c r="L282" i="24"/>
  <c r="L281" i="24"/>
  <c r="L280" i="24"/>
  <c r="L279" i="24"/>
  <c r="L278" i="24"/>
  <c r="L277" i="24"/>
  <c r="L276" i="24"/>
  <c r="L275" i="24"/>
  <c r="L274" i="24"/>
  <c r="L273" i="24"/>
  <c r="L272" i="24"/>
  <c r="L271" i="24"/>
  <c r="L270" i="24"/>
  <c r="L269" i="24"/>
  <c r="L268" i="24"/>
  <c r="L267" i="24"/>
  <c r="L266" i="24"/>
  <c r="L265" i="24"/>
  <c r="L264" i="24"/>
  <c r="L263" i="24"/>
  <c r="L262" i="24"/>
  <c r="L261" i="24"/>
  <c r="L260" i="24"/>
  <c r="L259" i="24"/>
  <c r="L258" i="24"/>
  <c r="L257" i="24"/>
  <c r="L256" i="24"/>
  <c r="L255" i="24"/>
  <c r="L254" i="24"/>
  <c r="L253" i="24"/>
  <c r="L252" i="24"/>
  <c r="L251" i="24"/>
  <c r="L250" i="24"/>
  <c r="L249" i="24"/>
  <c r="L248" i="24"/>
  <c r="L247" i="24"/>
  <c r="L246" i="24"/>
  <c r="L245" i="24"/>
  <c r="L244" i="24"/>
  <c r="L243" i="24"/>
  <c r="L242" i="24"/>
  <c r="L241" i="24"/>
  <c r="L240" i="24"/>
  <c r="L239" i="24"/>
  <c r="L238" i="24"/>
  <c r="L237" i="24"/>
  <c r="L236" i="24"/>
  <c r="L235" i="24"/>
  <c r="L234" i="24"/>
  <c r="L233" i="24"/>
  <c r="L232" i="24"/>
  <c r="L231" i="24"/>
  <c r="L230" i="24"/>
  <c r="L229" i="24"/>
  <c r="L228" i="24"/>
  <c r="L227" i="24"/>
  <c r="L226" i="24"/>
  <c r="L225" i="24"/>
  <c r="L224" i="24"/>
  <c r="L223" i="24"/>
  <c r="L222" i="24"/>
  <c r="L221" i="24"/>
  <c r="L220" i="24"/>
  <c r="L219" i="24"/>
  <c r="L218" i="24"/>
  <c r="L217" i="24"/>
  <c r="L216" i="24"/>
  <c r="L215" i="24"/>
  <c r="L214" i="24"/>
  <c r="L213" i="24"/>
  <c r="L212" i="24"/>
  <c r="L211" i="24"/>
  <c r="L210" i="24"/>
  <c r="L209" i="24"/>
  <c r="L208" i="24"/>
  <c r="L207" i="24"/>
  <c r="L206" i="24"/>
  <c r="L205" i="24"/>
  <c r="L204" i="24"/>
  <c r="L203" i="24"/>
  <c r="L202" i="24"/>
  <c r="L201" i="24"/>
  <c r="L200" i="24"/>
  <c r="L199" i="24"/>
  <c r="L198" i="24"/>
  <c r="L197" i="24"/>
  <c r="L196" i="24"/>
  <c r="L195" i="24"/>
  <c r="L194" i="24"/>
  <c r="L193" i="24"/>
  <c r="L192" i="24"/>
  <c r="L191" i="24"/>
  <c r="L190" i="24"/>
  <c r="L189" i="24"/>
  <c r="L188" i="24"/>
  <c r="L187" i="24"/>
  <c r="L186" i="24"/>
  <c r="L185" i="24"/>
  <c r="L184" i="24"/>
  <c r="L183" i="24"/>
  <c r="L182" i="24"/>
  <c r="L181" i="24"/>
  <c r="L180" i="24"/>
  <c r="L179" i="24"/>
  <c r="L178" i="24"/>
  <c r="L177" i="24"/>
  <c r="L176" i="24"/>
  <c r="L175" i="24"/>
  <c r="L174" i="24"/>
  <c r="L173" i="24"/>
  <c r="L172" i="24"/>
  <c r="L171" i="24"/>
  <c r="L170" i="24"/>
  <c r="L169" i="24"/>
  <c r="L168" i="24"/>
  <c r="L167" i="24"/>
  <c r="L166" i="24"/>
  <c r="L165" i="24"/>
  <c r="L164" i="24"/>
  <c r="L163" i="24"/>
  <c r="L162" i="24"/>
  <c r="L161" i="24"/>
  <c r="L160" i="24"/>
  <c r="L159" i="24"/>
  <c r="L158" i="24"/>
  <c r="L157" i="24"/>
  <c r="L156" i="24"/>
  <c r="L155" i="24"/>
  <c r="L154" i="24"/>
  <c r="L153" i="24"/>
  <c r="L152" i="24"/>
  <c r="L151" i="24"/>
  <c r="L150" i="24"/>
  <c r="L149" i="24"/>
  <c r="L148" i="24"/>
  <c r="L147" i="24"/>
  <c r="L146" i="24"/>
  <c r="L145" i="24"/>
  <c r="L144" i="24"/>
  <c r="L143" i="24"/>
  <c r="L142" i="24"/>
  <c r="L141" i="24"/>
  <c r="L140" i="24"/>
  <c r="L139" i="24"/>
  <c r="L138" i="24"/>
  <c r="L137" i="24"/>
  <c r="L136" i="24"/>
  <c r="L135" i="24"/>
  <c r="L134" i="24"/>
  <c r="L133" i="24"/>
  <c r="L132" i="24"/>
  <c r="L131" i="24"/>
  <c r="L130" i="24"/>
  <c r="L129" i="24"/>
  <c r="L128" i="24"/>
  <c r="L127" i="24"/>
  <c r="L126" i="24"/>
  <c r="L125" i="24"/>
  <c r="L124" i="24"/>
  <c r="L123" i="24"/>
  <c r="L122" i="24"/>
  <c r="L121" i="24"/>
  <c r="L120" i="24"/>
  <c r="L119" i="24"/>
  <c r="L118" i="24"/>
  <c r="L117" i="24"/>
  <c r="L116" i="24"/>
  <c r="L115" i="24"/>
  <c r="L114" i="24"/>
  <c r="L113" i="24"/>
  <c r="L112" i="24"/>
  <c r="L111" i="24"/>
  <c r="L110" i="24"/>
  <c r="L109" i="24"/>
  <c r="L108" i="24"/>
  <c r="L107" i="24"/>
  <c r="L106" i="24"/>
  <c r="L105" i="24"/>
  <c r="L104" i="24"/>
  <c r="L103" i="24"/>
  <c r="L102" i="24"/>
  <c r="L101" i="24"/>
  <c r="L100" i="24"/>
  <c r="L99" i="24"/>
  <c r="L98" i="24"/>
  <c r="L97" i="24"/>
  <c r="L96" i="24"/>
  <c r="L95" i="24"/>
  <c r="L94" i="24"/>
  <c r="L93" i="24"/>
  <c r="L92" i="24"/>
  <c r="L91" i="24"/>
  <c r="L90" i="24"/>
  <c r="L89" i="24"/>
  <c r="L88" i="24"/>
  <c r="L87" i="24"/>
  <c r="L86" i="24"/>
  <c r="L85" i="24"/>
  <c r="L84" i="24"/>
  <c r="L83" i="24"/>
  <c r="L82" i="24"/>
  <c r="L81" i="24"/>
  <c r="L80" i="24"/>
  <c r="L79" i="24"/>
  <c r="L78" i="24"/>
  <c r="L77" i="24"/>
  <c r="L76" i="24"/>
  <c r="L75" i="24"/>
  <c r="L74" i="24"/>
  <c r="L73" i="24"/>
  <c r="L72" i="24"/>
  <c r="L71" i="24"/>
  <c r="L70" i="24"/>
  <c r="L69" i="24"/>
  <c r="L68" i="24"/>
  <c r="L67" i="24"/>
  <c r="L66" i="24"/>
  <c r="L65" i="24"/>
  <c r="L64" i="24"/>
  <c r="L63" i="24"/>
  <c r="L62" i="24"/>
  <c r="L61" i="24"/>
  <c r="L60" i="24"/>
  <c r="L59" i="24"/>
  <c r="L58" i="24"/>
  <c r="L57" i="24"/>
  <c r="L56" i="24"/>
  <c r="L55" i="24"/>
  <c r="L54" i="24"/>
  <c r="L53" i="24"/>
  <c r="L52" i="24"/>
  <c r="L51" i="24"/>
  <c r="L50" i="24"/>
  <c r="L49" i="24"/>
  <c r="L48" i="24"/>
  <c r="L47" i="24"/>
  <c r="L46" i="24"/>
  <c r="G54" i="5"/>
  <c r="G50" i="5"/>
  <c r="G46" i="5"/>
  <c r="G42" i="5"/>
  <c r="L55" i="5"/>
  <c r="L54" i="5"/>
  <c r="L51" i="5"/>
  <c r="L47" i="5"/>
  <c r="L46" i="5"/>
  <c r="L43" i="5"/>
  <c r="L42" i="5"/>
  <c r="L331" i="30" l="1"/>
  <c r="L303" i="28"/>
  <c r="L303" i="26"/>
  <c r="L302" i="26"/>
  <c r="L298" i="24"/>
  <c r="L299" i="24"/>
  <c r="F54" i="5"/>
  <c r="F50" i="5"/>
  <c r="F46" i="5"/>
  <c r="F42" i="5"/>
  <c r="D62" i="23"/>
  <c r="D61" i="23"/>
  <c r="D60" i="23"/>
  <c r="D59" i="23"/>
  <c r="F55" i="23"/>
  <c r="F54" i="23"/>
  <c r="F53" i="23"/>
  <c r="F52" i="23"/>
  <c r="F56" i="23" s="1"/>
  <c r="A48" i="23"/>
  <c r="D40" i="23"/>
  <c r="H39" i="23"/>
  <c r="H40" i="23" s="1"/>
  <c r="D41" i="23" s="1"/>
  <c r="D37" i="23"/>
  <c r="D38" i="23" s="1"/>
  <c r="D30" i="23"/>
  <c r="H29" i="23"/>
  <c r="H30" i="23" s="1"/>
  <c r="D27" i="23"/>
  <c r="D28" i="23" s="1"/>
  <c r="D20" i="23"/>
  <c r="H19" i="23"/>
  <c r="H20" i="23" s="1"/>
  <c r="D17" i="23"/>
  <c r="D18" i="23" s="1"/>
  <c r="D10" i="23"/>
  <c r="H9" i="23"/>
  <c r="H10" i="23" s="1"/>
  <c r="D7" i="23"/>
  <c r="D8" i="23" s="1"/>
  <c r="I56" i="5"/>
  <c r="E57" i="5"/>
  <c r="E56" i="5"/>
  <c r="D57" i="5"/>
  <c r="D56" i="5"/>
  <c r="F295" i="22"/>
  <c r="E295" i="22"/>
  <c r="D295" i="22"/>
  <c r="C295" i="22"/>
  <c r="F294" i="22"/>
  <c r="E294" i="22"/>
  <c r="D294" i="22"/>
  <c r="C294" i="22"/>
  <c r="A294" i="22"/>
  <c r="F293" i="22"/>
  <c r="E293" i="22"/>
  <c r="D293" i="22"/>
  <c r="C293" i="22"/>
  <c r="A293" i="22"/>
  <c r="M55" i="5"/>
  <c r="M54" i="5"/>
  <c r="I54" i="5"/>
  <c r="E55" i="5"/>
  <c r="E54" i="5"/>
  <c r="D55" i="5"/>
  <c r="D54" i="5"/>
  <c r="K295" i="21"/>
  <c r="J295" i="21"/>
  <c r="I295" i="21"/>
  <c r="H295" i="21"/>
  <c r="G295" i="21"/>
  <c r="F295" i="21"/>
  <c r="E295" i="21"/>
  <c r="D295" i="21"/>
  <c r="C295" i="21"/>
  <c r="K294" i="21"/>
  <c r="J294" i="21"/>
  <c r="I294" i="21"/>
  <c r="H294" i="21"/>
  <c r="G294" i="21"/>
  <c r="F294" i="21"/>
  <c r="E294" i="21"/>
  <c r="D294" i="21"/>
  <c r="C294" i="21"/>
  <c r="A294" i="21"/>
  <c r="L293" i="21"/>
  <c r="K293" i="21"/>
  <c r="J293" i="21"/>
  <c r="I293" i="21"/>
  <c r="H293" i="21"/>
  <c r="G293" i="21"/>
  <c r="F293" i="21"/>
  <c r="E293" i="21"/>
  <c r="D293" i="21"/>
  <c r="C293" i="21"/>
  <c r="A293" i="21"/>
  <c r="L291" i="21"/>
  <c r="L290" i="21"/>
  <c r="L289" i="21"/>
  <c r="L288" i="21"/>
  <c r="L287" i="21"/>
  <c r="L286" i="21"/>
  <c r="L285" i="21"/>
  <c r="L284" i="21"/>
  <c r="L283" i="21"/>
  <c r="L282" i="21"/>
  <c r="L281" i="21"/>
  <c r="L280" i="21"/>
  <c r="L279" i="21"/>
  <c r="L278" i="21"/>
  <c r="L277" i="21"/>
  <c r="L276" i="21"/>
  <c r="L275" i="21"/>
  <c r="L274" i="21"/>
  <c r="L273" i="21"/>
  <c r="L272" i="21"/>
  <c r="L271" i="21"/>
  <c r="L270" i="21"/>
  <c r="L269" i="21"/>
  <c r="L268" i="21"/>
  <c r="L267" i="21"/>
  <c r="L266" i="21"/>
  <c r="L265" i="21"/>
  <c r="L264" i="21"/>
  <c r="L263" i="21"/>
  <c r="L262" i="21"/>
  <c r="L261" i="21"/>
  <c r="L260" i="21"/>
  <c r="L259" i="21"/>
  <c r="L258" i="21"/>
  <c r="L257" i="21"/>
  <c r="L256" i="21"/>
  <c r="L255" i="21"/>
  <c r="L254" i="21"/>
  <c r="L253" i="21"/>
  <c r="L252" i="21"/>
  <c r="L251" i="21"/>
  <c r="L250" i="21"/>
  <c r="L249" i="21"/>
  <c r="L248" i="21"/>
  <c r="L247" i="21"/>
  <c r="L246" i="21"/>
  <c r="L245" i="21"/>
  <c r="L244" i="21"/>
  <c r="L243" i="21"/>
  <c r="L242" i="21"/>
  <c r="L241" i="21"/>
  <c r="L240" i="21"/>
  <c r="L239" i="21"/>
  <c r="L238" i="21"/>
  <c r="L237" i="21"/>
  <c r="L236" i="21"/>
  <c r="L235" i="21"/>
  <c r="L234" i="21"/>
  <c r="L233" i="21"/>
  <c r="L232" i="21"/>
  <c r="L231" i="21"/>
  <c r="L230" i="21"/>
  <c r="L229" i="21"/>
  <c r="L228" i="21"/>
  <c r="L227" i="21"/>
  <c r="L226" i="21"/>
  <c r="L225" i="21"/>
  <c r="L224" i="21"/>
  <c r="L223" i="21"/>
  <c r="L222" i="21"/>
  <c r="L221" i="21"/>
  <c r="L220" i="21"/>
  <c r="L219" i="21"/>
  <c r="L218" i="21"/>
  <c r="L217" i="21"/>
  <c r="L216" i="21"/>
  <c r="L215" i="21"/>
  <c r="L214" i="21"/>
  <c r="L213" i="21"/>
  <c r="L212" i="21"/>
  <c r="L211" i="21"/>
  <c r="L210" i="21"/>
  <c r="L209" i="21"/>
  <c r="L208" i="21"/>
  <c r="L207" i="21"/>
  <c r="L206" i="21"/>
  <c r="L205" i="21"/>
  <c r="L204" i="21"/>
  <c r="L203" i="21"/>
  <c r="L202" i="21"/>
  <c r="L201" i="21"/>
  <c r="L200" i="21"/>
  <c r="L199" i="21"/>
  <c r="L198" i="21"/>
  <c r="L197" i="21"/>
  <c r="L196" i="21"/>
  <c r="L195" i="21"/>
  <c r="L194" i="21"/>
  <c r="L193" i="21"/>
  <c r="L192" i="21"/>
  <c r="L191" i="21"/>
  <c r="L190" i="21"/>
  <c r="L189" i="21"/>
  <c r="L188" i="21"/>
  <c r="L187" i="21"/>
  <c r="L186" i="21"/>
  <c r="L185" i="21"/>
  <c r="L184" i="21"/>
  <c r="L183" i="21"/>
  <c r="L182" i="21"/>
  <c r="L181" i="21"/>
  <c r="L180" i="21"/>
  <c r="L179" i="21"/>
  <c r="L178" i="21"/>
  <c r="L177" i="21"/>
  <c r="L176" i="21"/>
  <c r="L175" i="21"/>
  <c r="L174" i="21"/>
  <c r="L173" i="21"/>
  <c r="L172" i="21"/>
  <c r="L171" i="21"/>
  <c r="L170" i="21"/>
  <c r="L169" i="21"/>
  <c r="L168" i="21"/>
  <c r="L167" i="21"/>
  <c r="L166" i="21"/>
  <c r="L165" i="21"/>
  <c r="L164" i="21"/>
  <c r="L163" i="21"/>
  <c r="L162" i="21"/>
  <c r="L161" i="21"/>
  <c r="L160" i="21"/>
  <c r="L159" i="21"/>
  <c r="L158" i="21"/>
  <c r="L157" i="21"/>
  <c r="L156" i="21"/>
  <c r="L155" i="21"/>
  <c r="L154" i="21"/>
  <c r="L153" i="21"/>
  <c r="L152" i="21"/>
  <c r="L151" i="21"/>
  <c r="L150" i="21"/>
  <c r="L149" i="21"/>
  <c r="L148" i="21"/>
  <c r="L147" i="21"/>
  <c r="L146" i="21"/>
  <c r="L145" i="21"/>
  <c r="L144" i="21"/>
  <c r="L143" i="21"/>
  <c r="L142" i="21"/>
  <c r="L141" i="21"/>
  <c r="L140" i="21"/>
  <c r="L139" i="21"/>
  <c r="L138" i="21"/>
  <c r="L137" i="21"/>
  <c r="L136" i="21"/>
  <c r="L135" i="21"/>
  <c r="L134" i="21"/>
  <c r="L133" i="21"/>
  <c r="L132" i="21"/>
  <c r="L131" i="21"/>
  <c r="L130" i="21"/>
  <c r="L129" i="21"/>
  <c r="L128" i="21"/>
  <c r="L127" i="21"/>
  <c r="L126" i="21"/>
  <c r="L125" i="21"/>
  <c r="L124" i="21"/>
  <c r="L123" i="21"/>
  <c r="L122" i="21"/>
  <c r="L121" i="21"/>
  <c r="L120" i="21"/>
  <c r="L119" i="21"/>
  <c r="L118" i="21"/>
  <c r="L117" i="21"/>
  <c r="L116" i="21"/>
  <c r="L115" i="21"/>
  <c r="L114" i="21"/>
  <c r="L113" i="21"/>
  <c r="L112" i="21"/>
  <c r="L111" i="21"/>
  <c r="L110" i="21"/>
  <c r="L109" i="21"/>
  <c r="L108" i="21"/>
  <c r="L107" i="21"/>
  <c r="L106" i="21"/>
  <c r="L105" i="21"/>
  <c r="L104" i="21"/>
  <c r="L103" i="21"/>
  <c r="L102" i="21"/>
  <c r="L101" i="21"/>
  <c r="L100" i="21"/>
  <c r="L99" i="21"/>
  <c r="L98" i="21"/>
  <c r="L97" i="21"/>
  <c r="L96" i="21"/>
  <c r="L95" i="21"/>
  <c r="L94" i="21"/>
  <c r="L93" i="21"/>
  <c r="L92" i="21"/>
  <c r="L91" i="21"/>
  <c r="L90" i="21"/>
  <c r="L89" i="21"/>
  <c r="L88" i="21"/>
  <c r="L87" i="21"/>
  <c r="L86" i="21"/>
  <c r="L85" i="21"/>
  <c r="L84" i="21"/>
  <c r="L83" i="21"/>
  <c r="L82" i="21"/>
  <c r="L81" i="21"/>
  <c r="L80" i="21"/>
  <c r="L79" i="21"/>
  <c r="L78" i="21"/>
  <c r="L77" i="21"/>
  <c r="L76" i="21"/>
  <c r="L75" i="21"/>
  <c r="L74" i="21"/>
  <c r="L73" i="21"/>
  <c r="L72" i="21"/>
  <c r="L71" i="21"/>
  <c r="L70" i="21"/>
  <c r="L69" i="21"/>
  <c r="L68" i="21"/>
  <c r="L67" i="21"/>
  <c r="L66" i="21"/>
  <c r="L65" i="21"/>
  <c r="L64" i="21"/>
  <c r="L63" i="21"/>
  <c r="L62" i="21"/>
  <c r="L61" i="21"/>
  <c r="L60" i="21"/>
  <c r="L59" i="21"/>
  <c r="L58" i="21"/>
  <c r="L57" i="21"/>
  <c r="L56" i="21"/>
  <c r="L55" i="21"/>
  <c r="L54" i="21"/>
  <c r="L53" i="21"/>
  <c r="L52" i="21"/>
  <c r="L51" i="21"/>
  <c r="L50" i="21"/>
  <c r="L49" i="21"/>
  <c r="L48" i="21"/>
  <c r="L47" i="21"/>
  <c r="L46" i="21"/>
  <c r="L45" i="21"/>
  <c r="L44" i="21"/>
  <c r="L43" i="21"/>
  <c r="L42" i="21"/>
  <c r="I52" i="5"/>
  <c r="E53" i="5"/>
  <c r="E52" i="5"/>
  <c r="D53" i="5"/>
  <c r="D52" i="5"/>
  <c r="F294" i="20"/>
  <c r="E294" i="20"/>
  <c r="D294" i="20"/>
  <c r="C294" i="20"/>
  <c r="F293" i="20"/>
  <c r="E293" i="20"/>
  <c r="D293" i="20"/>
  <c r="C293" i="20"/>
  <c r="A293" i="20"/>
  <c r="F292" i="20"/>
  <c r="E292" i="20"/>
  <c r="D292" i="20"/>
  <c r="C292" i="20"/>
  <c r="A292" i="20"/>
  <c r="M51" i="5"/>
  <c r="M50" i="5"/>
  <c r="I50" i="5"/>
  <c r="E51" i="5"/>
  <c r="E50" i="5"/>
  <c r="D51" i="5"/>
  <c r="D50" i="5"/>
  <c r="K294" i="19"/>
  <c r="J294" i="19"/>
  <c r="I294" i="19"/>
  <c r="H294" i="19"/>
  <c r="G294" i="19"/>
  <c r="F294" i="19"/>
  <c r="E294" i="19"/>
  <c r="D294" i="19"/>
  <c r="C294" i="19"/>
  <c r="K293" i="19"/>
  <c r="J293" i="19"/>
  <c r="I293" i="19"/>
  <c r="H293" i="19"/>
  <c r="G293" i="19"/>
  <c r="F293" i="19"/>
  <c r="E293" i="19"/>
  <c r="D293" i="19"/>
  <c r="C293" i="19"/>
  <c r="A293" i="19"/>
  <c r="L292" i="19"/>
  <c r="K292" i="19"/>
  <c r="J292" i="19"/>
  <c r="I292" i="19"/>
  <c r="H292" i="19"/>
  <c r="G292" i="19"/>
  <c r="F292" i="19"/>
  <c r="E292" i="19"/>
  <c r="D292" i="19"/>
  <c r="C292" i="19"/>
  <c r="A292" i="19"/>
  <c r="L287" i="19"/>
  <c r="L286" i="19"/>
  <c r="L285" i="19"/>
  <c r="L284" i="19"/>
  <c r="L283" i="19"/>
  <c r="L282" i="19"/>
  <c r="L281" i="19"/>
  <c r="L280" i="19"/>
  <c r="L279" i="19"/>
  <c r="L278" i="19"/>
  <c r="L277" i="19"/>
  <c r="L276" i="19"/>
  <c r="L275" i="19"/>
  <c r="L274" i="19"/>
  <c r="L273" i="19"/>
  <c r="L272" i="19"/>
  <c r="L271" i="19"/>
  <c r="L270" i="19"/>
  <c r="L269" i="19"/>
  <c r="L268" i="19"/>
  <c r="L267" i="19"/>
  <c r="L266" i="19"/>
  <c r="L265" i="19"/>
  <c r="L264" i="19"/>
  <c r="L263" i="19"/>
  <c r="L262" i="19"/>
  <c r="L261" i="19"/>
  <c r="L260" i="19"/>
  <c r="L259" i="19"/>
  <c r="L258" i="19"/>
  <c r="L257" i="19"/>
  <c r="L256" i="19"/>
  <c r="L255" i="19"/>
  <c r="L254" i="19"/>
  <c r="L253" i="19"/>
  <c r="L252" i="19"/>
  <c r="L251" i="19"/>
  <c r="L250" i="19"/>
  <c r="L249" i="19"/>
  <c r="L248" i="19"/>
  <c r="L247" i="19"/>
  <c r="L246" i="19"/>
  <c r="L245" i="19"/>
  <c r="L244" i="19"/>
  <c r="L243" i="19"/>
  <c r="L242" i="19"/>
  <c r="L241" i="19"/>
  <c r="L240" i="19"/>
  <c r="L239" i="19"/>
  <c r="L238" i="19"/>
  <c r="L237" i="19"/>
  <c r="L236" i="19"/>
  <c r="L235" i="19"/>
  <c r="L234" i="19"/>
  <c r="L233" i="19"/>
  <c r="L232" i="19"/>
  <c r="L231" i="19"/>
  <c r="L230" i="19"/>
  <c r="L229" i="19"/>
  <c r="L228" i="19"/>
  <c r="L227" i="19"/>
  <c r="L226" i="19"/>
  <c r="L225" i="19"/>
  <c r="L224" i="19"/>
  <c r="L223" i="19"/>
  <c r="L222" i="19"/>
  <c r="L221" i="19"/>
  <c r="L220" i="19"/>
  <c r="L219" i="19"/>
  <c r="L218" i="19"/>
  <c r="L217" i="19"/>
  <c r="L216" i="19"/>
  <c r="L215" i="19"/>
  <c r="L214" i="19"/>
  <c r="L213" i="19"/>
  <c r="L212" i="19"/>
  <c r="L211" i="19"/>
  <c r="L210" i="19"/>
  <c r="L209" i="19"/>
  <c r="L208" i="19"/>
  <c r="L207" i="19"/>
  <c r="L206" i="19"/>
  <c r="L205" i="19"/>
  <c r="L204" i="19"/>
  <c r="L203" i="19"/>
  <c r="L202" i="19"/>
  <c r="L201" i="19"/>
  <c r="L200" i="19"/>
  <c r="L199" i="19"/>
  <c r="L198" i="19"/>
  <c r="L197" i="19"/>
  <c r="L196" i="19"/>
  <c r="L195" i="19"/>
  <c r="L194" i="19"/>
  <c r="L193" i="19"/>
  <c r="L192" i="19"/>
  <c r="L191" i="19"/>
  <c r="L190" i="19"/>
  <c r="L189" i="19"/>
  <c r="L188" i="19"/>
  <c r="L187" i="19"/>
  <c r="L186" i="19"/>
  <c r="L185" i="19"/>
  <c r="L184" i="19"/>
  <c r="L183" i="19"/>
  <c r="L182" i="19"/>
  <c r="L181" i="19"/>
  <c r="L180" i="19"/>
  <c r="L179" i="19"/>
  <c r="L178" i="19"/>
  <c r="L177" i="19"/>
  <c r="L176" i="19"/>
  <c r="L175" i="19"/>
  <c r="L174" i="19"/>
  <c r="L173" i="19"/>
  <c r="L172" i="19"/>
  <c r="L171" i="19"/>
  <c r="L170" i="19"/>
  <c r="L169" i="19"/>
  <c r="L168" i="19"/>
  <c r="L167" i="19"/>
  <c r="L166" i="19"/>
  <c r="L165" i="19"/>
  <c r="L164" i="19"/>
  <c r="L163" i="19"/>
  <c r="L162" i="19"/>
  <c r="L161" i="19"/>
  <c r="L160" i="19"/>
  <c r="L159" i="19"/>
  <c r="L158" i="19"/>
  <c r="L157" i="19"/>
  <c r="L156" i="19"/>
  <c r="L155" i="19"/>
  <c r="L154" i="19"/>
  <c r="L153" i="19"/>
  <c r="L152" i="19"/>
  <c r="L151" i="19"/>
  <c r="L150" i="19"/>
  <c r="L149" i="19"/>
  <c r="L148" i="19"/>
  <c r="L147" i="19"/>
  <c r="L146" i="19"/>
  <c r="L145" i="19"/>
  <c r="L144" i="19"/>
  <c r="L143" i="19"/>
  <c r="L142" i="19"/>
  <c r="L141" i="19"/>
  <c r="L140" i="19"/>
  <c r="L139" i="19"/>
  <c r="L138" i="19"/>
  <c r="L137" i="19"/>
  <c r="L136" i="19"/>
  <c r="L135" i="19"/>
  <c r="L134" i="19"/>
  <c r="L133" i="19"/>
  <c r="L132" i="19"/>
  <c r="L131" i="19"/>
  <c r="L130" i="19"/>
  <c r="L129" i="19"/>
  <c r="L128" i="19"/>
  <c r="L127" i="19"/>
  <c r="L126" i="19"/>
  <c r="L125" i="19"/>
  <c r="L124" i="19"/>
  <c r="L123" i="19"/>
  <c r="L122" i="19"/>
  <c r="L121" i="19"/>
  <c r="L120" i="19"/>
  <c r="L119" i="19"/>
  <c r="L118" i="19"/>
  <c r="L117" i="19"/>
  <c r="L116" i="19"/>
  <c r="L115" i="19"/>
  <c r="L114" i="19"/>
  <c r="L113" i="19"/>
  <c r="L112" i="19"/>
  <c r="L111" i="19"/>
  <c r="L110" i="19"/>
  <c r="L109" i="19"/>
  <c r="L108" i="19"/>
  <c r="L107" i="19"/>
  <c r="L106" i="19"/>
  <c r="L105" i="19"/>
  <c r="L104" i="19"/>
  <c r="L103" i="19"/>
  <c r="L102" i="19"/>
  <c r="L101" i="19"/>
  <c r="L100" i="19"/>
  <c r="L99" i="19"/>
  <c r="L98" i="19"/>
  <c r="L97" i="19"/>
  <c r="L96" i="19"/>
  <c r="L95" i="19"/>
  <c r="L94" i="19"/>
  <c r="L93" i="19"/>
  <c r="L92" i="19"/>
  <c r="L91" i="19"/>
  <c r="L90" i="19"/>
  <c r="L89" i="19"/>
  <c r="L88" i="19"/>
  <c r="L87" i="19"/>
  <c r="L86" i="19"/>
  <c r="L85" i="19"/>
  <c r="L84" i="19"/>
  <c r="L83" i="19"/>
  <c r="L82" i="19"/>
  <c r="L81" i="19"/>
  <c r="L80" i="19"/>
  <c r="L79" i="19"/>
  <c r="L78" i="19"/>
  <c r="L77" i="19"/>
  <c r="L76" i="19"/>
  <c r="L75" i="19"/>
  <c r="L74" i="19"/>
  <c r="L73" i="19"/>
  <c r="L72" i="19"/>
  <c r="L71" i="19"/>
  <c r="L70" i="19"/>
  <c r="L69" i="19"/>
  <c r="L68" i="19"/>
  <c r="L67" i="19"/>
  <c r="L66" i="19"/>
  <c r="L65" i="19"/>
  <c r="L64" i="19"/>
  <c r="L63" i="19"/>
  <c r="L62" i="19"/>
  <c r="L61" i="19"/>
  <c r="L60" i="19"/>
  <c r="L59" i="19"/>
  <c r="L58" i="19"/>
  <c r="L57" i="19"/>
  <c r="L56" i="19"/>
  <c r="L55" i="19"/>
  <c r="L54" i="19"/>
  <c r="L53" i="19"/>
  <c r="L52" i="19"/>
  <c r="L51" i="19"/>
  <c r="L50" i="19"/>
  <c r="L49" i="19"/>
  <c r="L48" i="19"/>
  <c r="L47" i="19"/>
  <c r="L46" i="19"/>
  <c r="L45" i="19"/>
  <c r="L44" i="19"/>
  <c r="L43" i="19"/>
  <c r="L42" i="19"/>
  <c r="L41" i="19"/>
  <c r="L40" i="19"/>
  <c r="L39" i="19"/>
  <c r="I48" i="5"/>
  <c r="E49" i="5"/>
  <c r="E48" i="5"/>
  <c r="D49" i="5"/>
  <c r="D48" i="5"/>
  <c r="F302" i="18"/>
  <c r="E302" i="18"/>
  <c r="D302" i="18"/>
  <c r="C302" i="18"/>
  <c r="F301" i="18"/>
  <c r="E301" i="18"/>
  <c r="D301" i="18"/>
  <c r="C301" i="18"/>
  <c r="A301" i="18"/>
  <c r="F300" i="18"/>
  <c r="E300" i="18"/>
  <c r="D300" i="18"/>
  <c r="C300" i="18"/>
  <c r="A300" i="18"/>
  <c r="M47" i="5"/>
  <c r="M46" i="5"/>
  <c r="I46" i="5"/>
  <c r="E47" i="5"/>
  <c r="E46" i="5"/>
  <c r="D47" i="5"/>
  <c r="D46" i="5"/>
  <c r="K302" i="17"/>
  <c r="J302" i="17"/>
  <c r="I302" i="17"/>
  <c r="H302" i="17"/>
  <c r="G302" i="17"/>
  <c r="F302" i="17"/>
  <c r="E302" i="17"/>
  <c r="D302" i="17"/>
  <c r="C302" i="17"/>
  <c r="K301" i="17"/>
  <c r="J301" i="17"/>
  <c r="I301" i="17"/>
  <c r="G301" i="17"/>
  <c r="F301" i="17"/>
  <c r="E301" i="17"/>
  <c r="D301" i="17"/>
  <c r="C301" i="17"/>
  <c r="A301" i="17"/>
  <c r="L300" i="17"/>
  <c r="K300" i="17"/>
  <c r="J300" i="17"/>
  <c r="I300" i="17"/>
  <c r="H300" i="17"/>
  <c r="G300" i="17"/>
  <c r="F300" i="17"/>
  <c r="E300" i="17"/>
  <c r="D300" i="17"/>
  <c r="C300" i="17"/>
  <c r="A300" i="17"/>
  <c r="L298" i="17"/>
  <c r="L297" i="17"/>
  <c r="L296" i="17"/>
  <c r="L295" i="17"/>
  <c r="L294" i="17"/>
  <c r="L293" i="17"/>
  <c r="L292" i="17"/>
  <c r="L291" i="17"/>
  <c r="L290" i="17"/>
  <c r="L289" i="17"/>
  <c r="L288" i="17"/>
  <c r="L287" i="17"/>
  <c r="L286" i="17"/>
  <c r="L285" i="17"/>
  <c r="L284" i="17"/>
  <c r="L283" i="17"/>
  <c r="L282" i="17"/>
  <c r="L281" i="17"/>
  <c r="L280" i="17"/>
  <c r="L279" i="17"/>
  <c r="L278" i="17"/>
  <c r="L277" i="17"/>
  <c r="L276" i="17"/>
  <c r="L275" i="17"/>
  <c r="L274" i="17"/>
  <c r="L273" i="17"/>
  <c r="L272" i="17"/>
  <c r="L271" i="17"/>
  <c r="L270" i="17"/>
  <c r="L269" i="17"/>
  <c r="L268" i="17"/>
  <c r="L267" i="17"/>
  <c r="L266" i="17"/>
  <c r="L265" i="17"/>
  <c r="L264" i="17"/>
  <c r="L263" i="17"/>
  <c r="L262" i="17"/>
  <c r="L261" i="17"/>
  <c r="L260" i="17"/>
  <c r="L259" i="17"/>
  <c r="L258" i="17"/>
  <c r="L257" i="17"/>
  <c r="L256" i="17"/>
  <c r="L255" i="17"/>
  <c r="L254" i="17"/>
  <c r="L253" i="17"/>
  <c r="L252" i="17"/>
  <c r="L251" i="17"/>
  <c r="L250" i="17"/>
  <c r="L249" i="17"/>
  <c r="L248" i="17"/>
  <c r="L247" i="17"/>
  <c r="L246" i="17"/>
  <c r="L245" i="17"/>
  <c r="L244" i="17"/>
  <c r="L243" i="17"/>
  <c r="L242" i="17"/>
  <c r="L241" i="17"/>
  <c r="L240" i="17"/>
  <c r="L239" i="17"/>
  <c r="L238" i="17"/>
  <c r="L237" i="17"/>
  <c r="L236" i="17"/>
  <c r="L235" i="17"/>
  <c r="L234" i="17"/>
  <c r="L233" i="17"/>
  <c r="L232" i="17"/>
  <c r="L231" i="17"/>
  <c r="L230" i="17"/>
  <c r="L229" i="17"/>
  <c r="L228" i="17"/>
  <c r="L227" i="17"/>
  <c r="L226" i="17"/>
  <c r="L225" i="17"/>
  <c r="L224" i="17"/>
  <c r="L223" i="17"/>
  <c r="L222" i="17"/>
  <c r="L221" i="17"/>
  <c r="L220" i="17"/>
  <c r="L219" i="17"/>
  <c r="L218" i="17"/>
  <c r="L217" i="17"/>
  <c r="L216" i="17"/>
  <c r="L215" i="17"/>
  <c r="L214" i="17"/>
  <c r="L213" i="17"/>
  <c r="L212" i="17"/>
  <c r="L211" i="17"/>
  <c r="L210" i="17"/>
  <c r="L209" i="17"/>
  <c r="L208" i="17"/>
  <c r="L207" i="17"/>
  <c r="L206" i="17"/>
  <c r="L205" i="17"/>
  <c r="L204" i="17"/>
  <c r="L203" i="17"/>
  <c r="L202" i="17"/>
  <c r="L201" i="17"/>
  <c r="L200" i="17"/>
  <c r="L199" i="17"/>
  <c r="L198" i="17"/>
  <c r="L197" i="17"/>
  <c r="L196" i="17"/>
  <c r="L195" i="17"/>
  <c r="L194" i="17"/>
  <c r="L193" i="17"/>
  <c r="L192" i="17"/>
  <c r="L191" i="17"/>
  <c r="L190" i="17"/>
  <c r="L189" i="17"/>
  <c r="L188" i="17"/>
  <c r="L187" i="17"/>
  <c r="L186" i="17"/>
  <c r="L185" i="17"/>
  <c r="L184" i="17"/>
  <c r="L183" i="17"/>
  <c r="L182" i="17"/>
  <c r="L181" i="17"/>
  <c r="L180" i="17"/>
  <c r="L179" i="17"/>
  <c r="L178" i="17"/>
  <c r="L177" i="17"/>
  <c r="L176" i="17"/>
  <c r="L175" i="17"/>
  <c r="L174" i="17"/>
  <c r="L173" i="17"/>
  <c r="L172" i="17"/>
  <c r="L171" i="17"/>
  <c r="L170" i="17"/>
  <c r="L169" i="17"/>
  <c r="L168" i="17"/>
  <c r="L167" i="17"/>
  <c r="L166" i="17"/>
  <c r="L165" i="17"/>
  <c r="L164" i="17"/>
  <c r="L163" i="17"/>
  <c r="L162" i="17"/>
  <c r="L161" i="17"/>
  <c r="L160" i="17"/>
  <c r="L159" i="17"/>
  <c r="L158" i="17"/>
  <c r="L157" i="17"/>
  <c r="L156" i="17"/>
  <c r="L155" i="17"/>
  <c r="L154" i="17"/>
  <c r="L153" i="17"/>
  <c r="L152" i="17"/>
  <c r="L151" i="17"/>
  <c r="L150" i="17"/>
  <c r="L149" i="17"/>
  <c r="L148" i="17"/>
  <c r="L147" i="17"/>
  <c r="L146" i="17"/>
  <c r="L145" i="17"/>
  <c r="L144" i="17"/>
  <c r="L143" i="17"/>
  <c r="L142" i="17"/>
  <c r="L141" i="17"/>
  <c r="L140" i="17"/>
  <c r="L139" i="17"/>
  <c r="L138" i="17"/>
  <c r="L137" i="17"/>
  <c r="L136" i="17"/>
  <c r="L135" i="17"/>
  <c r="L134" i="17"/>
  <c r="L133" i="17"/>
  <c r="L132" i="17"/>
  <c r="L131" i="17"/>
  <c r="L130" i="17"/>
  <c r="L129" i="17"/>
  <c r="L128" i="17"/>
  <c r="L127" i="17"/>
  <c r="L126" i="17"/>
  <c r="L125" i="17"/>
  <c r="L124" i="17"/>
  <c r="L123" i="17"/>
  <c r="L122" i="17"/>
  <c r="L121" i="17"/>
  <c r="L120" i="17"/>
  <c r="L119" i="17"/>
  <c r="L118" i="17"/>
  <c r="L117" i="17"/>
  <c r="L116" i="17"/>
  <c r="L115" i="17"/>
  <c r="L114" i="17"/>
  <c r="L113" i="17"/>
  <c r="L112" i="17"/>
  <c r="L111" i="17"/>
  <c r="L110" i="17"/>
  <c r="L109" i="17"/>
  <c r="L108" i="17"/>
  <c r="L107" i="17"/>
  <c r="L106" i="17"/>
  <c r="L105" i="17"/>
  <c r="L104" i="17"/>
  <c r="L103" i="17"/>
  <c r="L102" i="17"/>
  <c r="L101" i="17"/>
  <c r="L100" i="17"/>
  <c r="L99" i="17"/>
  <c r="L98" i="17"/>
  <c r="L97" i="17"/>
  <c r="L96" i="17"/>
  <c r="L95" i="17"/>
  <c r="L94" i="17"/>
  <c r="L93" i="17"/>
  <c r="L92" i="17"/>
  <c r="L91" i="17"/>
  <c r="L90" i="17"/>
  <c r="L89" i="17"/>
  <c r="L88" i="17"/>
  <c r="L87" i="17"/>
  <c r="L86" i="17"/>
  <c r="L85" i="17"/>
  <c r="L84" i="17"/>
  <c r="L83" i="17"/>
  <c r="L82" i="17"/>
  <c r="L81" i="17"/>
  <c r="L80" i="17"/>
  <c r="L79" i="17"/>
  <c r="L78" i="17"/>
  <c r="L77" i="17"/>
  <c r="L76" i="17"/>
  <c r="L75" i="17"/>
  <c r="L74" i="17"/>
  <c r="L73" i="17"/>
  <c r="L72" i="17"/>
  <c r="L71" i="17"/>
  <c r="L70" i="17"/>
  <c r="L69" i="17"/>
  <c r="L68" i="17"/>
  <c r="L67" i="17"/>
  <c r="L66" i="17"/>
  <c r="L65" i="17"/>
  <c r="L64" i="17"/>
  <c r="L63" i="17"/>
  <c r="L62" i="17"/>
  <c r="L61" i="17"/>
  <c r="L60" i="17"/>
  <c r="L59" i="17"/>
  <c r="L58" i="17"/>
  <c r="L57" i="17"/>
  <c r="L56" i="17"/>
  <c r="L55" i="17"/>
  <c r="L54" i="17"/>
  <c r="L53" i="17"/>
  <c r="L52" i="17"/>
  <c r="L51" i="17"/>
  <c r="L50" i="17"/>
  <c r="L49" i="17"/>
  <c r="I44" i="5"/>
  <c r="E45" i="5"/>
  <c r="E44" i="5"/>
  <c r="D45" i="5"/>
  <c r="D44" i="5"/>
  <c r="F311" i="16"/>
  <c r="E311" i="16"/>
  <c r="D311" i="16"/>
  <c r="C311" i="16"/>
  <c r="F310" i="16"/>
  <c r="E310" i="16"/>
  <c r="D310" i="16"/>
  <c r="C310" i="16"/>
  <c r="A310" i="16"/>
  <c r="F309" i="16"/>
  <c r="E309" i="16"/>
  <c r="D309" i="16"/>
  <c r="C309" i="16"/>
  <c r="A309" i="16"/>
  <c r="M43" i="5"/>
  <c r="M42" i="5"/>
  <c r="L310" i="15"/>
  <c r="K311" i="15"/>
  <c r="J311" i="15"/>
  <c r="I311" i="15"/>
  <c r="E43" i="5" s="1"/>
  <c r="H311" i="15"/>
  <c r="D43" i="5" s="1"/>
  <c r="G311" i="15"/>
  <c r="F311" i="15"/>
  <c r="E311" i="15"/>
  <c r="D311" i="15"/>
  <c r="C311" i="15"/>
  <c r="K310" i="15"/>
  <c r="J310" i="15"/>
  <c r="I310" i="15"/>
  <c r="E42" i="5" s="1"/>
  <c r="H310" i="15"/>
  <c r="D42" i="5" s="1"/>
  <c r="G310" i="15"/>
  <c r="F310" i="15"/>
  <c r="E310" i="15"/>
  <c r="D310" i="15"/>
  <c r="I42" i="5" s="1"/>
  <c r="H42" i="5" s="1"/>
  <c r="C310" i="15"/>
  <c r="A310" i="15"/>
  <c r="L309" i="15"/>
  <c r="K309" i="15"/>
  <c r="J309" i="15"/>
  <c r="I309" i="15"/>
  <c r="H309" i="15"/>
  <c r="G309" i="15"/>
  <c r="F309" i="15"/>
  <c r="E309" i="15"/>
  <c r="D309" i="15"/>
  <c r="C309" i="15"/>
  <c r="A309" i="15"/>
  <c r="L307" i="15"/>
  <c r="L306" i="15"/>
  <c r="L305" i="15"/>
  <c r="L304" i="15"/>
  <c r="L303" i="15"/>
  <c r="L302" i="15"/>
  <c r="L301" i="15"/>
  <c r="L300" i="15"/>
  <c r="L299" i="15"/>
  <c r="L298" i="15"/>
  <c r="L297" i="15"/>
  <c r="L296" i="15"/>
  <c r="L295" i="15"/>
  <c r="L294" i="15"/>
  <c r="L293" i="15"/>
  <c r="L292" i="15"/>
  <c r="L291" i="15"/>
  <c r="L290" i="15"/>
  <c r="L289" i="15"/>
  <c r="L288" i="15"/>
  <c r="L287" i="15"/>
  <c r="L286" i="15"/>
  <c r="L285" i="15"/>
  <c r="L284" i="15"/>
  <c r="L283" i="15"/>
  <c r="L282" i="15"/>
  <c r="L281" i="15"/>
  <c r="L280" i="15"/>
  <c r="L279" i="15"/>
  <c r="L278" i="15"/>
  <c r="L277" i="15"/>
  <c r="L276" i="15"/>
  <c r="L275" i="15"/>
  <c r="L274" i="15"/>
  <c r="L273" i="15"/>
  <c r="L272" i="15"/>
  <c r="L271" i="15"/>
  <c r="L270" i="15"/>
  <c r="L269" i="15"/>
  <c r="L268" i="15"/>
  <c r="L267" i="15"/>
  <c r="L266" i="15"/>
  <c r="L265" i="15"/>
  <c r="L264" i="15"/>
  <c r="L263" i="15"/>
  <c r="L262" i="15"/>
  <c r="L261" i="15"/>
  <c r="L260" i="15"/>
  <c r="L259" i="15"/>
  <c r="L258" i="15"/>
  <c r="L257" i="15"/>
  <c r="L256" i="15"/>
  <c r="L255" i="15"/>
  <c r="L254" i="15"/>
  <c r="L253" i="15"/>
  <c r="L252" i="15"/>
  <c r="L251" i="15"/>
  <c r="L250" i="15"/>
  <c r="L249" i="15"/>
  <c r="L248" i="15"/>
  <c r="L247" i="15"/>
  <c r="L246" i="15"/>
  <c r="L245" i="15"/>
  <c r="L244" i="15"/>
  <c r="L243" i="15"/>
  <c r="L242" i="15"/>
  <c r="L241" i="15"/>
  <c r="L240" i="15"/>
  <c r="L239" i="15"/>
  <c r="L238" i="15"/>
  <c r="L237" i="15"/>
  <c r="L236" i="15"/>
  <c r="L235" i="15"/>
  <c r="L234" i="15"/>
  <c r="L233" i="15"/>
  <c r="L232" i="15"/>
  <c r="L231" i="15"/>
  <c r="L230" i="15"/>
  <c r="L229" i="15"/>
  <c r="L228" i="15"/>
  <c r="L227" i="15"/>
  <c r="L226" i="15"/>
  <c r="L225" i="15"/>
  <c r="L224" i="15"/>
  <c r="L223" i="15"/>
  <c r="L222" i="15"/>
  <c r="L221" i="15"/>
  <c r="L220" i="15"/>
  <c r="L219" i="15"/>
  <c r="L218" i="15"/>
  <c r="L217" i="15"/>
  <c r="L216" i="15"/>
  <c r="L215" i="15"/>
  <c r="L214" i="15"/>
  <c r="L213" i="15"/>
  <c r="L212" i="15"/>
  <c r="L211" i="15"/>
  <c r="L210" i="15"/>
  <c r="L209" i="15"/>
  <c r="L208" i="15"/>
  <c r="L207" i="15"/>
  <c r="L206" i="15"/>
  <c r="L205" i="15"/>
  <c r="L204" i="15"/>
  <c r="L203" i="15"/>
  <c r="L202" i="15"/>
  <c r="L201" i="15"/>
  <c r="L200" i="15"/>
  <c r="L199" i="15"/>
  <c r="L198" i="15"/>
  <c r="L197" i="15"/>
  <c r="L196" i="15"/>
  <c r="L195" i="15"/>
  <c r="L194" i="15"/>
  <c r="L193" i="15"/>
  <c r="L192" i="15"/>
  <c r="L191" i="15"/>
  <c r="L190" i="15"/>
  <c r="L189" i="15"/>
  <c r="L188" i="15"/>
  <c r="L187" i="15"/>
  <c r="L186" i="15"/>
  <c r="L185" i="15"/>
  <c r="L184" i="15"/>
  <c r="L183" i="15"/>
  <c r="L182" i="15"/>
  <c r="L181" i="15"/>
  <c r="L180" i="15"/>
  <c r="L179" i="15"/>
  <c r="L178" i="15"/>
  <c r="L177" i="15"/>
  <c r="L176" i="15"/>
  <c r="L175" i="15"/>
  <c r="L174" i="15"/>
  <c r="L173" i="15"/>
  <c r="L172" i="15"/>
  <c r="L171" i="15"/>
  <c r="L170" i="15"/>
  <c r="L169" i="15"/>
  <c r="L168" i="15"/>
  <c r="L167" i="15"/>
  <c r="L166" i="15"/>
  <c r="L165" i="15"/>
  <c r="L164" i="15"/>
  <c r="L163" i="15"/>
  <c r="L162" i="15"/>
  <c r="L161" i="15"/>
  <c r="L160" i="15"/>
  <c r="L159" i="15"/>
  <c r="L158" i="15"/>
  <c r="L157" i="15"/>
  <c r="L156" i="15"/>
  <c r="L155" i="15"/>
  <c r="L154" i="15"/>
  <c r="L153" i="15"/>
  <c r="L152" i="15"/>
  <c r="L151" i="15"/>
  <c r="L150" i="15"/>
  <c r="L149" i="15"/>
  <c r="L148" i="15"/>
  <c r="L147" i="15"/>
  <c r="L146" i="15"/>
  <c r="L145" i="15"/>
  <c r="L144" i="15"/>
  <c r="L143" i="15"/>
  <c r="L142" i="15"/>
  <c r="L141" i="15"/>
  <c r="L140" i="15"/>
  <c r="L139" i="15"/>
  <c r="L138" i="15"/>
  <c r="L137" i="15"/>
  <c r="L136" i="15"/>
  <c r="L135" i="15"/>
  <c r="L134" i="15"/>
  <c r="L133" i="15"/>
  <c r="L132" i="15"/>
  <c r="L131" i="15"/>
  <c r="L130" i="15"/>
  <c r="L129" i="15"/>
  <c r="L128" i="15"/>
  <c r="L127" i="15"/>
  <c r="L126" i="15"/>
  <c r="L125" i="15"/>
  <c r="L124" i="15"/>
  <c r="L123" i="15"/>
  <c r="L122" i="15"/>
  <c r="L121" i="15"/>
  <c r="L120" i="15"/>
  <c r="L119" i="15"/>
  <c r="L118" i="15"/>
  <c r="L117" i="15"/>
  <c r="L116" i="15"/>
  <c r="L115" i="15"/>
  <c r="L114" i="15"/>
  <c r="L113" i="15"/>
  <c r="L112" i="15"/>
  <c r="L111" i="15"/>
  <c r="L110" i="15"/>
  <c r="L109" i="15"/>
  <c r="L108" i="15"/>
  <c r="L107" i="15"/>
  <c r="L106" i="15"/>
  <c r="L105" i="15"/>
  <c r="L104" i="15"/>
  <c r="L103" i="15"/>
  <c r="L102" i="15"/>
  <c r="L101" i="15"/>
  <c r="L100" i="15"/>
  <c r="L99" i="15"/>
  <c r="L98" i="15"/>
  <c r="L97" i="15"/>
  <c r="L96" i="15"/>
  <c r="L95" i="15"/>
  <c r="L94" i="15"/>
  <c r="L93" i="15"/>
  <c r="L92" i="15"/>
  <c r="L91" i="15"/>
  <c r="L90" i="15"/>
  <c r="L89" i="15"/>
  <c r="L88" i="15"/>
  <c r="L87" i="15"/>
  <c r="L86" i="15"/>
  <c r="L85" i="15"/>
  <c r="L84" i="15"/>
  <c r="L83" i="15"/>
  <c r="L82" i="15"/>
  <c r="L81" i="15"/>
  <c r="L80" i="15"/>
  <c r="L79" i="15"/>
  <c r="L78" i="15"/>
  <c r="L77" i="15"/>
  <c r="L76" i="15"/>
  <c r="L75" i="15"/>
  <c r="L74" i="15"/>
  <c r="L73" i="15"/>
  <c r="L72" i="15"/>
  <c r="L71" i="15"/>
  <c r="L70" i="15"/>
  <c r="L69" i="15"/>
  <c r="L68" i="15"/>
  <c r="L67" i="15"/>
  <c r="L66" i="15"/>
  <c r="L65" i="15"/>
  <c r="L64" i="15"/>
  <c r="L63" i="15"/>
  <c r="L62" i="15"/>
  <c r="L311" i="15" s="1"/>
  <c r="L61" i="15"/>
  <c r="L60" i="15"/>
  <c r="L59" i="15"/>
  <c r="L58" i="15"/>
  <c r="B62" i="23" l="1"/>
  <c r="G55" i="23"/>
  <c r="D42" i="23"/>
  <c r="C62" i="23" s="1"/>
  <c r="D11" i="23"/>
  <c r="D21" i="23"/>
  <c r="D31" i="23"/>
  <c r="L294" i="21"/>
  <c r="L295" i="21"/>
  <c r="L294" i="19"/>
  <c r="L302" i="17"/>
  <c r="G54" i="23" l="1"/>
  <c r="B61" i="23"/>
  <c r="D32" i="23"/>
  <c r="C61" i="23" s="1"/>
  <c r="D22" i="23"/>
  <c r="C60" i="23" s="1"/>
  <c r="G53" i="23"/>
  <c r="B60" i="23"/>
  <c r="G52" i="23"/>
  <c r="G56" i="23" s="1"/>
  <c r="D12" i="23"/>
  <c r="C59" i="23" s="1"/>
  <c r="C63" i="23" s="1"/>
  <c r="B59" i="23"/>
  <c r="B63" i="23" s="1"/>
  <c r="K6" i="5" l="1"/>
  <c r="I16" i="5"/>
  <c r="E17" i="5"/>
  <c r="E16" i="5"/>
  <c r="D17" i="5"/>
  <c r="D16" i="5"/>
  <c r="F294" i="14"/>
  <c r="E294" i="14"/>
  <c r="D294" i="14"/>
  <c r="C294" i="14"/>
  <c r="F293" i="14"/>
  <c r="E293" i="14"/>
  <c r="D293" i="14"/>
  <c r="C293" i="14"/>
  <c r="A292" i="14"/>
  <c r="F291" i="14"/>
  <c r="E291" i="14"/>
  <c r="D291" i="14"/>
  <c r="C291" i="14"/>
  <c r="B291" i="14"/>
  <c r="A291" i="14"/>
  <c r="I13" i="11"/>
  <c r="M6" i="5" s="1"/>
  <c r="I14" i="5"/>
  <c r="E15" i="5"/>
  <c r="E14" i="5"/>
  <c r="D15" i="5"/>
  <c r="D14" i="5"/>
  <c r="H293" i="13"/>
  <c r="K294" i="13"/>
  <c r="J294" i="13"/>
  <c r="I294" i="13"/>
  <c r="H294" i="13"/>
  <c r="G294" i="13"/>
  <c r="F294" i="13"/>
  <c r="E294" i="13"/>
  <c r="D294" i="13"/>
  <c r="C294" i="13"/>
  <c r="K293" i="13"/>
  <c r="J293" i="13"/>
  <c r="I293" i="13"/>
  <c r="G293" i="13"/>
  <c r="F293" i="13"/>
  <c r="E293" i="13"/>
  <c r="D293" i="13"/>
  <c r="C293" i="13"/>
  <c r="A292" i="13"/>
  <c r="K291" i="13"/>
  <c r="J291" i="13"/>
  <c r="I291" i="13"/>
  <c r="H291" i="13"/>
  <c r="G291" i="13"/>
  <c r="F291" i="13"/>
  <c r="E291" i="13"/>
  <c r="D291" i="13"/>
  <c r="C291" i="13"/>
  <c r="B291" i="13"/>
  <c r="A291" i="13"/>
  <c r="M15" i="5"/>
  <c r="M14" i="5"/>
  <c r="M11" i="5"/>
  <c r="M10" i="5"/>
  <c r="M7" i="5"/>
  <c r="I12" i="5"/>
  <c r="E13" i="5"/>
  <c r="E12" i="5"/>
  <c r="D13" i="5"/>
  <c r="D12" i="5"/>
  <c r="F290" i="12"/>
  <c r="E290" i="12"/>
  <c r="D290" i="12"/>
  <c r="C290" i="12"/>
  <c r="F289" i="12"/>
  <c r="E289" i="12"/>
  <c r="D289" i="12"/>
  <c r="C289" i="12"/>
  <c r="A288" i="12"/>
  <c r="F287" i="12"/>
  <c r="E287" i="12"/>
  <c r="D287" i="12"/>
  <c r="C287" i="12"/>
  <c r="B287" i="12"/>
  <c r="A287" i="12"/>
  <c r="I10" i="5"/>
  <c r="H10" i="5"/>
  <c r="E10" i="5"/>
  <c r="D11" i="5"/>
  <c r="D10" i="5"/>
  <c r="D18" i="5" s="1"/>
  <c r="I44" i="11"/>
  <c r="I43" i="11"/>
  <c r="N35" i="11"/>
  <c r="M35" i="11"/>
  <c r="M34" i="11"/>
  <c r="I29" i="11"/>
  <c r="I28" i="11"/>
  <c r="N20" i="11"/>
  <c r="M20" i="11"/>
  <c r="M19" i="11"/>
  <c r="I14" i="11"/>
  <c r="N5" i="11"/>
  <c r="M5" i="11"/>
  <c r="M4" i="11"/>
  <c r="E84" i="5" l="1"/>
  <c r="H13" i="11"/>
  <c r="K290" i="10"/>
  <c r="J290" i="10"/>
  <c r="I290" i="10"/>
  <c r="H290" i="10"/>
  <c r="G290" i="10"/>
  <c r="F290" i="10"/>
  <c r="E290" i="10"/>
  <c r="D290" i="10"/>
  <c r="C290" i="10"/>
  <c r="K289" i="10"/>
  <c r="J289" i="10"/>
  <c r="I289" i="10"/>
  <c r="H289" i="10"/>
  <c r="G289" i="10"/>
  <c r="F289" i="10"/>
  <c r="E289" i="10"/>
  <c r="D289" i="10"/>
  <c r="C289" i="10"/>
  <c r="A288" i="10"/>
  <c r="K287" i="10"/>
  <c r="J287" i="10"/>
  <c r="I287" i="10"/>
  <c r="H287" i="10"/>
  <c r="G287" i="10"/>
  <c r="F287" i="10"/>
  <c r="E287" i="10"/>
  <c r="D287" i="10"/>
  <c r="C287" i="10"/>
  <c r="B287" i="10"/>
  <c r="A287" i="10"/>
  <c r="P6" i="5"/>
  <c r="P73" i="5" l="1"/>
  <c r="O73" i="5"/>
  <c r="P69" i="5"/>
  <c r="O69" i="5"/>
  <c r="P65" i="5"/>
  <c r="O65" i="5"/>
  <c r="P61" i="5"/>
  <c r="P75" i="5" s="1"/>
  <c r="O61" i="5"/>
  <c r="P54" i="5"/>
  <c r="O54" i="5"/>
  <c r="P50" i="5"/>
  <c r="O50" i="5"/>
  <c r="P46" i="5"/>
  <c r="O46" i="5"/>
  <c r="P42" i="5"/>
  <c r="O42" i="5"/>
  <c r="P35" i="5"/>
  <c r="O35" i="5"/>
  <c r="P31" i="5"/>
  <c r="O31" i="5"/>
  <c r="P27" i="5"/>
  <c r="O27" i="5"/>
  <c r="P23" i="5"/>
  <c r="O23" i="5"/>
  <c r="P14" i="5"/>
  <c r="O14" i="5"/>
  <c r="P10" i="5"/>
  <c r="O10" i="5"/>
  <c r="O6" i="5"/>
  <c r="J10" i="5"/>
  <c r="P16" i="5" l="1"/>
  <c r="P37" i="5"/>
  <c r="P56" i="5"/>
  <c r="P78" i="5" s="1"/>
  <c r="K10" i="5"/>
  <c r="D80" i="5"/>
  <c r="E83" i="5" l="1"/>
  <c r="D84" i="5"/>
  <c r="D83" i="5"/>
  <c r="J75" i="5" l="1"/>
  <c r="J73" i="5"/>
  <c r="J71" i="5"/>
  <c r="J69" i="5"/>
  <c r="J67" i="5"/>
  <c r="J65" i="5"/>
  <c r="J63" i="5"/>
  <c r="J61" i="5"/>
  <c r="J56" i="5"/>
  <c r="J54" i="5"/>
  <c r="J52" i="5"/>
  <c r="J50" i="5"/>
  <c r="J48" i="5"/>
  <c r="J46" i="5"/>
  <c r="J44" i="5"/>
  <c r="J42" i="5"/>
  <c r="J37" i="5"/>
  <c r="J35" i="5"/>
  <c r="J33" i="5"/>
  <c r="J31" i="5"/>
  <c r="J29" i="5"/>
  <c r="J27" i="5"/>
  <c r="J25" i="5"/>
  <c r="J23" i="5"/>
  <c r="J16" i="5"/>
  <c r="J14" i="5"/>
  <c r="J12" i="5"/>
  <c r="J6" i="5"/>
  <c r="H73" i="5"/>
  <c r="H69" i="5"/>
  <c r="H65" i="5"/>
  <c r="H61" i="5"/>
  <c r="H50" i="5"/>
  <c r="J87" i="5" l="1"/>
  <c r="J86" i="5"/>
  <c r="J80" i="5"/>
  <c r="J83" i="5"/>
  <c r="J84" i="5"/>
  <c r="J90" i="5"/>
  <c r="J89" i="5"/>
  <c r="J93" i="5"/>
  <c r="J92" i="5"/>
  <c r="J81" i="5"/>
  <c r="J96" i="5"/>
  <c r="J95" i="5"/>
  <c r="K14" i="5"/>
  <c r="K73" i="5" l="1"/>
  <c r="K69" i="5"/>
  <c r="K65" i="5"/>
  <c r="K61" i="5"/>
  <c r="K54" i="5"/>
  <c r="K50" i="5"/>
  <c r="K46" i="5"/>
  <c r="K42" i="5"/>
  <c r="K35" i="5"/>
  <c r="K31" i="5"/>
  <c r="K27" i="5"/>
  <c r="H54" i="5"/>
  <c r="H46" i="5"/>
  <c r="H35" i="5" l="1"/>
  <c r="H31" i="5"/>
  <c r="H27" i="5"/>
  <c r="H14" i="5" l="1"/>
  <c r="D19" i="5"/>
  <c r="E80" i="5" l="1"/>
  <c r="E81" i="5"/>
  <c r="D81" i="5"/>
  <c r="D59" i="5"/>
  <c r="D58" i="5"/>
  <c r="E59" i="5" l="1"/>
  <c r="E58" i="5"/>
  <c r="D78" i="5"/>
  <c r="D77" i="5"/>
  <c r="E78" i="5"/>
  <c r="E77" i="5"/>
  <c r="E39" i="5"/>
  <c r="E40" i="5"/>
  <c r="D40" i="5"/>
  <c r="D39" i="5"/>
  <c r="E18" i="5"/>
  <c r="E19" i="5"/>
</calcChain>
</file>

<file path=xl/sharedStrings.xml><?xml version="1.0" encoding="utf-8"?>
<sst xmlns="http://schemas.openxmlformats.org/spreadsheetml/2006/main" count="1536" uniqueCount="314">
  <si>
    <t>Date</t>
  </si>
  <si>
    <t>Average</t>
  </si>
  <si>
    <t>air</t>
  </si>
  <si>
    <t>5.00 ppm BD</t>
  </si>
  <si>
    <t>15.81 ppm BD</t>
  </si>
  <si>
    <t>50.0 ppm BD</t>
  </si>
  <si>
    <t>158.1 ppm BD</t>
  </si>
  <si>
    <t>0.32 ppm Acr</t>
  </si>
  <si>
    <t>1.00 ppm Acr</t>
  </si>
  <si>
    <t>3.16 ppm Acr</t>
  </si>
  <si>
    <t>SD</t>
  </si>
  <si>
    <t>unrecorded</t>
  </si>
  <si>
    <t>3.16 ppm TCE</t>
  </si>
  <si>
    <t>10.0 ppm TCE</t>
  </si>
  <si>
    <t>31.6 ppm TCE</t>
  </si>
  <si>
    <t>100 ppm TCE</t>
  </si>
  <si>
    <t>GC, n=6</t>
  </si>
  <si>
    <r>
      <t xml:space="preserve">Conc. [PPM] </t>
    </r>
    <r>
      <rPr>
        <sz val="11"/>
        <color theme="1"/>
        <rFont val="Calibri"/>
        <family val="2"/>
        <scheme val="minor"/>
      </rPr>
      <t>(whole std curve)</t>
    </r>
  </si>
  <si>
    <t>15.81 ppm DCM</t>
  </si>
  <si>
    <t>50.0 ppm DCM</t>
  </si>
  <si>
    <t>158.1 ppm DCM</t>
  </si>
  <si>
    <t>500 ppm DCM</t>
  </si>
  <si>
    <t>Average BD</t>
  </si>
  <si>
    <t>All Exposures</t>
  </si>
  <si>
    <r>
      <t xml:space="preserve">Conc. [PPM] </t>
    </r>
    <r>
      <rPr>
        <sz val="11"/>
        <color theme="1"/>
        <rFont val="Calibri"/>
        <family val="2"/>
        <scheme val="minor"/>
      </rPr>
      <t>(piece bounding target)</t>
    </r>
  </si>
  <si>
    <t>ACR uses GC data</t>
  </si>
  <si>
    <r>
      <t>Conc.</t>
    </r>
    <r>
      <rPr>
        <sz val="11"/>
        <color theme="1"/>
        <rFont val="Calibri"/>
        <family val="2"/>
        <scheme val="minor"/>
      </rPr>
      <t xml:space="preserve"> [PPM]</t>
    </r>
  </si>
  <si>
    <t>Average all ACR</t>
  </si>
  <si>
    <t>Average all TCE</t>
  </si>
  <si>
    <t>Average all DCM</t>
  </si>
  <si>
    <t>Average all BD</t>
  </si>
  <si>
    <r>
      <t>MFC Dilution</t>
    </r>
    <r>
      <rPr>
        <sz val="11"/>
        <color theme="1"/>
        <rFont val="Calibri"/>
        <family val="2"/>
        <scheme val="minor"/>
      </rPr>
      <t xml:space="preserve"> [ml/min]</t>
    </r>
  </si>
  <si>
    <r>
      <t xml:space="preserve">DHS or Cyl. Conc. </t>
    </r>
    <r>
      <rPr>
        <sz val="11"/>
        <color theme="1"/>
        <rFont val="Calibri"/>
        <family val="2"/>
        <scheme val="minor"/>
      </rPr>
      <t>[ppm]</t>
    </r>
  </si>
  <si>
    <r>
      <t xml:space="preserve">DHS or Cyl. Flow </t>
    </r>
    <r>
      <rPr>
        <sz val="11"/>
        <color theme="1"/>
        <rFont val="Calibri"/>
        <family val="2"/>
        <scheme val="minor"/>
      </rPr>
      <t>[mL/min]</t>
    </r>
  </si>
  <si>
    <t>DHS</t>
  </si>
  <si>
    <t>oven = 50°C</t>
  </si>
  <si>
    <t>vessel = 54°C</t>
  </si>
  <si>
    <t>oven = 31°C</t>
  </si>
  <si>
    <t>vessel = 34°C</t>
  </si>
  <si>
    <r>
      <t>Predicted Conc.</t>
    </r>
    <r>
      <rPr>
        <sz val="11"/>
        <color theme="1"/>
        <rFont val="Calibri"/>
        <family val="2"/>
        <scheme val="minor"/>
      </rPr>
      <t xml:space="preserve"> [PPM}</t>
    </r>
  </si>
  <si>
    <t>intended but unrecorded</t>
  </si>
  <si>
    <r>
      <t xml:space="preserve">Concentration </t>
    </r>
    <r>
      <rPr>
        <sz val="11"/>
        <color rgb="FF7030A0"/>
        <rFont val="Calibri"/>
        <family val="2"/>
        <scheme val="minor"/>
      </rPr>
      <t>[PPM]</t>
    </r>
  </si>
  <si>
    <r>
      <t xml:space="preserve">Temperature </t>
    </r>
    <r>
      <rPr>
        <sz val="11"/>
        <color rgb="FF7030A0"/>
        <rFont val="Calibri"/>
        <family val="2"/>
        <scheme val="minor"/>
      </rPr>
      <t>[C]</t>
    </r>
  </si>
  <si>
    <r>
      <t xml:space="preserve">Humidity </t>
    </r>
    <r>
      <rPr>
        <sz val="11"/>
        <color rgb="FF7030A0"/>
        <rFont val="Calibri"/>
        <family val="2"/>
        <scheme val="minor"/>
      </rPr>
      <t>[%]</t>
    </r>
  </si>
  <si>
    <r>
      <t>Inlet Flow</t>
    </r>
    <r>
      <rPr>
        <sz val="11"/>
        <rFont val="Calibri"/>
        <family val="2"/>
        <scheme val="minor"/>
      </rPr>
      <t xml:space="preserve"> [ml/min]</t>
    </r>
  </si>
  <si>
    <t>min</t>
  </si>
  <si>
    <t>max</t>
  </si>
  <si>
    <t>Range (BD)</t>
  </si>
  <si>
    <t>Range (all exp)</t>
  </si>
  <si>
    <t>*All mouse MV &lt; 40 ml/min</t>
  </si>
  <si>
    <t>Average ACR</t>
  </si>
  <si>
    <t>Avg TCE, DCM</t>
  </si>
  <si>
    <t>Range (ACR)</t>
  </si>
  <si>
    <t>Range (TCE, DCM)</t>
  </si>
  <si>
    <r>
      <t xml:space="preserve">Target Conc. </t>
    </r>
    <r>
      <rPr>
        <sz val="11"/>
        <color rgb="FF7030A0"/>
        <rFont val="Calibri"/>
        <family val="2"/>
        <scheme val="minor"/>
      </rPr>
      <t>[PPM}</t>
    </r>
  </si>
  <si>
    <t>Deviation from Target (%)</t>
  </si>
  <si>
    <t>average</t>
  </si>
  <si>
    <t>all VOC average</t>
  </si>
  <si>
    <t>DASYLab 2016 - 2016</t>
  </si>
  <si>
    <t>Worksheet name: 210901 ACR</t>
  </si>
  <si>
    <t>Recording date     : 10/6/2021</t>
  </si>
  <si>
    <t xml:space="preserve">  8:04:01 AM</t>
  </si>
  <si>
    <t>Block length       : 1</t>
  </si>
  <si>
    <t>Delta              : 60 sec.</t>
  </si>
  <si>
    <t>Number of channels : 9</t>
  </si>
  <si>
    <t>ITFB # 21-006 Dose Chamber Data ACR Gavett</t>
  </si>
  <si>
    <t>IRP- L-PHITD-0031903</t>
  </si>
  <si>
    <t>Time</t>
  </si>
  <si>
    <t>Conc. [PPM]</t>
  </si>
  <si>
    <t>Inlet Flow [LPM]</t>
  </si>
  <si>
    <t>Exhaust Flow [LPM]</t>
  </si>
  <si>
    <t>TA Low Flow [ml/min]</t>
  </si>
  <si>
    <t>TA High Flow [ml/min]</t>
  </si>
  <si>
    <t>Temperature [C]</t>
  </si>
  <si>
    <t>Humidity [%]</t>
  </si>
  <si>
    <t>DHS Carrier  [LPM]</t>
  </si>
  <si>
    <t>IR Volt Out [V]</t>
  </si>
  <si>
    <t>GAS ON</t>
  </si>
  <si>
    <t>GAS OFF</t>
  </si>
  <si>
    <t>Sd</t>
  </si>
  <si>
    <t>Unintentional record not switched on</t>
  </si>
  <si>
    <t>Observations during study acceptable</t>
  </si>
  <si>
    <r>
      <t>Flow/Open Port</t>
    </r>
    <r>
      <rPr>
        <sz val="9"/>
        <color rgb="FF7030A0"/>
        <rFont val="Calibri"/>
        <family val="2"/>
        <scheme val="minor"/>
      </rPr>
      <t xml:space="preserve"> [ml/min]</t>
    </r>
    <r>
      <rPr>
        <b/>
        <sz val="9"/>
        <color rgb="FF7030A0"/>
        <rFont val="Calibri"/>
        <family val="2"/>
        <scheme val="minor"/>
      </rPr>
      <t>*</t>
    </r>
  </si>
  <si>
    <t>Init</t>
  </si>
  <si>
    <t>GC Run</t>
  </si>
  <si>
    <t>Injection Vol - ml</t>
  </si>
  <si>
    <t>Retention Time</t>
  </si>
  <si>
    <t>Area</t>
  </si>
  <si>
    <t>Comment</t>
  </si>
  <si>
    <r>
      <t>ITFB 2021-006 Acrolein Gavett 6890 Method - PAE ACR 210729 Cal Update</t>
    </r>
    <r>
      <rPr>
        <b/>
        <sz val="10"/>
        <rFont val="Arial"/>
        <family val="2"/>
      </rPr>
      <t>.M</t>
    </r>
    <r>
      <rPr>
        <sz val="11"/>
        <color theme="1"/>
        <rFont val="Calibri"/>
        <family val="2"/>
        <scheme val="minor"/>
      </rPr>
      <t xml:space="preserve">, Raw data files; C:\EPA DATA\Epa data 2021\2110\file name.D; data file name structure is; &lt;counter #&gt; </t>
    </r>
  </si>
  <si>
    <t>Date: 10/05/21</t>
  </si>
  <si>
    <t>PAE</t>
  </si>
  <si>
    <t>FID 01</t>
  </si>
  <si>
    <t>-</t>
  </si>
  <si>
    <t xml:space="preserve">Carrier Run </t>
  </si>
  <si>
    <t>Target</t>
  </si>
  <si>
    <t>Conc.</t>
  </si>
  <si>
    <t>ECD 01</t>
  </si>
  <si>
    <t>FID 02</t>
  </si>
  <si>
    <t xml:space="preserve">Zero Air No Peaks </t>
  </si>
  <si>
    <t>FID 03</t>
  </si>
  <si>
    <t>Target Conc; 0.32 PPM manual integration</t>
  </si>
  <si>
    <t>FID 04</t>
  </si>
  <si>
    <t>Target Conc; 0.32 PPM manual integration, high will adjust MFC</t>
  </si>
  <si>
    <t>FID 05</t>
  </si>
  <si>
    <t>FID 06</t>
  </si>
  <si>
    <t>FID 07</t>
  </si>
  <si>
    <t>FID 08</t>
  </si>
  <si>
    <t>ND</t>
  </si>
  <si>
    <t>Control chamber no ACR</t>
  </si>
  <si>
    <t>FID 09</t>
  </si>
  <si>
    <t>mean</t>
  </si>
  <si>
    <t>FID Signal = 11.3, ECD Signal = 215.2</t>
  </si>
  <si>
    <t>Date: 10/06/21</t>
  </si>
  <si>
    <t>Target Conc; 1.0 PPM</t>
  </si>
  <si>
    <t>Target Conc; 1.0 PPM, high will adjust MFC</t>
  </si>
  <si>
    <t xml:space="preserve">Target Conc; 1.0 PPM </t>
  </si>
  <si>
    <t>FID Signal = 12.0, ECD Signal = 222.5</t>
  </si>
  <si>
    <t>Date: 10/07/21</t>
  </si>
  <si>
    <t>Target Conc; 3.16 PPM</t>
  </si>
  <si>
    <t xml:space="preserve">Target Conc; 3.16 PPM </t>
  </si>
  <si>
    <t>FID Signal = 12.1, ECD Signal = 224.2</t>
  </si>
  <si>
    <t>Concentration PPM</t>
  </si>
  <si>
    <t>Number of channels : 4</t>
  </si>
  <si>
    <t>ITFB # 21-006 Control Chamber Data ACR Gavett</t>
  </si>
  <si>
    <t>Recording date     : 10/7/2021</t>
  </si>
  <si>
    <t xml:space="preserve">  8:08:35 AM</t>
  </si>
  <si>
    <t>Worksheet name: 230320_DCM_PAE</t>
  </si>
  <si>
    <t>Recording date     : 4/24/2023</t>
  </si>
  <si>
    <t xml:space="preserve">  7:52:31 AM</t>
  </si>
  <si>
    <t>ITFB # 2023-008</t>
  </si>
  <si>
    <r>
      <t xml:space="preserve">Gavett </t>
    </r>
    <r>
      <rPr>
        <sz val="12"/>
        <color rgb="FFFF0000"/>
        <rFont val="Calibri"/>
        <family val="2"/>
        <scheme val="minor"/>
      </rPr>
      <t>Day 1 of 4 (PAE 042423)</t>
    </r>
  </si>
  <si>
    <t>DCM Exposure Dose = 15.81 PPM</t>
  </si>
  <si>
    <t>IR Volt Out [AU]</t>
  </si>
  <si>
    <t>Piecewise Conc. [PPM]</t>
  </si>
  <si>
    <t>FIRST FULL MINUTE</t>
  </si>
  <si>
    <t>LAST FULL MINUTE</t>
  </si>
  <si>
    <t>Shaded Column/Cells Data are not used for this exposure</t>
  </si>
  <si>
    <t>DCM Expsoure Control</t>
  </si>
  <si>
    <t>Recording date     : 4/25/2023</t>
  </si>
  <si>
    <t xml:space="preserve">  7:56:08 AM</t>
  </si>
  <si>
    <t>Gavett Day 2 of 4</t>
  </si>
  <si>
    <t>DCM Exposure Dose = 50 PPM</t>
  </si>
  <si>
    <t>Recording date     : 4/26/2023</t>
  </si>
  <si>
    <t xml:space="preserve">  8:03:46 AM</t>
  </si>
  <si>
    <t>Gavett Day 3 of 4</t>
  </si>
  <si>
    <t>DCM Exposure Dose = 158 PPM</t>
  </si>
  <si>
    <t>Recording date     : 4/27/2023</t>
  </si>
  <si>
    <t xml:space="preserve">  7:58:20 AM</t>
  </si>
  <si>
    <t>Gavett Day 4 of 4</t>
  </si>
  <si>
    <t>DCM Exposure Dose = 500 PPM</t>
  </si>
  <si>
    <r>
      <t>Testing @ 31</t>
    </r>
    <r>
      <rPr>
        <sz val="11"/>
        <color theme="1"/>
        <rFont val="Calibri"/>
        <family val="2"/>
      </rPr>
      <t>°C - Using DHS generator to produce VOC vapors - Dichloromethane (DCM</t>
    </r>
    <r>
      <rPr>
        <sz val="11"/>
        <color theme="1"/>
        <rFont val="Calibri"/>
        <family val="2"/>
        <scheme val="minor"/>
      </rPr>
      <t>)</t>
    </r>
  </si>
  <si>
    <t>Date &amp; time</t>
  </si>
  <si>
    <t>Test Time</t>
  </si>
  <si>
    <t>Run A - Exposure Day 1 of 4.  DCM large vial 13.3 mm orifice. Temp Oven = 31°C, TAVt = 34°C.  Drive Pressure = 2 psig</t>
  </si>
  <si>
    <t>DCM + Vial Wt.</t>
  </si>
  <si>
    <t>g</t>
  </si>
  <si>
    <t>Vial Wt.</t>
  </si>
  <si>
    <t>Net Wt.</t>
  </si>
  <si>
    <t>ml dispensed</t>
  </si>
  <si>
    <t>ml</t>
  </si>
  <si>
    <t>Total time</t>
  </si>
  <si>
    <t>Wt. change (-)</t>
  </si>
  <si>
    <t>Total Min.</t>
  </si>
  <si>
    <t>rate</t>
  </si>
  <si>
    <t>g/min</t>
  </si>
  <si>
    <t>~ concentration</t>
  </si>
  <si>
    <t>PPM</t>
  </si>
  <si>
    <t>Run 2 - Exposure Day 2 of 4.  DCM large vial 13.3 mm orifice. Temp Oven = 31°C, TAVt = 34°C.  Drive Pressure = 2 - 6 psig</t>
  </si>
  <si>
    <t>Run 3 - Exposure Day 3 of 4.  DCM large vial 13.3 mm orifice. Temp Oven = 31°C, TAVt = 34°C.  Drive Pressure = 1.2 psig</t>
  </si>
  <si>
    <t>Run 4 - Exposure Day 4 of 4.  DCM large vial 13.3 mm orifice. Temp Oven = 31°C, TAVt = 34°C.  Drive Pressure = 1.0 psig</t>
  </si>
  <si>
    <t>Mole Wt DCM (g/mole)</t>
  </si>
  <si>
    <t>ml retnd</t>
  </si>
  <si>
    <t xml:space="preserve">Perm rate </t>
  </si>
  <si>
    <t>Density (g/ml)</t>
  </si>
  <si>
    <t>flow rate (lpm)</t>
  </si>
  <si>
    <t>mg/min</t>
  </si>
  <si>
    <t>rate (ng/min)</t>
  </si>
  <si>
    <t>Conc (PPM)</t>
  </si>
  <si>
    <t>Avg</t>
  </si>
  <si>
    <t>Worksheet name: 230403_13B_PAEa</t>
  </si>
  <si>
    <t>Recording date     : 5/15/2023</t>
  </si>
  <si>
    <t xml:space="preserve">  7:56:43 AM</t>
  </si>
  <si>
    <t>ITFB # 2023-007</t>
  </si>
  <si>
    <t>Gavett Exposure</t>
  </si>
  <si>
    <t>1,3-butadiene at 5 PPM</t>
  </si>
  <si>
    <t>Pink Cells Data not used</t>
  </si>
  <si>
    <t>IITFB # 2023-007</t>
  </si>
  <si>
    <t>3-butadiene at 5 PPM</t>
  </si>
  <si>
    <t>Recording date     : 5/16/2023</t>
  </si>
  <si>
    <t xml:space="preserve">  7:52:01 AM</t>
  </si>
  <si>
    <t>1,3-butadiene at 15.8 PPM</t>
  </si>
  <si>
    <t>Recording date     : 5/17/2023</t>
  </si>
  <si>
    <t xml:space="preserve">  7:54:22 AM</t>
  </si>
  <si>
    <t>1,3-butadiene at 50 PPM</t>
  </si>
  <si>
    <t>FIRST MINUTE MEASURE</t>
  </si>
  <si>
    <t>Recording date     : 5/18/2023</t>
  </si>
  <si>
    <t xml:space="preserve">  7:54:46 AM</t>
  </si>
  <si>
    <t>1, 3-butadiene at 158 PPM</t>
  </si>
  <si>
    <t>Piecewise [PPM]</t>
  </si>
  <si>
    <t>Worksheet name: 221212 PAE TCE_1</t>
  </si>
  <si>
    <t>Recording date     : 1/9/2023</t>
  </si>
  <si>
    <t xml:space="preserve">  8:07:03 AM</t>
  </si>
  <si>
    <t>ITFB # 2023-002</t>
  </si>
  <si>
    <t>Gavett VOC</t>
  </si>
  <si>
    <t>TCE 3.16 PPM Dose</t>
  </si>
  <si>
    <t>Exposure start</t>
  </si>
  <si>
    <t>Exposure end</t>
  </si>
  <si>
    <t>First full minute</t>
  </si>
  <si>
    <t>TCE 3.16 PPM Control</t>
  </si>
  <si>
    <t>Worksheet name: 221212 PAE TCE_2a</t>
  </si>
  <si>
    <t>Recording date     : 1/10/2023</t>
  </si>
  <si>
    <t xml:space="preserve">  8:05:56 AM</t>
  </si>
  <si>
    <t>TCE Exposure Dose 10 PPM</t>
  </si>
  <si>
    <t>Exposure ends</t>
  </si>
  <si>
    <t xml:space="preserve">TCE Exposure Control </t>
  </si>
  <si>
    <t>start</t>
  </si>
  <si>
    <t>end</t>
  </si>
  <si>
    <t>Recording date     : 1/11/2023</t>
  </si>
  <si>
    <t xml:space="preserve">  8:03:39 AM</t>
  </si>
  <si>
    <t>End exposure</t>
  </si>
  <si>
    <t>first full minute</t>
  </si>
  <si>
    <t>Recording date     : 1/12/2023</t>
  </si>
  <si>
    <t xml:space="preserve">  7:22:56 AM</t>
  </si>
  <si>
    <t>TCE Exposure Dose 100 PPM</t>
  </si>
  <si>
    <t>start exposure</t>
  </si>
  <si>
    <t>last full minute</t>
  </si>
  <si>
    <t>stop</t>
  </si>
  <si>
    <t>Run 1 - ITFB 2023-002 Gavett TCE Exposures 3.16 PPM, 13.3 mm orifice</t>
  </si>
  <si>
    <t>TCE + Vial Wt.</t>
  </si>
  <si>
    <t>Nominal</t>
  </si>
  <si>
    <t>Run 2 - ITFB 2023-002 Gavett TCE Exposures 10.0 PPM, 13.3 mm orifice</t>
  </si>
  <si>
    <t>Run 3 - ITFB 2023-002 Gavett TCE Exposures 31.6 PPM, 13.3 mm orifice</t>
  </si>
  <si>
    <t>Run 4 - ITFB 2023-002 Gavett TCE Exposures 100 PPM, 13.3 mm orifice</t>
  </si>
  <si>
    <t>Mole Wt TCE (g/mole)</t>
  </si>
  <si>
    <r>
      <t>Testing @ 50</t>
    </r>
    <r>
      <rPr>
        <sz val="11"/>
        <color theme="1"/>
        <rFont val="Calibri"/>
        <family val="2"/>
      </rPr>
      <t>°C - Using Dynamic Headspace (DHS) generator to produce VOC vapors - Trichloroethylene (TCE</t>
    </r>
    <r>
      <rPr>
        <sz val="11"/>
        <color theme="1"/>
        <rFont val="Calibri"/>
        <family val="2"/>
        <scheme val="minor"/>
      </rPr>
      <t>)</t>
    </r>
  </si>
  <si>
    <t>stock cylinder</t>
  </si>
  <si>
    <t>1) Acrolein BEAS-2B</t>
  </si>
  <si>
    <t>Dates:</t>
  </si>
  <si>
    <t>6/21, 6/22, 6/23/17</t>
  </si>
  <si>
    <t>Instrument: 5890 GC</t>
  </si>
  <si>
    <t>empty</t>
  </si>
  <si>
    <t>2B</t>
  </si>
  <si>
    <t>Nozzle 1</t>
  </si>
  <si>
    <t>Nozzle 2</t>
  </si>
  <si>
    <t>Nozzle 3</t>
  </si>
  <si>
    <t>Nozzle 4</t>
  </si>
  <si>
    <t>Nozzle 5</t>
  </si>
  <si>
    <t>Nozzle 6</t>
  </si>
  <si>
    <t>nd</t>
  </si>
  <si>
    <t>Control</t>
  </si>
  <si>
    <t>Test</t>
  </si>
  <si>
    <t>Acrolein BEAS-2B Summary Stats:</t>
  </si>
  <si>
    <t>Actual Mean</t>
  </si>
  <si>
    <t>Dose 1</t>
  </si>
  <si>
    <t>Dose 2</t>
  </si>
  <si>
    <t>Dose 3</t>
  </si>
  <si>
    <t>Dose 4</t>
  </si>
  <si>
    <t>Dose 5</t>
  </si>
  <si>
    <t>Dose 6</t>
  </si>
  <si>
    <t>nd=not detected</t>
  </si>
  <si>
    <t>2) 1,3-Butadiene BEAS-2B</t>
  </si>
  <si>
    <t>5/10, 5/11, 5/12/17</t>
  </si>
  <si>
    <t xml:space="preserve">Control </t>
  </si>
  <si>
    <t>control</t>
  </si>
  <si>
    <t>1,3-Butadiene BEAS-2B Summary Stats:</t>
  </si>
  <si>
    <t>3) DCM BEAS-2B</t>
  </si>
  <si>
    <t>3/14, 3/15, 3/16/18</t>
  </si>
  <si>
    <t>Nozzle #</t>
  </si>
  <si>
    <t>B2B</t>
  </si>
  <si>
    <t>low curve</t>
  </si>
  <si>
    <t>n/a</t>
  </si>
  <si>
    <t>4*</t>
  </si>
  <si>
    <t>5*</t>
  </si>
  <si>
    <t>6*</t>
  </si>
  <si>
    <t>Test High</t>
  </si>
  <si>
    <t>Test Low</t>
  </si>
  <si>
    <t>DCM BEAS-2B Summary Stats:</t>
  </si>
  <si>
    <t>4) DCM dpHBEC</t>
  </si>
  <si>
    <t>3/21, 3/22, 3/23/18</t>
  </si>
  <si>
    <t>HPE</t>
  </si>
  <si>
    <t>DCM dpHBEC Summary Stats:</t>
  </si>
  <si>
    <t>5) TCE dpHBEC</t>
  </si>
  <si>
    <t>12/12, 12/13, 12/14/17 &amp; 10/2, 10/3, 10/4/18</t>
  </si>
  <si>
    <t>Instrument: 5890 GC &amp; 6890 GC</t>
  </si>
  <si>
    <t>5890 GC/FID</t>
  </si>
  <si>
    <t>6890 GC/ECD</t>
  </si>
  <si>
    <t>*</t>
  </si>
  <si>
    <t>DNR</t>
  </si>
  <si>
    <t>FA gen.</t>
  </si>
  <si>
    <t>800-900</t>
  </si>
  <si>
    <t xml:space="preserve">* = analyzed on 6890 GC (ECD). </t>
  </si>
  <si>
    <t xml:space="preserve">* = analyzed on 5890 GC (FID). </t>
  </si>
  <si>
    <t xml:space="preserve">*  =  analyzed on 5890 GC. </t>
  </si>
  <si>
    <t>Exposure  #1, HPE Cells</t>
  </si>
  <si>
    <t>Exposure  #2, HPE Cells</t>
  </si>
  <si>
    <t>Exposure  #3, HPE Cells</t>
  </si>
  <si>
    <t>Actual</t>
  </si>
  <si>
    <t>Test FID</t>
  </si>
  <si>
    <t>Test ECD</t>
  </si>
  <si>
    <t>* = FID</t>
  </si>
  <si>
    <t>TCE dpHBEC Summary Stats (n=6):</t>
  </si>
  <si>
    <r>
      <t xml:space="preserve">Values in yellow used in </t>
    </r>
    <r>
      <rPr>
        <b/>
        <sz val="11"/>
        <color theme="1"/>
        <rFont val="Calibri"/>
        <family val="2"/>
        <scheme val="minor"/>
      </rPr>
      <t>Table 1</t>
    </r>
  </si>
  <si>
    <t>used an alternate calibration curve in red for lower range</t>
  </si>
  <si>
    <t>Data received from P.A. Evansky and M.E. Monsees, who collected all data</t>
  </si>
  <si>
    <t>In vitro data derived from Speen et al., 2022 was received from J.R. Murray 5/22/2025</t>
  </si>
  <si>
    <r>
      <t xml:space="preserve">Summary Data for All </t>
    </r>
    <r>
      <rPr>
        <b/>
        <i/>
        <sz val="12"/>
        <color theme="1"/>
        <rFont val="Calibri"/>
        <family val="2"/>
        <scheme val="minor"/>
      </rPr>
      <t>In Vivo</t>
    </r>
    <r>
      <rPr>
        <b/>
        <sz val="12"/>
        <color theme="1"/>
        <rFont val="Calibri"/>
        <family val="2"/>
        <scheme val="minor"/>
      </rPr>
      <t xml:space="preserve"> Mouse VOCs Exposures: Data in </t>
    </r>
    <r>
      <rPr>
        <b/>
        <sz val="12"/>
        <color rgb="FF7030A0"/>
        <rFont val="Calibri"/>
        <family val="2"/>
        <scheme val="minor"/>
      </rPr>
      <t>bold purple</t>
    </r>
    <r>
      <rPr>
        <b/>
        <sz val="12"/>
        <color theme="1"/>
        <rFont val="Calibri"/>
        <family val="2"/>
        <scheme val="minor"/>
      </rPr>
      <t xml:space="preserve"> are in Methods text or Table 1</t>
    </r>
  </si>
  <si>
    <r>
      <t>Deviation from Target</t>
    </r>
    <r>
      <rPr>
        <sz val="11"/>
        <color theme="1"/>
        <rFont val="Calibri"/>
        <family val="2"/>
        <scheme val="minor"/>
      </rPr>
      <t xml:space="preserve"> (ppm)</t>
    </r>
  </si>
  <si>
    <t>Acr = Acrolein; TCE = trichloroethylene; DCM = dichloromethane; BD= 1,3-butadiene</t>
  </si>
  <si>
    <t>Other VOCs use IR data</t>
  </si>
  <si>
    <t>Summary Data for All In Vitro VOCs Exposures: Data in yellow are in Table 1</t>
  </si>
  <si>
    <t>mass flow controller</t>
  </si>
  <si>
    <t>dynamic head space</t>
  </si>
  <si>
    <t>TA = test agent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</si>
</sst>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0.0"/>
    <numFmt numFmtId="165" formatCode="h:mm;@"/>
    <numFmt numFmtId="166" formatCode="0.000"/>
    <numFmt numFmtId="167" formatCode="0.0000"/>
    <numFmt numFmtId="168" formatCode="0.00000"/>
    <numFmt numFmtId="169" formatCode="0.000000000"/>
    <numFmt numFmtId="170" formatCode="mm/dd/yy;@"/>
    <numFmt numFmtId="171" formatCode="mm/dd/yy"/>
  </numFmts>
  <fonts count="3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rgb="FF7030A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rgb="FF7030A0"/>
      <name val="Calibri"/>
      <family val="2"/>
      <scheme val="minor"/>
    </font>
    <font>
      <sz val="11"/>
      <color theme="1"/>
      <name val="Calibri"/>
      <family val="2"/>
    </font>
    <font>
      <sz val="8"/>
      <color theme="1"/>
      <name val="Calibri"/>
      <family val="2"/>
      <scheme val="minor"/>
    </font>
    <font>
      <b/>
      <sz val="9"/>
      <color rgb="FF7030A0"/>
      <name val="Calibri"/>
      <family val="2"/>
      <scheme val="minor"/>
    </font>
    <font>
      <sz val="9"/>
      <color rgb="FF7030A0"/>
      <name val="Calibri"/>
      <family val="2"/>
      <scheme val="minor"/>
    </font>
    <font>
      <b/>
      <sz val="10"/>
      <name val="Arial"/>
      <family val="2"/>
    </font>
    <font>
      <b/>
      <sz val="10"/>
      <color rgb="FF7030A0"/>
      <name val="Arial"/>
      <family val="2"/>
    </font>
    <font>
      <sz val="12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0"/>
      <color rgb="FFFF0000"/>
      <name val="Arial"/>
      <family val="2"/>
    </font>
    <font>
      <b/>
      <i/>
      <sz val="12"/>
      <color theme="1"/>
      <name val="Calibri"/>
      <family val="2"/>
      <scheme val="minor"/>
    </font>
    <font>
      <sz val="12"/>
      <color rgb="FF0070C0"/>
      <name val="Calibri"/>
      <family val="2"/>
      <scheme val="minor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CCFF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rgb="FFD9E1F2"/>
        <bgColor rgb="FF000000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238">
    <xf numFmtId="0" fontId="0" fillId="0" borderId="0" xfId="0"/>
    <xf numFmtId="0" fontId="18" fillId="0" borderId="0" xfId="0" applyFont="1" applyBorder="1"/>
    <xf numFmtId="0" fontId="18" fillId="0" borderId="0" xfId="0" applyFont="1"/>
    <xf numFmtId="2" fontId="18" fillId="0" borderId="0" xfId="0" applyNumberFormat="1" applyFont="1" applyBorder="1"/>
    <xf numFmtId="0" fontId="19" fillId="34" borderId="0" xfId="0" applyFont="1" applyFill="1" applyAlignment="1">
      <alignment horizontal="center"/>
    </xf>
    <xf numFmtId="0" fontId="19" fillId="36" borderId="0" xfId="0" applyFont="1" applyFill="1" applyAlignment="1">
      <alignment horizontal="center"/>
    </xf>
    <xf numFmtId="0" fontId="0" fillId="0" borderId="0" xfId="0" applyFont="1" applyBorder="1"/>
    <xf numFmtId="0" fontId="16" fillId="0" borderId="0" xfId="0" applyFont="1" applyBorder="1"/>
    <xf numFmtId="0" fontId="0" fillId="0" borderId="0" xfId="0" applyFont="1"/>
    <xf numFmtId="0" fontId="0" fillId="33" borderId="0" xfId="0" applyFont="1" applyFill="1" applyAlignment="1">
      <alignment horizontal="center"/>
    </xf>
    <xf numFmtId="2" fontId="0" fillId="0" borderId="0" xfId="0" applyNumberFormat="1" applyFont="1" applyBorder="1" applyAlignment="1">
      <alignment horizontal="center"/>
    </xf>
    <xf numFmtId="0" fontId="0" fillId="35" borderId="0" xfId="0" applyFont="1" applyFill="1" applyAlignment="1">
      <alignment horizontal="center"/>
    </xf>
    <xf numFmtId="2" fontId="0" fillId="0" borderId="0" xfId="0" applyNumberFormat="1" applyFont="1" applyBorder="1"/>
    <xf numFmtId="0" fontId="20" fillId="0" borderId="0" xfId="0" applyFont="1" applyBorder="1"/>
    <xf numFmtId="0" fontId="0" fillId="0" borderId="0" xfId="0" applyFont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16" fillId="0" borderId="0" xfId="0" applyFont="1" applyBorder="1" applyAlignment="1">
      <alignment horizontal="center" wrapText="1"/>
    </xf>
    <xf numFmtId="0" fontId="0" fillId="37" borderId="0" xfId="0" applyFill="1" applyAlignment="1">
      <alignment horizontal="center"/>
    </xf>
    <xf numFmtId="0" fontId="0" fillId="38" borderId="0" xfId="0" applyFill="1" applyAlignment="1">
      <alignment horizontal="center"/>
    </xf>
    <xf numFmtId="0" fontId="0" fillId="39" borderId="0" xfId="0" applyFill="1" applyAlignment="1">
      <alignment horizontal="center"/>
    </xf>
    <xf numFmtId="14" fontId="0" fillId="0" borderId="0" xfId="0" applyNumberFormat="1" applyFont="1" applyBorder="1" applyAlignment="1">
      <alignment horizontal="center"/>
    </xf>
    <xf numFmtId="2" fontId="0" fillId="0" borderId="0" xfId="0" applyNumberFormat="1" applyFont="1" applyBorder="1" applyAlignment="1">
      <alignment horizontal="center" wrapText="1"/>
    </xf>
    <xf numFmtId="2" fontId="19" fillId="0" borderId="0" xfId="0" applyNumberFormat="1" applyFont="1" applyBorder="1" applyAlignment="1">
      <alignment horizontal="center"/>
    </xf>
    <xf numFmtId="0" fontId="19" fillId="0" borderId="0" xfId="0" applyFont="1" applyFill="1" applyBorder="1"/>
    <xf numFmtId="2" fontId="19" fillId="0" borderId="0" xfId="0" applyNumberFormat="1" applyFont="1" applyFill="1" applyBorder="1"/>
    <xf numFmtId="2" fontId="21" fillId="0" borderId="0" xfId="0" applyNumberFormat="1" applyFont="1" applyBorder="1" applyAlignment="1">
      <alignment horizontal="center" wrapText="1"/>
    </xf>
    <xf numFmtId="0" fontId="18" fillId="0" borderId="0" xfId="0" applyFont="1" applyBorder="1" applyAlignment="1">
      <alignment horizontal="center"/>
    </xf>
    <xf numFmtId="0" fontId="0" fillId="40" borderId="0" xfId="0" applyFill="1" applyAlignment="1">
      <alignment horizontal="center"/>
    </xf>
    <xf numFmtId="0" fontId="19" fillId="41" borderId="0" xfId="0" applyFont="1" applyFill="1" applyAlignment="1">
      <alignment horizontal="center"/>
    </xf>
    <xf numFmtId="0" fontId="0" fillId="42" borderId="0" xfId="0" applyFill="1" applyAlignment="1">
      <alignment horizontal="center"/>
    </xf>
    <xf numFmtId="0" fontId="17" fillId="43" borderId="0" xfId="0" applyFont="1" applyFill="1" applyAlignment="1">
      <alignment horizontal="center"/>
    </xf>
    <xf numFmtId="14" fontId="0" fillId="44" borderId="0" xfId="0" applyNumberFormat="1" applyFill="1" applyAlignment="1">
      <alignment horizontal="center"/>
    </xf>
    <xf numFmtId="14" fontId="19" fillId="41" borderId="0" xfId="0" applyNumberFormat="1" applyFont="1" applyFill="1" applyAlignment="1">
      <alignment horizontal="center"/>
    </xf>
    <xf numFmtId="14" fontId="0" fillId="42" borderId="0" xfId="0" applyNumberFormat="1" applyFill="1" applyAlignment="1">
      <alignment horizontal="center"/>
    </xf>
    <xf numFmtId="14" fontId="17" fillId="43" borderId="0" xfId="0" applyNumberFormat="1" applyFont="1" applyFill="1" applyAlignment="1">
      <alignment horizontal="center"/>
    </xf>
    <xf numFmtId="14" fontId="0" fillId="37" borderId="0" xfId="0" applyNumberFormat="1" applyFill="1" applyAlignment="1">
      <alignment horizontal="center"/>
    </xf>
    <xf numFmtId="14" fontId="0" fillId="38" borderId="0" xfId="0" applyNumberFormat="1" applyFill="1" applyAlignment="1">
      <alignment horizontal="center"/>
    </xf>
    <xf numFmtId="14" fontId="0" fillId="39" borderId="0" xfId="0" applyNumberFormat="1" applyFill="1" applyAlignment="1">
      <alignment horizontal="center"/>
    </xf>
    <xf numFmtId="2" fontId="19" fillId="0" borderId="0" xfId="0" applyNumberFormat="1" applyFont="1" applyBorder="1" applyAlignment="1">
      <alignment horizontal="center" wrapText="1"/>
    </xf>
    <xf numFmtId="0" fontId="0" fillId="45" borderId="0" xfId="0" applyFill="1" applyAlignment="1">
      <alignment horizontal="center"/>
    </xf>
    <xf numFmtId="0" fontId="19" fillId="46" borderId="0" xfId="0" applyFont="1" applyFill="1" applyAlignment="1">
      <alignment horizontal="center"/>
    </xf>
    <xf numFmtId="14" fontId="0" fillId="45" borderId="0" xfId="0" applyNumberFormat="1" applyFill="1" applyAlignment="1">
      <alignment horizontal="center"/>
    </xf>
    <xf numFmtId="14" fontId="19" fillId="46" borderId="0" xfId="0" applyNumberFormat="1" applyFont="1" applyFill="1" applyAlignment="1">
      <alignment horizontal="center"/>
    </xf>
    <xf numFmtId="0" fontId="0" fillId="47" borderId="0" xfId="0" applyFill="1" applyAlignment="1">
      <alignment horizontal="center"/>
    </xf>
    <xf numFmtId="14" fontId="0" fillId="47" borderId="0" xfId="0" applyNumberFormat="1" applyFill="1" applyAlignment="1">
      <alignment horizontal="center"/>
    </xf>
    <xf numFmtId="0" fontId="19" fillId="48" borderId="0" xfId="0" applyFont="1" applyFill="1" applyAlignment="1">
      <alignment horizontal="center"/>
    </xf>
    <xf numFmtId="14" fontId="19" fillId="48" borderId="0" xfId="0" applyNumberFormat="1" applyFont="1" applyFill="1" applyAlignment="1">
      <alignment horizontal="center"/>
    </xf>
    <xf numFmtId="0" fontId="0" fillId="0" borderId="0" xfId="0" applyFont="1" applyAlignment="1">
      <alignment horizontal="center"/>
    </xf>
    <xf numFmtId="14" fontId="0" fillId="0" borderId="0" xfId="0" applyNumberFormat="1" applyFill="1" applyAlignment="1">
      <alignment horizontal="center"/>
    </xf>
    <xf numFmtId="14" fontId="19" fillId="0" borderId="0" xfId="0" applyNumberFormat="1" applyFont="1" applyFill="1" applyAlignment="1">
      <alignment horizontal="center"/>
    </xf>
    <xf numFmtId="0" fontId="16" fillId="0" borderId="10" xfId="0" applyFont="1" applyBorder="1" applyAlignment="1">
      <alignment horizontal="center"/>
    </xf>
    <xf numFmtId="0" fontId="16" fillId="0" borderId="10" xfId="0" applyFont="1" applyBorder="1" applyAlignment="1">
      <alignment horizontal="center" wrapText="1"/>
    </xf>
    <xf numFmtId="2" fontId="23" fillId="0" borderId="0" xfId="0" applyNumberFormat="1" applyFont="1" applyBorder="1" applyAlignment="1">
      <alignment horizontal="center" wrapText="1"/>
    </xf>
    <xf numFmtId="14" fontId="0" fillId="33" borderId="0" xfId="0" applyNumberFormat="1" applyFill="1" applyAlignment="1">
      <alignment horizontal="center"/>
    </xf>
    <xf numFmtId="14" fontId="19" fillId="34" borderId="0" xfId="0" applyNumberFormat="1" applyFont="1" applyFill="1" applyAlignment="1">
      <alignment horizontal="center"/>
    </xf>
    <xf numFmtId="14" fontId="0" fillId="35" borderId="0" xfId="0" applyNumberFormat="1" applyFill="1" applyAlignment="1">
      <alignment horizontal="center"/>
    </xf>
    <xf numFmtId="14" fontId="19" fillId="36" borderId="0" xfId="0" applyNumberFormat="1" applyFont="1" applyFill="1" applyAlignment="1">
      <alignment horizontal="center"/>
    </xf>
    <xf numFmtId="2" fontId="16" fillId="0" borderId="0" xfId="0" applyNumberFormat="1" applyFont="1" applyBorder="1"/>
    <xf numFmtId="164" fontId="18" fillId="0" borderId="0" xfId="0" applyNumberFormat="1" applyFont="1" applyBorder="1"/>
    <xf numFmtId="164" fontId="16" fillId="0" borderId="10" xfId="0" applyNumberFormat="1" applyFont="1" applyBorder="1" applyAlignment="1">
      <alignment horizontal="center" wrapText="1"/>
    </xf>
    <xf numFmtId="164" fontId="0" fillId="0" borderId="0" xfId="0" applyNumberFormat="1" applyFont="1" applyBorder="1" applyAlignment="1">
      <alignment horizontal="center" wrapText="1"/>
    </xf>
    <xf numFmtId="164" fontId="23" fillId="0" borderId="0" xfId="0" applyNumberFormat="1" applyFont="1" applyBorder="1" applyAlignment="1">
      <alignment horizontal="center" wrapText="1"/>
    </xf>
    <xf numFmtId="164" fontId="19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4" fontId="0" fillId="0" borderId="0" xfId="0" applyNumberFormat="1" applyFont="1" applyBorder="1"/>
    <xf numFmtId="1" fontId="18" fillId="0" borderId="0" xfId="0" applyNumberFormat="1" applyFont="1" applyBorder="1"/>
    <xf numFmtId="1" fontId="16" fillId="0" borderId="10" xfId="0" applyNumberFormat="1" applyFont="1" applyBorder="1" applyAlignment="1">
      <alignment horizontal="center" wrapText="1"/>
    </xf>
    <xf numFmtId="1" fontId="0" fillId="0" borderId="0" xfId="0" applyNumberFormat="1" applyFont="1" applyBorder="1" applyAlignment="1">
      <alignment horizontal="center" wrapText="1"/>
    </xf>
    <xf numFmtId="1" fontId="23" fillId="0" borderId="0" xfId="0" applyNumberFormat="1" applyFont="1" applyBorder="1" applyAlignment="1">
      <alignment horizontal="center" wrapText="1"/>
    </xf>
    <xf numFmtId="1" fontId="19" fillId="0" borderId="0" xfId="0" applyNumberFormat="1" applyFont="1" applyBorder="1" applyAlignment="1">
      <alignment horizontal="center"/>
    </xf>
    <xf numFmtId="1" fontId="0" fillId="0" borderId="0" xfId="0" applyNumberFormat="1" applyFont="1" applyBorder="1" applyAlignment="1">
      <alignment horizontal="center"/>
    </xf>
    <xf numFmtId="1" fontId="0" fillId="0" borderId="0" xfId="0" applyNumberFormat="1" applyFont="1" applyBorder="1"/>
    <xf numFmtId="2" fontId="16" fillId="0" borderId="10" xfId="0" applyNumberFormat="1" applyFont="1" applyBorder="1" applyAlignment="1">
      <alignment horizontal="center" wrapText="1"/>
    </xf>
    <xf numFmtId="1" fontId="0" fillId="0" borderId="0" xfId="0" applyNumberFormat="1" applyFont="1" applyBorder="1" applyAlignment="1">
      <alignment horizontal="center" wrapText="1"/>
    </xf>
    <xf numFmtId="0" fontId="23" fillId="0" borderId="10" xfId="0" applyFont="1" applyBorder="1" applyAlignment="1">
      <alignment horizontal="center" wrapText="1"/>
    </xf>
    <xf numFmtId="1" fontId="24" fillId="0" borderId="10" xfId="0" applyNumberFormat="1" applyFont="1" applyBorder="1" applyAlignment="1">
      <alignment horizontal="center" wrapText="1"/>
    </xf>
    <xf numFmtId="2" fontId="23" fillId="0" borderId="0" xfId="0" applyNumberFormat="1" applyFont="1" applyBorder="1" applyAlignment="1">
      <alignment horizontal="center"/>
    </xf>
    <xf numFmtId="0" fontId="25" fillId="0" borderId="0" xfId="0" applyFont="1" applyBorder="1" applyAlignment="1">
      <alignment horizontal="center"/>
    </xf>
    <xf numFmtId="2" fontId="24" fillId="0" borderId="0" xfId="0" applyNumberFormat="1" applyFont="1" applyBorder="1" applyAlignment="1">
      <alignment horizontal="center" wrapText="1"/>
    </xf>
    <xf numFmtId="0" fontId="23" fillId="0" borderId="0" xfId="0" applyFont="1" applyBorder="1"/>
    <xf numFmtId="2" fontId="23" fillId="0" borderId="0" xfId="0" applyNumberFormat="1" applyFont="1" applyBorder="1"/>
    <xf numFmtId="1" fontId="23" fillId="0" borderId="0" xfId="0" applyNumberFormat="1" applyFont="1" applyBorder="1" applyAlignment="1">
      <alignment horizontal="center"/>
    </xf>
    <xf numFmtId="1" fontId="23" fillId="0" borderId="0" xfId="0" applyNumberFormat="1" applyFont="1" applyBorder="1"/>
    <xf numFmtId="0" fontId="20" fillId="0" borderId="0" xfId="0" applyFont="1" applyBorder="1" applyAlignment="1">
      <alignment horizontal="left"/>
    </xf>
    <xf numFmtId="0" fontId="0" fillId="0" borderId="0" xfId="0" applyFont="1" applyBorder="1" applyAlignment="1">
      <alignment horizontal="center" wrapText="1"/>
    </xf>
    <xf numFmtId="164" fontId="0" fillId="0" borderId="0" xfId="0" applyNumberFormat="1"/>
    <xf numFmtId="2" fontId="0" fillId="0" borderId="0" xfId="0" applyNumberFormat="1"/>
    <xf numFmtId="2" fontId="22" fillId="0" borderId="0" xfId="0" applyNumberFormat="1" applyFont="1" applyBorder="1" applyAlignment="1">
      <alignment horizontal="center" wrapText="1"/>
    </xf>
    <xf numFmtId="2" fontId="22" fillId="0" borderId="0" xfId="0" applyNumberFormat="1" applyFont="1" applyBorder="1" applyAlignment="1">
      <alignment horizontal="center"/>
    </xf>
    <xf numFmtId="0" fontId="22" fillId="0" borderId="0" xfId="0" applyFont="1" applyBorder="1"/>
    <xf numFmtId="2" fontId="22" fillId="0" borderId="0" xfId="0" applyNumberFormat="1" applyFont="1" applyBorder="1"/>
    <xf numFmtId="2" fontId="0" fillId="0" borderId="0" xfId="0" applyNumberFormat="1" applyFont="1" applyAlignment="1">
      <alignment horizontal="center"/>
    </xf>
    <xf numFmtId="2" fontId="18" fillId="0" borderId="0" xfId="0" applyNumberFormat="1" applyFont="1" applyAlignment="1">
      <alignment horizontal="center"/>
    </xf>
    <xf numFmtId="2" fontId="18" fillId="0" borderId="0" xfId="0" applyNumberFormat="1" applyFont="1" applyBorder="1" applyAlignment="1">
      <alignment horizontal="center"/>
    </xf>
    <xf numFmtId="0" fontId="18" fillId="0" borderId="0" xfId="0" applyFont="1" applyAlignment="1">
      <alignment wrapText="1"/>
    </xf>
    <xf numFmtId="14" fontId="18" fillId="0" borderId="0" xfId="0" applyNumberFormat="1" applyFont="1"/>
    <xf numFmtId="21" fontId="18" fillId="0" borderId="0" xfId="0" applyNumberFormat="1" applyFont="1"/>
    <xf numFmtId="2" fontId="18" fillId="0" borderId="0" xfId="0" applyNumberFormat="1" applyFont="1"/>
    <xf numFmtId="0" fontId="0" fillId="0" borderId="0" xfId="0" applyFont="1" applyAlignment="1">
      <alignment wrapText="1"/>
    </xf>
    <xf numFmtId="1" fontId="29" fillId="0" borderId="10" xfId="0" applyNumberFormat="1" applyFont="1" applyBorder="1" applyAlignment="1">
      <alignment horizontal="center" wrapText="1"/>
    </xf>
    <xf numFmtId="0" fontId="0" fillId="0" borderId="0" xfId="0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 wrapText="1"/>
    </xf>
    <xf numFmtId="166" fontId="0" fillId="0" borderId="0" xfId="0" applyNumberFormat="1" applyAlignment="1">
      <alignment horizontal="center" vertical="center" wrapText="1"/>
    </xf>
    <xf numFmtId="2" fontId="0" fillId="0" borderId="0" xfId="42" applyNumberFormat="1" applyFont="1" applyAlignment="1">
      <alignment horizontal="center" vertical="center"/>
    </xf>
    <xf numFmtId="0" fontId="0" fillId="0" borderId="0" xfId="0" applyAlignment="1">
      <alignment horizontal="left"/>
    </xf>
    <xf numFmtId="14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0" fontId="0" fillId="0" borderId="0" xfId="0" applyAlignment="1">
      <alignment horizontal="left" wrapText="1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4" xfId="0" applyBorder="1" applyAlignment="1">
      <alignment horizontal="center"/>
    </xf>
    <xf numFmtId="2" fontId="0" fillId="0" borderId="14" xfId="0" applyNumberFormat="1" applyBorder="1" applyAlignment="1">
      <alignment horizontal="center"/>
    </xf>
    <xf numFmtId="0" fontId="0" fillId="0" borderId="14" xfId="0" applyBorder="1"/>
    <xf numFmtId="164" fontId="0" fillId="0" borderId="14" xfId="0" applyNumberFormat="1" applyBorder="1" applyAlignment="1">
      <alignment horizontal="center"/>
    </xf>
    <xf numFmtId="2" fontId="32" fillId="0" borderId="0" xfId="0" applyNumberFormat="1" applyFont="1" applyAlignment="1">
      <alignment horizontal="center" vertical="center"/>
    </xf>
    <xf numFmtId="0" fontId="32" fillId="0" borderId="0" xfId="0" applyFont="1" applyAlignment="1">
      <alignment horizontal="left"/>
    </xf>
    <xf numFmtId="0" fontId="18" fillId="49" borderId="0" xfId="0" applyFont="1" applyFill="1" applyAlignment="1">
      <alignment wrapText="1"/>
    </xf>
    <xf numFmtId="0" fontId="18" fillId="49" borderId="0" xfId="0" applyFont="1" applyFill="1"/>
    <xf numFmtId="0" fontId="18" fillId="0" borderId="0" xfId="0" applyFont="1" applyAlignment="1">
      <alignment horizontal="center" wrapText="1"/>
    </xf>
    <xf numFmtId="0" fontId="18" fillId="49" borderId="0" xfId="0" applyFont="1" applyFill="1" applyAlignment="1">
      <alignment horizontal="center" wrapText="1"/>
    </xf>
    <xf numFmtId="2" fontId="18" fillId="49" borderId="0" xfId="0" applyNumberFormat="1" applyFont="1" applyFill="1" applyAlignment="1">
      <alignment horizontal="center"/>
    </xf>
    <xf numFmtId="2" fontId="33" fillId="0" borderId="0" xfId="0" applyNumberFormat="1" applyFont="1" applyAlignment="1">
      <alignment horizontal="center"/>
    </xf>
    <xf numFmtId="0" fontId="34" fillId="0" borderId="0" xfId="0" applyFont="1" applyAlignment="1">
      <alignment wrapText="1"/>
    </xf>
    <xf numFmtId="164" fontId="18" fillId="0" borderId="0" xfId="0" applyNumberFormat="1" applyFont="1" applyAlignment="1">
      <alignment horizontal="center"/>
    </xf>
    <xf numFmtId="1" fontId="18" fillId="0" borderId="0" xfId="0" applyNumberFormat="1" applyFont="1" applyAlignment="1">
      <alignment horizontal="center"/>
    </xf>
    <xf numFmtId="166" fontId="18" fillId="0" borderId="0" xfId="0" applyNumberFormat="1" applyFont="1" applyAlignment="1">
      <alignment horizontal="center"/>
    </xf>
    <xf numFmtId="14" fontId="18" fillId="44" borderId="0" xfId="0" applyNumberFormat="1" applyFont="1" applyFill="1"/>
    <xf numFmtId="21" fontId="18" fillId="44" borderId="0" xfId="0" applyNumberFormat="1" applyFont="1" applyFill="1"/>
    <xf numFmtId="0" fontId="18" fillId="44" borderId="0" xfId="0" applyFont="1" applyFill="1"/>
    <xf numFmtId="0" fontId="0" fillId="0" borderId="0" xfId="0"/>
    <xf numFmtId="22" fontId="0" fillId="50" borderId="15" xfId="0" applyNumberFormat="1" applyFill="1" applyBorder="1"/>
    <xf numFmtId="0" fontId="0" fillId="0" borderId="18" xfId="0" applyBorder="1"/>
    <xf numFmtId="167" fontId="0" fillId="50" borderId="0" xfId="0" applyNumberFormat="1" applyFill="1"/>
    <xf numFmtId="20" fontId="0" fillId="0" borderId="0" xfId="0" applyNumberFormat="1"/>
    <xf numFmtId="0" fontId="0" fillId="0" borderId="19" xfId="0" applyBorder="1"/>
    <xf numFmtId="167" fontId="0" fillId="0" borderId="0" xfId="0" applyNumberFormat="1"/>
    <xf numFmtId="22" fontId="0" fillId="50" borderId="18" xfId="0" applyNumberFormat="1" applyFill="1" applyBorder="1"/>
    <xf numFmtId="0" fontId="0" fillId="50" borderId="0" xfId="0" applyFill="1"/>
    <xf numFmtId="46" fontId="0" fillId="0" borderId="19" xfId="0" applyNumberFormat="1" applyBorder="1"/>
    <xf numFmtId="2" fontId="0" fillId="0" borderId="19" xfId="0" applyNumberFormat="1" applyBorder="1"/>
    <xf numFmtId="168" fontId="0" fillId="0" borderId="0" xfId="0" applyNumberFormat="1"/>
    <xf numFmtId="169" fontId="0" fillId="0" borderId="0" xfId="0" applyNumberFormat="1"/>
    <xf numFmtId="0" fontId="0" fillId="0" borderId="20" xfId="0" applyBorder="1"/>
    <xf numFmtId="0" fontId="0" fillId="0" borderId="21" xfId="0" applyBorder="1"/>
    <xf numFmtId="2" fontId="0" fillId="0" borderId="21" xfId="0" applyNumberFormat="1" applyBorder="1"/>
    <xf numFmtId="2" fontId="0" fillId="0" borderId="22" xfId="0" applyNumberFormat="1" applyBorder="1"/>
    <xf numFmtId="0" fontId="0" fillId="0" borderId="22" xfId="0" applyBorder="1"/>
    <xf numFmtId="22" fontId="0" fillId="0" borderId="18" xfId="0" applyNumberFormat="1" applyBorder="1"/>
    <xf numFmtId="0" fontId="0" fillId="0" borderId="16" xfId="0" applyBorder="1"/>
    <xf numFmtId="0" fontId="0" fillId="49" borderId="14" xfId="0" applyFill="1" applyBorder="1"/>
    <xf numFmtId="0" fontId="0" fillId="0" borderId="23" xfId="0" applyBorder="1"/>
    <xf numFmtId="0" fontId="0" fillId="0" borderId="0" xfId="0" applyAlignment="1">
      <alignment horizontal="center"/>
    </xf>
    <xf numFmtId="0" fontId="0" fillId="0" borderId="24" xfId="0" applyBorder="1"/>
    <xf numFmtId="166" fontId="0" fillId="50" borderId="14" xfId="0" applyNumberFormat="1" applyFill="1" applyBorder="1"/>
    <xf numFmtId="15" fontId="0" fillId="50" borderId="14" xfId="0" applyNumberFormat="1" applyFill="1" applyBorder="1"/>
    <xf numFmtId="164" fontId="0" fillId="0" borderId="24" xfId="0" applyNumberFormat="1" applyBorder="1"/>
    <xf numFmtId="0" fontId="0" fillId="50" borderId="14" xfId="0" applyFill="1" applyBorder="1"/>
    <xf numFmtId="164" fontId="0" fillId="0" borderId="25" xfId="0" applyNumberFormat="1" applyBorder="1"/>
    <xf numFmtId="15" fontId="0" fillId="0" borderId="0" xfId="0" applyNumberFormat="1"/>
    <xf numFmtId="14" fontId="18" fillId="50" borderId="0" xfId="0" applyNumberFormat="1" applyFont="1" applyFill="1"/>
    <xf numFmtId="21" fontId="18" fillId="50" borderId="0" xfId="0" applyNumberFormat="1" applyFont="1" applyFill="1"/>
    <xf numFmtId="0" fontId="18" fillId="50" borderId="0" xfId="0" applyFont="1" applyFill="1"/>
    <xf numFmtId="2" fontId="18" fillId="51" borderId="0" xfId="0" applyNumberFormat="1" applyFont="1" applyFill="1"/>
    <xf numFmtId="166" fontId="18" fillId="0" borderId="0" xfId="0" applyNumberFormat="1" applyFont="1"/>
    <xf numFmtId="0" fontId="18" fillId="51" borderId="0" xfId="0" applyFont="1" applyFill="1"/>
    <xf numFmtId="2" fontId="18" fillId="50" borderId="0" xfId="0" applyNumberFormat="1" applyFont="1" applyFill="1"/>
    <xf numFmtId="0" fontId="18" fillId="0" borderId="0" xfId="0" applyFont="1" applyAlignment="1">
      <alignment horizontal="center"/>
    </xf>
    <xf numFmtId="14" fontId="18" fillId="0" borderId="0" xfId="0" applyNumberFormat="1" applyFont="1" applyAlignment="1">
      <alignment horizontal="center"/>
    </xf>
    <xf numFmtId="164" fontId="18" fillId="0" borderId="0" xfId="0" applyNumberFormat="1" applyFont="1"/>
    <xf numFmtId="1" fontId="18" fillId="0" borderId="0" xfId="0" applyNumberFormat="1" applyFont="1"/>
    <xf numFmtId="0" fontId="18" fillId="0" borderId="0" xfId="0" applyFont="1" applyAlignment="1" applyProtection="1">
      <alignment wrapText="1"/>
      <protection locked="0"/>
    </xf>
    <xf numFmtId="0" fontId="34" fillId="0" borderId="0" xfId="0" applyFont="1" applyAlignment="1">
      <alignment horizontal="center"/>
    </xf>
    <xf numFmtId="168" fontId="0" fillId="0" borderId="21" xfId="0" applyNumberFormat="1" applyBorder="1"/>
    <xf numFmtId="2" fontId="0" fillId="0" borderId="0" xfId="0" applyNumberFormat="1" applyAlignment="1">
      <alignment horizontal="center"/>
    </xf>
    <xf numFmtId="164" fontId="25" fillId="0" borderId="0" xfId="0" applyNumberFormat="1" applyFont="1" applyBorder="1" applyAlignment="1">
      <alignment horizontal="center" wrapText="1"/>
    </xf>
    <xf numFmtId="2" fontId="18" fillId="0" borderId="0" xfId="0" applyNumberFormat="1" applyFont="1" applyFill="1"/>
    <xf numFmtId="0" fontId="0" fillId="0" borderId="0" xfId="0"/>
    <xf numFmtId="0" fontId="18" fillId="0" borderId="0" xfId="0" applyFont="1"/>
    <xf numFmtId="0" fontId="16" fillId="0" borderId="0" xfId="0" applyFont="1"/>
    <xf numFmtId="14" fontId="35" fillId="0" borderId="14" xfId="0" applyNumberFormat="1" applyFont="1" applyBorder="1"/>
    <xf numFmtId="0" fontId="35" fillId="0" borderId="14" xfId="0" applyFont="1" applyBorder="1"/>
    <xf numFmtId="2" fontId="35" fillId="0" borderId="14" xfId="0" applyNumberFormat="1" applyFont="1" applyBorder="1" applyAlignment="1">
      <alignment horizontal="center"/>
    </xf>
    <xf numFmtId="2" fontId="35" fillId="52" borderId="14" xfId="0" applyNumberFormat="1" applyFont="1" applyFill="1" applyBorder="1" applyAlignment="1">
      <alignment horizontal="center"/>
    </xf>
    <xf numFmtId="0" fontId="35" fillId="0" borderId="14" xfId="0" applyFont="1" applyBorder="1" applyAlignment="1">
      <alignment horizontal="center"/>
    </xf>
    <xf numFmtId="2" fontId="0" fillId="0" borderId="14" xfId="0" applyNumberFormat="1" applyBorder="1"/>
    <xf numFmtId="166" fontId="0" fillId="0" borderId="14" xfId="0" applyNumberFormat="1" applyBorder="1"/>
    <xf numFmtId="14" fontId="0" fillId="0" borderId="14" xfId="0" applyNumberFormat="1" applyBorder="1"/>
    <xf numFmtId="2" fontId="0" fillId="51" borderId="14" xfId="0" applyNumberFormat="1" applyFill="1" applyBorder="1" applyAlignment="1">
      <alignment horizontal="center"/>
    </xf>
    <xf numFmtId="2" fontId="0" fillId="53" borderId="14" xfId="0" applyNumberFormat="1" applyFill="1" applyBorder="1" applyAlignment="1">
      <alignment horizontal="center"/>
    </xf>
    <xf numFmtId="0" fontId="0" fillId="53" borderId="14" xfId="0" applyFill="1" applyBorder="1"/>
    <xf numFmtId="0" fontId="0" fillId="0" borderId="11" xfId="0" applyBorder="1"/>
    <xf numFmtId="0" fontId="0" fillId="0" borderId="13" xfId="0" applyBorder="1"/>
    <xf numFmtId="170" fontId="0" fillId="0" borderId="11" xfId="0" applyNumberFormat="1" applyBorder="1"/>
    <xf numFmtId="171" fontId="0" fillId="0" borderId="12" xfId="0" applyNumberFormat="1" applyBorder="1"/>
    <xf numFmtId="171" fontId="0" fillId="0" borderId="13" xfId="0" applyNumberFormat="1" applyBorder="1"/>
    <xf numFmtId="0" fontId="0" fillId="0" borderId="12" xfId="0" applyBorder="1"/>
    <xf numFmtId="0" fontId="0" fillId="0" borderId="14" xfId="0" applyBorder="1" applyAlignment="1">
      <alignment horizontal="left"/>
    </xf>
    <xf numFmtId="2" fontId="0" fillId="53" borderId="0" xfId="0" applyNumberFormat="1" applyFill="1" applyAlignment="1">
      <alignment horizontal="center"/>
    </xf>
    <xf numFmtId="0" fontId="0" fillId="53" borderId="14" xfId="0" applyFill="1" applyBorder="1" applyAlignment="1">
      <alignment horizontal="center"/>
    </xf>
    <xf numFmtId="2" fontId="0" fillId="54" borderId="14" xfId="0" applyNumberFormat="1" applyFill="1" applyBorder="1"/>
    <xf numFmtId="166" fontId="0" fillId="54" borderId="14" xfId="0" applyNumberFormat="1" applyFill="1" applyBorder="1"/>
    <xf numFmtId="2" fontId="0" fillId="54" borderId="14" xfId="0" applyNumberFormat="1" applyFill="1" applyBorder="1" applyAlignment="1">
      <alignment horizontal="right"/>
    </xf>
    <xf numFmtId="0" fontId="0" fillId="54" borderId="14" xfId="0" applyFill="1" applyBorder="1"/>
    <xf numFmtId="0" fontId="0" fillId="54" borderId="0" xfId="0" applyFill="1"/>
    <xf numFmtId="2" fontId="36" fillId="53" borderId="14" xfId="0" applyNumberFormat="1" applyFont="1" applyFill="1" applyBorder="1" applyAlignment="1">
      <alignment horizontal="center"/>
    </xf>
    <xf numFmtId="2" fontId="36" fillId="0" borderId="14" xfId="0" applyNumberFormat="1" applyFont="1" applyBorder="1" applyAlignment="1">
      <alignment horizontal="center"/>
    </xf>
    <xf numFmtId="0" fontId="14" fillId="0" borderId="0" xfId="0" applyFont="1"/>
    <xf numFmtId="0" fontId="0" fillId="0" borderId="0" xfId="0" applyFont="1" applyBorder="1" applyAlignment="1">
      <alignment horizontal="left"/>
    </xf>
    <xf numFmtId="0" fontId="35" fillId="49" borderId="0" xfId="0" applyFont="1" applyFill="1" applyAlignment="1">
      <alignment horizontal="center"/>
    </xf>
    <xf numFmtId="14" fontId="0" fillId="0" borderId="11" xfId="0" applyNumberFormat="1" applyBorder="1"/>
    <xf numFmtId="14" fontId="0" fillId="0" borderId="12" xfId="0" applyNumberFormat="1" applyBorder="1"/>
    <xf numFmtId="14" fontId="0" fillId="0" borderId="13" xfId="0" applyNumberFormat="1" applyBorder="1"/>
    <xf numFmtId="170" fontId="0" fillId="0" borderId="11" xfId="0" applyNumberFormat="1" applyBorder="1"/>
    <xf numFmtId="170" fontId="0" fillId="0" borderId="12" xfId="0" applyNumberFormat="1" applyBorder="1"/>
    <xf numFmtId="170" fontId="0" fillId="0" borderId="13" xfId="0" applyNumberFormat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/>
    <xf numFmtId="0" fontId="0" fillId="0" borderId="14" xfId="0" applyBorder="1" applyAlignment="1">
      <alignment wrapText="1"/>
    </xf>
    <xf numFmtId="171" fontId="0" fillId="0" borderId="11" xfId="0" applyNumberFormat="1" applyBorder="1" applyAlignment="1">
      <alignment horizontal="center"/>
    </xf>
    <xf numFmtId="171" fontId="0" fillId="0" borderId="12" xfId="0" applyNumberFormat="1" applyBorder="1" applyAlignment="1">
      <alignment horizontal="center"/>
    </xf>
    <xf numFmtId="171" fontId="0" fillId="0" borderId="13" xfId="0" applyNumberFormat="1" applyBorder="1" applyAlignment="1">
      <alignment horizontal="center"/>
    </xf>
    <xf numFmtId="2" fontId="16" fillId="0" borderId="0" xfId="0" applyNumberFormat="1" applyFont="1" applyBorder="1" applyAlignment="1">
      <alignment horizontal="center" wrapText="1"/>
    </xf>
    <xf numFmtId="2" fontId="16" fillId="0" borderId="10" xfId="0" applyNumberFormat="1" applyFont="1" applyBorder="1" applyAlignment="1">
      <alignment horizontal="center" wrapText="1"/>
    </xf>
    <xf numFmtId="0" fontId="16" fillId="0" borderId="10" xfId="0" applyFont="1" applyBorder="1" applyAlignment="1">
      <alignment horizontal="center" wrapText="1"/>
    </xf>
    <xf numFmtId="1" fontId="0" fillId="0" borderId="0" xfId="0" applyNumberFormat="1" applyFont="1" applyBorder="1" applyAlignment="1">
      <alignment horizontal="center" wrapText="1"/>
    </xf>
    <xf numFmtId="1" fontId="19" fillId="0" borderId="0" xfId="0" applyNumberFormat="1" applyFont="1" applyBorder="1" applyAlignment="1">
      <alignment horizontal="center" wrapText="1"/>
    </xf>
    <xf numFmtId="0" fontId="0" fillId="0" borderId="0" xfId="0" applyFont="1" applyBorder="1" applyAlignment="1">
      <alignment horizontal="center"/>
    </xf>
    <xf numFmtId="0" fontId="28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/>
    <xf numFmtId="0" fontId="14" fillId="0" borderId="16" xfId="0" applyFont="1" applyBorder="1" applyAlignment="1">
      <alignment wrapText="1"/>
    </xf>
    <xf numFmtId="0" fontId="14" fillId="0" borderId="17" xfId="0" applyFont="1" applyBorder="1" applyAlignment="1">
      <alignment wrapText="1"/>
    </xf>
    <xf numFmtId="0" fontId="18" fillId="0" borderId="0" xfId="0" applyFont="1"/>
    <xf numFmtId="0" fontId="38" fillId="0" borderId="0" xfId="0" applyFont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2" builtinId="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microsoft.com/office/2017/10/relationships/person" Target="persons/perso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2352240</xdr:colOff>
      <xdr:row>0</xdr:row>
      <xdr:rowOff>0</xdr:rowOff>
    </xdr:from>
    <xdr:to>
      <xdr:col>9</xdr:col>
      <xdr:colOff>2401920</xdr:colOff>
      <xdr:row>0</xdr:row>
      <xdr:rowOff>5760</xdr:rowOff>
    </xdr:to>
    <xdr:sp macro="" textlink="">
      <xdr:nvSpPr>
        <xdr:cNvPr id="2" name="CustomShape 1">
          <a:extLst>
            <a:ext uri="{FF2B5EF4-FFF2-40B4-BE49-F238E27FC236}">
              <a16:creationId xmlns:a16="http://schemas.microsoft.com/office/drawing/2014/main" id="{6BA1BDBF-2FDA-4D72-BB91-250B47AECA1D}"/>
            </a:ext>
          </a:extLst>
        </xdr:cNvPr>
        <xdr:cNvSpPr/>
      </xdr:nvSpPr>
      <xdr:spPr>
        <a:xfrm>
          <a:off x="8775900" y="190500"/>
          <a:ext cx="49680" cy="5760"/>
        </a:xfrm>
        <a:custGeom>
          <a:avLst/>
          <a:gdLst/>
          <a:ahLst/>
          <a:cxnLst/>
          <a:rect l="l" t="t" r="r" b="b"/>
          <a:pathLst>
            <a:path>
              <a:moveTo>
                <a:pt x="22195" y="54200"/>
              </a:moveTo>
              <a:lnTo>
                <a:pt x="22195" y="54200"/>
              </a:lnTo>
            </a:path>
          </a:pathLst>
        </a:custGeom>
        <a:solidFill>
          <a:srgbClr val="FFFFFF"/>
        </a:solidFill>
        <a:ln w="19080">
          <a:solidFill>
            <a:srgbClr val="FF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5DD80F-72C8-4CF9-9139-6480985E1929}">
  <dimension ref="A1:AD160"/>
  <sheetViews>
    <sheetView tabSelected="1" workbookViewId="0">
      <pane ySplit="2" topLeftCell="A3" activePane="bottomLeft" state="frozen"/>
      <selection pane="bottomLeft" activeCell="N4" sqref="N4"/>
    </sheetView>
  </sheetViews>
  <sheetFormatPr defaultRowHeight="14.4" x14ac:dyDescent="0.3"/>
  <cols>
    <col min="1" max="3" width="8.88671875" style="131"/>
    <col min="4" max="4" width="12" style="131" customWidth="1"/>
    <col min="5" max="5" width="8.88671875" style="131"/>
    <col min="6" max="6" width="9.5546875" style="131" bestFit="1" customWidth="1"/>
    <col min="7" max="9" width="8.88671875" style="131"/>
    <col min="10" max="10" width="9.5546875" style="131" bestFit="1" customWidth="1"/>
    <col min="11" max="16384" width="8.88671875" style="131"/>
  </cols>
  <sheetData>
    <row r="1" spans="1:15" ht="15.6" x14ac:dyDescent="0.3">
      <c r="A1" s="83" t="s">
        <v>310</v>
      </c>
    </row>
    <row r="2" spans="1:15" x14ac:dyDescent="0.3">
      <c r="A2" s="131" t="s">
        <v>305</v>
      </c>
    </row>
    <row r="3" spans="1:15" s="178" customFormat="1" x14ac:dyDescent="0.3"/>
    <row r="4" spans="1:15" x14ac:dyDescent="0.3">
      <c r="A4" s="180" t="s">
        <v>237</v>
      </c>
    </row>
    <row r="5" spans="1:15" x14ac:dyDescent="0.3">
      <c r="B5" s="131" t="s">
        <v>238</v>
      </c>
      <c r="C5" s="131" t="s">
        <v>239</v>
      </c>
    </row>
    <row r="6" spans="1:15" x14ac:dyDescent="0.3">
      <c r="B6" s="131" t="s">
        <v>240</v>
      </c>
    </row>
    <row r="8" spans="1:15" x14ac:dyDescent="0.3">
      <c r="B8" s="181">
        <v>42907</v>
      </c>
      <c r="C8" s="182"/>
      <c r="D8" s="182"/>
      <c r="E8" s="182"/>
      <c r="G8" s="181">
        <v>42908</v>
      </c>
      <c r="H8" s="182"/>
      <c r="I8" s="182"/>
      <c r="J8" s="182"/>
      <c r="L8" s="181">
        <v>42909</v>
      </c>
      <c r="M8" s="182"/>
      <c r="N8" s="182"/>
      <c r="O8" s="182"/>
    </row>
    <row r="9" spans="1:15" x14ac:dyDescent="0.3">
      <c r="B9" s="182"/>
      <c r="C9" s="182" t="s">
        <v>95</v>
      </c>
      <c r="D9" s="182" t="s">
        <v>241</v>
      </c>
      <c r="E9" s="182" t="s">
        <v>242</v>
      </c>
      <c r="G9" s="182"/>
      <c r="H9" s="182" t="s">
        <v>95</v>
      </c>
      <c r="I9" s="182" t="s">
        <v>241</v>
      </c>
      <c r="J9" s="182" t="s">
        <v>242</v>
      </c>
      <c r="L9" s="182"/>
      <c r="M9" s="182" t="s">
        <v>95</v>
      </c>
      <c r="N9" s="182" t="s">
        <v>241</v>
      </c>
      <c r="O9" s="182" t="s">
        <v>242</v>
      </c>
    </row>
    <row r="10" spans="1:15" x14ac:dyDescent="0.3">
      <c r="B10" s="182" t="s">
        <v>243</v>
      </c>
      <c r="C10" s="182">
        <v>10</v>
      </c>
      <c r="D10" s="183">
        <v>9.6</v>
      </c>
      <c r="E10" s="184">
        <v>10.555</v>
      </c>
      <c r="G10" s="182" t="s">
        <v>243</v>
      </c>
      <c r="H10" s="182">
        <v>10</v>
      </c>
      <c r="I10" s="183">
        <v>9.7899999999999991</v>
      </c>
      <c r="J10" s="184">
        <v>10.295</v>
      </c>
      <c r="L10" s="182" t="s">
        <v>243</v>
      </c>
      <c r="M10" s="182">
        <v>10</v>
      </c>
      <c r="N10" s="183">
        <v>9.34</v>
      </c>
      <c r="O10" s="184">
        <v>10.675000000000001</v>
      </c>
    </row>
    <row r="11" spans="1:15" x14ac:dyDescent="0.3">
      <c r="B11" s="182" t="s">
        <v>244</v>
      </c>
      <c r="C11" s="182">
        <v>3.1</v>
      </c>
      <c r="D11" s="183" t="s">
        <v>93</v>
      </c>
      <c r="E11" s="184">
        <v>3.0750000000000002</v>
      </c>
      <c r="G11" s="182" t="s">
        <v>244</v>
      </c>
      <c r="H11" s="182">
        <v>3.1</v>
      </c>
      <c r="I11" s="183" t="s">
        <v>93</v>
      </c>
      <c r="J11" s="184">
        <v>2.99</v>
      </c>
      <c r="L11" s="182" t="s">
        <v>244</v>
      </c>
      <c r="M11" s="182">
        <v>3.1</v>
      </c>
      <c r="N11" s="183" t="s">
        <v>93</v>
      </c>
      <c r="O11" s="184">
        <v>3.36</v>
      </c>
    </row>
    <row r="12" spans="1:15" x14ac:dyDescent="0.3">
      <c r="B12" s="182" t="s">
        <v>245</v>
      </c>
      <c r="C12" s="182">
        <v>1</v>
      </c>
      <c r="D12" s="183">
        <v>0.67</v>
      </c>
      <c r="E12" s="184">
        <v>0.85499999999999998</v>
      </c>
      <c r="G12" s="182" t="s">
        <v>245</v>
      </c>
      <c r="H12" s="182">
        <v>1</v>
      </c>
      <c r="I12" s="183">
        <v>1.008</v>
      </c>
      <c r="J12" s="184">
        <v>0.83650000000000002</v>
      </c>
      <c r="L12" s="182" t="s">
        <v>245</v>
      </c>
      <c r="M12" s="182">
        <v>1</v>
      </c>
      <c r="N12" s="183">
        <v>0.73799999999999999</v>
      </c>
      <c r="O12" s="184">
        <v>0.85450000000000004</v>
      </c>
    </row>
    <row r="13" spans="1:15" x14ac:dyDescent="0.3">
      <c r="B13" s="182" t="s">
        <v>246</v>
      </c>
      <c r="C13" s="182">
        <v>0.32</v>
      </c>
      <c r="D13" s="183" t="s">
        <v>93</v>
      </c>
      <c r="E13" s="184">
        <v>0.23650000000000002</v>
      </c>
      <c r="G13" s="182" t="s">
        <v>246</v>
      </c>
      <c r="H13" s="182">
        <v>0.32</v>
      </c>
      <c r="I13" s="183" t="s">
        <v>93</v>
      </c>
      <c r="J13" s="184">
        <v>0.19929999999999998</v>
      </c>
      <c r="L13" s="182" t="s">
        <v>246</v>
      </c>
      <c r="M13" s="182">
        <v>0.32</v>
      </c>
      <c r="N13" s="183" t="s">
        <v>93</v>
      </c>
      <c r="O13" s="184">
        <v>0.22349999999999998</v>
      </c>
    </row>
    <row r="14" spans="1:15" x14ac:dyDescent="0.3">
      <c r="B14" s="182" t="s">
        <v>247</v>
      </c>
      <c r="C14" s="182">
        <v>0.1</v>
      </c>
      <c r="D14" s="183">
        <v>0.14000000000000001</v>
      </c>
      <c r="E14" s="184">
        <v>8.7499999999999994E-2</v>
      </c>
      <c r="G14" s="182" t="s">
        <v>247</v>
      </c>
      <c r="H14" s="182">
        <v>0.1</v>
      </c>
      <c r="I14" s="183">
        <v>8.249999999999999E-2</v>
      </c>
      <c r="J14" s="184">
        <v>5.1250000000000004E-2</v>
      </c>
      <c r="L14" s="182" t="s">
        <v>247</v>
      </c>
      <c r="M14" s="182">
        <v>0.1</v>
      </c>
      <c r="N14" s="183">
        <v>4.4699999999999997E-2</v>
      </c>
      <c r="O14" s="184">
        <v>5.9249999999999997E-2</v>
      </c>
    </row>
    <row r="15" spans="1:15" x14ac:dyDescent="0.3">
      <c r="B15" s="182" t="s">
        <v>248</v>
      </c>
      <c r="C15" s="182">
        <v>0.03</v>
      </c>
      <c r="D15" s="183" t="s">
        <v>93</v>
      </c>
      <c r="E15" s="184" t="s">
        <v>249</v>
      </c>
      <c r="G15" s="182" t="s">
        <v>248</v>
      </c>
      <c r="H15" s="182">
        <v>0.03</v>
      </c>
      <c r="I15" s="183" t="s">
        <v>93</v>
      </c>
      <c r="J15" s="184">
        <v>0</v>
      </c>
      <c r="L15" s="182" t="s">
        <v>248</v>
      </c>
      <c r="M15" s="182">
        <v>0.03</v>
      </c>
      <c r="N15" s="183" t="s">
        <v>93</v>
      </c>
      <c r="O15" s="184" t="s">
        <v>249</v>
      </c>
    </row>
    <row r="16" spans="1:15" x14ac:dyDescent="0.3">
      <c r="B16" s="182" t="s">
        <v>250</v>
      </c>
      <c r="C16" s="182" t="s">
        <v>93</v>
      </c>
      <c r="D16" s="183">
        <v>0</v>
      </c>
      <c r="E16" s="184">
        <v>0</v>
      </c>
      <c r="G16" s="182" t="s">
        <v>250</v>
      </c>
      <c r="H16" s="182" t="s">
        <v>93</v>
      </c>
      <c r="I16" s="183">
        <v>0</v>
      </c>
      <c r="J16" s="184">
        <v>0</v>
      </c>
      <c r="L16" s="182" t="s">
        <v>250</v>
      </c>
      <c r="M16" s="185" t="s">
        <v>93</v>
      </c>
      <c r="N16" s="183">
        <v>0</v>
      </c>
      <c r="O16" s="184">
        <v>0</v>
      </c>
    </row>
    <row r="17" spans="1:15" x14ac:dyDescent="0.3">
      <c r="B17" s="182" t="s">
        <v>251</v>
      </c>
      <c r="C17" s="182">
        <v>12.5</v>
      </c>
      <c r="D17" s="183">
        <v>10.975</v>
      </c>
      <c r="E17" s="183">
        <v>10.785</v>
      </c>
      <c r="G17" s="182" t="s">
        <v>251</v>
      </c>
      <c r="H17" s="182">
        <v>12.5</v>
      </c>
      <c r="I17" s="183">
        <v>10.74</v>
      </c>
      <c r="J17" s="183">
        <v>11.565</v>
      </c>
      <c r="L17" s="182" t="s">
        <v>251</v>
      </c>
      <c r="M17" s="182">
        <v>12.5</v>
      </c>
      <c r="N17" s="183">
        <v>11.49</v>
      </c>
      <c r="O17" s="183">
        <v>10.8</v>
      </c>
    </row>
    <row r="20" spans="1:15" x14ac:dyDescent="0.3">
      <c r="B20" s="210" t="s">
        <v>252</v>
      </c>
      <c r="C20" s="210"/>
      <c r="D20" s="210"/>
      <c r="E20" s="210"/>
      <c r="I20" s="205" t="s">
        <v>302</v>
      </c>
      <c r="J20" s="205"/>
      <c r="K20" s="205"/>
    </row>
    <row r="21" spans="1:15" x14ac:dyDescent="0.3">
      <c r="C21" s="182" t="s">
        <v>95</v>
      </c>
      <c r="D21" s="114" t="s">
        <v>253</v>
      </c>
      <c r="E21" s="114" t="s">
        <v>10</v>
      </c>
    </row>
    <row r="22" spans="1:15" x14ac:dyDescent="0.3">
      <c r="B22" s="182" t="s">
        <v>254</v>
      </c>
      <c r="C22" s="182">
        <v>10</v>
      </c>
      <c r="D22" s="201">
        <f>AVERAGE(E10,J10,O10)</f>
        <v>10.508333333333335</v>
      </c>
      <c r="E22" s="202">
        <f>_xlfn.STDEV.S(E10,J10,O10)</f>
        <v>0.19425069712444651</v>
      </c>
    </row>
    <row r="23" spans="1:15" x14ac:dyDescent="0.3">
      <c r="B23" s="182" t="s">
        <v>255</v>
      </c>
      <c r="C23" s="182">
        <v>3.1</v>
      </c>
      <c r="D23" s="201">
        <f t="shared" ref="D23:D28" si="0">AVERAGE(E11,J11,O11)</f>
        <v>3.1416666666666671</v>
      </c>
      <c r="E23" s="202">
        <f t="shared" ref="E23:E28" si="1">_xlfn.STDEV.S(E11,J11,O11)</f>
        <v>0.193799724802006</v>
      </c>
    </row>
    <row r="24" spans="1:15" x14ac:dyDescent="0.3">
      <c r="B24" s="182" t="s">
        <v>256</v>
      </c>
      <c r="C24" s="182">
        <v>1</v>
      </c>
      <c r="D24" s="201">
        <f t="shared" si="0"/>
        <v>0.84866666666666679</v>
      </c>
      <c r="E24" s="202">
        <f t="shared" si="1"/>
        <v>1.0539607835841578E-2</v>
      </c>
    </row>
    <row r="25" spans="1:15" x14ac:dyDescent="0.3">
      <c r="B25" s="182" t="s">
        <v>257</v>
      </c>
      <c r="C25" s="182">
        <v>0.32</v>
      </c>
      <c r="D25" s="201">
        <f t="shared" si="0"/>
        <v>0.21976666666666667</v>
      </c>
      <c r="E25" s="202">
        <f t="shared" si="1"/>
        <v>1.8878912398052332E-2</v>
      </c>
    </row>
    <row r="26" spans="1:15" x14ac:dyDescent="0.3">
      <c r="B26" s="182" t="s">
        <v>258</v>
      </c>
      <c r="C26" s="182">
        <v>0.1</v>
      </c>
      <c r="D26" s="201">
        <f t="shared" si="0"/>
        <v>6.5999999999999989E-2</v>
      </c>
      <c r="E26" s="202">
        <f t="shared" si="1"/>
        <v>1.9044356119333628E-2</v>
      </c>
    </row>
    <row r="27" spans="1:15" x14ac:dyDescent="0.3">
      <c r="B27" s="182" t="s">
        <v>259</v>
      </c>
      <c r="C27" s="182">
        <v>0.03</v>
      </c>
      <c r="D27" s="203" t="s">
        <v>249</v>
      </c>
      <c r="E27" s="204" t="e">
        <f>_xlfn.STDEV.S(E15,J15,O15)</f>
        <v>#DIV/0!</v>
      </c>
    </row>
    <row r="28" spans="1:15" x14ac:dyDescent="0.3">
      <c r="B28" s="182" t="s">
        <v>250</v>
      </c>
      <c r="C28" s="182">
        <v>0</v>
      </c>
      <c r="D28" s="186">
        <f t="shared" si="0"/>
        <v>0</v>
      </c>
      <c r="E28" s="114">
        <f t="shared" si="1"/>
        <v>0</v>
      </c>
    </row>
    <row r="30" spans="1:15" x14ac:dyDescent="0.3">
      <c r="B30" s="131" t="s">
        <v>260</v>
      </c>
    </row>
    <row r="32" spans="1:15" x14ac:dyDescent="0.3">
      <c r="A32" s="180" t="s">
        <v>261</v>
      </c>
    </row>
    <row r="33" spans="2:17" x14ac:dyDescent="0.3">
      <c r="B33" s="131" t="s">
        <v>238</v>
      </c>
      <c r="C33" s="131" t="s">
        <v>262</v>
      </c>
    </row>
    <row r="34" spans="2:17" x14ac:dyDescent="0.3">
      <c r="B34" s="131" t="s">
        <v>240</v>
      </c>
    </row>
    <row r="36" spans="2:17" x14ac:dyDescent="0.3">
      <c r="B36" s="181">
        <v>42865</v>
      </c>
      <c r="C36" s="182"/>
      <c r="D36" s="182"/>
      <c r="F36" s="188">
        <v>42866</v>
      </c>
      <c r="G36" s="114"/>
      <c r="H36" s="114"/>
      <c r="J36" s="188">
        <v>42867</v>
      </c>
      <c r="K36" s="114"/>
      <c r="L36" s="114"/>
    </row>
    <row r="37" spans="2:17" x14ac:dyDescent="0.3">
      <c r="B37" s="182" t="s">
        <v>95</v>
      </c>
      <c r="C37" s="182" t="s">
        <v>241</v>
      </c>
      <c r="D37" s="182" t="s">
        <v>242</v>
      </c>
      <c r="F37" s="114" t="s">
        <v>95</v>
      </c>
      <c r="G37" s="114" t="s">
        <v>241</v>
      </c>
      <c r="H37" s="114" t="s">
        <v>242</v>
      </c>
      <c r="J37" s="114" t="s">
        <v>95</v>
      </c>
      <c r="K37" s="114" t="s">
        <v>241</v>
      </c>
      <c r="L37" s="114" t="s">
        <v>242</v>
      </c>
    </row>
    <row r="38" spans="2:17" x14ac:dyDescent="0.3">
      <c r="B38" s="182">
        <v>50</v>
      </c>
      <c r="C38" s="183">
        <v>41.46</v>
      </c>
      <c r="D38" s="184">
        <v>44.725000000000001</v>
      </c>
      <c r="F38" s="114">
        <v>50</v>
      </c>
      <c r="G38" s="112">
        <v>42.08</v>
      </c>
      <c r="H38" s="113">
        <v>45.085000000000001</v>
      </c>
      <c r="J38" s="114">
        <v>50</v>
      </c>
      <c r="K38" s="113">
        <v>34.76</v>
      </c>
      <c r="L38" s="113">
        <v>46.769999999999996</v>
      </c>
    </row>
    <row r="39" spans="2:17" x14ac:dyDescent="0.3">
      <c r="B39" s="182">
        <v>16</v>
      </c>
      <c r="C39" s="183">
        <v>17.62</v>
      </c>
      <c r="D39" s="184">
        <v>17.96</v>
      </c>
      <c r="F39" s="114">
        <v>16</v>
      </c>
      <c r="G39" s="112">
        <v>16.38</v>
      </c>
      <c r="H39" s="113">
        <v>16.89</v>
      </c>
      <c r="J39" s="114">
        <v>16</v>
      </c>
      <c r="K39" s="113">
        <v>15.27</v>
      </c>
      <c r="L39" s="113">
        <v>16.215</v>
      </c>
    </row>
    <row r="40" spans="2:17" x14ac:dyDescent="0.3">
      <c r="B40" s="182">
        <v>5</v>
      </c>
      <c r="C40" s="183">
        <v>6.59</v>
      </c>
      <c r="D40" s="184">
        <v>6.9399999999999995</v>
      </c>
      <c r="F40" s="114">
        <v>5</v>
      </c>
      <c r="G40" s="112">
        <v>6.07</v>
      </c>
      <c r="H40" s="113">
        <v>6.1449999999999996</v>
      </c>
      <c r="J40" s="114">
        <v>5</v>
      </c>
      <c r="K40" s="113">
        <v>6.51</v>
      </c>
      <c r="L40" s="113">
        <v>6.66</v>
      </c>
    </row>
    <row r="41" spans="2:17" x14ac:dyDescent="0.3">
      <c r="B41" s="182">
        <v>1.5</v>
      </c>
      <c r="C41" s="183" t="s">
        <v>93</v>
      </c>
      <c r="D41" s="206">
        <v>1.8554524999999995</v>
      </c>
      <c r="F41" s="114">
        <v>1.5</v>
      </c>
      <c r="G41" s="112">
        <v>5.16</v>
      </c>
      <c r="H41" s="207">
        <v>1.4669999999999999</v>
      </c>
      <c r="J41" s="114">
        <v>1.5</v>
      </c>
      <c r="K41" s="113">
        <v>2.94</v>
      </c>
      <c r="L41" s="207">
        <v>1.3851749999999998</v>
      </c>
      <c r="N41" s="208" t="s">
        <v>303</v>
      </c>
      <c r="O41" s="208"/>
      <c r="P41" s="208"/>
      <c r="Q41" s="208"/>
    </row>
    <row r="42" spans="2:17" x14ac:dyDescent="0.3">
      <c r="B42" s="182">
        <v>0.5</v>
      </c>
      <c r="C42" s="183" t="s">
        <v>93</v>
      </c>
      <c r="D42" s="206">
        <v>0.67193449999999988</v>
      </c>
      <c r="F42" s="114">
        <v>0.5</v>
      </c>
      <c r="G42" s="112">
        <v>3.11</v>
      </c>
      <c r="H42" s="207">
        <v>0.42824999999999996</v>
      </c>
      <c r="J42" s="114">
        <v>0.5</v>
      </c>
      <c r="K42" s="113">
        <v>2.02</v>
      </c>
      <c r="L42" s="207">
        <v>0.45589799999999997</v>
      </c>
    </row>
    <row r="43" spans="2:17" x14ac:dyDescent="0.3">
      <c r="B43" s="182">
        <v>0.16</v>
      </c>
      <c r="C43" s="183" t="s">
        <v>93</v>
      </c>
      <c r="D43" s="206">
        <v>0.20629549999999999</v>
      </c>
      <c r="F43" s="114">
        <v>0.16</v>
      </c>
      <c r="G43" s="112" t="s">
        <v>93</v>
      </c>
      <c r="H43" s="207">
        <v>0.10064999999999999</v>
      </c>
      <c r="J43" s="114">
        <v>0.16</v>
      </c>
      <c r="K43" s="113">
        <v>1.73</v>
      </c>
      <c r="L43" s="207">
        <v>0.14117849999999998</v>
      </c>
    </row>
    <row r="44" spans="2:17" x14ac:dyDescent="0.3">
      <c r="B44" s="182" t="s">
        <v>263</v>
      </c>
      <c r="C44" s="183">
        <v>0</v>
      </c>
      <c r="D44" s="184">
        <v>0</v>
      </c>
      <c r="F44" s="114" t="s">
        <v>264</v>
      </c>
      <c r="G44" s="114"/>
      <c r="H44" s="112">
        <v>0.05</v>
      </c>
      <c r="J44" s="114" t="s">
        <v>264</v>
      </c>
      <c r="K44" s="112">
        <v>0</v>
      </c>
      <c r="L44" s="112">
        <v>0</v>
      </c>
    </row>
    <row r="45" spans="2:17" x14ac:dyDescent="0.3">
      <c r="B45" s="182">
        <v>50</v>
      </c>
      <c r="C45" s="183">
        <v>42.515000000000001</v>
      </c>
      <c r="D45" s="183">
        <v>51.45</v>
      </c>
    </row>
    <row r="48" spans="2:17" x14ac:dyDescent="0.3">
      <c r="B48" s="210" t="s">
        <v>265</v>
      </c>
      <c r="C48" s="210"/>
      <c r="D48" s="210"/>
      <c r="E48" s="210"/>
    </row>
    <row r="49" spans="1:15" x14ac:dyDescent="0.3">
      <c r="C49" s="182" t="s">
        <v>95</v>
      </c>
      <c r="D49" s="114" t="s">
        <v>253</v>
      </c>
      <c r="E49" s="114" t="s">
        <v>10</v>
      </c>
    </row>
    <row r="50" spans="1:15" x14ac:dyDescent="0.3">
      <c r="B50" s="182" t="s">
        <v>254</v>
      </c>
      <c r="C50" s="114">
        <v>50</v>
      </c>
      <c r="D50" s="201">
        <f>AVERAGE(D38,H38,L38)</f>
        <v>45.526666666666664</v>
      </c>
      <c r="E50" s="202">
        <f>_xlfn.STDEV.S(D38,H38,L38)</f>
        <v>1.09169974504592</v>
      </c>
    </row>
    <row r="51" spans="1:15" x14ac:dyDescent="0.3">
      <c r="B51" s="182" t="s">
        <v>255</v>
      </c>
      <c r="C51" s="114">
        <v>16</v>
      </c>
      <c r="D51" s="201">
        <f t="shared" ref="D51:D56" si="2">AVERAGE(D39,H39,L39)</f>
        <v>17.021666666666665</v>
      </c>
      <c r="E51" s="202">
        <f t="shared" ref="E51:E56" si="3">_xlfn.STDEV.S(D39,H39,L39)</f>
        <v>0.87991950389415408</v>
      </c>
    </row>
    <row r="52" spans="1:15" x14ac:dyDescent="0.3">
      <c r="B52" s="182" t="s">
        <v>256</v>
      </c>
      <c r="C52" s="114">
        <v>5</v>
      </c>
      <c r="D52" s="201">
        <f t="shared" si="2"/>
        <v>6.5816666666666661</v>
      </c>
      <c r="E52" s="202">
        <f t="shared" si="3"/>
        <v>0.40324723598970069</v>
      </c>
    </row>
    <row r="53" spans="1:15" x14ac:dyDescent="0.3">
      <c r="B53" s="182" t="s">
        <v>257</v>
      </c>
      <c r="C53" s="114">
        <v>1.5</v>
      </c>
      <c r="D53" s="201">
        <f t="shared" si="2"/>
        <v>1.5692091666666663</v>
      </c>
      <c r="E53" s="202">
        <f t="shared" si="3"/>
        <v>0.2512474220058451</v>
      </c>
    </row>
    <row r="54" spans="1:15" x14ac:dyDescent="0.3">
      <c r="B54" s="182" t="s">
        <v>258</v>
      </c>
      <c r="C54" s="114">
        <v>0.5</v>
      </c>
      <c r="D54" s="201">
        <f t="shared" si="2"/>
        <v>0.51869416666666657</v>
      </c>
      <c r="E54" s="202">
        <f>_xlfn.STDEV.S(D42,H42,L42)</f>
        <v>0.13342808098778686</v>
      </c>
    </row>
    <row r="55" spans="1:15" x14ac:dyDescent="0.3">
      <c r="B55" s="182" t="s">
        <v>259</v>
      </c>
      <c r="C55" s="114">
        <v>0.16</v>
      </c>
      <c r="D55" s="201">
        <f t="shared" si="2"/>
        <v>0.14937466666666666</v>
      </c>
      <c r="E55" s="202">
        <f t="shared" si="3"/>
        <v>5.3297521317443426E-2</v>
      </c>
    </row>
    <row r="56" spans="1:15" x14ac:dyDescent="0.3">
      <c r="B56" s="182" t="s">
        <v>250</v>
      </c>
      <c r="C56" s="182">
        <v>0</v>
      </c>
      <c r="D56" s="186">
        <f t="shared" si="2"/>
        <v>1.6666666666666666E-2</v>
      </c>
      <c r="E56" s="187">
        <f t="shared" si="3"/>
        <v>2.8867513459481291E-2</v>
      </c>
    </row>
    <row r="58" spans="1:15" x14ac:dyDescent="0.3">
      <c r="B58" s="131" t="s">
        <v>260</v>
      </c>
    </row>
    <row r="60" spans="1:15" x14ac:dyDescent="0.3">
      <c r="A60" s="180" t="s">
        <v>266</v>
      </c>
    </row>
    <row r="61" spans="1:15" x14ac:dyDescent="0.3">
      <c r="B61" s="131" t="s">
        <v>238</v>
      </c>
      <c r="C61" s="131" t="s">
        <v>267</v>
      </c>
    </row>
    <row r="62" spans="1:15" x14ac:dyDescent="0.3">
      <c r="B62" s="131" t="s">
        <v>240</v>
      </c>
    </row>
    <row r="64" spans="1:15" x14ac:dyDescent="0.3">
      <c r="B64" s="211">
        <v>43173</v>
      </c>
      <c r="C64" s="212"/>
      <c r="D64" s="212"/>
      <c r="E64" s="213"/>
      <c r="G64" s="214">
        <v>43174</v>
      </c>
      <c r="H64" s="215"/>
      <c r="I64" s="215"/>
      <c r="J64" s="216"/>
      <c r="L64" s="214">
        <v>43175</v>
      </c>
      <c r="M64" s="215"/>
      <c r="N64" s="215"/>
      <c r="O64" s="216"/>
    </row>
    <row r="65" spans="2:15" x14ac:dyDescent="0.3">
      <c r="B65" s="114" t="s">
        <v>268</v>
      </c>
      <c r="C65" s="112" t="s">
        <v>95</v>
      </c>
      <c r="D65" s="112" t="s">
        <v>269</v>
      </c>
      <c r="E65" s="112" t="s">
        <v>270</v>
      </c>
      <c r="G65" s="114" t="s">
        <v>268</v>
      </c>
      <c r="H65" s="112" t="s">
        <v>95</v>
      </c>
      <c r="I65" s="112" t="s">
        <v>269</v>
      </c>
      <c r="J65" s="112" t="s">
        <v>270</v>
      </c>
      <c r="L65" s="114" t="s">
        <v>268</v>
      </c>
      <c r="M65" s="112" t="s">
        <v>95</v>
      </c>
      <c r="N65" s="112" t="s">
        <v>269</v>
      </c>
      <c r="O65" s="112" t="s">
        <v>270</v>
      </c>
    </row>
    <row r="66" spans="2:15" x14ac:dyDescent="0.3">
      <c r="B66" s="112">
        <v>1</v>
      </c>
      <c r="C66" s="112">
        <v>500</v>
      </c>
      <c r="D66" s="189">
        <v>506.58499999999998</v>
      </c>
      <c r="E66" s="113" t="s">
        <v>271</v>
      </c>
      <c r="G66" s="112">
        <v>1</v>
      </c>
      <c r="H66" s="112">
        <v>500</v>
      </c>
      <c r="I66" s="189">
        <v>535.61</v>
      </c>
      <c r="J66" s="113" t="s">
        <v>271</v>
      </c>
      <c r="L66" s="112">
        <v>1</v>
      </c>
      <c r="M66" s="112">
        <v>500</v>
      </c>
      <c r="N66" s="189">
        <v>533.31999999999994</v>
      </c>
      <c r="O66" s="113" t="s">
        <v>271</v>
      </c>
    </row>
    <row r="67" spans="2:15" x14ac:dyDescent="0.3">
      <c r="B67" s="112">
        <v>2</v>
      </c>
      <c r="C67" s="112">
        <v>158</v>
      </c>
      <c r="D67" s="189">
        <v>146.32</v>
      </c>
      <c r="E67" s="113" t="s">
        <v>271</v>
      </c>
      <c r="G67" s="112">
        <v>2</v>
      </c>
      <c r="H67" s="112">
        <v>158</v>
      </c>
      <c r="I67" s="189">
        <v>164.82</v>
      </c>
      <c r="J67" s="113" t="s">
        <v>271</v>
      </c>
      <c r="L67" s="112">
        <v>2</v>
      </c>
      <c r="M67" s="112">
        <v>158</v>
      </c>
      <c r="N67" s="189">
        <v>154.465</v>
      </c>
      <c r="O67" s="113" t="s">
        <v>271</v>
      </c>
    </row>
    <row r="68" spans="2:15" x14ac:dyDescent="0.3">
      <c r="B68" s="112">
        <v>3</v>
      </c>
      <c r="C68" s="112">
        <v>50</v>
      </c>
      <c r="D68" s="189">
        <v>42.245000000000005</v>
      </c>
      <c r="E68" s="113" t="s">
        <v>271</v>
      </c>
      <c r="G68" s="112">
        <v>3</v>
      </c>
      <c r="H68" s="112">
        <v>50</v>
      </c>
      <c r="I68" s="189">
        <v>47.364999999999995</v>
      </c>
      <c r="J68" s="113" t="s">
        <v>271</v>
      </c>
      <c r="L68" s="112">
        <v>3</v>
      </c>
      <c r="M68" s="112">
        <v>50</v>
      </c>
      <c r="N68" s="189">
        <v>43.948</v>
      </c>
      <c r="O68" s="113" t="s">
        <v>271</v>
      </c>
    </row>
    <row r="69" spans="2:15" x14ac:dyDescent="0.3">
      <c r="B69" s="112" t="s">
        <v>272</v>
      </c>
      <c r="C69" s="112">
        <v>15.8</v>
      </c>
      <c r="D69" s="189">
        <v>12.925000000000001</v>
      </c>
      <c r="E69" s="113" t="s">
        <v>271</v>
      </c>
      <c r="G69" s="112" t="s">
        <v>272</v>
      </c>
      <c r="H69" s="112">
        <v>15.8</v>
      </c>
      <c r="I69" s="189">
        <v>15.625</v>
      </c>
      <c r="J69" s="113" t="s">
        <v>271</v>
      </c>
      <c r="L69" s="112" t="s">
        <v>272</v>
      </c>
      <c r="M69" s="112">
        <v>15.8</v>
      </c>
      <c r="N69" s="189">
        <v>13.49</v>
      </c>
      <c r="O69" s="113" t="s">
        <v>271</v>
      </c>
    </row>
    <row r="70" spans="2:15" x14ac:dyDescent="0.3">
      <c r="B70" s="112" t="s">
        <v>273</v>
      </c>
      <c r="C70" s="112">
        <v>5</v>
      </c>
      <c r="D70" s="189">
        <v>4.83</v>
      </c>
      <c r="E70" s="113">
        <v>2.9883200000000003</v>
      </c>
      <c r="G70" s="112" t="s">
        <v>273</v>
      </c>
      <c r="H70" s="112">
        <v>5</v>
      </c>
      <c r="I70" s="189">
        <v>5.84</v>
      </c>
      <c r="J70" s="113">
        <v>3.9270100000000001</v>
      </c>
      <c r="L70" s="112" t="s">
        <v>273</v>
      </c>
      <c r="M70" s="112">
        <v>5</v>
      </c>
      <c r="N70" s="189">
        <v>5.3885000000000005</v>
      </c>
      <c r="O70" s="113">
        <v>3.5051200000000002</v>
      </c>
    </row>
    <row r="71" spans="2:15" x14ac:dyDescent="0.3">
      <c r="B71" s="112" t="s">
        <v>274</v>
      </c>
      <c r="C71" s="112">
        <v>1.6</v>
      </c>
      <c r="D71" s="189">
        <v>2.7249999999999996</v>
      </c>
      <c r="E71" s="113">
        <v>1.04173</v>
      </c>
      <c r="G71" s="112" t="s">
        <v>274</v>
      </c>
      <c r="H71" s="112">
        <v>1.6</v>
      </c>
      <c r="I71" s="189">
        <v>2.9350000000000001</v>
      </c>
      <c r="J71" s="113">
        <v>1.23261</v>
      </c>
      <c r="L71" s="112" t="s">
        <v>274</v>
      </c>
      <c r="M71" s="112">
        <v>1.6</v>
      </c>
      <c r="N71" s="189">
        <v>3.08</v>
      </c>
      <c r="O71" s="113">
        <v>1.37182</v>
      </c>
    </row>
    <row r="72" spans="2:15" x14ac:dyDescent="0.3">
      <c r="B72" s="112" t="s">
        <v>250</v>
      </c>
      <c r="C72" s="112">
        <v>0</v>
      </c>
      <c r="D72" s="113" t="s">
        <v>108</v>
      </c>
      <c r="E72" s="113" t="s">
        <v>271</v>
      </c>
      <c r="G72" s="112" t="s">
        <v>250</v>
      </c>
      <c r="H72" s="112">
        <v>0</v>
      </c>
      <c r="I72" s="113" t="s">
        <v>108</v>
      </c>
      <c r="J72" s="113" t="s">
        <v>271</v>
      </c>
      <c r="L72" s="112" t="s">
        <v>250</v>
      </c>
      <c r="M72" s="112">
        <v>0</v>
      </c>
      <c r="N72" s="113" t="s">
        <v>108</v>
      </c>
      <c r="O72" s="113" t="s">
        <v>271</v>
      </c>
    </row>
    <row r="73" spans="2:15" x14ac:dyDescent="0.3">
      <c r="B73" s="112" t="s">
        <v>275</v>
      </c>
      <c r="C73" s="112">
        <v>816.8</v>
      </c>
      <c r="D73" s="113">
        <v>859.17499999999995</v>
      </c>
      <c r="E73" s="113" t="s">
        <v>271</v>
      </c>
      <c r="G73" s="112" t="s">
        <v>275</v>
      </c>
      <c r="H73" s="112">
        <v>816.8</v>
      </c>
      <c r="I73" s="113">
        <v>924.34500000000003</v>
      </c>
      <c r="J73" s="113" t="s">
        <v>271</v>
      </c>
      <c r="L73" s="112" t="s">
        <v>275</v>
      </c>
      <c r="M73" s="112">
        <v>816.8</v>
      </c>
      <c r="N73" s="113">
        <v>862.32999999999993</v>
      </c>
      <c r="O73" s="113" t="s">
        <v>271</v>
      </c>
    </row>
    <row r="74" spans="2:15" x14ac:dyDescent="0.3">
      <c r="B74" s="112" t="s">
        <v>276</v>
      </c>
      <c r="C74" s="112">
        <v>5.84</v>
      </c>
      <c r="D74" s="113">
        <v>7.5850000000000009</v>
      </c>
      <c r="E74" s="113">
        <v>5.5404999999999998</v>
      </c>
      <c r="G74" s="112" t="s">
        <v>276</v>
      </c>
      <c r="H74" s="112">
        <v>3.44</v>
      </c>
      <c r="I74" s="113">
        <v>5.3149999999999995</v>
      </c>
      <c r="J74" s="113">
        <v>3.4317200000000003</v>
      </c>
      <c r="L74" s="112" t="s">
        <v>276</v>
      </c>
      <c r="M74" s="112">
        <v>2.4</v>
      </c>
      <c r="N74" s="113">
        <v>4.2799999999999994</v>
      </c>
      <c r="O74" s="113">
        <v>2.4796900000000002</v>
      </c>
    </row>
    <row r="75" spans="2:15" x14ac:dyDescent="0.3">
      <c r="B75" s="153"/>
      <c r="C75" s="153"/>
      <c r="D75" s="175"/>
      <c r="E75" s="175"/>
      <c r="G75" s="153"/>
      <c r="H75" s="153"/>
      <c r="I75" s="175"/>
      <c r="J75" s="175"/>
      <c r="L75" s="153"/>
      <c r="M75" s="153"/>
      <c r="N75" s="175"/>
      <c r="O75" s="175"/>
    </row>
    <row r="77" spans="2:15" x14ac:dyDescent="0.3">
      <c r="B77" s="210" t="s">
        <v>277</v>
      </c>
      <c r="C77" s="210"/>
      <c r="D77" s="210"/>
      <c r="E77" s="210"/>
    </row>
    <row r="78" spans="2:15" x14ac:dyDescent="0.3">
      <c r="C78" s="182" t="s">
        <v>95</v>
      </c>
      <c r="D78" s="114" t="s">
        <v>253</v>
      </c>
      <c r="E78" s="114" t="s">
        <v>10</v>
      </c>
    </row>
    <row r="79" spans="2:15" x14ac:dyDescent="0.3">
      <c r="B79" s="182" t="s">
        <v>254</v>
      </c>
      <c r="C79" s="114">
        <v>50</v>
      </c>
      <c r="D79" s="201">
        <f>AVERAGE(D66,I66,N66)</f>
        <v>525.17166666666662</v>
      </c>
      <c r="E79" s="202">
        <f>_xlfn.STDEV.S(D66,I66,N66)</f>
        <v>16.137197970321036</v>
      </c>
    </row>
    <row r="80" spans="2:15" x14ac:dyDescent="0.3">
      <c r="B80" s="182" t="s">
        <v>255</v>
      </c>
      <c r="C80" s="114">
        <v>16</v>
      </c>
      <c r="D80" s="201">
        <f t="shared" ref="D80:D84" si="4">AVERAGE(D67,I67,N67)</f>
        <v>155.20166666666668</v>
      </c>
      <c r="E80" s="202">
        <f t="shared" ref="E80:E84" si="5">_xlfn.STDEV.S(D67,I67,N67)</f>
        <v>9.2719743492598887</v>
      </c>
    </row>
    <row r="81" spans="1:15" x14ac:dyDescent="0.3">
      <c r="B81" s="182" t="s">
        <v>256</v>
      </c>
      <c r="C81" s="114">
        <v>5</v>
      </c>
      <c r="D81" s="201">
        <f t="shared" si="4"/>
        <v>44.519333333333329</v>
      </c>
      <c r="E81" s="202">
        <f t="shared" si="5"/>
        <v>2.6073772901774896</v>
      </c>
    </row>
    <row r="82" spans="1:15" x14ac:dyDescent="0.3">
      <c r="B82" s="182" t="s">
        <v>257</v>
      </c>
      <c r="C82" s="114">
        <v>1.5</v>
      </c>
      <c r="D82" s="201">
        <f t="shared" si="4"/>
        <v>14.013333333333334</v>
      </c>
      <c r="E82" s="202">
        <f t="shared" si="5"/>
        <v>1.4240464645977435</v>
      </c>
    </row>
    <row r="83" spans="1:15" x14ac:dyDescent="0.3">
      <c r="B83" s="182" t="s">
        <v>258</v>
      </c>
      <c r="C83" s="114">
        <v>0.5</v>
      </c>
      <c r="D83" s="201">
        <f t="shared" si="4"/>
        <v>5.3528333333333338</v>
      </c>
      <c r="E83" s="202">
        <f t="shared" si="5"/>
        <v>0.50594375510854295</v>
      </c>
    </row>
    <row r="84" spans="1:15" x14ac:dyDescent="0.3">
      <c r="B84" s="182" t="s">
        <v>259</v>
      </c>
      <c r="C84" s="114">
        <v>0.16</v>
      </c>
      <c r="D84" s="201">
        <f t="shared" si="4"/>
        <v>2.9133333333333336</v>
      </c>
      <c r="E84" s="202">
        <f t="shared" si="5"/>
        <v>0.17848902860773661</v>
      </c>
    </row>
    <row r="85" spans="1:15" x14ac:dyDescent="0.3">
      <c r="B85" s="182" t="s">
        <v>250</v>
      </c>
      <c r="C85" s="182">
        <v>0</v>
      </c>
      <c r="D85" s="186">
        <v>0</v>
      </c>
      <c r="E85" s="114">
        <v>0</v>
      </c>
    </row>
    <row r="88" spans="1:15" x14ac:dyDescent="0.3">
      <c r="A88" s="180" t="s">
        <v>278</v>
      </c>
    </row>
    <row r="89" spans="1:15" x14ac:dyDescent="0.3">
      <c r="B89" s="131" t="s">
        <v>238</v>
      </c>
      <c r="C89" s="131" t="s">
        <v>279</v>
      </c>
    </row>
    <row r="90" spans="1:15" x14ac:dyDescent="0.3">
      <c r="B90" s="131" t="s">
        <v>240</v>
      </c>
    </row>
    <row r="92" spans="1:15" x14ac:dyDescent="0.3">
      <c r="B92" s="214">
        <v>43180</v>
      </c>
      <c r="C92" s="215"/>
      <c r="D92" s="215"/>
      <c r="E92" s="216"/>
      <c r="G92" s="211">
        <v>43181</v>
      </c>
      <c r="H92" s="212"/>
      <c r="I92" s="212"/>
      <c r="J92" s="213"/>
      <c r="L92" s="214">
        <v>43182</v>
      </c>
      <c r="M92" s="215"/>
      <c r="N92" s="215"/>
      <c r="O92" s="216"/>
    </row>
    <row r="93" spans="1:15" x14ac:dyDescent="0.3">
      <c r="B93" s="112" t="s">
        <v>268</v>
      </c>
      <c r="C93" s="112" t="s">
        <v>95</v>
      </c>
      <c r="D93" s="112" t="s">
        <v>280</v>
      </c>
      <c r="E93" s="112" t="s">
        <v>270</v>
      </c>
      <c r="G93" s="112" t="s">
        <v>268</v>
      </c>
      <c r="H93" s="112" t="s">
        <v>95</v>
      </c>
      <c r="I93" s="112" t="s">
        <v>280</v>
      </c>
      <c r="J93" s="112" t="s">
        <v>270</v>
      </c>
      <c r="L93" s="112" t="s">
        <v>268</v>
      </c>
      <c r="M93" s="112" t="s">
        <v>95</v>
      </c>
      <c r="N93" s="112" t="s">
        <v>280</v>
      </c>
      <c r="O93" s="112" t="s">
        <v>270</v>
      </c>
    </row>
    <row r="94" spans="1:15" x14ac:dyDescent="0.3">
      <c r="B94" s="112">
        <v>1</v>
      </c>
      <c r="C94" s="112">
        <v>500</v>
      </c>
      <c r="D94" s="189">
        <v>500.07499999999999</v>
      </c>
      <c r="E94" s="113" t="s">
        <v>271</v>
      </c>
      <c r="G94" s="112">
        <v>1</v>
      </c>
      <c r="H94" s="112">
        <v>500</v>
      </c>
      <c r="I94" s="189">
        <v>473.61500000000001</v>
      </c>
      <c r="J94" s="113" t="s">
        <v>271</v>
      </c>
      <c r="L94" s="112">
        <v>1</v>
      </c>
      <c r="M94" s="112">
        <v>500</v>
      </c>
      <c r="N94" s="189">
        <v>480.94499999999999</v>
      </c>
      <c r="O94" s="113" t="s">
        <v>271</v>
      </c>
    </row>
    <row r="95" spans="1:15" x14ac:dyDescent="0.3">
      <c r="B95" s="112">
        <v>2</v>
      </c>
      <c r="C95" s="112">
        <v>158</v>
      </c>
      <c r="D95" s="189">
        <v>138.82499999999999</v>
      </c>
      <c r="E95" s="113" t="s">
        <v>271</v>
      </c>
      <c r="G95" s="112">
        <v>2</v>
      </c>
      <c r="H95" s="112">
        <v>158</v>
      </c>
      <c r="I95" s="189">
        <v>135.13999999999999</v>
      </c>
      <c r="J95" s="113" t="s">
        <v>271</v>
      </c>
      <c r="L95" s="112">
        <v>2</v>
      </c>
      <c r="M95" s="112">
        <v>158</v>
      </c>
      <c r="N95" s="189">
        <v>137.48000000000002</v>
      </c>
      <c r="O95" s="113" t="s">
        <v>271</v>
      </c>
    </row>
    <row r="96" spans="1:15" x14ac:dyDescent="0.3">
      <c r="B96" s="112">
        <v>3</v>
      </c>
      <c r="C96" s="112">
        <v>50</v>
      </c>
      <c r="D96" s="189">
        <v>37.590000000000003</v>
      </c>
      <c r="E96" s="113" t="s">
        <v>271</v>
      </c>
      <c r="G96" s="112">
        <v>3</v>
      </c>
      <c r="H96" s="112">
        <v>50</v>
      </c>
      <c r="I96" s="189">
        <v>36.65</v>
      </c>
      <c r="J96" s="113" t="s">
        <v>271</v>
      </c>
      <c r="L96" s="112">
        <v>3</v>
      </c>
      <c r="M96" s="112">
        <v>50</v>
      </c>
      <c r="N96" s="189">
        <v>35.765000000000001</v>
      </c>
      <c r="O96" s="113" t="s">
        <v>271</v>
      </c>
    </row>
    <row r="97" spans="2:15" x14ac:dyDescent="0.3">
      <c r="B97" s="112" t="s">
        <v>272</v>
      </c>
      <c r="C97" s="112">
        <v>15.8</v>
      </c>
      <c r="D97" s="189">
        <v>11.904999999999999</v>
      </c>
      <c r="E97" s="113" t="s">
        <v>271</v>
      </c>
      <c r="G97" s="112" t="s">
        <v>272</v>
      </c>
      <c r="H97" s="112">
        <v>15.8</v>
      </c>
      <c r="I97" s="189">
        <v>11.370000000000001</v>
      </c>
      <c r="J97" s="113" t="s">
        <v>271</v>
      </c>
      <c r="L97" s="112" t="s">
        <v>272</v>
      </c>
      <c r="M97" s="112">
        <v>15.8</v>
      </c>
      <c r="N97" s="189">
        <v>11.719999999999999</v>
      </c>
      <c r="O97" s="113" t="s">
        <v>271</v>
      </c>
    </row>
    <row r="98" spans="2:15" x14ac:dyDescent="0.3">
      <c r="B98" s="112" t="s">
        <v>273</v>
      </c>
      <c r="C98" s="112">
        <v>5</v>
      </c>
      <c r="D98" s="189">
        <v>4.4949999999999992</v>
      </c>
      <c r="E98" s="113">
        <v>2.6802600000000005</v>
      </c>
      <c r="G98" s="112" t="s">
        <v>273</v>
      </c>
      <c r="H98" s="112">
        <v>5</v>
      </c>
      <c r="I98" s="189">
        <v>4.4000000000000004</v>
      </c>
      <c r="J98" s="113">
        <v>2.5909400000000002</v>
      </c>
      <c r="L98" s="112" t="s">
        <v>273</v>
      </c>
      <c r="M98" s="112">
        <v>5</v>
      </c>
      <c r="N98" s="189">
        <v>4.625</v>
      </c>
      <c r="O98" s="113">
        <v>2.8015600000000003</v>
      </c>
    </row>
    <row r="99" spans="2:15" x14ac:dyDescent="0.3">
      <c r="B99" s="112" t="s">
        <v>274</v>
      </c>
      <c r="C99" s="112">
        <v>1.6</v>
      </c>
      <c r="D99" s="189">
        <v>2.738</v>
      </c>
      <c r="E99" s="113">
        <v>1.047005</v>
      </c>
      <c r="G99" s="112" t="s">
        <v>274</v>
      </c>
      <c r="H99" s="112">
        <v>1.6</v>
      </c>
      <c r="I99" s="189">
        <v>2.6150000000000002</v>
      </c>
      <c r="J99" s="113">
        <v>0.93885000000000007</v>
      </c>
      <c r="L99" s="112" t="s">
        <v>274</v>
      </c>
      <c r="M99" s="112">
        <v>1.6</v>
      </c>
      <c r="N99" s="189">
        <v>2.6395</v>
      </c>
      <c r="O99" s="113">
        <v>0.96272000000000002</v>
      </c>
    </row>
    <row r="100" spans="2:15" x14ac:dyDescent="0.3">
      <c r="B100" s="112" t="s">
        <v>250</v>
      </c>
      <c r="C100" s="112">
        <v>0</v>
      </c>
      <c r="D100" s="113" t="s">
        <v>108</v>
      </c>
      <c r="E100" s="113" t="s">
        <v>271</v>
      </c>
      <c r="G100" s="112" t="s">
        <v>250</v>
      </c>
      <c r="H100" s="112">
        <v>0</v>
      </c>
      <c r="I100" s="113" t="s">
        <v>108</v>
      </c>
      <c r="J100" s="113" t="s">
        <v>271</v>
      </c>
      <c r="L100" s="112" t="s">
        <v>250</v>
      </c>
      <c r="M100" s="112">
        <v>0</v>
      </c>
      <c r="N100" s="113" t="s">
        <v>108</v>
      </c>
      <c r="O100" s="113" t="s">
        <v>271</v>
      </c>
    </row>
    <row r="101" spans="2:15" x14ac:dyDescent="0.3">
      <c r="B101" s="112" t="s">
        <v>275</v>
      </c>
      <c r="C101" s="112">
        <v>816.8</v>
      </c>
      <c r="D101" s="113">
        <v>829.94</v>
      </c>
      <c r="E101" s="113" t="s">
        <v>271</v>
      </c>
      <c r="G101" s="112" t="s">
        <v>275</v>
      </c>
      <c r="H101" s="112">
        <v>816.8</v>
      </c>
      <c r="I101" s="113">
        <v>837.97</v>
      </c>
      <c r="J101" s="113" t="s">
        <v>271</v>
      </c>
      <c r="L101" s="112" t="s">
        <v>275</v>
      </c>
      <c r="M101" s="112">
        <v>816.8</v>
      </c>
      <c r="N101" s="113">
        <v>844.39499999999998</v>
      </c>
      <c r="O101" s="113" t="s">
        <v>271</v>
      </c>
    </row>
    <row r="102" spans="2:15" x14ac:dyDescent="0.3">
      <c r="B102" s="112" t="s">
        <v>276</v>
      </c>
      <c r="C102" s="112">
        <v>1.84</v>
      </c>
      <c r="D102" s="113">
        <v>3.66</v>
      </c>
      <c r="E102" s="113">
        <v>1.90923</v>
      </c>
      <c r="G102" s="112" t="s">
        <v>276</v>
      </c>
      <c r="H102" s="112">
        <v>1.58</v>
      </c>
      <c r="I102" s="113">
        <v>3.4950000000000001</v>
      </c>
      <c r="J102" s="113">
        <v>1.7557100000000001</v>
      </c>
      <c r="L102" s="112" t="s">
        <v>276</v>
      </c>
      <c r="M102" s="112">
        <v>5.84</v>
      </c>
      <c r="N102" s="113">
        <v>7.7050000000000001</v>
      </c>
      <c r="O102" s="113">
        <v>5.64785</v>
      </c>
    </row>
    <row r="103" spans="2:15" x14ac:dyDescent="0.3">
      <c r="B103" s="153"/>
      <c r="C103" s="153"/>
      <c r="D103" s="175"/>
      <c r="E103" s="175"/>
      <c r="G103" s="153"/>
      <c r="H103" s="153"/>
      <c r="I103" s="175"/>
      <c r="J103" s="175"/>
      <c r="L103" s="153"/>
      <c r="M103" s="153"/>
      <c r="N103" s="175"/>
      <c r="O103" s="175"/>
    </row>
    <row r="105" spans="2:15" x14ac:dyDescent="0.3">
      <c r="B105" s="210" t="s">
        <v>281</v>
      </c>
      <c r="C105" s="210"/>
      <c r="D105" s="210"/>
      <c r="E105" s="210"/>
    </row>
    <row r="106" spans="2:15" x14ac:dyDescent="0.3">
      <c r="C106" s="182" t="s">
        <v>95</v>
      </c>
      <c r="D106" s="114" t="s">
        <v>253</v>
      </c>
      <c r="E106" s="114" t="s">
        <v>10</v>
      </c>
    </row>
    <row r="107" spans="2:15" x14ac:dyDescent="0.3">
      <c r="B107" s="182" t="s">
        <v>254</v>
      </c>
      <c r="C107" s="114">
        <v>50</v>
      </c>
      <c r="D107" s="201">
        <f>AVERAGE(D94,I94,N94)</f>
        <v>484.87833333333333</v>
      </c>
      <c r="E107" s="202">
        <f>_xlfn.STDEV.S(D94,I94,N94)</f>
        <v>13.661487229922409</v>
      </c>
    </row>
    <row r="108" spans="2:15" x14ac:dyDescent="0.3">
      <c r="B108" s="182" t="s">
        <v>255</v>
      </c>
      <c r="C108" s="114">
        <v>16</v>
      </c>
      <c r="D108" s="201">
        <f t="shared" ref="D108:D112" si="6">AVERAGE(D95,I95,N95)</f>
        <v>137.14833333333334</v>
      </c>
      <c r="E108" s="202">
        <f t="shared" ref="E108:E112" si="7">_xlfn.STDEV.S(D95,I95,N95)</f>
        <v>1.8647542286675065</v>
      </c>
    </row>
    <row r="109" spans="2:15" x14ac:dyDescent="0.3">
      <c r="B109" s="182" t="s">
        <v>256</v>
      </c>
      <c r="C109" s="114">
        <v>5</v>
      </c>
      <c r="D109" s="201">
        <f t="shared" si="6"/>
        <v>36.668333333333337</v>
      </c>
      <c r="E109" s="202">
        <f t="shared" si="7"/>
        <v>0.91263811740105183</v>
      </c>
    </row>
    <row r="110" spans="2:15" x14ac:dyDescent="0.3">
      <c r="B110" s="182" t="s">
        <v>257</v>
      </c>
      <c r="C110" s="114">
        <v>1.5</v>
      </c>
      <c r="D110" s="201">
        <f t="shared" si="6"/>
        <v>11.664999999999999</v>
      </c>
      <c r="E110" s="202">
        <f t="shared" si="7"/>
        <v>0.27170756338386953</v>
      </c>
    </row>
    <row r="111" spans="2:15" x14ac:dyDescent="0.3">
      <c r="B111" s="182" t="s">
        <v>258</v>
      </c>
      <c r="C111" s="114">
        <v>0.5</v>
      </c>
      <c r="D111" s="201">
        <f t="shared" si="6"/>
        <v>4.5066666666666668</v>
      </c>
      <c r="E111" s="202">
        <f t="shared" si="7"/>
        <v>0.11295279249904938</v>
      </c>
    </row>
    <row r="112" spans="2:15" x14ac:dyDescent="0.3">
      <c r="B112" s="182" t="s">
        <v>259</v>
      </c>
      <c r="C112" s="114">
        <v>0.16</v>
      </c>
      <c r="D112" s="201">
        <f t="shared" si="6"/>
        <v>2.6641666666666666</v>
      </c>
      <c r="E112" s="202">
        <f t="shared" si="7"/>
        <v>6.5104403332903099E-2</v>
      </c>
    </row>
    <row r="113" spans="1:30" x14ac:dyDescent="0.3">
      <c r="B113" s="182" t="s">
        <v>250</v>
      </c>
      <c r="C113" s="182">
        <v>0</v>
      </c>
      <c r="D113" s="186">
        <v>0</v>
      </c>
      <c r="E113" s="114">
        <v>0</v>
      </c>
    </row>
    <row r="116" spans="1:30" x14ac:dyDescent="0.3">
      <c r="A116" s="180" t="s">
        <v>282</v>
      </c>
    </row>
    <row r="117" spans="1:30" x14ac:dyDescent="0.3">
      <c r="B117" s="131" t="s">
        <v>238</v>
      </c>
      <c r="C117" s="131" t="s">
        <v>283</v>
      </c>
    </row>
    <row r="118" spans="1:30" x14ac:dyDescent="0.3">
      <c r="B118" s="131" t="s">
        <v>284</v>
      </c>
    </row>
    <row r="120" spans="1:30" x14ac:dyDescent="0.3">
      <c r="B120" s="217" t="s">
        <v>285</v>
      </c>
      <c r="C120" s="218"/>
      <c r="D120" s="218"/>
      <c r="E120" s="219"/>
      <c r="G120" s="217" t="s">
        <v>286</v>
      </c>
      <c r="H120" s="218"/>
      <c r="I120" s="218"/>
      <c r="J120" s="219"/>
      <c r="L120" s="217" t="s">
        <v>285</v>
      </c>
      <c r="M120" s="218"/>
      <c r="N120" s="218"/>
      <c r="O120" s="219"/>
      <c r="Q120" s="217" t="s">
        <v>286</v>
      </c>
      <c r="R120" s="218"/>
      <c r="S120" s="218"/>
      <c r="T120" s="219"/>
      <c r="V120" s="217" t="s">
        <v>285</v>
      </c>
      <c r="W120" s="218"/>
      <c r="X120" s="218"/>
      <c r="Y120" s="219"/>
      <c r="AA120" s="217" t="s">
        <v>286</v>
      </c>
      <c r="AB120" s="218"/>
      <c r="AC120" s="218"/>
      <c r="AD120" s="219"/>
    </row>
    <row r="121" spans="1:30" x14ac:dyDescent="0.3">
      <c r="B121" s="114"/>
      <c r="C121" s="114"/>
      <c r="D121" s="114"/>
      <c r="E121" s="114"/>
      <c r="G121" s="114"/>
      <c r="H121" s="114"/>
      <c r="I121" s="114"/>
      <c r="J121" s="114"/>
      <c r="L121" s="188">
        <v>43083</v>
      </c>
      <c r="M121" s="114"/>
      <c r="N121" s="114"/>
      <c r="O121" s="114"/>
      <c r="Q121" s="188">
        <v>43083</v>
      </c>
      <c r="R121" s="114"/>
      <c r="S121" s="114"/>
      <c r="T121" s="114"/>
      <c r="V121" s="188">
        <v>43084</v>
      </c>
      <c r="W121" s="114"/>
      <c r="X121" s="114"/>
      <c r="Y121" s="114"/>
      <c r="AA121" s="188">
        <v>43084</v>
      </c>
      <c r="AB121" s="114"/>
      <c r="AC121" s="114"/>
      <c r="AD121" s="114"/>
    </row>
    <row r="122" spans="1:30" x14ac:dyDescent="0.3">
      <c r="B122" s="188">
        <v>43081</v>
      </c>
      <c r="C122" s="114"/>
      <c r="D122" s="114"/>
      <c r="E122" s="114"/>
      <c r="G122" s="188">
        <v>41620</v>
      </c>
      <c r="H122" s="114"/>
      <c r="I122" s="114"/>
      <c r="J122" s="114"/>
      <c r="L122" s="114" t="s">
        <v>268</v>
      </c>
      <c r="M122" s="114" t="s">
        <v>95</v>
      </c>
      <c r="N122" s="114" t="s">
        <v>280</v>
      </c>
      <c r="O122" s="114"/>
      <c r="Q122" s="114" t="s">
        <v>268</v>
      </c>
      <c r="R122" s="114" t="s">
        <v>95</v>
      </c>
      <c r="S122" s="114" t="s">
        <v>280</v>
      </c>
      <c r="T122" s="114"/>
      <c r="V122" s="114" t="s">
        <v>268</v>
      </c>
      <c r="W122" s="112" t="s">
        <v>95</v>
      </c>
      <c r="X122" s="112" t="s">
        <v>280</v>
      </c>
      <c r="Y122" s="114"/>
      <c r="AA122" s="114" t="s">
        <v>268</v>
      </c>
      <c r="AB122" s="114" t="s">
        <v>95</v>
      </c>
      <c r="AC122" s="114" t="s">
        <v>280</v>
      </c>
      <c r="AD122" s="114"/>
    </row>
    <row r="123" spans="1:30" x14ac:dyDescent="0.3">
      <c r="B123" s="114" t="s">
        <v>268</v>
      </c>
      <c r="C123" s="112" t="s">
        <v>95</v>
      </c>
      <c r="D123" s="112" t="s">
        <v>280</v>
      </c>
      <c r="E123" s="114"/>
      <c r="G123" s="114" t="s">
        <v>268</v>
      </c>
      <c r="H123" s="112" t="s">
        <v>95</v>
      </c>
      <c r="I123" s="112" t="s">
        <v>280</v>
      </c>
      <c r="J123" s="114"/>
      <c r="L123" s="114">
        <v>1</v>
      </c>
      <c r="M123" s="112">
        <v>100</v>
      </c>
      <c r="N123" s="190">
        <v>95.474999999999994</v>
      </c>
      <c r="O123" s="114"/>
      <c r="Q123" s="114">
        <v>1</v>
      </c>
      <c r="R123" s="114">
        <v>100</v>
      </c>
      <c r="S123" s="114" t="s">
        <v>287</v>
      </c>
      <c r="T123" s="114"/>
      <c r="V123" s="114">
        <v>1</v>
      </c>
      <c r="W123" s="112">
        <v>100</v>
      </c>
      <c r="X123" s="190">
        <v>92.545000000000002</v>
      </c>
      <c r="Y123" s="114"/>
      <c r="AA123" s="114">
        <v>1</v>
      </c>
      <c r="AB123" s="114">
        <v>100</v>
      </c>
      <c r="AC123" s="114" t="s">
        <v>287</v>
      </c>
      <c r="AD123" s="114"/>
    </row>
    <row r="124" spans="1:30" x14ac:dyDescent="0.3">
      <c r="B124" s="114">
        <v>1</v>
      </c>
      <c r="C124" s="112">
        <v>100</v>
      </c>
      <c r="D124" s="190">
        <v>96.69</v>
      </c>
      <c r="E124" s="114"/>
      <c r="G124" s="114">
        <v>1</v>
      </c>
      <c r="H124" s="112">
        <v>100</v>
      </c>
      <c r="I124" s="112" t="s">
        <v>287</v>
      </c>
      <c r="J124" s="114"/>
      <c r="L124" s="114">
        <v>2</v>
      </c>
      <c r="M124" s="112">
        <v>31.6</v>
      </c>
      <c r="N124" s="190">
        <v>26.414999999999999</v>
      </c>
      <c r="O124" s="114"/>
      <c r="Q124" s="114">
        <v>2</v>
      </c>
      <c r="R124" s="114">
        <v>31.6</v>
      </c>
      <c r="S124" s="114" t="s">
        <v>287</v>
      </c>
      <c r="T124" s="114"/>
      <c r="V124" s="114">
        <v>2</v>
      </c>
      <c r="W124" s="112">
        <v>31.6</v>
      </c>
      <c r="X124" s="190">
        <v>25.024999999999999</v>
      </c>
      <c r="Y124" s="114"/>
      <c r="AA124" s="114">
        <v>2</v>
      </c>
      <c r="AB124" s="114">
        <v>31.6</v>
      </c>
      <c r="AC124" s="114" t="s">
        <v>287</v>
      </c>
      <c r="AD124" s="114"/>
    </row>
    <row r="125" spans="1:30" x14ac:dyDescent="0.3">
      <c r="B125" s="114">
        <v>2</v>
      </c>
      <c r="C125" s="112">
        <v>31.6</v>
      </c>
      <c r="D125" s="190">
        <v>26.545000000000002</v>
      </c>
      <c r="E125" s="114"/>
      <c r="G125" s="114">
        <v>2</v>
      </c>
      <c r="H125" s="112">
        <v>31.6</v>
      </c>
      <c r="I125" s="112" t="s">
        <v>287</v>
      </c>
      <c r="J125" s="114"/>
      <c r="L125" s="114">
        <v>3</v>
      </c>
      <c r="M125" s="112">
        <v>10</v>
      </c>
      <c r="N125" s="190">
        <v>7.3000000000000007</v>
      </c>
      <c r="O125" s="114"/>
      <c r="Q125" s="114">
        <v>3</v>
      </c>
      <c r="R125" s="114">
        <v>10</v>
      </c>
      <c r="S125" s="114" t="s">
        <v>287</v>
      </c>
      <c r="T125" s="114"/>
      <c r="V125" s="114">
        <v>3</v>
      </c>
      <c r="W125" s="112">
        <v>10</v>
      </c>
      <c r="X125" s="190">
        <v>7.24</v>
      </c>
      <c r="Y125" s="114"/>
      <c r="AA125" s="114">
        <v>3</v>
      </c>
      <c r="AB125" s="114">
        <v>10</v>
      </c>
      <c r="AC125" s="114" t="s">
        <v>287</v>
      </c>
      <c r="AD125" s="114"/>
    </row>
    <row r="126" spans="1:30" x14ac:dyDescent="0.3">
      <c r="B126" s="114">
        <v>3</v>
      </c>
      <c r="C126" s="112">
        <v>10</v>
      </c>
      <c r="D126" s="190">
        <v>7.0299999999999994</v>
      </c>
      <c r="E126" s="114"/>
      <c r="G126" s="114">
        <v>3</v>
      </c>
      <c r="H126" s="112">
        <v>10</v>
      </c>
      <c r="I126" s="112" t="s">
        <v>287</v>
      </c>
      <c r="J126" s="114"/>
      <c r="L126" s="114">
        <v>4</v>
      </c>
      <c r="M126" s="112">
        <v>3.16</v>
      </c>
      <c r="N126" s="113">
        <v>1.45</v>
      </c>
      <c r="O126" s="114" t="s">
        <v>287</v>
      </c>
      <c r="Q126" s="114">
        <v>4</v>
      </c>
      <c r="R126" s="114">
        <v>3.16</v>
      </c>
      <c r="S126" s="191">
        <v>4.0650000000000004</v>
      </c>
      <c r="T126" s="114"/>
      <c r="V126" s="114">
        <v>4</v>
      </c>
      <c r="W126" s="112">
        <v>3.16</v>
      </c>
      <c r="X126" s="113">
        <v>1.5699999999999998</v>
      </c>
      <c r="Y126" s="114" t="s">
        <v>287</v>
      </c>
      <c r="AA126" s="114">
        <v>4</v>
      </c>
      <c r="AB126" s="114">
        <v>3.16</v>
      </c>
      <c r="AC126" s="191">
        <v>4.0299999999999994</v>
      </c>
      <c r="AD126" s="114"/>
    </row>
    <row r="127" spans="1:30" x14ac:dyDescent="0.3">
      <c r="B127" s="114">
        <v>4</v>
      </c>
      <c r="C127" s="112">
        <v>3.16</v>
      </c>
      <c r="D127" s="113">
        <v>1.385</v>
      </c>
      <c r="E127" s="114" t="s">
        <v>287</v>
      </c>
      <c r="G127" s="114">
        <v>4</v>
      </c>
      <c r="H127" s="112">
        <v>3.16</v>
      </c>
      <c r="I127" s="190">
        <v>3.8849999999999998</v>
      </c>
      <c r="J127" s="114"/>
      <c r="L127" s="114">
        <v>5</v>
      </c>
      <c r="M127" s="112">
        <v>1</v>
      </c>
      <c r="N127" s="113" t="s">
        <v>288</v>
      </c>
      <c r="O127" s="114" t="s">
        <v>287</v>
      </c>
      <c r="Q127" s="114">
        <v>5</v>
      </c>
      <c r="R127" s="114">
        <v>1</v>
      </c>
      <c r="S127" s="191">
        <v>1.37</v>
      </c>
      <c r="T127" s="114"/>
      <c r="V127" s="114">
        <v>5</v>
      </c>
      <c r="W127" s="112">
        <v>1</v>
      </c>
      <c r="X127" s="113" t="s">
        <v>288</v>
      </c>
      <c r="Y127" s="114" t="s">
        <v>287</v>
      </c>
      <c r="AA127" s="114">
        <v>5</v>
      </c>
      <c r="AB127" s="114">
        <v>1</v>
      </c>
      <c r="AC127" s="191">
        <v>1.38</v>
      </c>
      <c r="AD127" s="114"/>
    </row>
    <row r="128" spans="1:30" x14ac:dyDescent="0.3">
      <c r="B128" s="114">
        <v>5</v>
      </c>
      <c r="C128" s="112">
        <v>1</v>
      </c>
      <c r="D128" s="113" t="s">
        <v>288</v>
      </c>
      <c r="E128" s="114" t="s">
        <v>287</v>
      </c>
      <c r="G128" s="114">
        <v>5</v>
      </c>
      <c r="H128" s="112">
        <v>1</v>
      </c>
      <c r="I128" s="190">
        <v>1.375</v>
      </c>
      <c r="J128" s="114"/>
      <c r="L128" s="114">
        <v>6</v>
      </c>
      <c r="M128" s="112">
        <v>0.32</v>
      </c>
      <c r="N128" s="113" t="s">
        <v>288</v>
      </c>
      <c r="O128" s="114" t="s">
        <v>287</v>
      </c>
      <c r="Q128" s="114">
        <v>6</v>
      </c>
      <c r="R128" s="114">
        <v>0.32</v>
      </c>
      <c r="S128" s="191">
        <v>1.3050000000000002</v>
      </c>
      <c r="T128" s="114"/>
      <c r="V128" s="114">
        <v>6</v>
      </c>
      <c r="W128" s="112">
        <v>0.32</v>
      </c>
      <c r="X128" s="113" t="s">
        <v>288</v>
      </c>
      <c r="Y128" s="114" t="s">
        <v>287</v>
      </c>
      <c r="AA128" s="114">
        <v>6</v>
      </c>
      <c r="AB128" s="114">
        <v>0.32</v>
      </c>
      <c r="AC128" s="191">
        <v>1.175</v>
      </c>
      <c r="AD128" s="114"/>
    </row>
    <row r="129" spans="2:30" x14ac:dyDescent="0.3">
      <c r="B129" s="114">
        <v>6</v>
      </c>
      <c r="C129" s="112">
        <v>0.32</v>
      </c>
      <c r="D129" s="113" t="s">
        <v>288</v>
      </c>
      <c r="E129" s="114" t="s">
        <v>287</v>
      </c>
      <c r="G129" s="114">
        <v>6</v>
      </c>
      <c r="H129" s="112">
        <v>0.32</v>
      </c>
      <c r="I129" s="190">
        <v>1.2050000000000001</v>
      </c>
      <c r="J129" s="114"/>
      <c r="L129" s="114" t="s">
        <v>250</v>
      </c>
      <c r="M129" s="112">
        <v>0</v>
      </c>
      <c r="N129" s="113" t="s">
        <v>108</v>
      </c>
      <c r="O129" s="114"/>
      <c r="Q129" s="114" t="s">
        <v>250</v>
      </c>
      <c r="R129" s="114">
        <v>0</v>
      </c>
      <c r="S129" s="112" t="s">
        <v>108</v>
      </c>
      <c r="T129" s="114"/>
      <c r="V129" s="114" t="s">
        <v>250</v>
      </c>
      <c r="W129" s="112">
        <v>0</v>
      </c>
      <c r="X129" s="113" t="s">
        <v>108</v>
      </c>
      <c r="Y129" s="114"/>
      <c r="AA129" s="114" t="s">
        <v>250</v>
      </c>
      <c r="AB129" s="114">
        <v>0</v>
      </c>
      <c r="AC129" s="112" t="s">
        <v>108</v>
      </c>
      <c r="AD129" s="114"/>
    </row>
    <row r="130" spans="2:30" x14ac:dyDescent="0.3">
      <c r="B130" s="114" t="s">
        <v>250</v>
      </c>
      <c r="C130" s="112">
        <v>0</v>
      </c>
      <c r="D130" s="113" t="s">
        <v>108</v>
      </c>
      <c r="E130" s="114"/>
      <c r="G130" s="114" t="s">
        <v>250</v>
      </c>
      <c r="H130" s="112">
        <v>0</v>
      </c>
      <c r="I130" s="112" t="s">
        <v>108</v>
      </c>
      <c r="J130" s="114"/>
      <c r="L130" s="114" t="s">
        <v>251</v>
      </c>
      <c r="M130" s="112">
        <v>178.1</v>
      </c>
      <c r="N130" s="113">
        <v>173.59</v>
      </c>
      <c r="O130" s="114"/>
      <c r="Q130" s="114" t="s">
        <v>251</v>
      </c>
      <c r="R130" s="114">
        <v>178.1</v>
      </c>
      <c r="S130" s="114" t="s">
        <v>287</v>
      </c>
      <c r="T130" s="114"/>
      <c r="V130" s="114" t="s">
        <v>251</v>
      </c>
      <c r="W130" s="112">
        <v>178.1</v>
      </c>
      <c r="X130" s="113">
        <v>172.98500000000001</v>
      </c>
      <c r="Y130" s="114"/>
      <c r="AA130" s="114" t="s">
        <v>251</v>
      </c>
      <c r="AB130" s="114">
        <v>178.1</v>
      </c>
      <c r="AC130" s="114" t="s">
        <v>287</v>
      </c>
      <c r="AD130" s="114"/>
    </row>
    <row r="131" spans="2:30" x14ac:dyDescent="0.3">
      <c r="B131" s="114" t="s">
        <v>251</v>
      </c>
      <c r="C131" s="112">
        <v>178.1</v>
      </c>
      <c r="D131" s="113">
        <v>185.61500000000001</v>
      </c>
      <c r="E131" s="114"/>
      <c r="G131" s="114" t="s">
        <v>251</v>
      </c>
      <c r="H131" s="112">
        <v>178.1</v>
      </c>
      <c r="I131" s="112" t="s">
        <v>287</v>
      </c>
      <c r="J131" s="114"/>
      <c r="L131" s="114" t="s">
        <v>289</v>
      </c>
      <c r="M131" s="112" t="s">
        <v>290</v>
      </c>
      <c r="N131" s="113">
        <v>900.22</v>
      </c>
      <c r="O131" s="114"/>
      <c r="Q131" s="114" t="s">
        <v>289</v>
      </c>
      <c r="R131" s="114" t="s">
        <v>290</v>
      </c>
      <c r="S131" s="114" t="s">
        <v>287</v>
      </c>
      <c r="T131" s="114"/>
      <c r="V131" s="114" t="s">
        <v>289</v>
      </c>
      <c r="W131" s="112" t="s">
        <v>290</v>
      </c>
      <c r="X131" s="113">
        <v>864.80500000000006</v>
      </c>
      <c r="Y131" s="114"/>
      <c r="AA131" s="114" t="s">
        <v>289</v>
      </c>
      <c r="AB131" s="114" t="s">
        <v>290</v>
      </c>
      <c r="AC131" s="114" t="s">
        <v>287</v>
      </c>
      <c r="AD131" s="114"/>
    </row>
    <row r="132" spans="2:30" x14ac:dyDescent="0.3">
      <c r="B132" s="114" t="s">
        <v>289</v>
      </c>
      <c r="C132" s="112" t="s">
        <v>290</v>
      </c>
      <c r="D132" s="113">
        <v>924.78</v>
      </c>
      <c r="E132" s="114"/>
      <c r="G132" s="114" t="s">
        <v>289</v>
      </c>
      <c r="H132" s="112" t="s">
        <v>290</v>
      </c>
      <c r="I132" s="112" t="s">
        <v>287</v>
      </c>
      <c r="J132" s="114"/>
      <c r="L132" s="114" t="s">
        <v>291</v>
      </c>
      <c r="M132" s="114"/>
      <c r="N132" s="114"/>
      <c r="O132" s="114"/>
      <c r="Q132" s="220" t="s">
        <v>292</v>
      </c>
      <c r="R132" s="220"/>
      <c r="S132" s="220"/>
      <c r="T132" s="220"/>
      <c r="V132" s="114" t="s">
        <v>291</v>
      </c>
      <c r="W132" s="114"/>
      <c r="X132" s="192"/>
      <c r="Y132" s="193"/>
      <c r="AA132" s="220" t="s">
        <v>292</v>
      </c>
      <c r="AB132" s="220"/>
      <c r="AC132" s="220"/>
      <c r="AD132" s="220"/>
    </row>
    <row r="133" spans="2:30" x14ac:dyDescent="0.3">
      <c r="B133" s="114" t="s">
        <v>291</v>
      </c>
      <c r="C133" s="114"/>
      <c r="D133" s="192"/>
      <c r="E133" s="193"/>
      <c r="G133" s="221" t="s">
        <v>293</v>
      </c>
      <c r="H133" s="221"/>
      <c r="I133" s="221"/>
      <c r="J133" s="221"/>
    </row>
    <row r="136" spans="2:30" x14ac:dyDescent="0.3">
      <c r="B136" s="222" t="s">
        <v>294</v>
      </c>
      <c r="C136" s="223"/>
      <c r="D136" s="223"/>
      <c r="E136" s="224"/>
      <c r="G136" s="217" t="s">
        <v>295</v>
      </c>
      <c r="H136" s="218"/>
      <c r="I136" s="218"/>
      <c r="J136" s="219"/>
      <c r="L136" s="217" t="s">
        <v>296</v>
      </c>
      <c r="M136" s="218"/>
      <c r="N136" s="218"/>
      <c r="O136" s="219"/>
    </row>
    <row r="137" spans="2:30" x14ac:dyDescent="0.3">
      <c r="B137" s="194">
        <v>43375</v>
      </c>
      <c r="C137" s="195"/>
      <c r="D137" s="195"/>
      <c r="E137" s="196"/>
      <c r="G137" s="194">
        <v>43376</v>
      </c>
      <c r="H137" s="197"/>
      <c r="I137" s="197"/>
      <c r="J137" s="193"/>
      <c r="L137" s="194">
        <v>43377</v>
      </c>
      <c r="M137" s="197"/>
      <c r="N137" s="197"/>
      <c r="O137" s="193"/>
    </row>
    <row r="138" spans="2:30" x14ac:dyDescent="0.3">
      <c r="B138" s="198" t="s">
        <v>268</v>
      </c>
      <c r="C138" s="115" t="s">
        <v>95</v>
      </c>
      <c r="D138" s="113" t="s">
        <v>297</v>
      </c>
      <c r="E138" s="112"/>
      <c r="G138" s="112" t="s">
        <v>268</v>
      </c>
      <c r="H138" s="112" t="s">
        <v>95</v>
      </c>
      <c r="I138" s="112" t="s">
        <v>297</v>
      </c>
      <c r="J138" s="114"/>
      <c r="L138" s="112" t="s">
        <v>268</v>
      </c>
      <c r="M138" s="112" t="s">
        <v>95</v>
      </c>
      <c r="N138" s="112" t="s">
        <v>297</v>
      </c>
      <c r="O138" s="114"/>
    </row>
    <row r="139" spans="2:30" x14ac:dyDescent="0.3">
      <c r="B139" s="112">
        <v>1</v>
      </c>
      <c r="C139" s="112">
        <v>100</v>
      </c>
      <c r="D139" s="190">
        <v>109.46000000000001</v>
      </c>
      <c r="E139" s="113" t="s">
        <v>287</v>
      </c>
      <c r="G139" s="112">
        <v>1</v>
      </c>
      <c r="H139" s="112">
        <v>100</v>
      </c>
      <c r="I139" s="190">
        <v>112.715</v>
      </c>
      <c r="J139" s="112" t="s">
        <v>287</v>
      </c>
      <c r="L139" s="112">
        <v>1</v>
      </c>
      <c r="M139" s="112">
        <v>100</v>
      </c>
      <c r="N139" s="190">
        <v>108.80000000000001</v>
      </c>
      <c r="O139" s="112" t="s">
        <v>287</v>
      </c>
    </row>
    <row r="140" spans="2:30" x14ac:dyDescent="0.3">
      <c r="B140" s="112">
        <v>2</v>
      </c>
      <c r="C140" s="115">
        <v>31.6</v>
      </c>
      <c r="D140" s="190">
        <v>33.269999999999996</v>
      </c>
      <c r="E140" s="113" t="s">
        <v>287</v>
      </c>
      <c r="G140" s="112">
        <v>2</v>
      </c>
      <c r="H140" s="112">
        <v>31.6</v>
      </c>
      <c r="I140" s="190">
        <v>31.5075</v>
      </c>
      <c r="J140" s="112" t="s">
        <v>287</v>
      </c>
      <c r="L140" s="112">
        <v>2</v>
      </c>
      <c r="M140" s="112">
        <v>31.6</v>
      </c>
      <c r="N140" s="190">
        <v>32.14</v>
      </c>
      <c r="O140" s="112" t="s">
        <v>287</v>
      </c>
    </row>
    <row r="141" spans="2:30" x14ac:dyDescent="0.3">
      <c r="B141" s="112">
        <v>3</v>
      </c>
      <c r="C141" s="112">
        <v>10</v>
      </c>
      <c r="D141" s="190">
        <v>10.120000000000001</v>
      </c>
      <c r="E141" s="112" t="s">
        <v>287</v>
      </c>
      <c r="G141" s="112">
        <v>3</v>
      </c>
      <c r="H141" s="112">
        <v>10</v>
      </c>
      <c r="I141" s="190">
        <v>9.2750000000000004</v>
      </c>
      <c r="J141" s="112" t="s">
        <v>287</v>
      </c>
      <c r="L141" s="112">
        <v>3</v>
      </c>
      <c r="M141" s="112">
        <v>10</v>
      </c>
      <c r="N141" s="190">
        <v>9.02</v>
      </c>
      <c r="O141" s="112" t="s">
        <v>287</v>
      </c>
    </row>
    <row r="142" spans="2:30" x14ac:dyDescent="0.3">
      <c r="B142" s="112">
        <v>4</v>
      </c>
      <c r="C142" s="113">
        <v>3.16</v>
      </c>
      <c r="D142" s="190">
        <v>2.6449999999999996</v>
      </c>
      <c r="E142" s="113"/>
      <c r="G142" s="112">
        <v>4</v>
      </c>
      <c r="H142" s="112">
        <v>3.16</v>
      </c>
      <c r="I142" s="190">
        <v>2.3200000000000003</v>
      </c>
      <c r="J142" s="112"/>
      <c r="L142" s="112">
        <v>4</v>
      </c>
      <c r="M142" s="112">
        <v>3.16</v>
      </c>
      <c r="N142" s="190">
        <v>2.1890000000000001</v>
      </c>
      <c r="O142" s="112"/>
    </row>
    <row r="143" spans="2:30" x14ac:dyDescent="0.3">
      <c r="B143" s="112">
        <v>5</v>
      </c>
      <c r="C143" s="112">
        <v>1</v>
      </c>
      <c r="D143" s="190">
        <v>1.0899999999999999</v>
      </c>
      <c r="E143" s="113"/>
      <c r="G143" s="112">
        <v>5</v>
      </c>
      <c r="H143" s="112">
        <v>1</v>
      </c>
      <c r="I143" s="190">
        <v>0.97500000000000009</v>
      </c>
      <c r="J143" s="112"/>
      <c r="L143" s="112">
        <v>5</v>
      </c>
      <c r="M143" s="112">
        <v>1</v>
      </c>
      <c r="N143" s="190">
        <v>0.87</v>
      </c>
      <c r="O143" s="112"/>
    </row>
    <row r="144" spans="2:30" x14ac:dyDescent="0.3">
      <c r="B144" s="112">
        <v>6</v>
      </c>
      <c r="C144" s="112">
        <v>0.32</v>
      </c>
      <c r="D144" s="199">
        <v>0.39750000000000002</v>
      </c>
      <c r="E144" s="113"/>
      <c r="G144" s="112">
        <v>6</v>
      </c>
      <c r="H144" s="112">
        <v>0.32</v>
      </c>
      <c r="I144" s="190">
        <v>0.34499999999999997</v>
      </c>
      <c r="J144" s="112"/>
      <c r="L144" s="112">
        <v>6</v>
      </c>
      <c r="M144" s="112">
        <v>0.32</v>
      </c>
      <c r="N144" s="190">
        <v>0.35499999999999998</v>
      </c>
      <c r="O144" s="112"/>
    </row>
    <row r="145" spans="2:15" x14ac:dyDescent="0.3">
      <c r="B145" s="112" t="s">
        <v>250</v>
      </c>
      <c r="C145" s="112">
        <v>0</v>
      </c>
      <c r="D145" s="190" t="s">
        <v>108</v>
      </c>
      <c r="E145" s="113" t="s">
        <v>287</v>
      </c>
      <c r="G145" s="112" t="s">
        <v>250</v>
      </c>
      <c r="H145" s="112">
        <v>0</v>
      </c>
      <c r="I145" s="200" t="s">
        <v>108</v>
      </c>
      <c r="J145" s="112" t="s">
        <v>287</v>
      </c>
      <c r="L145" s="112" t="s">
        <v>250</v>
      </c>
      <c r="M145" s="112">
        <v>0</v>
      </c>
      <c r="N145" s="200" t="s">
        <v>108</v>
      </c>
      <c r="O145" s="112" t="s">
        <v>287</v>
      </c>
    </row>
    <row r="146" spans="2:15" x14ac:dyDescent="0.3">
      <c r="B146" s="112" t="s">
        <v>298</v>
      </c>
      <c r="C146" s="112">
        <v>300</v>
      </c>
      <c r="D146" s="113">
        <v>284.60000000000002</v>
      </c>
      <c r="E146" s="113"/>
      <c r="G146" s="112" t="s">
        <v>298</v>
      </c>
      <c r="H146" s="112">
        <v>81.599999999999994</v>
      </c>
      <c r="I146" s="113">
        <v>90.81</v>
      </c>
      <c r="J146" s="114"/>
      <c r="L146" s="112" t="s">
        <v>298</v>
      </c>
      <c r="M146" s="112">
        <v>136.80000000000001</v>
      </c>
      <c r="N146" s="113">
        <v>139.76499999999999</v>
      </c>
      <c r="O146" s="112"/>
    </row>
    <row r="147" spans="2:15" x14ac:dyDescent="0.3">
      <c r="B147" s="110" t="s">
        <v>299</v>
      </c>
      <c r="C147" s="111">
        <v>2.4500000000000002</v>
      </c>
      <c r="D147" s="111">
        <v>2.27</v>
      </c>
      <c r="E147" s="112"/>
      <c r="G147" s="114" t="s">
        <v>299</v>
      </c>
      <c r="H147" s="113">
        <v>1.02</v>
      </c>
      <c r="I147" s="113">
        <v>1.06</v>
      </c>
      <c r="J147" s="114"/>
      <c r="L147" s="114" t="s">
        <v>299</v>
      </c>
      <c r="M147" s="113">
        <v>1.89</v>
      </c>
      <c r="N147" s="113">
        <v>1.82</v>
      </c>
      <c r="O147" s="112"/>
    </row>
    <row r="148" spans="2:15" x14ac:dyDescent="0.3">
      <c r="B148" s="197" t="s">
        <v>300</v>
      </c>
      <c r="C148" s="197"/>
      <c r="D148" s="197"/>
      <c r="E148" s="193"/>
      <c r="G148" s="114" t="s">
        <v>300</v>
      </c>
      <c r="H148" s="114"/>
      <c r="I148" s="114"/>
      <c r="J148" s="114"/>
      <c r="L148" s="114" t="s">
        <v>300</v>
      </c>
      <c r="M148" s="114"/>
      <c r="N148" s="114"/>
      <c r="O148" s="114"/>
    </row>
    <row r="152" spans="2:15" x14ac:dyDescent="0.3">
      <c r="B152" s="210" t="s">
        <v>301</v>
      </c>
      <c r="C152" s="210"/>
      <c r="D152" s="210"/>
      <c r="E152" s="210"/>
    </row>
    <row r="153" spans="2:15" x14ac:dyDescent="0.3">
      <c r="C153" s="182" t="s">
        <v>95</v>
      </c>
      <c r="D153" s="114" t="s">
        <v>253</v>
      </c>
      <c r="E153" s="114" t="s">
        <v>10</v>
      </c>
    </row>
    <row r="154" spans="2:15" x14ac:dyDescent="0.3">
      <c r="B154" s="182" t="s">
        <v>254</v>
      </c>
      <c r="C154" s="112">
        <v>100</v>
      </c>
      <c r="D154" s="201">
        <f>AVERAGE(D124,N123,X123,D139,I139,N139)</f>
        <v>102.61416666666666</v>
      </c>
      <c r="E154" s="202">
        <f>_xlfn.STDEV.S(D124,N123,X123,D139,I139,N139)</f>
        <v>8.6557307124625105</v>
      </c>
    </row>
    <row r="155" spans="2:15" x14ac:dyDescent="0.3">
      <c r="B155" s="182" t="s">
        <v>255</v>
      </c>
      <c r="C155" s="115">
        <v>31.6</v>
      </c>
      <c r="D155" s="201">
        <f t="shared" ref="D155:D156" si="8">AVERAGE(D125,N124,X124,D140,I140,N140)</f>
        <v>29.150416666666661</v>
      </c>
      <c r="E155" s="202">
        <f t="shared" ref="E155:E156" si="9">_xlfn.STDEV.S(D125,N124,X124,D140,I140,N140)</f>
        <v>3.5427159132037169</v>
      </c>
    </row>
    <row r="156" spans="2:15" x14ac:dyDescent="0.3">
      <c r="B156" s="182" t="s">
        <v>256</v>
      </c>
      <c r="C156" s="112">
        <v>10</v>
      </c>
      <c r="D156" s="201">
        <f t="shared" si="8"/>
        <v>8.3308333333333326</v>
      </c>
      <c r="E156" s="202">
        <f t="shared" si="9"/>
        <v>1.3047774395147551</v>
      </c>
    </row>
    <row r="157" spans="2:15" x14ac:dyDescent="0.3">
      <c r="B157" s="182" t="s">
        <v>257</v>
      </c>
      <c r="C157" s="113">
        <v>3.16</v>
      </c>
      <c r="D157" s="201">
        <f>AVERAGE(I127,S126,AC126,D142,I142,N142)</f>
        <v>3.1890000000000001</v>
      </c>
      <c r="E157" s="202">
        <f>_xlfn.STDEV.S(I127,S126,AC126,D142,I142,N142)</f>
        <v>0.89556350975237953</v>
      </c>
    </row>
    <row r="158" spans="2:15" x14ac:dyDescent="0.3">
      <c r="B158" s="182" t="s">
        <v>258</v>
      </c>
      <c r="C158" s="112">
        <v>1</v>
      </c>
      <c r="D158" s="201">
        <f t="shared" ref="D158:D159" si="10">AVERAGE(I128,S127,AC127,D143,I143,N143)</f>
        <v>1.1766666666666665</v>
      </c>
      <c r="E158" s="202">
        <f t="shared" ref="E158:E159" si="11">_xlfn.STDEV.S(I128,S127,AC127,D143,I143,N143)</f>
        <v>0.22815930107419921</v>
      </c>
    </row>
    <row r="159" spans="2:15" x14ac:dyDescent="0.3">
      <c r="B159" s="182" t="s">
        <v>259</v>
      </c>
      <c r="C159" s="112">
        <v>0.32</v>
      </c>
      <c r="D159" s="201">
        <f t="shared" si="10"/>
        <v>0.79708333333333348</v>
      </c>
      <c r="E159" s="202">
        <f t="shared" si="11"/>
        <v>0.47469573588422587</v>
      </c>
    </row>
    <row r="160" spans="2:15" x14ac:dyDescent="0.3">
      <c r="B160" s="182" t="s">
        <v>250</v>
      </c>
      <c r="C160" s="112">
        <v>0</v>
      </c>
      <c r="D160" s="186">
        <v>0</v>
      </c>
      <c r="E160" s="114">
        <v>0</v>
      </c>
    </row>
  </sheetData>
  <mergeCells count="23">
    <mergeCell ref="B152:E152"/>
    <mergeCell ref="Q120:T120"/>
    <mergeCell ref="Q132:T132"/>
    <mergeCell ref="AA132:AD132"/>
    <mergeCell ref="G133:J133"/>
    <mergeCell ref="B136:E136"/>
    <mergeCell ref="G136:J136"/>
    <mergeCell ref="L136:O136"/>
    <mergeCell ref="B120:E120"/>
    <mergeCell ref="G120:J120"/>
    <mergeCell ref="L120:O120"/>
    <mergeCell ref="V120:Y120"/>
    <mergeCell ref="AA120:AD120"/>
    <mergeCell ref="L64:O64"/>
    <mergeCell ref="B92:E92"/>
    <mergeCell ref="G92:J92"/>
    <mergeCell ref="L92:O92"/>
    <mergeCell ref="B105:E105"/>
    <mergeCell ref="B77:E77"/>
    <mergeCell ref="B20:E20"/>
    <mergeCell ref="B48:E48"/>
    <mergeCell ref="B64:E64"/>
    <mergeCell ref="G64:J64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77AEFB-6E2C-4427-9426-4CF9A5D3DF86}">
  <dimension ref="A1:K302"/>
  <sheetViews>
    <sheetView workbookViewId="0">
      <pane ySplit="11" topLeftCell="A288" activePane="bottomLeft" state="frozen"/>
      <selection pane="bottomLeft" activeCell="F300" sqref="F300"/>
    </sheetView>
  </sheetViews>
  <sheetFormatPr defaultColWidth="9.109375" defaultRowHeight="15.6" x14ac:dyDescent="0.3"/>
  <cols>
    <col min="1" max="1" width="9.5546875" style="2" bestFit="1" customWidth="1"/>
    <col min="2" max="2" width="9.33203125" style="2" bestFit="1" customWidth="1"/>
    <col min="3" max="5" width="12.6640625" style="2" customWidth="1"/>
    <col min="6" max="6" width="10.6640625" style="2" customWidth="1"/>
    <col min="7" max="16384" width="9.109375" style="2"/>
  </cols>
  <sheetData>
    <row r="1" spans="1:6" x14ac:dyDescent="0.3">
      <c r="A1" s="2" t="s">
        <v>58</v>
      </c>
    </row>
    <row r="2" spans="1:6" x14ac:dyDescent="0.3">
      <c r="A2" s="2" t="s">
        <v>200</v>
      </c>
    </row>
    <row r="3" spans="1:6" x14ac:dyDescent="0.3">
      <c r="A3" s="2" t="s">
        <v>201</v>
      </c>
      <c r="D3" s="2" t="s">
        <v>202</v>
      </c>
    </row>
    <row r="4" spans="1:6" x14ac:dyDescent="0.3">
      <c r="A4" s="2" t="s">
        <v>62</v>
      </c>
    </row>
    <row r="5" spans="1:6" x14ac:dyDescent="0.3">
      <c r="A5" s="2" t="s">
        <v>63</v>
      </c>
    </row>
    <row r="6" spans="1:6" x14ac:dyDescent="0.3">
      <c r="A6" s="2" t="s">
        <v>123</v>
      </c>
    </row>
    <row r="8" spans="1:6" x14ac:dyDescent="0.3">
      <c r="A8" s="2" t="s">
        <v>203</v>
      </c>
    </row>
    <row r="9" spans="1:6" x14ac:dyDescent="0.3">
      <c r="A9" s="2" t="s">
        <v>204</v>
      </c>
    </row>
    <row r="10" spans="1:6" x14ac:dyDescent="0.3">
      <c r="A10" s="2" t="s">
        <v>209</v>
      </c>
    </row>
    <row r="11" spans="1:6" ht="30" customHeight="1" x14ac:dyDescent="0.3">
      <c r="A11" s="2" t="s">
        <v>0</v>
      </c>
      <c r="B11" s="94" t="s">
        <v>67</v>
      </c>
      <c r="C11" s="94" t="s">
        <v>70</v>
      </c>
      <c r="D11" s="94" t="s">
        <v>69</v>
      </c>
      <c r="E11" s="94" t="s">
        <v>73</v>
      </c>
      <c r="F11" s="94" t="s">
        <v>74</v>
      </c>
    </row>
    <row r="12" spans="1:6" x14ac:dyDescent="0.3">
      <c r="A12" s="95">
        <v>44935</v>
      </c>
      <c r="B12" s="96">
        <v>0.33753472222222225</v>
      </c>
      <c r="C12" s="2">
        <v>5.21</v>
      </c>
      <c r="D12" s="2">
        <v>5.62</v>
      </c>
      <c r="E12" s="2">
        <v>24.42</v>
      </c>
      <c r="F12" s="2">
        <v>40.4</v>
      </c>
    </row>
    <row r="13" spans="1:6" x14ac:dyDescent="0.3">
      <c r="A13" s="95">
        <v>44935</v>
      </c>
      <c r="B13" s="96">
        <v>0.33822916666666664</v>
      </c>
      <c r="C13" s="2">
        <v>5.21</v>
      </c>
      <c r="D13" s="2">
        <v>5.62</v>
      </c>
      <c r="E13" s="2">
        <v>24.42</v>
      </c>
      <c r="F13" s="2">
        <v>40.36</v>
      </c>
    </row>
    <row r="14" spans="1:6" x14ac:dyDescent="0.3">
      <c r="A14" s="95">
        <v>44935</v>
      </c>
      <c r="B14" s="96">
        <v>0.33892361111111113</v>
      </c>
      <c r="C14" s="2">
        <v>5.21</v>
      </c>
      <c r="D14" s="2">
        <v>5.62</v>
      </c>
      <c r="E14" s="2">
        <v>24.42</v>
      </c>
      <c r="F14" s="2">
        <v>40.35</v>
      </c>
    </row>
    <row r="15" spans="1:6" x14ac:dyDescent="0.3">
      <c r="A15" s="95">
        <v>44935</v>
      </c>
      <c r="B15" s="96">
        <v>0.33961805555555552</v>
      </c>
      <c r="C15" s="2">
        <v>5.21</v>
      </c>
      <c r="D15" s="2">
        <v>5.62</v>
      </c>
      <c r="E15" s="2">
        <v>24.42</v>
      </c>
      <c r="F15" s="2">
        <v>40.36</v>
      </c>
    </row>
    <row r="16" spans="1:6" x14ac:dyDescent="0.3">
      <c r="A16" s="95">
        <v>44935</v>
      </c>
      <c r="B16" s="96">
        <v>0.34031250000000002</v>
      </c>
      <c r="C16" s="2">
        <v>5.21</v>
      </c>
      <c r="D16" s="2">
        <v>5.62</v>
      </c>
      <c r="E16" s="2">
        <v>24.42</v>
      </c>
      <c r="F16" s="2">
        <v>40.44</v>
      </c>
    </row>
    <row r="17" spans="1:6" x14ac:dyDescent="0.3">
      <c r="A17" s="95">
        <v>44935</v>
      </c>
      <c r="B17" s="96">
        <v>0.3410069444444444</v>
      </c>
      <c r="C17" s="2">
        <v>5.21</v>
      </c>
      <c r="D17" s="2">
        <v>5.62</v>
      </c>
      <c r="E17" s="2">
        <v>24.42</v>
      </c>
      <c r="F17" s="2">
        <v>40.340000000000003</v>
      </c>
    </row>
    <row r="18" spans="1:6" x14ac:dyDescent="0.3">
      <c r="A18" s="95">
        <v>44935</v>
      </c>
      <c r="B18" s="96">
        <v>0.3417013888888889</v>
      </c>
      <c r="C18" s="2">
        <v>5.21</v>
      </c>
      <c r="D18" s="2">
        <v>5.62</v>
      </c>
      <c r="E18" s="2">
        <v>24.42</v>
      </c>
      <c r="F18" s="2">
        <v>39.82</v>
      </c>
    </row>
    <row r="19" spans="1:6" x14ac:dyDescent="0.3">
      <c r="A19" s="95">
        <v>44935</v>
      </c>
      <c r="B19" s="96">
        <v>0.34239583333333329</v>
      </c>
      <c r="C19" s="2">
        <v>5.21</v>
      </c>
      <c r="D19" s="2">
        <v>5.62</v>
      </c>
      <c r="E19" s="2">
        <v>24.42</v>
      </c>
      <c r="F19" s="2">
        <v>39.65</v>
      </c>
    </row>
    <row r="20" spans="1:6" x14ac:dyDescent="0.3">
      <c r="A20" s="95">
        <v>44935</v>
      </c>
      <c r="B20" s="96">
        <v>0.34309027777777779</v>
      </c>
      <c r="C20" s="2">
        <v>5.21</v>
      </c>
      <c r="D20" s="2">
        <v>5.62</v>
      </c>
      <c r="E20" s="2">
        <v>24.42</v>
      </c>
      <c r="F20" s="2">
        <v>39.46</v>
      </c>
    </row>
    <row r="21" spans="1:6" x14ac:dyDescent="0.3">
      <c r="A21" s="95">
        <v>44935</v>
      </c>
      <c r="B21" s="96">
        <v>0.34378472222222217</v>
      </c>
      <c r="C21" s="2">
        <v>5.21</v>
      </c>
      <c r="D21" s="2">
        <v>5.62</v>
      </c>
      <c r="E21" s="2">
        <v>24.42</v>
      </c>
      <c r="F21" s="2">
        <v>39.299999999999997</v>
      </c>
    </row>
    <row r="22" spans="1:6" x14ac:dyDescent="0.3">
      <c r="A22" s="95">
        <v>44935</v>
      </c>
      <c r="B22" s="96">
        <v>0.34447916666666667</v>
      </c>
      <c r="C22" s="2">
        <v>5.21</v>
      </c>
      <c r="D22" s="2">
        <v>5.62</v>
      </c>
      <c r="E22" s="2">
        <v>24.42</v>
      </c>
      <c r="F22" s="2">
        <v>39.28</v>
      </c>
    </row>
    <row r="23" spans="1:6" x14ac:dyDescent="0.3">
      <c r="A23" s="95">
        <v>44935</v>
      </c>
      <c r="B23" s="96">
        <v>0.34517361111111117</v>
      </c>
      <c r="C23" s="2">
        <v>5.21</v>
      </c>
      <c r="D23" s="2">
        <v>5.62</v>
      </c>
      <c r="E23" s="2">
        <v>24.42</v>
      </c>
      <c r="F23" s="2">
        <v>39.28</v>
      </c>
    </row>
    <row r="24" spans="1:6" x14ac:dyDescent="0.3">
      <c r="A24" s="95">
        <v>44935</v>
      </c>
      <c r="B24" s="96">
        <v>0.34586805555555555</v>
      </c>
      <c r="C24" s="2">
        <v>5.21</v>
      </c>
      <c r="D24" s="2">
        <v>5.62</v>
      </c>
      <c r="E24" s="2">
        <v>24.42</v>
      </c>
      <c r="F24" s="2">
        <v>39.29</v>
      </c>
    </row>
    <row r="25" spans="1:6" x14ac:dyDescent="0.3">
      <c r="A25" s="95">
        <v>44935</v>
      </c>
      <c r="B25" s="96">
        <v>0.34656250000000005</v>
      </c>
      <c r="C25" s="2">
        <v>5.21</v>
      </c>
      <c r="D25" s="2">
        <v>5.62</v>
      </c>
      <c r="E25" s="2">
        <v>24.42</v>
      </c>
      <c r="F25" s="2">
        <v>39.29</v>
      </c>
    </row>
    <row r="26" spans="1:6" x14ac:dyDescent="0.3">
      <c r="A26" s="95">
        <v>44935</v>
      </c>
      <c r="B26" s="96">
        <v>0.34725694444444444</v>
      </c>
      <c r="C26" s="2">
        <v>5.21</v>
      </c>
      <c r="D26" s="2">
        <v>5.62</v>
      </c>
      <c r="E26" s="2">
        <v>24.42</v>
      </c>
      <c r="F26" s="2">
        <v>39.31</v>
      </c>
    </row>
    <row r="27" spans="1:6" x14ac:dyDescent="0.3">
      <c r="A27" s="95">
        <v>44935</v>
      </c>
      <c r="B27" s="96">
        <v>0.34795138888888894</v>
      </c>
      <c r="C27" s="2">
        <v>5.21</v>
      </c>
      <c r="D27" s="2">
        <v>5.62</v>
      </c>
      <c r="E27" s="2">
        <v>24.42</v>
      </c>
      <c r="F27" s="2">
        <v>39.24</v>
      </c>
    </row>
    <row r="28" spans="1:6" x14ac:dyDescent="0.3">
      <c r="A28" s="95">
        <v>44935</v>
      </c>
      <c r="B28" s="96">
        <v>0.34864583333333332</v>
      </c>
      <c r="C28" s="2">
        <v>5.21</v>
      </c>
      <c r="D28" s="2">
        <v>5.62</v>
      </c>
      <c r="E28" s="2">
        <v>24.42</v>
      </c>
      <c r="F28" s="2">
        <v>39.21</v>
      </c>
    </row>
    <row r="29" spans="1:6" x14ac:dyDescent="0.3">
      <c r="A29" s="95">
        <v>44935</v>
      </c>
      <c r="B29" s="96">
        <v>0.34934027777777782</v>
      </c>
      <c r="C29" s="2">
        <v>5.21</v>
      </c>
      <c r="D29" s="2">
        <v>5.62</v>
      </c>
      <c r="E29" s="2">
        <v>24.43</v>
      </c>
      <c r="F29" s="2">
        <v>39.22</v>
      </c>
    </row>
    <row r="30" spans="1:6" x14ac:dyDescent="0.3">
      <c r="A30" s="95">
        <v>44935</v>
      </c>
      <c r="B30" s="96">
        <v>0.35003472222222221</v>
      </c>
      <c r="C30" s="2">
        <v>5.21</v>
      </c>
      <c r="D30" s="2">
        <v>5.62</v>
      </c>
      <c r="E30" s="2">
        <v>24.44</v>
      </c>
      <c r="F30" s="2">
        <v>39.21</v>
      </c>
    </row>
    <row r="31" spans="1:6" x14ac:dyDescent="0.3">
      <c r="A31" s="95">
        <v>44935</v>
      </c>
      <c r="B31" s="96">
        <v>0.3507291666666667</v>
      </c>
      <c r="C31" s="2">
        <v>5.21</v>
      </c>
      <c r="D31" s="2">
        <v>5.62</v>
      </c>
      <c r="E31" s="2">
        <v>24.47</v>
      </c>
      <c r="F31" s="2">
        <v>39.19</v>
      </c>
    </row>
    <row r="32" spans="1:6" x14ac:dyDescent="0.3">
      <c r="A32" s="95">
        <v>44935</v>
      </c>
      <c r="B32" s="96">
        <v>0.35142361111111109</v>
      </c>
      <c r="C32" s="2">
        <v>5.21</v>
      </c>
      <c r="D32" s="2">
        <v>5.62</v>
      </c>
      <c r="E32" s="2">
        <v>24.5</v>
      </c>
      <c r="F32" s="2">
        <v>39.17</v>
      </c>
    </row>
    <row r="33" spans="1:6" x14ac:dyDescent="0.3">
      <c r="A33" s="95">
        <v>44935</v>
      </c>
      <c r="B33" s="96">
        <v>0.35211805555555559</v>
      </c>
      <c r="C33" s="2">
        <v>5.21</v>
      </c>
      <c r="D33" s="2">
        <v>5.62</v>
      </c>
      <c r="E33" s="2">
        <v>24.52</v>
      </c>
      <c r="F33" s="2">
        <v>39.18</v>
      </c>
    </row>
    <row r="34" spans="1:6" x14ac:dyDescent="0.3">
      <c r="A34" s="95">
        <v>44935</v>
      </c>
      <c r="B34" s="96">
        <v>0.35281249999999997</v>
      </c>
      <c r="C34" s="2">
        <v>5.21</v>
      </c>
      <c r="D34" s="2">
        <v>5.62</v>
      </c>
      <c r="E34" s="2">
        <v>24.54</v>
      </c>
      <c r="F34" s="2">
        <v>39.130000000000003</v>
      </c>
    </row>
    <row r="35" spans="1:6" x14ac:dyDescent="0.3">
      <c r="A35" s="95">
        <v>44935</v>
      </c>
      <c r="B35" s="96">
        <v>0.35350694444444447</v>
      </c>
      <c r="C35" s="2">
        <v>5.21</v>
      </c>
      <c r="D35" s="2">
        <v>5.62</v>
      </c>
      <c r="E35" s="2">
        <v>24.55</v>
      </c>
      <c r="F35" s="2">
        <v>39.17</v>
      </c>
    </row>
    <row r="36" spans="1:6" x14ac:dyDescent="0.3">
      <c r="A36" s="95">
        <v>44935</v>
      </c>
      <c r="B36" s="96">
        <v>0.35420138888888886</v>
      </c>
      <c r="C36" s="2">
        <v>5.21</v>
      </c>
      <c r="D36" s="2">
        <v>5.62</v>
      </c>
      <c r="E36" s="2">
        <v>24.55</v>
      </c>
      <c r="F36" s="2">
        <v>39.130000000000003</v>
      </c>
    </row>
    <row r="37" spans="1:6" x14ac:dyDescent="0.3">
      <c r="A37" s="95">
        <v>44935</v>
      </c>
      <c r="B37" s="96">
        <v>0.35489583333333335</v>
      </c>
      <c r="C37" s="2">
        <v>5.21</v>
      </c>
      <c r="D37" s="2">
        <v>5.62</v>
      </c>
      <c r="E37" s="2">
        <v>24.55</v>
      </c>
      <c r="F37" s="2">
        <v>39.1</v>
      </c>
    </row>
    <row r="38" spans="1:6" x14ac:dyDescent="0.3">
      <c r="A38" s="95">
        <v>44935</v>
      </c>
      <c r="B38" s="96">
        <v>0.35559027777777774</v>
      </c>
      <c r="C38" s="2">
        <v>5.21</v>
      </c>
      <c r="D38" s="2">
        <v>5.62</v>
      </c>
      <c r="E38" s="2">
        <v>24.55</v>
      </c>
      <c r="F38" s="2">
        <v>39.07</v>
      </c>
    </row>
    <row r="39" spans="1:6" x14ac:dyDescent="0.3">
      <c r="A39" s="95">
        <v>44935</v>
      </c>
      <c r="B39" s="96">
        <v>0.35628472222222224</v>
      </c>
      <c r="C39" s="2">
        <v>5.21</v>
      </c>
      <c r="D39" s="2">
        <v>5.62</v>
      </c>
      <c r="E39" s="2">
        <v>24.53</v>
      </c>
      <c r="F39" s="2">
        <v>39.090000000000003</v>
      </c>
    </row>
    <row r="40" spans="1:6" x14ac:dyDescent="0.3">
      <c r="A40" s="95">
        <v>44935</v>
      </c>
      <c r="B40" s="96">
        <v>0.35697916666666668</v>
      </c>
      <c r="C40" s="2">
        <v>5.21</v>
      </c>
      <c r="D40" s="2">
        <v>5.62</v>
      </c>
      <c r="E40" s="2">
        <v>24.54</v>
      </c>
      <c r="F40" s="2">
        <v>39.1</v>
      </c>
    </row>
    <row r="41" spans="1:6" x14ac:dyDescent="0.3">
      <c r="A41" s="95">
        <v>44935</v>
      </c>
      <c r="B41" s="96">
        <v>0.35767361111111112</v>
      </c>
      <c r="C41" s="2">
        <v>5.21</v>
      </c>
      <c r="D41" s="2">
        <v>5.62</v>
      </c>
      <c r="E41" s="2">
        <v>24.55</v>
      </c>
      <c r="F41" s="2">
        <v>39.06</v>
      </c>
    </row>
    <row r="42" spans="1:6" x14ac:dyDescent="0.3">
      <c r="A42" s="95">
        <v>44935</v>
      </c>
      <c r="B42" s="96">
        <v>0.35836805555555556</v>
      </c>
      <c r="C42" s="2">
        <v>5.21</v>
      </c>
      <c r="D42" s="2">
        <v>5.62</v>
      </c>
      <c r="E42" s="2">
        <v>24.55</v>
      </c>
      <c r="F42" s="2">
        <v>39.090000000000003</v>
      </c>
    </row>
    <row r="43" spans="1:6" x14ac:dyDescent="0.3">
      <c r="A43" s="95">
        <v>44935</v>
      </c>
      <c r="B43" s="96">
        <v>0.35906250000000001</v>
      </c>
      <c r="C43" s="2">
        <v>5.21</v>
      </c>
      <c r="D43" s="2">
        <v>5.62</v>
      </c>
      <c r="E43" s="2">
        <v>24.55</v>
      </c>
      <c r="F43" s="2">
        <v>39.1</v>
      </c>
    </row>
    <row r="44" spans="1:6" x14ac:dyDescent="0.3">
      <c r="A44" s="95">
        <v>44935</v>
      </c>
      <c r="B44" s="96">
        <v>0.35975694444444445</v>
      </c>
      <c r="C44" s="2">
        <v>5.21</v>
      </c>
      <c r="D44" s="2">
        <v>5.62</v>
      </c>
      <c r="E44" s="2">
        <v>24.55</v>
      </c>
      <c r="F44" s="2">
        <v>39.090000000000003</v>
      </c>
    </row>
    <row r="45" spans="1:6" x14ac:dyDescent="0.3">
      <c r="A45" s="95">
        <v>44935</v>
      </c>
      <c r="B45" s="96">
        <v>0.36045138888888889</v>
      </c>
      <c r="C45" s="2">
        <v>5.21</v>
      </c>
      <c r="D45" s="2">
        <v>5.62</v>
      </c>
      <c r="E45" s="2">
        <v>24.54</v>
      </c>
      <c r="F45" s="2">
        <v>39.04</v>
      </c>
    </row>
    <row r="46" spans="1:6" x14ac:dyDescent="0.3">
      <c r="A46" s="95"/>
      <c r="B46" s="96"/>
    </row>
    <row r="47" spans="1:6" x14ac:dyDescent="0.3">
      <c r="A47" s="95">
        <v>44935</v>
      </c>
      <c r="B47" s="96">
        <v>0.36114583333333333</v>
      </c>
      <c r="C47" s="2">
        <v>5.2</v>
      </c>
      <c r="D47" s="2">
        <v>5.62</v>
      </c>
      <c r="E47" s="2">
        <v>24.54</v>
      </c>
      <c r="F47" s="2">
        <v>38.96</v>
      </c>
    </row>
    <row r="48" spans="1:6" x14ac:dyDescent="0.3">
      <c r="A48" s="95">
        <v>44935</v>
      </c>
      <c r="B48" s="96">
        <v>0.36184027777777777</v>
      </c>
      <c r="C48" s="2">
        <v>5.2</v>
      </c>
      <c r="D48" s="2">
        <v>5.62</v>
      </c>
      <c r="E48" s="2">
        <v>24.55</v>
      </c>
      <c r="F48" s="2">
        <v>38.94</v>
      </c>
    </row>
    <row r="49" spans="1:6" x14ac:dyDescent="0.3">
      <c r="A49" s="95">
        <v>44935</v>
      </c>
      <c r="B49" s="96">
        <v>0.36253472222222222</v>
      </c>
      <c r="C49" s="2">
        <v>5.2</v>
      </c>
      <c r="D49" s="2">
        <v>5.62</v>
      </c>
      <c r="E49" s="2">
        <v>24.56</v>
      </c>
      <c r="F49" s="2">
        <v>38.96</v>
      </c>
    </row>
    <row r="50" spans="1:6" x14ac:dyDescent="0.3">
      <c r="A50" s="95">
        <v>44935</v>
      </c>
      <c r="B50" s="96">
        <v>0.36322916666666666</v>
      </c>
      <c r="C50" s="2">
        <v>5.2</v>
      </c>
      <c r="D50" s="2">
        <v>5.62</v>
      </c>
      <c r="E50" s="2">
        <v>24.64</v>
      </c>
      <c r="F50" s="2">
        <v>38.96</v>
      </c>
    </row>
    <row r="51" spans="1:6" x14ac:dyDescent="0.3">
      <c r="A51" s="95">
        <v>44935</v>
      </c>
      <c r="B51" s="96">
        <v>0.3639236111111111</v>
      </c>
      <c r="C51" s="2">
        <v>5.2</v>
      </c>
      <c r="D51" s="2">
        <v>5.62</v>
      </c>
      <c r="E51" s="2">
        <v>24.65</v>
      </c>
      <c r="F51" s="2">
        <v>38.85</v>
      </c>
    </row>
    <row r="52" spans="1:6" x14ac:dyDescent="0.3">
      <c r="A52" s="95">
        <v>44935</v>
      </c>
      <c r="B52" s="96">
        <v>0.36461805555555554</v>
      </c>
      <c r="C52" s="2">
        <v>5.2</v>
      </c>
      <c r="D52" s="2">
        <v>5.62</v>
      </c>
      <c r="E52" s="2">
        <v>24.65</v>
      </c>
      <c r="F52" s="2">
        <v>38.82</v>
      </c>
    </row>
    <row r="53" spans="1:6" x14ac:dyDescent="0.3">
      <c r="A53" s="95">
        <v>44935</v>
      </c>
      <c r="B53" s="96">
        <v>0.36531249999999998</v>
      </c>
      <c r="C53" s="2">
        <v>5.2</v>
      </c>
      <c r="D53" s="2">
        <v>5.62</v>
      </c>
      <c r="E53" s="2">
        <v>24.61</v>
      </c>
      <c r="F53" s="2">
        <v>38.869999999999997</v>
      </c>
    </row>
    <row r="54" spans="1:6" x14ac:dyDescent="0.3">
      <c r="A54" s="95">
        <v>44935</v>
      </c>
      <c r="B54" s="96">
        <v>0.36600694444444443</v>
      </c>
      <c r="C54" s="2">
        <v>5.21</v>
      </c>
      <c r="D54" s="2">
        <v>5.62</v>
      </c>
      <c r="E54" s="2">
        <v>24.59</v>
      </c>
      <c r="F54" s="2">
        <v>38.79</v>
      </c>
    </row>
    <row r="55" spans="1:6" x14ac:dyDescent="0.3">
      <c r="A55" s="95">
        <v>44935</v>
      </c>
      <c r="B55" s="96">
        <v>0.36670138888888887</v>
      </c>
      <c r="C55" s="2">
        <v>5.2</v>
      </c>
      <c r="D55" s="2">
        <v>5.62</v>
      </c>
      <c r="E55" s="2">
        <v>24.56</v>
      </c>
      <c r="F55" s="2">
        <v>38.75</v>
      </c>
    </row>
    <row r="56" spans="1:6" x14ac:dyDescent="0.3">
      <c r="A56" s="95">
        <v>44935</v>
      </c>
      <c r="B56" s="96">
        <v>0.36739583333333337</v>
      </c>
      <c r="C56" s="2">
        <v>5.2</v>
      </c>
      <c r="D56" s="2">
        <v>5.62</v>
      </c>
      <c r="E56" s="2">
        <v>24.54</v>
      </c>
      <c r="F56" s="2">
        <v>38.72</v>
      </c>
    </row>
    <row r="57" spans="1:6" x14ac:dyDescent="0.3">
      <c r="A57" s="95">
        <v>44935</v>
      </c>
      <c r="B57" s="96">
        <v>0.36809027777777775</v>
      </c>
      <c r="C57" s="2">
        <v>5.2</v>
      </c>
      <c r="D57" s="2">
        <v>5.62</v>
      </c>
      <c r="E57" s="2">
        <v>24.54</v>
      </c>
      <c r="F57" s="2">
        <v>38.700000000000003</v>
      </c>
    </row>
    <row r="58" spans="1:6" x14ac:dyDescent="0.3">
      <c r="A58" s="95">
        <v>44935</v>
      </c>
      <c r="B58" s="96">
        <v>0.36878472222222225</v>
      </c>
      <c r="C58" s="2">
        <v>5.2</v>
      </c>
      <c r="D58" s="2">
        <v>5.62</v>
      </c>
      <c r="E58" s="2">
        <v>24.54</v>
      </c>
      <c r="F58" s="2">
        <v>38.67</v>
      </c>
    </row>
    <row r="59" spans="1:6" x14ac:dyDescent="0.3">
      <c r="A59" s="95">
        <v>44935</v>
      </c>
      <c r="B59" s="96">
        <v>0.36947916666666664</v>
      </c>
      <c r="C59" s="2">
        <v>5.2</v>
      </c>
      <c r="D59" s="2">
        <v>5.62</v>
      </c>
      <c r="E59" s="2">
        <v>24.54</v>
      </c>
      <c r="F59" s="2">
        <v>38.67</v>
      </c>
    </row>
    <row r="60" spans="1:6" x14ac:dyDescent="0.3">
      <c r="A60" s="95">
        <v>44935</v>
      </c>
      <c r="B60" s="96">
        <v>0.37017361111111113</v>
      </c>
      <c r="C60" s="2">
        <v>5.2</v>
      </c>
      <c r="D60" s="2">
        <v>5.62</v>
      </c>
      <c r="E60" s="2">
        <v>24.54</v>
      </c>
      <c r="F60" s="2">
        <v>38.590000000000003</v>
      </c>
    </row>
    <row r="61" spans="1:6" x14ac:dyDescent="0.3">
      <c r="A61" s="95">
        <v>44935</v>
      </c>
      <c r="B61" s="96">
        <v>0.37086805555555552</v>
      </c>
      <c r="C61" s="2">
        <v>5.2</v>
      </c>
      <c r="D61" s="2">
        <v>5.62</v>
      </c>
      <c r="E61" s="2">
        <v>24.53</v>
      </c>
      <c r="F61" s="2">
        <v>38.5</v>
      </c>
    </row>
    <row r="62" spans="1:6" x14ac:dyDescent="0.3">
      <c r="A62" s="95">
        <v>44935</v>
      </c>
      <c r="B62" s="96">
        <v>0.37156250000000002</v>
      </c>
      <c r="C62" s="2">
        <v>5.2</v>
      </c>
      <c r="D62" s="2">
        <v>5.62</v>
      </c>
      <c r="E62" s="2">
        <v>24.54</v>
      </c>
      <c r="F62" s="2">
        <v>38.47</v>
      </c>
    </row>
    <row r="63" spans="1:6" x14ac:dyDescent="0.3">
      <c r="A63" s="95">
        <v>44935</v>
      </c>
      <c r="B63" s="96">
        <v>0.3722569444444444</v>
      </c>
      <c r="C63" s="2">
        <v>5.21</v>
      </c>
      <c r="D63" s="2">
        <v>5.62</v>
      </c>
      <c r="E63" s="2">
        <v>24.54</v>
      </c>
      <c r="F63" s="2">
        <v>38.450000000000003</v>
      </c>
    </row>
    <row r="64" spans="1:6" x14ac:dyDescent="0.3">
      <c r="A64" s="95">
        <v>44935</v>
      </c>
      <c r="B64" s="96">
        <v>0.3729513888888889</v>
      </c>
      <c r="C64" s="2">
        <v>5.2</v>
      </c>
      <c r="D64" s="2">
        <v>5.62</v>
      </c>
      <c r="E64" s="2">
        <v>24.54</v>
      </c>
      <c r="F64" s="2">
        <v>38.409999999999997</v>
      </c>
    </row>
    <row r="65" spans="1:6" x14ac:dyDescent="0.3">
      <c r="A65" s="95">
        <v>44935</v>
      </c>
      <c r="B65" s="96">
        <v>0.37364583333333329</v>
      </c>
      <c r="C65" s="2">
        <v>5.2</v>
      </c>
      <c r="D65" s="2">
        <v>5.62</v>
      </c>
      <c r="E65" s="2">
        <v>24.54</v>
      </c>
      <c r="F65" s="2">
        <v>38.409999999999997</v>
      </c>
    </row>
    <row r="66" spans="1:6" x14ac:dyDescent="0.3">
      <c r="A66" s="95">
        <v>44935</v>
      </c>
      <c r="B66" s="96">
        <v>0.37434027777777779</v>
      </c>
      <c r="C66" s="2">
        <v>5.2</v>
      </c>
      <c r="D66" s="2">
        <v>5.62</v>
      </c>
      <c r="E66" s="2">
        <v>24.52</v>
      </c>
      <c r="F66" s="2">
        <v>38.47</v>
      </c>
    </row>
    <row r="67" spans="1:6" x14ac:dyDescent="0.3">
      <c r="A67" s="95">
        <v>44935</v>
      </c>
      <c r="B67" s="96">
        <v>0.37503472222222217</v>
      </c>
      <c r="C67" s="2">
        <v>5.2</v>
      </c>
      <c r="D67" s="2">
        <v>5.62</v>
      </c>
      <c r="E67" s="2">
        <v>24.52</v>
      </c>
      <c r="F67" s="2">
        <v>38.450000000000003</v>
      </c>
    </row>
    <row r="68" spans="1:6" x14ac:dyDescent="0.3">
      <c r="A68" s="95">
        <v>44935</v>
      </c>
      <c r="B68" s="96">
        <v>0.37572916666666667</v>
      </c>
      <c r="C68" s="2">
        <v>5.2</v>
      </c>
      <c r="D68" s="2">
        <v>5.62</v>
      </c>
      <c r="E68" s="2">
        <v>24.53</v>
      </c>
      <c r="F68" s="2">
        <v>38.340000000000003</v>
      </c>
    </row>
    <row r="69" spans="1:6" x14ac:dyDescent="0.3">
      <c r="A69" s="95">
        <v>44935</v>
      </c>
      <c r="B69" s="96">
        <v>0.37642361111111106</v>
      </c>
      <c r="C69" s="2">
        <v>5.2</v>
      </c>
      <c r="D69" s="2">
        <v>5.62</v>
      </c>
      <c r="E69" s="2">
        <v>24.54</v>
      </c>
      <c r="F69" s="2">
        <v>38.36</v>
      </c>
    </row>
    <row r="70" spans="1:6" x14ac:dyDescent="0.3">
      <c r="A70" s="95">
        <v>44935</v>
      </c>
      <c r="B70" s="96">
        <v>0.37711805555555555</v>
      </c>
      <c r="C70" s="2">
        <v>5.2</v>
      </c>
      <c r="D70" s="2">
        <v>5.62</v>
      </c>
      <c r="E70" s="2">
        <v>24.54</v>
      </c>
      <c r="F70" s="2">
        <v>38.35</v>
      </c>
    </row>
    <row r="71" spans="1:6" x14ac:dyDescent="0.3">
      <c r="A71" s="95">
        <v>44935</v>
      </c>
      <c r="B71" s="96">
        <v>0.37781250000000005</v>
      </c>
      <c r="C71" s="2">
        <v>5.2</v>
      </c>
      <c r="D71" s="2">
        <v>5.62</v>
      </c>
      <c r="E71" s="2">
        <v>24.49</v>
      </c>
      <c r="F71" s="2">
        <v>38.39</v>
      </c>
    </row>
    <row r="72" spans="1:6" x14ac:dyDescent="0.3">
      <c r="A72" s="95">
        <v>44935</v>
      </c>
      <c r="B72" s="96">
        <v>0.37850694444444444</v>
      </c>
      <c r="C72" s="2">
        <v>5.2</v>
      </c>
      <c r="D72" s="2">
        <v>5.62</v>
      </c>
      <c r="E72" s="2">
        <v>24.45</v>
      </c>
      <c r="F72" s="2">
        <v>38.33</v>
      </c>
    </row>
    <row r="73" spans="1:6" x14ac:dyDescent="0.3">
      <c r="A73" s="95">
        <v>44935</v>
      </c>
      <c r="B73" s="96">
        <v>0.37920138888888894</v>
      </c>
      <c r="C73" s="2">
        <v>5.2</v>
      </c>
      <c r="D73" s="2">
        <v>5.62</v>
      </c>
      <c r="E73" s="2">
        <v>24.45</v>
      </c>
      <c r="F73" s="2">
        <v>38.4</v>
      </c>
    </row>
    <row r="74" spans="1:6" x14ac:dyDescent="0.3">
      <c r="A74" s="95">
        <v>44935</v>
      </c>
      <c r="B74" s="96">
        <v>0.37989583333333332</v>
      </c>
      <c r="C74" s="2">
        <v>5.2</v>
      </c>
      <c r="D74" s="2">
        <v>5.62</v>
      </c>
      <c r="E74" s="2">
        <v>24.43</v>
      </c>
      <c r="F74" s="2">
        <v>38.43</v>
      </c>
    </row>
    <row r="75" spans="1:6" x14ac:dyDescent="0.3">
      <c r="A75" s="95">
        <v>44935</v>
      </c>
      <c r="B75" s="96">
        <v>0.38059027777777782</v>
      </c>
      <c r="C75" s="2">
        <v>5.2</v>
      </c>
      <c r="D75" s="2">
        <v>5.62</v>
      </c>
      <c r="E75" s="2">
        <v>24.42</v>
      </c>
      <c r="F75" s="2">
        <v>38.42</v>
      </c>
    </row>
    <row r="76" spans="1:6" x14ac:dyDescent="0.3">
      <c r="A76" s="95">
        <v>44935</v>
      </c>
      <c r="B76" s="96">
        <v>0.38128472222222221</v>
      </c>
      <c r="C76" s="2">
        <v>5.2</v>
      </c>
      <c r="D76" s="2">
        <v>5.62</v>
      </c>
      <c r="E76" s="2">
        <v>24.42</v>
      </c>
      <c r="F76" s="2">
        <v>38.49</v>
      </c>
    </row>
    <row r="77" spans="1:6" x14ac:dyDescent="0.3">
      <c r="A77" s="95">
        <v>44935</v>
      </c>
      <c r="B77" s="96">
        <v>0.3819791666666667</v>
      </c>
      <c r="C77" s="2">
        <v>5.2</v>
      </c>
      <c r="D77" s="2">
        <v>5.62</v>
      </c>
      <c r="E77" s="2">
        <v>24.42</v>
      </c>
      <c r="F77" s="2">
        <v>38.47</v>
      </c>
    </row>
    <row r="78" spans="1:6" x14ac:dyDescent="0.3">
      <c r="A78" s="95">
        <v>44935</v>
      </c>
      <c r="B78" s="96">
        <v>0.38267361111111109</v>
      </c>
      <c r="C78" s="2">
        <v>5.2</v>
      </c>
      <c r="D78" s="2">
        <v>5.62</v>
      </c>
      <c r="E78" s="2">
        <v>24.42</v>
      </c>
      <c r="F78" s="2">
        <v>38.46</v>
      </c>
    </row>
    <row r="79" spans="1:6" x14ac:dyDescent="0.3">
      <c r="A79" s="95">
        <v>44935</v>
      </c>
      <c r="B79" s="96">
        <v>0.38336805555555559</v>
      </c>
      <c r="C79" s="2">
        <v>5.2</v>
      </c>
      <c r="D79" s="2">
        <v>5.62</v>
      </c>
      <c r="E79" s="2">
        <v>24.42</v>
      </c>
      <c r="F79" s="2">
        <v>38.479999999999997</v>
      </c>
    </row>
    <row r="80" spans="1:6" x14ac:dyDescent="0.3">
      <c r="A80" s="95">
        <v>44935</v>
      </c>
      <c r="B80" s="96">
        <v>0.38406249999999997</v>
      </c>
      <c r="C80" s="2">
        <v>5.2</v>
      </c>
      <c r="D80" s="2">
        <v>5.62</v>
      </c>
      <c r="E80" s="2">
        <v>24.42</v>
      </c>
      <c r="F80" s="2">
        <v>38.51</v>
      </c>
    </row>
    <row r="81" spans="1:6" x14ac:dyDescent="0.3">
      <c r="A81" s="95">
        <v>44935</v>
      </c>
      <c r="B81" s="96">
        <v>0.38475694444444447</v>
      </c>
      <c r="C81" s="2">
        <v>5.2</v>
      </c>
      <c r="D81" s="2">
        <v>5.62</v>
      </c>
      <c r="E81" s="2">
        <v>24.42</v>
      </c>
      <c r="F81" s="2">
        <v>38.520000000000003</v>
      </c>
    </row>
    <row r="82" spans="1:6" x14ac:dyDescent="0.3">
      <c r="A82" s="95">
        <v>44935</v>
      </c>
      <c r="B82" s="96">
        <v>0.38545138888888886</v>
      </c>
      <c r="C82" s="2">
        <v>5.2</v>
      </c>
      <c r="D82" s="2">
        <v>5.62</v>
      </c>
      <c r="E82" s="2">
        <v>24.42</v>
      </c>
      <c r="F82" s="2">
        <v>38.520000000000003</v>
      </c>
    </row>
    <row r="83" spans="1:6" x14ac:dyDescent="0.3">
      <c r="A83" s="95">
        <v>44935</v>
      </c>
      <c r="B83" s="96">
        <v>0.38614583333333335</v>
      </c>
      <c r="C83" s="2">
        <v>5.2</v>
      </c>
      <c r="D83" s="2">
        <v>5.62</v>
      </c>
      <c r="E83" s="2">
        <v>24.45</v>
      </c>
      <c r="F83" s="2">
        <v>38.51</v>
      </c>
    </row>
    <row r="84" spans="1:6" x14ac:dyDescent="0.3">
      <c r="A84" s="95">
        <v>44935</v>
      </c>
      <c r="B84" s="96">
        <v>0.3868402777777778</v>
      </c>
      <c r="C84" s="2">
        <v>5.21</v>
      </c>
      <c r="D84" s="2">
        <v>5.62</v>
      </c>
      <c r="E84" s="2">
        <v>24.5</v>
      </c>
      <c r="F84" s="2">
        <v>38.520000000000003</v>
      </c>
    </row>
    <row r="85" spans="1:6" x14ac:dyDescent="0.3">
      <c r="A85" s="95">
        <v>44935</v>
      </c>
      <c r="B85" s="96">
        <v>0.38753472222222224</v>
      </c>
      <c r="C85" s="2">
        <v>5.21</v>
      </c>
      <c r="D85" s="2">
        <v>5.62</v>
      </c>
      <c r="E85" s="2">
        <v>24.51</v>
      </c>
      <c r="F85" s="2">
        <v>38.51</v>
      </c>
    </row>
    <row r="86" spans="1:6" x14ac:dyDescent="0.3">
      <c r="A86" s="95">
        <v>44935</v>
      </c>
      <c r="B86" s="96">
        <v>0.38822916666666668</v>
      </c>
      <c r="C86" s="2">
        <v>5.2</v>
      </c>
      <c r="D86" s="2">
        <v>5.62</v>
      </c>
      <c r="E86" s="2">
        <v>24.54</v>
      </c>
      <c r="F86" s="2">
        <v>38.450000000000003</v>
      </c>
    </row>
    <row r="87" spans="1:6" x14ac:dyDescent="0.3">
      <c r="A87" s="95">
        <v>44935</v>
      </c>
      <c r="B87" s="96">
        <v>0.38892361111111112</v>
      </c>
      <c r="C87" s="2">
        <v>5.2</v>
      </c>
      <c r="D87" s="2">
        <v>5.62</v>
      </c>
      <c r="E87" s="2">
        <v>24.54</v>
      </c>
      <c r="F87" s="2">
        <v>38.39</v>
      </c>
    </row>
    <row r="88" spans="1:6" x14ac:dyDescent="0.3">
      <c r="A88" s="95">
        <v>44935</v>
      </c>
      <c r="B88" s="96">
        <v>0.38961805555555556</v>
      </c>
      <c r="C88" s="2">
        <v>5.2</v>
      </c>
      <c r="D88" s="2">
        <v>5.62</v>
      </c>
      <c r="E88" s="2">
        <v>24.55</v>
      </c>
      <c r="F88" s="2">
        <v>38.299999999999997</v>
      </c>
    </row>
    <row r="89" spans="1:6" x14ac:dyDescent="0.3">
      <c r="A89" s="95">
        <v>44935</v>
      </c>
      <c r="B89" s="96">
        <v>0.39031250000000001</v>
      </c>
      <c r="C89" s="2">
        <v>5.2</v>
      </c>
      <c r="D89" s="2">
        <v>5.62</v>
      </c>
      <c r="E89" s="2">
        <v>24.55</v>
      </c>
      <c r="F89" s="2">
        <v>38.21</v>
      </c>
    </row>
    <row r="90" spans="1:6" x14ac:dyDescent="0.3">
      <c r="A90" s="95">
        <v>44935</v>
      </c>
      <c r="B90" s="96">
        <v>0.39100694444444445</v>
      </c>
      <c r="C90" s="2">
        <v>5.2</v>
      </c>
      <c r="D90" s="2">
        <v>5.62</v>
      </c>
      <c r="E90" s="2">
        <v>24.55</v>
      </c>
      <c r="F90" s="2">
        <v>38.22</v>
      </c>
    </row>
    <row r="91" spans="1:6" x14ac:dyDescent="0.3">
      <c r="A91" s="95">
        <v>44935</v>
      </c>
      <c r="B91" s="96">
        <v>0.39170138888888889</v>
      </c>
      <c r="C91" s="2">
        <v>5.21</v>
      </c>
      <c r="D91" s="2">
        <v>5.62</v>
      </c>
      <c r="E91" s="2">
        <v>24.55</v>
      </c>
      <c r="F91" s="2">
        <v>38.229999999999997</v>
      </c>
    </row>
    <row r="92" spans="1:6" x14ac:dyDescent="0.3">
      <c r="A92" s="95">
        <v>44935</v>
      </c>
      <c r="B92" s="96">
        <v>0.39239583333333333</v>
      </c>
      <c r="C92" s="2">
        <v>5.2</v>
      </c>
      <c r="D92" s="2">
        <v>5.62</v>
      </c>
      <c r="E92" s="2">
        <v>24.55</v>
      </c>
      <c r="F92" s="2">
        <v>38.22</v>
      </c>
    </row>
    <row r="93" spans="1:6" x14ac:dyDescent="0.3">
      <c r="A93" s="95">
        <v>44935</v>
      </c>
      <c r="B93" s="96">
        <v>0.39309027777777777</v>
      </c>
      <c r="C93" s="2">
        <v>5.2</v>
      </c>
      <c r="D93" s="2">
        <v>5.62</v>
      </c>
      <c r="E93" s="2">
        <v>24.55</v>
      </c>
      <c r="F93" s="2">
        <v>38.229999999999997</v>
      </c>
    </row>
    <row r="94" spans="1:6" x14ac:dyDescent="0.3">
      <c r="A94" s="95">
        <v>44935</v>
      </c>
      <c r="B94" s="96">
        <v>0.39378472222222222</v>
      </c>
      <c r="C94" s="2">
        <v>5.2</v>
      </c>
      <c r="D94" s="2">
        <v>5.62</v>
      </c>
      <c r="E94" s="2">
        <v>24.55</v>
      </c>
      <c r="F94" s="2">
        <v>38.229999999999997</v>
      </c>
    </row>
    <row r="95" spans="1:6" x14ac:dyDescent="0.3">
      <c r="A95" s="95">
        <v>44935</v>
      </c>
      <c r="B95" s="96">
        <v>0.39447916666666666</v>
      </c>
      <c r="C95" s="2">
        <v>5.2</v>
      </c>
      <c r="D95" s="2">
        <v>5.62</v>
      </c>
      <c r="E95" s="2">
        <v>24.55</v>
      </c>
      <c r="F95" s="2">
        <v>38.24</v>
      </c>
    </row>
    <row r="96" spans="1:6" x14ac:dyDescent="0.3">
      <c r="A96" s="95">
        <v>44935</v>
      </c>
      <c r="B96" s="96">
        <v>0.3951736111111111</v>
      </c>
      <c r="C96" s="2">
        <v>5.2</v>
      </c>
      <c r="D96" s="2">
        <v>5.62</v>
      </c>
      <c r="E96" s="2">
        <v>24.55</v>
      </c>
      <c r="F96" s="2">
        <v>38.19</v>
      </c>
    </row>
    <row r="97" spans="1:6" x14ac:dyDescent="0.3">
      <c r="A97" s="95">
        <v>44935</v>
      </c>
      <c r="B97" s="96">
        <v>0.39586805555555554</v>
      </c>
      <c r="C97" s="2">
        <v>5.2</v>
      </c>
      <c r="D97" s="2">
        <v>5.62</v>
      </c>
      <c r="E97" s="2">
        <v>24.57</v>
      </c>
      <c r="F97" s="2">
        <v>38.159999999999997</v>
      </c>
    </row>
    <row r="98" spans="1:6" x14ac:dyDescent="0.3">
      <c r="A98" s="95">
        <v>44935</v>
      </c>
      <c r="B98" s="96">
        <v>0.39656249999999998</v>
      </c>
      <c r="C98" s="2">
        <v>5.2</v>
      </c>
      <c r="D98" s="2">
        <v>5.62</v>
      </c>
      <c r="E98" s="2">
        <v>24.6</v>
      </c>
      <c r="F98" s="2">
        <v>38.17</v>
      </c>
    </row>
    <row r="99" spans="1:6" x14ac:dyDescent="0.3">
      <c r="A99" s="95">
        <v>44935</v>
      </c>
      <c r="B99" s="96">
        <v>0.39725694444444443</v>
      </c>
      <c r="C99" s="2">
        <v>5.2</v>
      </c>
      <c r="D99" s="2">
        <v>5.62</v>
      </c>
      <c r="E99" s="2">
        <v>24.61</v>
      </c>
      <c r="F99" s="2">
        <v>38.19</v>
      </c>
    </row>
    <row r="100" spans="1:6" x14ac:dyDescent="0.3">
      <c r="A100" s="95">
        <v>44935</v>
      </c>
      <c r="B100" s="96">
        <v>0.39795138888888887</v>
      </c>
      <c r="C100" s="2">
        <v>5.2</v>
      </c>
      <c r="D100" s="2">
        <v>5.62</v>
      </c>
      <c r="E100" s="2">
        <v>24.62</v>
      </c>
      <c r="F100" s="2">
        <v>38.19</v>
      </c>
    </row>
    <row r="101" spans="1:6" x14ac:dyDescent="0.3">
      <c r="A101" s="95">
        <v>44935</v>
      </c>
      <c r="B101" s="96">
        <v>0.39864583333333337</v>
      </c>
      <c r="C101" s="2">
        <v>5.2</v>
      </c>
      <c r="D101" s="2">
        <v>5.62</v>
      </c>
      <c r="E101" s="2">
        <v>24.63</v>
      </c>
      <c r="F101" s="2">
        <v>38.18</v>
      </c>
    </row>
    <row r="102" spans="1:6" x14ac:dyDescent="0.3">
      <c r="A102" s="95">
        <v>44935</v>
      </c>
      <c r="B102" s="96">
        <v>0.39934027777777775</v>
      </c>
      <c r="C102" s="2">
        <v>5.2</v>
      </c>
      <c r="D102" s="2">
        <v>5.62</v>
      </c>
      <c r="E102" s="2">
        <v>24.64</v>
      </c>
      <c r="F102" s="2">
        <v>38.159999999999997</v>
      </c>
    </row>
    <row r="103" spans="1:6" x14ac:dyDescent="0.3">
      <c r="A103" s="95">
        <v>44935</v>
      </c>
      <c r="B103" s="96">
        <v>0.40003472222222225</v>
      </c>
      <c r="C103" s="2">
        <v>5.2</v>
      </c>
      <c r="D103" s="2">
        <v>5.62</v>
      </c>
      <c r="E103" s="2">
        <v>24.68</v>
      </c>
      <c r="F103" s="2">
        <v>38.159999999999997</v>
      </c>
    </row>
    <row r="104" spans="1:6" x14ac:dyDescent="0.3">
      <c r="A104" s="95">
        <v>44935</v>
      </c>
      <c r="B104" s="96">
        <v>0.40072916666666664</v>
      </c>
      <c r="C104" s="2">
        <v>5.2</v>
      </c>
      <c r="D104" s="2">
        <v>5.62</v>
      </c>
      <c r="E104" s="2">
        <v>24.67</v>
      </c>
      <c r="F104" s="2">
        <v>38.159999999999997</v>
      </c>
    </row>
    <row r="105" spans="1:6" x14ac:dyDescent="0.3">
      <c r="A105" s="95">
        <v>44935</v>
      </c>
      <c r="B105" s="96">
        <v>0.40142361111111113</v>
      </c>
      <c r="C105" s="2">
        <v>5.2</v>
      </c>
      <c r="D105" s="2">
        <v>5.62</v>
      </c>
      <c r="E105" s="2">
        <v>24.67</v>
      </c>
      <c r="F105" s="2">
        <v>38.19</v>
      </c>
    </row>
    <row r="106" spans="1:6" x14ac:dyDescent="0.3">
      <c r="A106" s="95">
        <v>44935</v>
      </c>
      <c r="B106" s="96">
        <v>0.40211805555555552</v>
      </c>
      <c r="C106" s="2">
        <v>5.21</v>
      </c>
      <c r="D106" s="2">
        <v>5.62</v>
      </c>
      <c r="E106" s="2">
        <v>24.7</v>
      </c>
      <c r="F106" s="2">
        <v>38.200000000000003</v>
      </c>
    </row>
    <row r="107" spans="1:6" x14ac:dyDescent="0.3">
      <c r="A107" s="95">
        <v>44935</v>
      </c>
      <c r="B107" s="96">
        <v>0.40281250000000002</v>
      </c>
      <c r="C107" s="2">
        <v>5.2</v>
      </c>
      <c r="D107" s="2">
        <v>5.62</v>
      </c>
      <c r="E107" s="2">
        <v>24.65</v>
      </c>
      <c r="F107" s="2">
        <v>38.159999999999997</v>
      </c>
    </row>
    <row r="108" spans="1:6" x14ac:dyDescent="0.3">
      <c r="A108" s="95">
        <v>44935</v>
      </c>
      <c r="B108" s="96">
        <v>0.4035069444444444</v>
      </c>
      <c r="C108" s="2">
        <v>5.2</v>
      </c>
      <c r="D108" s="2">
        <v>5.62</v>
      </c>
      <c r="E108" s="2">
        <v>24.66</v>
      </c>
      <c r="F108" s="2">
        <v>38.14</v>
      </c>
    </row>
    <row r="109" spans="1:6" x14ac:dyDescent="0.3">
      <c r="A109" s="95">
        <v>44935</v>
      </c>
      <c r="B109" s="96">
        <v>0.4042013888888889</v>
      </c>
      <c r="C109" s="2">
        <v>5.2</v>
      </c>
      <c r="D109" s="2">
        <v>5.62</v>
      </c>
      <c r="E109" s="2">
        <v>24.66</v>
      </c>
      <c r="F109" s="2">
        <v>38.19</v>
      </c>
    </row>
    <row r="110" spans="1:6" x14ac:dyDescent="0.3">
      <c r="A110" s="95">
        <v>44935</v>
      </c>
      <c r="B110" s="96">
        <v>0.40489583333333329</v>
      </c>
      <c r="C110" s="2">
        <v>5.21</v>
      </c>
      <c r="D110" s="2">
        <v>5.62</v>
      </c>
      <c r="E110" s="2">
        <v>24.65</v>
      </c>
      <c r="F110" s="2">
        <v>38.200000000000003</v>
      </c>
    </row>
    <row r="111" spans="1:6" x14ac:dyDescent="0.3">
      <c r="A111" s="95">
        <v>44935</v>
      </c>
      <c r="B111" s="96">
        <v>0.40559027777777779</v>
      </c>
      <c r="C111" s="2">
        <v>5.2</v>
      </c>
      <c r="D111" s="2">
        <v>5.62</v>
      </c>
      <c r="E111" s="2">
        <v>24.65</v>
      </c>
      <c r="F111" s="2">
        <v>38.22</v>
      </c>
    </row>
    <row r="112" spans="1:6" x14ac:dyDescent="0.3">
      <c r="A112" s="95">
        <v>44935</v>
      </c>
      <c r="B112" s="96">
        <v>0.40628472222222217</v>
      </c>
      <c r="C112" s="2">
        <v>5.2</v>
      </c>
      <c r="D112" s="2">
        <v>5.62</v>
      </c>
      <c r="E112" s="2">
        <v>24.66</v>
      </c>
      <c r="F112" s="2">
        <v>38.21</v>
      </c>
    </row>
    <row r="113" spans="1:6" x14ac:dyDescent="0.3">
      <c r="A113" s="95">
        <v>44935</v>
      </c>
      <c r="B113" s="96">
        <v>0.40697916666666667</v>
      </c>
      <c r="C113" s="2">
        <v>5.2</v>
      </c>
      <c r="D113" s="2">
        <v>5.62</v>
      </c>
      <c r="E113" s="2">
        <v>24.61</v>
      </c>
      <c r="F113" s="2">
        <v>38.17</v>
      </c>
    </row>
    <row r="114" spans="1:6" x14ac:dyDescent="0.3">
      <c r="A114" s="95">
        <v>44935</v>
      </c>
      <c r="B114" s="96">
        <v>0.40767361111111106</v>
      </c>
      <c r="C114" s="2">
        <v>5.2</v>
      </c>
      <c r="D114" s="2">
        <v>5.62</v>
      </c>
      <c r="E114" s="2">
        <v>24.58</v>
      </c>
      <c r="F114" s="2">
        <v>38.21</v>
      </c>
    </row>
    <row r="115" spans="1:6" x14ac:dyDescent="0.3">
      <c r="A115" s="95">
        <v>44935</v>
      </c>
      <c r="B115" s="96">
        <v>0.40836805555555555</v>
      </c>
      <c r="C115" s="2">
        <v>5.2</v>
      </c>
      <c r="D115" s="2">
        <v>5.62</v>
      </c>
      <c r="E115" s="2">
        <v>24.55</v>
      </c>
      <c r="F115" s="2">
        <v>38.17</v>
      </c>
    </row>
    <row r="116" spans="1:6" x14ac:dyDescent="0.3">
      <c r="A116" s="95">
        <v>44935</v>
      </c>
      <c r="B116" s="96">
        <v>0.40906250000000005</v>
      </c>
      <c r="C116" s="2">
        <v>5.2</v>
      </c>
      <c r="D116" s="2">
        <v>5.62</v>
      </c>
      <c r="E116" s="2">
        <v>24.54</v>
      </c>
      <c r="F116" s="2">
        <v>38.17</v>
      </c>
    </row>
    <row r="117" spans="1:6" x14ac:dyDescent="0.3">
      <c r="A117" s="95">
        <v>44935</v>
      </c>
      <c r="B117" s="96">
        <v>0.40975694444444444</v>
      </c>
      <c r="C117" s="2">
        <v>5.2</v>
      </c>
      <c r="D117" s="2">
        <v>5.62</v>
      </c>
      <c r="E117" s="2">
        <v>24.54</v>
      </c>
      <c r="F117" s="2">
        <v>38.18</v>
      </c>
    </row>
    <row r="118" spans="1:6" x14ac:dyDescent="0.3">
      <c r="A118" s="95">
        <v>44935</v>
      </c>
      <c r="B118" s="96">
        <v>0.41045138888888894</v>
      </c>
      <c r="C118" s="2">
        <v>5.2</v>
      </c>
      <c r="D118" s="2">
        <v>5.62</v>
      </c>
      <c r="E118" s="2">
        <v>24.54</v>
      </c>
      <c r="F118" s="2">
        <v>38.159999999999997</v>
      </c>
    </row>
    <row r="119" spans="1:6" x14ac:dyDescent="0.3">
      <c r="A119" s="95">
        <v>44935</v>
      </c>
      <c r="B119" s="96">
        <v>0.41114583333333332</v>
      </c>
      <c r="C119" s="2">
        <v>5.2</v>
      </c>
      <c r="D119" s="2">
        <v>5.62</v>
      </c>
      <c r="E119" s="2">
        <v>24.54</v>
      </c>
      <c r="F119" s="2">
        <v>38.18</v>
      </c>
    </row>
    <row r="120" spans="1:6" x14ac:dyDescent="0.3">
      <c r="A120" s="95">
        <v>44935</v>
      </c>
      <c r="B120" s="96">
        <v>0.41184027777777782</v>
      </c>
      <c r="C120" s="2">
        <v>5.2</v>
      </c>
      <c r="D120" s="2">
        <v>5.62</v>
      </c>
      <c r="E120" s="2">
        <v>24.54</v>
      </c>
      <c r="F120" s="2">
        <v>38.229999999999997</v>
      </c>
    </row>
    <row r="121" spans="1:6" x14ac:dyDescent="0.3">
      <c r="A121" s="95">
        <v>44935</v>
      </c>
      <c r="B121" s="96">
        <v>0.41253472222222221</v>
      </c>
      <c r="C121" s="2">
        <v>5.2</v>
      </c>
      <c r="D121" s="2">
        <v>5.62</v>
      </c>
      <c r="E121" s="2">
        <v>24.54</v>
      </c>
      <c r="F121" s="2">
        <v>38.200000000000003</v>
      </c>
    </row>
    <row r="122" spans="1:6" x14ac:dyDescent="0.3">
      <c r="A122" s="95">
        <v>44935</v>
      </c>
      <c r="B122" s="96">
        <v>0.4132291666666667</v>
      </c>
      <c r="C122" s="2">
        <v>5.2</v>
      </c>
      <c r="D122" s="2">
        <v>5.62</v>
      </c>
      <c r="E122" s="2">
        <v>24.54</v>
      </c>
      <c r="F122" s="2">
        <v>38.17</v>
      </c>
    </row>
    <row r="123" spans="1:6" x14ac:dyDescent="0.3">
      <c r="A123" s="95">
        <v>44935</v>
      </c>
      <c r="B123" s="96">
        <v>0.41392361111111109</v>
      </c>
      <c r="C123" s="2">
        <v>5.2</v>
      </c>
      <c r="D123" s="2">
        <v>5.62</v>
      </c>
      <c r="E123" s="2">
        <v>24.54</v>
      </c>
      <c r="F123" s="2">
        <v>38.19</v>
      </c>
    </row>
    <row r="124" spans="1:6" x14ac:dyDescent="0.3">
      <c r="A124" s="95">
        <v>44935</v>
      </c>
      <c r="B124" s="96">
        <v>0.41461805555555559</v>
      </c>
      <c r="C124" s="2">
        <v>5.2</v>
      </c>
      <c r="D124" s="2">
        <v>5.62</v>
      </c>
      <c r="E124" s="2">
        <v>24.55</v>
      </c>
      <c r="F124" s="2">
        <v>38.22</v>
      </c>
    </row>
    <row r="125" spans="1:6" x14ac:dyDescent="0.3">
      <c r="A125" s="95">
        <v>44935</v>
      </c>
      <c r="B125" s="96">
        <v>0.41531249999999997</v>
      </c>
      <c r="C125" s="2">
        <v>5.2</v>
      </c>
      <c r="D125" s="2">
        <v>5.62</v>
      </c>
      <c r="E125" s="2">
        <v>24.54</v>
      </c>
      <c r="F125" s="2">
        <v>38.229999999999997</v>
      </c>
    </row>
    <row r="126" spans="1:6" x14ac:dyDescent="0.3">
      <c r="A126" s="95">
        <v>44935</v>
      </c>
      <c r="B126" s="96">
        <v>0.41600694444444447</v>
      </c>
      <c r="C126" s="2">
        <v>5.21</v>
      </c>
      <c r="D126" s="2">
        <v>5.62</v>
      </c>
      <c r="E126" s="2">
        <v>24.54</v>
      </c>
      <c r="F126" s="2">
        <v>38.229999999999997</v>
      </c>
    </row>
    <row r="127" spans="1:6" x14ac:dyDescent="0.3">
      <c r="A127" s="95">
        <v>44935</v>
      </c>
      <c r="B127" s="96">
        <v>0.41670138888888886</v>
      </c>
      <c r="C127" s="2">
        <v>5.21</v>
      </c>
      <c r="D127" s="2">
        <v>5.62</v>
      </c>
      <c r="E127" s="2">
        <v>24.51</v>
      </c>
      <c r="F127" s="2">
        <v>38.26</v>
      </c>
    </row>
    <row r="128" spans="1:6" x14ac:dyDescent="0.3">
      <c r="A128" s="95">
        <v>44935</v>
      </c>
      <c r="B128" s="96">
        <v>0.41739583333333335</v>
      </c>
      <c r="C128" s="2">
        <v>5.2</v>
      </c>
      <c r="D128" s="2">
        <v>5.62</v>
      </c>
      <c r="E128" s="2">
        <v>24.53</v>
      </c>
      <c r="F128" s="2">
        <v>38.229999999999997</v>
      </c>
    </row>
    <row r="129" spans="1:6" x14ac:dyDescent="0.3">
      <c r="A129" s="95">
        <v>44935</v>
      </c>
      <c r="B129" s="96">
        <v>0.41809027777777774</v>
      </c>
      <c r="C129" s="2">
        <v>5.2</v>
      </c>
      <c r="D129" s="2">
        <v>5.62</v>
      </c>
      <c r="E129" s="2">
        <v>24.54</v>
      </c>
      <c r="F129" s="2">
        <v>38.229999999999997</v>
      </c>
    </row>
    <row r="130" spans="1:6" x14ac:dyDescent="0.3">
      <c r="A130" s="95">
        <v>44935</v>
      </c>
      <c r="B130" s="96">
        <v>0.41878472222222224</v>
      </c>
      <c r="C130" s="2">
        <v>5.2</v>
      </c>
      <c r="D130" s="2">
        <v>5.62</v>
      </c>
      <c r="E130" s="2">
        <v>24.53</v>
      </c>
      <c r="F130" s="2">
        <v>38.229999999999997</v>
      </c>
    </row>
    <row r="131" spans="1:6" x14ac:dyDescent="0.3">
      <c r="A131" s="95">
        <v>44935</v>
      </c>
      <c r="B131" s="96">
        <v>0.41947916666666668</v>
      </c>
      <c r="C131" s="2">
        <v>5.2</v>
      </c>
      <c r="D131" s="2">
        <v>5.62</v>
      </c>
      <c r="E131" s="2">
        <v>24.54</v>
      </c>
      <c r="F131" s="2">
        <v>38.229999999999997</v>
      </c>
    </row>
    <row r="132" spans="1:6" x14ac:dyDescent="0.3">
      <c r="A132" s="95">
        <v>44935</v>
      </c>
      <c r="B132" s="96">
        <v>0.42017361111111112</v>
      </c>
      <c r="C132" s="2">
        <v>5.2</v>
      </c>
      <c r="D132" s="2">
        <v>5.62</v>
      </c>
      <c r="E132" s="2">
        <v>24.55</v>
      </c>
      <c r="F132" s="2">
        <v>38.22</v>
      </c>
    </row>
    <row r="133" spans="1:6" x14ac:dyDescent="0.3">
      <c r="A133" s="95">
        <v>44935</v>
      </c>
      <c r="B133" s="96">
        <v>0.42086805555555556</v>
      </c>
      <c r="C133" s="2">
        <v>5.2</v>
      </c>
      <c r="D133" s="2">
        <v>5.62</v>
      </c>
      <c r="E133" s="2">
        <v>24.55</v>
      </c>
      <c r="F133" s="2">
        <v>38.21</v>
      </c>
    </row>
    <row r="134" spans="1:6" x14ac:dyDescent="0.3">
      <c r="A134" s="95">
        <v>44935</v>
      </c>
      <c r="B134" s="96">
        <v>0.42156250000000001</v>
      </c>
      <c r="C134" s="2">
        <v>5.2</v>
      </c>
      <c r="D134" s="2">
        <v>5.62</v>
      </c>
      <c r="E134" s="2">
        <v>24.54</v>
      </c>
      <c r="F134" s="2">
        <v>38.200000000000003</v>
      </c>
    </row>
    <row r="135" spans="1:6" x14ac:dyDescent="0.3">
      <c r="A135" s="95">
        <v>44935</v>
      </c>
      <c r="B135" s="96">
        <v>0.42225694444444445</v>
      </c>
      <c r="C135" s="2">
        <v>5.2</v>
      </c>
      <c r="D135" s="2">
        <v>5.62</v>
      </c>
      <c r="E135" s="2">
        <v>24.54</v>
      </c>
      <c r="F135" s="2">
        <v>38.200000000000003</v>
      </c>
    </row>
    <row r="136" spans="1:6" x14ac:dyDescent="0.3">
      <c r="A136" s="95">
        <v>44935</v>
      </c>
      <c r="B136" s="96">
        <v>0.42295138888888889</v>
      </c>
      <c r="C136" s="2">
        <v>5.2</v>
      </c>
      <c r="D136" s="2">
        <v>5.62</v>
      </c>
      <c r="E136" s="2">
        <v>24.54</v>
      </c>
      <c r="F136" s="2">
        <v>38.21</v>
      </c>
    </row>
    <row r="137" spans="1:6" x14ac:dyDescent="0.3">
      <c r="A137" s="95">
        <v>44935</v>
      </c>
      <c r="B137" s="96">
        <v>0.42364583333333333</v>
      </c>
      <c r="C137" s="2">
        <v>5.21</v>
      </c>
      <c r="D137" s="2">
        <v>5.62</v>
      </c>
      <c r="E137" s="2">
        <v>24.54</v>
      </c>
      <c r="F137" s="2">
        <v>38.18</v>
      </c>
    </row>
    <row r="138" spans="1:6" x14ac:dyDescent="0.3">
      <c r="A138" s="95">
        <v>44935</v>
      </c>
      <c r="B138" s="96">
        <v>0.42434027777777777</v>
      </c>
      <c r="C138" s="2">
        <v>5.2</v>
      </c>
      <c r="D138" s="2">
        <v>5.62</v>
      </c>
      <c r="E138" s="2">
        <v>24.54</v>
      </c>
      <c r="F138" s="2">
        <v>38.229999999999997</v>
      </c>
    </row>
    <row r="139" spans="1:6" x14ac:dyDescent="0.3">
      <c r="A139" s="95">
        <v>44935</v>
      </c>
      <c r="B139" s="96">
        <v>0.42503472222222222</v>
      </c>
      <c r="C139" s="2">
        <v>5.2</v>
      </c>
      <c r="D139" s="2">
        <v>5.62</v>
      </c>
      <c r="E139" s="2">
        <v>24.54</v>
      </c>
      <c r="F139" s="2">
        <v>38.26</v>
      </c>
    </row>
    <row r="140" spans="1:6" x14ac:dyDescent="0.3">
      <c r="A140" s="95">
        <v>44935</v>
      </c>
      <c r="B140" s="96">
        <v>0.42572916666666666</v>
      </c>
      <c r="C140" s="2">
        <v>5.2</v>
      </c>
      <c r="D140" s="2">
        <v>5.62</v>
      </c>
      <c r="E140" s="2">
        <v>24.54</v>
      </c>
      <c r="F140" s="2">
        <v>38.229999999999997</v>
      </c>
    </row>
    <row r="141" spans="1:6" x14ac:dyDescent="0.3">
      <c r="A141" s="95">
        <v>44935</v>
      </c>
      <c r="B141" s="96">
        <v>0.4264236111111111</v>
      </c>
      <c r="C141" s="2">
        <v>5.2</v>
      </c>
      <c r="D141" s="2">
        <v>5.62</v>
      </c>
      <c r="E141" s="2">
        <v>24.54</v>
      </c>
      <c r="F141" s="2">
        <v>38.26</v>
      </c>
    </row>
    <row r="142" spans="1:6" x14ac:dyDescent="0.3">
      <c r="A142" s="95">
        <v>44935</v>
      </c>
      <c r="B142" s="96">
        <v>0.42711805555555554</v>
      </c>
      <c r="C142" s="2">
        <v>5.2</v>
      </c>
      <c r="D142" s="2">
        <v>5.62</v>
      </c>
      <c r="E142" s="2">
        <v>24.53</v>
      </c>
      <c r="F142" s="2">
        <v>38.24</v>
      </c>
    </row>
    <row r="143" spans="1:6" x14ac:dyDescent="0.3">
      <c r="A143" s="95">
        <v>44935</v>
      </c>
      <c r="B143" s="96">
        <v>0.42781249999999998</v>
      </c>
      <c r="C143" s="2">
        <v>5.2</v>
      </c>
      <c r="D143" s="2">
        <v>5.62</v>
      </c>
      <c r="E143" s="2">
        <v>24.55</v>
      </c>
      <c r="F143" s="2">
        <v>38.229999999999997</v>
      </c>
    </row>
    <row r="144" spans="1:6" x14ac:dyDescent="0.3">
      <c r="A144" s="95">
        <v>44935</v>
      </c>
      <c r="B144" s="96">
        <v>0.42850694444444448</v>
      </c>
      <c r="C144" s="2">
        <v>5.2</v>
      </c>
      <c r="D144" s="2">
        <v>5.62</v>
      </c>
      <c r="E144" s="2">
        <v>24.55</v>
      </c>
      <c r="F144" s="2">
        <v>38.22</v>
      </c>
    </row>
    <row r="145" spans="1:6" x14ac:dyDescent="0.3">
      <c r="A145" s="95">
        <v>44935</v>
      </c>
      <c r="B145" s="96">
        <v>0.42920138888888887</v>
      </c>
      <c r="C145" s="2">
        <v>5.2</v>
      </c>
      <c r="D145" s="2">
        <v>5.62</v>
      </c>
      <c r="E145" s="2">
        <v>24.55</v>
      </c>
      <c r="F145" s="2">
        <v>38.25</v>
      </c>
    </row>
    <row r="146" spans="1:6" x14ac:dyDescent="0.3">
      <c r="A146" s="95">
        <v>44935</v>
      </c>
      <c r="B146" s="96">
        <v>0.42989583333333337</v>
      </c>
      <c r="C146" s="2">
        <v>5.2</v>
      </c>
      <c r="D146" s="2">
        <v>5.62</v>
      </c>
      <c r="E146" s="2">
        <v>24.55</v>
      </c>
      <c r="F146" s="2">
        <v>38.22</v>
      </c>
    </row>
    <row r="147" spans="1:6" x14ac:dyDescent="0.3">
      <c r="A147" s="95">
        <v>44935</v>
      </c>
      <c r="B147" s="96">
        <v>0.43059027777777775</v>
      </c>
      <c r="C147" s="2">
        <v>5.21</v>
      </c>
      <c r="D147" s="2">
        <v>5.62</v>
      </c>
      <c r="E147" s="2">
        <v>24.58</v>
      </c>
      <c r="F147" s="2">
        <v>38.25</v>
      </c>
    </row>
    <row r="148" spans="1:6" x14ac:dyDescent="0.3">
      <c r="A148" s="95">
        <v>44935</v>
      </c>
      <c r="B148" s="96">
        <v>0.43128472222222225</v>
      </c>
      <c r="C148" s="2">
        <v>5.21</v>
      </c>
      <c r="D148" s="2">
        <v>5.62</v>
      </c>
      <c r="E148" s="2">
        <v>24.59</v>
      </c>
      <c r="F148" s="2">
        <v>38.200000000000003</v>
      </c>
    </row>
    <row r="149" spans="1:6" x14ac:dyDescent="0.3">
      <c r="A149" s="95">
        <v>44935</v>
      </c>
      <c r="B149" s="96">
        <v>0.43197916666666664</v>
      </c>
      <c r="C149" s="2">
        <v>5.21</v>
      </c>
      <c r="D149" s="2">
        <v>5.62</v>
      </c>
      <c r="E149" s="2">
        <v>24.55</v>
      </c>
      <c r="F149" s="2">
        <v>38.19</v>
      </c>
    </row>
    <row r="150" spans="1:6" x14ac:dyDescent="0.3">
      <c r="A150" s="95">
        <v>44935</v>
      </c>
      <c r="B150" s="96">
        <v>0.43267361111111113</v>
      </c>
      <c r="C150" s="2">
        <v>5.2</v>
      </c>
      <c r="D150" s="2">
        <v>5.62</v>
      </c>
      <c r="E150" s="2">
        <v>24.54</v>
      </c>
      <c r="F150" s="2">
        <v>38.18</v>
      </c>
    </row>
    <row r="151" spans="1:6" x14ac:dyDescent="0.3">
      <c r="A151" s="95">
        <v>44935</v>
      </c>
      <c r="B151" s="96">
        <v>0.43336805555555552</v>
      </c>
      <c r="C151" s="2">
        <v>5.2</v>
      </c>
      <c r="D151" s="2">
        <v>5.62</v>
      </c>
      <c r="E151" s="2">
        <v>24.54</v>
      </c>
      <c r="F151" s="2">
        <v>38.19</v>
      </c>
    </row>
    <row r="152" spans="1:6" x14ac:dyDescent="0.3">
      <c r="A152" s="95">
        <v>44935</v>
      </c>
      <c r="B152" s="96">
        <v>0.43406250000000002</v>
      </c>
      <c r="C152" s="2">
        <v>5.2</v>
      </c>
      <c r="D152" s="2">
        <v>5.62</v>
      </c>
      <c r="E152" s="2">
        <v>24.54</v>
      </c>
      <c r="F152" s="2">
        <v>38.21</v>
      </c>
    </row>
    <row r="153" spans="1:6" x14ac:dyDescent="0.3">
      <c r="A153" s="95">
        <v>44935</v>
      </c>
      <c r="B153" s="96">
        <v>0.4347569444444444</v>
      </c>
      <c r="C153" s="2">
        <v>5.2</v>
      </c>
      <c r="D153" s="2">
        <v>5.62</v>
      </c>
      <c r="E153" s="2">
        <v>24.54</v>
      </c>
      <c r="F153" s="2">
        <v>38.22</v>
      </c>
    </row>
    <row r="154" spans="1:6" x14ac:dyDescent="0.3">
      <c r="A154" s="95">
        <v>44935</v>
      </c>
      <c r="B154" s="96">
        <v>0.4354513888888889</v>
      </c>
      <c r="C154" s="2">
        <v>5.2</v>
      </c>
      <c r="D154" s="2">
        <v>5.62</v>
      </c>
      <c r="E154" s="2">
        <v>24.54</v>
      </c>
      <c r="F154" s="2">
        <v>38.200000000000003</v>
      </c>
    </row>
    <row r="155" spans="1:6" x14ac:dyDescent="0.3">
      <c r="A155" s="95">
        <v>44935</v>
      </c>
      <c r="B155" s="96">
        <v>0.43614583333333329</v>
      </c>
      <c r="C155" s="2">
        <v>5.2</v>
      </c>
      <c r="D155" s="2">
        <v>5.62</v>
      </c>
      <c r="E155" s="2">
        <v>24.54</v>
      </c>
      <c r="F155" s="2">
        <v>38.24</v>
      </c>
    </row>
    <row r="156" spans="1:6" x14ac:dyDescent="0.3">
      <c r="A156" s="95">
        <v>44935</v>
      </c>
      <c r="B156" s="96">
        <v>0.43684027777777779</v>
      </c>
      <c r="C156" s="2">
        <v>5.2</v>
      </c>
      <c r="D156" s="2">
        <v>5.62</v>
      </c>
      <c r="E156" s="2">
        <v>24.55</v>
      </c>
      <c r="F156" s="2">
        <v>38.22</v>
      </c>
    </row>
    <row r="157" spans="1:6" x14ac:dyDescent="0.3">
      <c r="A157" s="95">
        <v>44935</v>
      </c>
      <c r="B157" s="96">
        <v>0.43753472222222217</v>
      </c>
      <c r="C157" s="2">
        <v>5.2</v>
      </c>
      <c r="D157" s="2">
        <v>5.62</v>
      </c>
      <c r="E157" s="2">
        <v>24.55</v>
      </c>
      <c r="F157" s="2">
        <v>38.18</v>
      </c>
    </row>
    <row r="158" spans="1:6" x14ac:dyDescent="0.3">
      <c r="A158" s="95">
        <v>44935</v>
      </c>
      <c r="B158" s="96">
        <v>0.43822916666666667</v>
      </c>
      <c r="C158" s="2">
        <v>5.2</v>
      </c>
      <c r="D158" s="2">
        <v>5.62</v>
      </c>
      <c r="E158" s="2">
        <v>24.55</v>
      </c>
      <c r="F158" s="2">
        <v>38.200000000000003</v>
      </c>
    </row>
    <row r="159" spans="1:6" x14ac:dyDescent="0.3">
      <c r="A159" s="95">
        <v>44935</v>
      </c>
      <c r="B159" s="96">
        <v>0.43892361111111106</v>
      </c>
      <c r="C159" s="2">
        <v>5.2</v>
      </c>
      <c r="D159" s="2">
        <v>5.62</v>
      </c>
      <c r="E159" s="2">
        <v>24.55</v>
      </c>
      <c r="F159" s="2">
        <v>38.159999999999997</v>
      </c>
    </row>
    <row r="160" spans="1:6" x14ac:dyDescent="0.3">
      <c r="A160" s="95">
        <v>44935</v>
      </c>
      <c r="B160" s="96">
        <v>0.43961805555555555</v>
      </c>
      <c r="C160" s="2">
        <v>5.2</v>
      </c>
      <c r="D160" s="2">
        <v>5.62</v>
      </c>
      <c r="E160" s="2">
        <v>24.55</v>
      </c>
      <c r="F160" s="2">
        <v>38.19</v>
      </c>
    </row>
    <row r="161" spans="1:6" x14ac:dyDescent="0.3">
      <c r="A161" s="95">
        <v>44935</v>
      </c>
      <c r="B161" s="96">
        <v>0.44031250000000005</v>
      </c>
      <c r="C161" s="2">
        <v>5.2</v>
      </c>
      <c r="D161" s="2">
        <v>5.62</v>
      </c>
      <c r="E161" s="2">
        <v>24.57</v>
      </c>
      <c r="F161" s="2">
        <v>38.200000000000003</v>
      </c>
    </row>
    <row r="162" spans="1:6" x14ac:dyDescent="0.3">
      <c r="A162" s="95">
        <v>44935</v>
      </c>
      <c r="B162" s="96">
        <v>0.44100694444444444</v>
      </c>
      <c r="C162" s="2">
        <v>5.2</v>
      </c>
      <c r="D162" s="2">
        <v>5.62</v>
      </c>
      <c r="E162" s="2">
        <v>24.6</v>
      </c>
      <c r="F162" s="2">
        <v>38.159999999999997</v>
      </c>
    </row>
    <row r="163" spans="1:6" x14ac:dyDescent="0.3">
      <c r="A163" s="95">
        <v>44935</v>
      </c>
      <c r="B163" s="96">
        <v>0.44170138888888894</v>
      </c>
      <c r="C163" s="2">
        <v>5.2</v>
      </c>
      <c r="D163" s="2">
        <v>5.62</v>
      </c>
      <c r="E163" s="2">
        <v>24.63</v>
      </c>
      <c r="F163" s="2">
        <v>38.19</v>
      </c>
    </row>
    <row r="164" spans="1:6" x14ac:dyDescent="0.3">
      <c r="A164" s="95">
        <v>44935</v>
      </c>
      <c r="B164" s="96">
        <v>0.44239583333333332</v>
      </c>
      <c r="C164" s="2">
        <v>5.2</v>
      </c>
      <c r="D164" s="2">
        <v>5.62</v>
      </c>
      <c r="E164" s="2">
        <v>24.69</v>
      </c>
      <c r="F164" s="2">
        <v>38.21</v>
      </c>
    </row>
    <row r="165" spans="1:6" x14ac:dyDescent="0.3">
      <c r="A165" s="95">
        <v>44935</v>
      </c>
      <c r="B165" s="96">
        <v>0.44309027777777782</v>
      </c>
      <c r="C165" s="2">
        <v>5.2</v>
      </c>
      <c r="D165" s="2">
        <v>5.62</v>
      </c>
      <c r="E165" s="2">
        <v>24.69</v>
      </c>
      <c r="F165" s="2">
        <v>38.19</v>
      </c>
    </row>
    <row r="166" spans="1:6" x14ac:dyDescent="0.3">
      <c r="A166" s="95">
        <v>44935</v>
      </c>
      <c r="B166" s="96">
        <v>0.44378472222222221</v>
      </c>
      <c r="C166" s="2">
        <v>5.2</v>
      </c>
      <c r="D166" s="2">
        <v>5.62</v>
      </c>
      <c r="E166" s="2">
        <v>24.71</v>
      </c>
      <c r="F166" s="2">
        <v>38.19</v>
      </c>
    </row>
    <row r="167" spans="1:6" x14ac:dyDescent="0.3">
      <c r="A167" s="95">
        <v>44935</v>
      </c>
      <c r="B167" s="96">
        <v>0.4444791666666667</v>
      </c>
      <c r="C167" s="2">
        <v>5.2</v>
      </c>
      <c r="D167" s="2">
        <v>5.62</v>
      </c>
      <c r="E167" s="2">
        <v>24.72</v>
      </c>
      <c r="F167" s="2">
        <v>38.18</v>
      </c>
    </row>
    <row r="168" spans="1:6" x14ac:dyDescent="0.3">
      <c r="A168" s="95">
        <v>44935</v>
      </c>
      <c r="B168" s="96">
        <v>0.44517361111111109</v>
      </c>
      <c r="C168" s="2">
        <v>5.21</v>
      </c>
      <c r="D168" s="2">
        <v>5.62</v>
      </c>
      <c r="E168" s="2">
        <v>24.72</v>
      </c>
      <c r="F168" s="2">
        <v>38.18</v>
      </c>
    </row>
    <row r="169" spans="1:6" x14ac:dyDescent="0.3">
      <c r="A169" s="95">
        <v>44935</v>
      </c>
      <c r="B169" s="96">
        <v>0.44586805555555559</v>
      </c>
      <c r="C169" s="2">
        <v>5.21</v>
      </c>
      <c r="D169" s="2">
        <v>5.62</v>
      </c>
      <c r="E169" s="2">
        <v>24.72</v>
      </c>
      <c r="F169" s="2">
        <v>38.18</v>
      </c>
    </row>
    <row r="170" spans="1:6" x14ac:dyDescent="0.3">
      <c r="A170" s="95">
        <v>44935</v>
      </c>
      <c r="B170" s="96">
        <v>0.44656249999999997</v>
      </c>
      <c r="C170" s="2">
        <v>5.2</v>
      </c>
      <c r="D170" s="2">
        <v>5.62</v>
      </c>
      <c r="E170" s="2">
        <v>24.72</v>
      </c>
      <c r="F170" s="2">
        <v>38.17</v>
      </c>
    </row>
    <row r="171" spans="1:6" x14ac:dyDescent="0.3">
      <c r="A171" s="95">
        <v>44935</v>
      </c>
      <c r="B171" s="96">
        <v>0.44725694444444447</v>
      </c>
      <c r="C171" s="2">
        <v>5.2</v>
      </c>
      <c r="D171" s="2">
        <v>5.62</v>
      </c>
      <c r="E171" s="2">
        <v>24.72</v>
      </c>
      <c r="F171" s="2">
        <v>38.17</v>
      </c>
    </row>
    <row r="172" spans="1:6" x14ac:dyDescent="0.3">
      <c r="A172" s="95">
        <v>44935</v>
      </c>
      <c r="B172" s="96">
        <v>0.44795138888888886</v>
      </c>
      <c r="C172" s="2">
        <v>5.2</v>
      </c>
      <c r="D172" s="2">
        <v>5.62</v>
      </c>
      <c r="E172" s="2">
        <v>24.72</v>
      </c>
      <c r="F172" s="2">
        <v>38.159999999999997</v>
      </c>
    </row>
    <row r="173" spans="1:6" x14ac:dyDescent="0.3">
      <c r="A173" s="95">
        <v>44935</v>
      </c>
      <c r="B173" s="96">
        <v>0.44864583333333335</v>
      </c>
      <c r="C173" s="2">
        <v>5.2</v>
      </c>
      <c r="D173" s="2">
        <v>5.62</v>
      </c>
      <c r="E173" s="2">
        <v>24.72</v>
      </c>
      <c r="F173" s="2">
        <v>38.130000000000003</v>
      </c>
    </row>
    <row r="174" spans="1:6" x14ac:dyDescent="0.3">
      <c r="A174" s="95">
        <v>44935</v>
      </c>
      <c r="B174" s="96">
        <v>0.44934027777777774</v>
      </c>
      <c r="C174" s="2">
        <v>5.2</v>
      </c>
      <c r="D174" s="2">
        <v>5.62</v>
      </c>
      <c r="E174" s="2">
        <v>24.72</v>
      </c>
      <c r="F174" s="2">
        <v>38.11</v>
      </c>
    </row>
    <row r="175" spans="1:6" x14ac:dyDescent="0.3">
      <c r="A175" s="95">
        <v>44935</v>
      </c>
      <c r="B175" s="96">
        <v>0.45003472222222224</v>
      </c>
      <c r="C175" s="2">
        <v>5.2</v>
      </c>
      <c r="D175" s="2">
        <v>5.62</v>
      </c>
      <c r="E175" s="2">
        <v>24.72</v>
      </c>
      <c r="F175" s="2">
        <v>38.03</v>
      </c>
    </row>
    <row r="176" spans="1:6" x14ac:dyDescent="0.3">
      <c r="A176" s="95">
        <v>44935</v>
      </c>
      <c r="B176" s="96">
        <v>0.45072916666666668</v>
      </c>
      <c r="C176" s="2">
        <v>5.2</v>
      </c>
      <c r="D176" s="2">
        <v>5.62</v>
      </c>
      <c r="E176" s="2">
        <v>24.72</v>
      </c>
      <c r="F176" s="2">
        <v>38.01</v>
      </c>
    </row>
    <row r="177" spans="1:6" x14ac:dyDescent="0.3">
      <c r="A177" s="95">
        <v>44935</v>
      </c>
      <c r="B177" s="96">
        <v>0.45142361111111112</v>
      </c>
      <c r="C177" s="2">
        <v>5.2</v>
      </c>
      <c r="D177" s="2">
        <v>5.62</v>
      </c>
      <c r="E177" s="2">
        <v>24.72</v>
      </c>
      <c r="F177" s="2">
        <v>37.97</v>
      </c>
    </row>
    <row r="178" spans="1:6" x14ac:dyDescent="0.3">
      <c r="A178" s="95">
        <v>44935</v>
      </c>
      <c r="B178" s="96">
        <v>0.45211805555555556</v>
      </c>
      <c r="C178" s="2">
        <v>5.21</v>
      </c>
      <c r="D178" s="2">
        <v>5.62</v>
      </c>
      <c r="E178" s="2">
        <v>24.72</v>
      </c>
      <c r="F178" s="2">
        <v>37.950000000000003</v>
      </c>
    </row>
    <row r="179" spans="1:6" x14ac:dyDescent="0.3">
      <c r="A179" s="95">
        <v>44935</v>
      </c>
      <c r="B179" s="96">
        <v>0.45281250000000001</v>
      </c>
      <c r="C179" s="2">
        <v>5.2</v>
      </c>
      <c r="D179" s="2">
        <v>5.62</v>
      </c>
      <c r="E179" s="2">
        <v>24.72</v>
      </c>
      <c r="F179" s="2">
        <v>37.96</v>
      </c>
    </row>
    <row r="180" spans="1:6" x14ac:dyDescent="0.3">
      <c r="A180" s="95">
        <v>44935</v>
      </c>
      <c r="B180" s="96">
        <v>0.45350694444444445</v>
      </c>
      <c r="C180" s="2">
        <v>5.2</v>
      </c>
      <c r="D180" s="2">
        <v>5.62</v>
      </c>
      <c r="E180" s="2">
        <v>24.72</v>
      </c>
      <c r="F180" s="2">
        <v>37.97</v>
      </c>
    </row>
    <row r="181" spans="1:6" x14ac:dyDescent="0.3">
      <c r="A181" s="95">
        <v>44935</v>
      </c>
      <c r="B181" s="96">
        <v>0.45420138888888889</v>
      </c>
      <c r="C181" s="2">
        <v>5.2</v>
      </c>
      <c r="D181" s="2">
        <v>5.62</v>
      </c>
      <c r="E181" s="2">
        <v>24.72</v>
      </c>
      <c r="F181" s="2">
        <v>37.96</v>
      </c>
    </row>
    <row r="182" spans="1:6" x14ac:dyDescent="0.3">
      <c r="A182" s="95">
        <v>44935</v>
      </c>
      <c r="B182" s="96">
        <v>0.45489583333333333</v>
      </c>
      <c r="C182" s="2">
        <v>5.2</v>
      </c>
      <c r="D182" s="2">
        <v>5.62</v>
      </c>
      <c r="E182" s="2">
        <v>24.72</v>
      </c>
      <c r="F182" s="2">
        <v>37.85</v>
      </c>
    </row>
    <row r="183" spans="1:6" x14ac:dyDescent="0.3">
      <c r="A183" s="95">
        <v>44935</v>
      </c>
      <c r="B183" s="96">
        <v>0.45559027777777777</v>
      </c>
      <c r="C183" s="2">
        <v>5.2</v>
      </c>
      <c r="D183" s="2">
        <v>5.62</v>
      </c>
      <c r="E183" s="2">
        <v>24.72</v>
      </c>
      <c r="F183" s="2">
        <v>37.840000000000003</v>
      </c>
    </row>
    <row r="184" spans="1:6" x14ac:dyDescent="0.3">
      <c r="A184" s="95">
        <v>44935</v>
      </c>
      <c r="B184" s="96">
        <v>0.45628472222222222</v>
      </c>
      <c r="C184" s="2">
        <v>5.2</v>
      </c>
      <c r="D184" s="2">
        <v>5.62</v>
      </c>
      <c r="E184" s="2">
        <v>24.72</v>
      </c>
      <c r="F184" s="2">
        <v>37.869999999999997</v>
      </c>
    </row>
    <row r="185" spans="1:6" x14ac:dyDescent="0.3">
      <c r="A185" s="95">
        <v>44935</v>
      </c>
      <c r="B185" s="96">
        <v>0.45697916666666666</v>
      </c>
      <c r="C185" s="2">
        <v>5.2</v>
      </c>
      <c r="D185" s="2">
        <v>5.62</v>
      </c>
      <c r="E185" s="2">
        <v>24.72</v>
      </c>
      <c r="F185" s="2">
        <v>37.81</v>
      </c>
    </row>
    <row r="186" spans="1:6" x14ac:dyDescent="0.3">
      <c r="A186" s="95">
        <v>44935</v>
      </c>
      <c r="B186" s="96">
        <v>0.4576736111111111</v>
      </c>
      <c r="C186" s="2">
        <v>5.2</v>
      </c>
      <c r="D186" s="2">
        <v>5.62</v>
      </c>
      <c r="E186" s="2">
        <v>24.72</v>
      </c>
      <c r="F186" s="2">
        <v>37.78</v>
      </c>
    </row>
    <row r="187" spans="1:6" x14ac:dyDescent="0.3">
      <c r="A187" s="95">
        <v>44935</v>
      </c>
      <c r="B187" s="96">
        <v>0.45836805555555554</v>
      </c>
      <c r="C187" s="2">
        <v>5.2</v>
      </c>
      <c r="D187" s="2">
        <v>5.62</v>
      </c>
      <c r="E187" s="2">
        <v>24.72</v>
      </c>
      <c r="F187" s="2">
        <v>37.799999999999997</v>
      </c>
    </row>
    <row r="188" spans="1:6" x14ac:dyDescent="0.3">
      <c r="A188" s="95">
        <v>44935</v>
      </c>
      <c r="B188" s="96">
        <v>0.45906249999999998</v>
      </c>
      <c r="C188" s="2">
        <v>5.2</v>
      </c>
      <c r="D188" s="2">
        <v>5.62</v>
      </c>
      <c r="E188" s="2">
        <v>24.72</v>
      </c>
      <c r="F188" s="2">
        <v>37.770000000000003</v>
      </c>
    </row>
    <row r="189" spans="1:6" x14ac:dyDescent="0.3">
      <c r="A189" s="95">
        <v>44935</v>
      </c>
      <c r="B189" s="96">
        <v>0.45975694444444443</v>
      </c>
      <c r="C189" s="2">
        <v>5.21</v>
      </c>
      <c r="D189" s="2">
        <v>5.62</v>
      </c>
      <c r="E189" s="2">
        <v>24.72</v>
      </c>
      <c r="F189" s="2">
        <v>37.799999999999997</v>
      </c>
    </row>
    <row r="190" spans="1:6" x14ac:dyDescent="0.3">
      <c r="A190" s="95">
        <v>44935</v>
      </c>
      <c r="B190" s="96">
        <v>0.46045138888888887</v>
      </c>
      <c r="C190" s="2">
        <v>5.21</v>
      </c>
      <c r="D190" s="2">
        <v>5.62</v>
      </c>
      <c r="E190" s="2">
        <v>24.72</v>
      </c>
      <c r="F190" s="2">
        <v>37.78</v>
      </c>
    </row>
    <row r="191" spans="1:6" x14ac:dyDescent="0.3">
      <c r="A191" s="95">
        <v>44935</v>
      </c>
      <c r="B191" s="96">
        <v>0.46114583333333337</v>
      </c>
      <c r="C191" s="2">
        <v>5.2</v>
      </c>
      <c r="D191" s="2">
        <v>5.62</v>
      </c>
      <c r="E191" s="2">
        <v>24.72</v>
      </c>
      <c r="F191" s="2">
        <v>37.76</v>
      </c>
    </row>
    <row r="192" spans="1:6" x14ac:dyDescent="0.3">
      <c r="A192" s="95">
        <v>44935</v>
      </c>
      <c r="B192" s="96">
        <v>0.46184027777777775</v>
      </c>
      <c r="C192" s="2">
        <v>5.2</v>
      </c>
      <c r="D192" s="2">
        <v>5.62</v>
      </c>
      <c r="E192" s="2">
        <v>24.72</v>
      </c>
      <c r="F192" s="2">
        <v>37.75</v>
      </c>
    </row>
    <row r="193" spans="1:6" x14ac:dyDescent="0.3">
      <c r="A193" s="95">
        <v>44935</v>
      </c>
      <c r="B193" s="96">
        <v>0.46253472222222225</v>
      </c>
      <c r="C193" s="2">
        <v>5.2</v>
      </c>
      <c r="D193" s="2">
        <v>5.62</v>
      </c>
      <c r="E193" s="2">
        <v>24.72</v>
      </c>
      <c r="F193" s="2">
        <v>37.76</v>
      </c>
    </row>
    <row r="194" spans="1:6" x14ac:dyDescent="0.3">
      <c r="A194" s="95">
        <v>44935</v>
      </c>
      <c r="B194" s="96">
        <v>0.46322916666666664</v>
      </c>
      <c r="C194" s="2">
        <v>5.2</v>
      </c>
      <c r="D194" s="2">
        <v>5.62</v>
      </c>
      <c r="E194" s="2">
        <v>24.72</v>
      </c>
      <c r="F194" s="2">
        <v>37.75</v>
      </c>
    </row>
    <row r="195" spans="1:6" x14ac:dyDescent="0.3">
      <c r="A195" s="95">
        <v>44935</v>
      </c>
      <c r="B195" s="96">
        <v>0.46392361111111113</v>
      </c>
      <c r="C195" s="2">
        <v>5.2</v>
      </c>
      <c r="D195" s="2">
        <v>5.62</v>
      </c>
      <c r="E195" s="2">
        <v>24.72</v>
      </c>
      <c r="F195" s="2">
        <v>37.76</v>
      </c>
    </row>
    <row r="196" spans="1:6" x14ac:dyDescent="0.3">
      <c r="A196" s="95">
        <v>44935</v>
      </c>
      <c r="B196" s="96">
        <v>0.46461805555555552</v>
      </c>
      <c r="C196" s="2">
        <v>5.2</v>
      </c>
      <c r="D196" s="2">
        <v>5.62</v>
      </c>
      <c r="E196" s="2">
        <v>24.72</v>
      </c>
      <c r="F196" s="2">
        <v>37.729999999999997</v>
      </c>
    </row>
    <row r="197" spans="1:6" x14ac:dyDescent="0.3">
      <c r="A197" s="95">
        <v>44935</v>
      </c>
      <c r="B197" s="96">
        <v>0.46531250000000002</v>
      </c>
      <c r="C197" s="2">
        <v>5.2</v>
      </c>
      <c r="D197" s="2">
        <v>5.62</v>
      </c>
      <c r="E197" s="2">
        <v>24.72</v>
      </c>
      <c r="F197" s="2">
        <v>37.700000000000003</v>
      </c>
    </row>
    <row r="198" spans="1:6" x14ac:dyDescent="0.3">
      <c r="A198" s="95">
        <v>44935</v>
      </c>
      <c r="B198" s="96">
        <v>0.4660069444444444</v>
      </c>
      <c r="C198" s="2">
        <v>5.2</v>
      </c>
      <c r="D198" s="2">
        <v>5.62</v>
      </c>
      <c r="E198" s="2">
        <v>24.72</v>
      </c>
      <c r="F198" s="2">
        <v>37.69</v>
      </c>
    </row>
    <row r="199" spans="1:6" x14ac:dyDescent="0.3">
      <c r="A199" s="95">
        <v>44935</v>
      </c>
      <c r="B199" s="96">
        <v>0.4667013888888889</v>
      </c>
      <c r="C199" s="2">
        <v>5.2</v>
      </c>
      <c r="D199" s="2">
        <v>5.62</v>
      </c>
      <c r="E199" s="2">
        <v>24.72</v>
      </c>
      <c r="F199" s="2">
        <v>37.700000000000003</v>
      </c>
    </row>
    <row r="200" spans="1:6" x14ac:dyDescent="0.3">
      <c r="A200" s="95">
        <v>44935</v>
      </c>
      <c r="B200" s="96">
        <v>0.46739583333333329</v>
      </c>
      <c r="C200" s="2">
        <v>5.2</v>
      </c>
      <c r="D200" s="2">
        <v>5.62</v>
      </c>
      <c r="E200" s="2">
        <v>24.72</v>
      </c>
      <c r="F200" s="2">
        <v>37.64</v>
      </c>
    </row>
    <row r="201" spans="1:6" x14ac:dyDescent="0.3">
      <c r="A201" s="95">
        <v>44935</v>
      </c>
      <c r="B201" s="96">
        <v>0.46809027777777779</v>
      </c>
      <c r="C201" s="2">
        <v>5.2</v>
      </c>
      <c r="D201" s="2">
        <v>5.62</v>
      </c>
      <c r="E201" s="2">
        <v>24.72</v>
      </c>
      <c r="F201" s="2">
        <v>37.56</v>
      </c>
    </row>
    <row r="202" spans="1:6" x14ac:dyDescent="0.3">
      <c r="A202" s="95">
        <v>44935</v>
      </c>
      <c r="B202" s="96">
        <v>0.46878472222222217</v>
      </c>
      <c r="C202" s="2">
        <v>5.2</v>
      </c>
      <c r="D202" s="2">
        <v>5.62</v>
      </c>
      <c r="E202" s="2">
        <v>24.72</v>
      </c>
      <c r="F202" s="2">
        <v>37.42</v>
      </c>
    </row>
    <row r="203" spans="1:6" x14ac:dyDescent="0.3">
      <c r="A203" s="95">
        <v>44935</v>
      </c>
      <c r="B203" s="96">
        <v>0.46947916666666667</v>
      </c>
      <c r="C203" s="2">
        <v>5.2</v>
      </c>
      <c r="D203" s="2">
        <v>5.62</v>
      </c>
      <c r="E203" s="2">
        <v>24.72</v>
      </c>
      <c r="F203" s="2">
        <v>37.450000000000003</v>
      </c>
    </row>
    <row r="204" spans="1:6" x14ac:dyDescent="0.3">
      <c r="A204" s="95">
        <v>44935</v>
      </c>
      <c r="B204" s="96">
        <v>0.47017361111111117</v>
      </c>
      <c r="C204" s="2">
        <v>5.2</v>
      </c>
      <c r="D204" s="2">
        <v>5.62</v>
      </c>
      <c r="E204" s="2">
        <v>24.72</v>
      </c>
      <c r="F204" s="2">
        <v>37.53</v>
      </c>
    </row>
    <row r="205" spans="1:6" x14ac:dyDescent="0.3">
      <c r="A205" s="95">
        <v>44935</v>
      </c>
      <c r="B205" s="96">
        <v>0.47086805555555555</v>
      </c>
      <c r="C205" s="2">
        <v>5.2</v>
      </c>
      <c r="D205" s="2">
        <v>5.62</v>
      </c>
      <c r="E205" s="2">
        <v>24.72</v>
      </c>
      <c r="F205" s="2">
        <v>37.57</v>
      </c>
    </row>
    <row r="206" spans="1:6" x14ac:dyDescent="0.3">
      <c r="A206" s="95">
        <v>44935</v>
      </c>
      <c r="B206" s="96">
        <v>0.47156250000000005</v>
      </c>
      <c r="C206" s="2">
        <v>5.2</v>
      </c>
      <c r="D206" s="2">
        <v>5.62</v>
      </c>
      <c r="E206" s="2">
        <v>24.72</v>
      </c>
      <c r="F206" s="2">
        <v>37.53</v>
      </c>
    </row>
    <row r="207" spans="1:6" x14ac:dyDescent="0.3">
      <c r="A207" s="95">
        <v>44935</v>
      </c>
      <c r="B207" s="96">
        <v>0.47225694444444444</v>
      </c>
      <c r="C207" s="2">
        <v>5.2</v>
      </c>
      <c r="D207" s="2">
        <v>5.62</v>
      </c>
      <c r="E207" s="2">
        <v>24.72</v>
      </c>
      <c r="F207" s="2">
        <v>37.6</v>
      </c>
    </row>
    <row r="208" spans="1:6" x14ac:dyDescent="0.3">
      <c r="A208" s="95">
        <v>44935</v>
      </c>
      <c r="B208" s="96">
        <v>0.47295138888888894</v>
      </c>
      <c r="C208" s="2">
        <v>5.2</v>
      </c>
      <c r="D208" s="2">
        <v>5.62</v>
      </c>
      <c r="E208" s="2">
        <v>24.72</v>
      </c>
      <c r="F208" s="2">
        <v>37.51</v>
      </c>
    </row>
    <row r="209" spans="1:6" x14ac:dyDescent="0.3">
      <c r="A209" s="95">
        <v>44935</v>
      </c>
      <c r="B209" s="96">
        <v>0.47364583333333332</v>
      </c>
      <c r="C209" s="2">
        <v>5.21</v>
      </c>
      <c r="D209" s="2">
        <v>5.62</v>
      </c>
      <c r="E209" s="2">
        <v>24.72</v>
      </c>
      <c r="F209" s="2">
        <v>37.26</v>
      </c>
    </row>
    <row r="210" spans="1:6" x14ac:dyDescent="0.3">
      <c r="A210" s="95">
        <v>44935</v>
      </c>
      <c r="B210" s="96">
        <v>0.47434027777777782</v>
      </c>
      <c r="C210" s="2">
        <v>5.21</v>
      </c>
      <c r="D210" s="2">
        <v>5.62</v>
      </c>
      <c r="E210" s="2">
        <v>24.72</v>
      </c>
      <c r="F210" s="2">
        <v>37.24</v>
      </c>
    </row>
    <row r="211" spans="1:6" x14ac:dyDescent="0.3">
      <c r="A211" s="95">
        <v>44935</v>
      </c>
      <c r="B211" s="96">
        <v>0.47503472222222221</v>
      </c>
      <c r="C211" s="2">
        <v>5.21</v>
      </c>
      <c r="D211" s="2">
        <v>5.62</v>
      </c>
      <c r="E211" s="2">
        <v>24.72</v>
      </c>
      <c r="F211" s="2">
        <v>37.200000000000003</v>
      </c>
    </row>
    <row r="212" spans="1:6" x14ac:dyDescent="0.3">
      <c r="A212" s="95">
        <v>44935</v>
      </c>
      <c r="B212" s="96">
        <v>0.4757291666666667</v>
      </c>
      <c r="C212" s="2">
        <v>5.21</v>
      </c>
      <c r="D212" s="2">
        <v>5.62</v>
      </c>
      <c r="E212" s="2">
        <v>24.72</v>
      </c>
      <c r="F212" s="2">
        <v>37.15</v>
      </c>
    </row>
    <row r="213" spans="1:6" x14ac:dyDescent="0.3">
      <c r="A213" s="95">
        <v>44935</v>
      </c>
      <c r="B213" s="96">
        <v>0.47642361111111109</v>
      </c>
      <c r="C213" s="2">
        <v>5.2</v>
      </c>
      <c r="D213" s="2">
        <v>5.62</v>
      </c>
      <c r="E213" s="2">
        <v>24.72</v>
      </c>
      <c r="F213" s="2">
        <v>37.11</v>
      </c>
    </row>
    <row r="214" spans="1:6" x14ac:dyDescent="0.3">
      <c r="A214" s="95">
        <v>44935</v>
      </c>
      <c r="B214" s="96">
        <v>0.47711805555555559</v>
      </c>
      <c r="C214" s="2">
        <v>5.2</v>
      </c>
      <c r="D214" s="2">
        <v>5.62</v>
      </c>
      <c r="E214" s="2">
        <v>24.72</v>
      </c>
      <c r="F214" s="2">
        <v>37.130000000000003</v>
      </c>
    </row>
    <row r="215" spans="1:6" x14ac:dyDescent="0.3">
      <c r="A215" s="95">
        <v>44935</v>
      </c>
      <c r="B215" s="96">
        <v>0.47781249999999997</v>
      </c>
      <c r="C215" s="2">
        <v>5.2</v>
      </c>
      <c r="D215" s="2">
        <v>5.62</v>
      </c>
      <c r="E215" s="2">
        <v>24.72</v>
      </c>
      <c r="F215" s="2">
        <v>37.01</v>
      </c>
    </row>
    <row r="216" spans="1:6" x14ac:dyDescent="0.3">
      <c r="A216" s="95">
        <v>44935</v>
      </c>
      <c r="B216" s="96">
        <v>0.47850694444444447</v>
      </c>
      <c r="C216" s="2">
        <v>5.2</v>
      </c>
      <c r="D216" s="2">
        <v>5.62</v>
      </c>
      <c r="E216" s="2">
        <v>24.72</v>
      </c>
      <c r="F216" s="2">
        <v>36.979999999999997</v>
      </c>
    </row>
    <row r="217" spans="1:6" x14ac:dyDescent="0.3">
      <c r="A217" s="95">
        <v>44935</v>
      </c>
      <c r="B217" s="96">
        <v>0.47920138888888886</v>
      </c>
      <c r="C217" s="2">
        <v>5.2</v>
      </c>
      <c r="D217" s="2">
        <v>5.62</v>
      </c>
      <c r="E217" s="2">
        <v>24.72</v>
      </c>
      <c r="F217" s="2">
        <v>36.97</v>
      </c>
    </row>
    <row r="218" spans="1:6" x14ac:dyDescent="0.3">
      <c r="A218" s="95">
        <v>44935</v>
      </c>
      <c r="B218" s="96">
        <v>0.47989583333333335</v>
      </c>
      <c r="C218" s="2">
        <v>5.2</v>
      </c>
      <c r="D218" s="2">
        <v>5.62</v>
      </c>
      <c r="E218" s="2">
        <v>24.72</v>
      </c>
      <c r="F218" s="2">
        <v>36.869999999999997</v>
      </c>
    </row>
    <row r="219" spans="1:6" x14ac:dyDescent="0.3">
      <c r="A219" s="95">
        <v>44935</v>
      </c>
      <c r="B219" s="96">
        <v>0.48059027777777774</v>
      </c>
      <c r="C219" s="2">
        <v>5.2</v>
      </c>
      <c r="D219" s="2">
        <v>5.62</v>
      </c>
      <c r="E219" s="2">
        <v>24.72</v>
      </c>
      <c r="F219" s="2">
        <v>36.840000000000003</v>
      </c>
    </row>
    <row r="220" spans="1:6" x14ac:dyDescent="0.3">
      <c r="A220" s="95">
        <v>44935</v>
      </c>
      <c r="B220" s="96">
        <v>0.48128472222222224</v>
      </c>
      <c r="C220" s="2">
        <v>5.2</v>
      </c>
      <c r="D220" s="2">
        <v>5.62</v>
      </c>
      <c r="E220" s="2">
        <v>24.72</v>
      </c>
      <c r="F220" s="2">
        <v>36.81</v>
      </c>
    </row>
    <row r="221" spans="1:6" x14ac:dyDescent="0.3">
      <c r="A221" s="95">
        <v>44935</v>
      </c>
      <c r="B221" s="96">
        <v>0.48197916666666668</v>
      </c>
      <c r="C221" s="2">
        <v>5.2</v>
      </c>
      <c r="D221" s="2">
        <v>5.62</v>
      </c>
      <c r="E221" s="2">
        <v>24.72</v>
      </c>
      <c r="F221" s="2">
        <v>36.76</v>
      </c>
    </row>
    <row r="222" spans="1:6" x14ac:dyDescent="0.3">
      <c r="A222" s="95">
        <v>44935</v>
      </c>
      <c r="B222" s="96">
        <v>0.48267361111111112</v>
      </c>
      <c r="C222" s="2">
        <v>5.2</v>
      </c>
      <c r="D222" s="2">
        <v>5.62</v>
      </c>
      <c r="E222" s="2">
        <v>24.72</v>
      </c>
      <c r="F222" s="2">
        <v>36.76</v>
      </c>
    </row>
    <row r="223" spans="1:6" x14ac:dyDescent="0.3">
      <c r="A223" s="95">
        <v>44935</v>
      </c>
      <c r="B223" s="96">
        <v>0.48336805555555556</v>
      </c>
      <c r="C223" s="2">
        <v>5.2</v>
      </c>
      <c r="D223" s="2">
        <v>5.62</v>
      </c>
      <c r="E223" s="2">
        <v>24.72</v>
      </c>
      <c r="F223" s="2">
        <v>36.72</v>
      </c>
    </row>
    <row r="224" spans="1:6" x14ac:dyDescent="0.3">
      <c r="A224" s="95">
        <v>44935</v>
      </c>
      <c r="B224" s="96">
        <v>0.48406250000000001</v>
      </c>
      <c r="C224" s="2">
        <v>5.2</v>
      </c>
      <c r="D224" s="2">
        <v>5.62</v>
      </c>
      <c r="E224" s="2">
        <v>24.72</v>
      </c>
      <c r="F224" s="2">
        <v>36.729999999999997</v>
      </c>
    </row>
    <row r="225" spans="1:6" x14ac:dyDescent="0.3">
      <c r="A225" s="95">
        <v>44935</v>
      </c>
      <c r="B225" s="96">
        <v>0.48475694444444445</v>
      </c>
      <c r="C225" s="2">
        <v>5.2</v>
      </c>
      <c r="D225" s="2">
        <v>5.62</v>
      </c>
      <c r="E225" s="2">
        <v>24.72</v>
      </c>
      <c r="F225" s="2">
        <v>36.700000000000003</v>
      </c>
    </row>
    <row r="226" spans="1:6" x14ac:dyDescent="0.3">
      <c r="A226" s="95">
        <v>44935</v>
      </c>
      <c r="B226" s="96">
        <v>0.48545138888888889</v>
      </c>
      <c r="C226" s="2">
        <v>5.2</v>
      </c>
      <c r="D226" s="2">
        <v>5.62</v>
      </c>
      <c r="E226" s="2">
        <v>24.73</v>
      </c>
      <c r="F226" s="2">
        <v>36.659999999999997</v>
      </c>
    </row>
    <row r="227" spans="1:6" x14ac:dyDescent="0.3">
      <c r="A227" s="95">
        <v>44935</v>
      </c>
      <c r="B227" s="96">
        <v>0.48614583333333333</v>
      </c>
      <c r="C227" s="2">
        <v>5.2</v>
      </c>
      <c r="D227" s="2">
        <v>5.62</v>
      </c>
      <c r="E227" s="2">
        <v>24.73</v>
      </c>
      <c r="F227" s="2">
        <v>36.64</v>
      </c>
    </row>
    <row r="228" spans="1:6" x14ac:dyDescent="0.3">
      <c r="A228" s="95">
        <v>44935</v>
      </c>
      <c r="B228" s="96">
        <v>0.48684027777777777</v>
      </c>
      <c r="C228" s="2">
        <v>5.2</v>
      </c>
      <c r="D228" s="2">
        <v>5.62</v>
      </c>
      <c r="E228" s="2">
        <v>24.73</v>
      </c>
      <c r="F228" s="2">
        <v>36.64</v>
      </c>
    </row>
    <row r="229" spans="1:6" x14ac:dyDescent="0.3">
      <c r="A229" s="95">
        <v>44935</v>
      </c>
      <c r="B229" s="96">
        <v>0.48753472222222222</v>
      </c>
      <c r="C229" s="2">
        <v>5.2</v>
      </c>
      <c r="D229" s="2">
        <v>5.62</v>
      </c>
      <c r="E229" s="2">
        <v>24.73</v>
      </c>
      <c r="F229" s="2">
        <v>36.659999999999997</v>
      </c>
    </row>
    <row r="230" spans="1:6" x14ac:dyDescent="0.3">
      <c r="A230" s="95">
        <v>44935</v>
      </c>
      <c r="B230" s="96">
        <v>0.48822916666666666</v>
      </c>
      <c r="C230" s="2">
        <v>5.2</v>
      </c>
      <c r="D230" s="2">
        <v>5.62</v>
      </c>
      <c r="E230" s="2">
        <v>24.73</v>
      </c>
      <c r="F230" s="2">
        <v>36.700000000000003</v>
      </c>
    </row>
    <row r="231" spans="1:6" x14ac:dyDescent="0.3">
      <c r="A231" s="95">
        <v>44935</v>
      </c>
      <c r="B231" s="96">
        <v>0.4889236111111111</v>
      </c>
      <c r="C231" s="2">
        <v>5.21</v>
      </c>
      <c r="D231" s="2">
        <v>5.62</v>
      </c>
      <c r="E231" s="2">
        <v>24.72</v>
      </c>
      <c r="F231" s="2">
        <v>36.700000000000003</v>
      </c>
    </row>
    <row r="232" spans="1:6" x14ac:dyDescent="0.3">
      <c r="A232" s="95">
        <v>44935</v>
      </c>
      <c r="B232" s="96">
        <v>0.48961805555555554</v>
      </c>
      <c r="C232" s="2">
        <v>5.21</v>
      </c>
      <c r="D232" s="2">
        <v>5.62</v>
      </c>
      <c r="E232" s="2">
        <v>24.72</v>
      </c>
      <c r="F232" s="2">
        <v>36.659999999999997</v>
      </c>
    </row>
    <row r="233" spans="1:6" x14ac:dyDescent="0.3">
      <c r="A233" s="95">
        <v>44935</v>
      </c>
      <c r="B233" s="96">
        <v>0.49031249999999998</v>
      </c>
      <c r="C233" s="2">
        <v>5.2</v>
      </c>
      <c r="D233" s="2">
        <v>5.62</v>
      </c>
      <c r="E233" s="2">
        <v>24.73</v>
      </c>
      <c r="F233" s="2">
        <v>36.68</v>
      </c>
    </row>
    <row r="234" spans="1:6" x14ac:dyDescent="0.3">
      <c r="A234" s="95">
        <v>44935</v>
      </c>
      <c r="B234" s="96">
        <v>0.49100694444444443</v>
      </c>
      <c r="C234" s="2">
        <v>5.21</v>
      </c>
      <c r="D234" s="2">
        <v>5.62</v>
      </c>
      <c r="E234" s="2">
        <v>24.76</v>
      </c>
      <c r="F234" s="2">
        <v>36.69</v>
      </c>
    </row>
    <row r="235" spans="1:6" x14ac:dyDescent="0.3">
      <c r="A235" s="95">
        <v>44935</v>
      </c>
      <c r="B235" s="96">
        <v>0.49170138888888887</v>
      </c>
      <c r="C235" s="2">
        <v>5.2</v>
      </c>
      <c r="D235" s="2">
        <v>5.62</v>
      </c>
      <c r="E235" s="2">
        <v>24.73</v>
      </c>
      <c r="F235" s="2">
        <v>36.700000000000003</v>
      </c>
    </row>
    <row r="236" spans="1:6" x14ac:dyDescent="0.3">
      <c r="A236" s="95">
        <v>44935</v>
      </c>
      <c r="B236" s="96">
        <v>0.49239583333333337</v>
      </c>
      <c r="C236" s="2">
        <v>5.2</v>
      </c>
      <c r="D236" s="2">
        <v>5.62</v>
      </c>
      <c r="E236" s="2">
        <v>24.73</v>
      </c>
      <c r="F236" s="2">
        <v>36.67</v>
      </c>
    </row>
    <row r="237" spans="1:6" x14ac:dyDescent="0.3">
      <c r="A237" s="95">
        <v>44935</v>
      </c>
      <c r="B237" s="96">
        <v>0.49309027777777775</v>
      </c>
      <c r="C237" s="2">
        <v>5.21</v>
      </c>
      <c r="D237" s="2">
        <v>5.62</v>
      </c>
      <c r="E237" s="2">
        <v>24.79</v>
      </c>
      <c r="F237" s="2">
        <v>36.68</v>
      </c>
    </row>
    <row r="238" spans="1:6" x14ac:dyDescent="0.3">
      <c r="A238" s="95">
        <v>44935</v>
      </c>
      <c r="B238" s="96">
        <v>0.49378472222222225</v>
      </c>
      <c r="C238" s="2">
        <v>5.2</v>
      </c>
      <c r="D238" s="2">
        <v>5.62</v>
      </c>
      <c r="E238" s="2">
        <v>24.83</v>
      </c>
      <c r="F238" s="2">
        <v>36.770000000000003</v>
      </c>
    </row>
    <row r="239" spans="1:6" x14ac:dyDescent="0.3">
      <c r="A239" s="95">
        <v>44935</v>
      </c>
      <c r="B239" s="96">
        <v>0.49447916666666664</v>
      </c>
      <c r="C239" s="2">
        <v>5.2</v>
      </c>
      <c r="D239" s="2">
        <v>5.62</v>
      </c>
      <c r="E239" s="2">
        <v>24.82</v>
      </c>
      <c r="F239" s="2">
        <v>36.79</v>
      </c>
    </row>
    <row r="240" spans="1:6" x14ac:dyDescent="0.3">
      <c r="A240" s="95">
        <v>44935</v>
      </c>
      <c r="B240" s="96">
        <v>0.49517361111111113</v>
      </c>
      <c r="C240" s="2">
        <v>5.2</v>
      </c>
      <c r="D240" s="2">
        <v>5.62</v>
      </c>
      <c r="E240" s="2">
        <v>24.82</v>
      </c>
      <c r="F240" s="2">
        <v>36.83</v>
      </c>
    </row>
    <row r="241" spans="1:6" x14ac:dyDescent="0.3">
      <c r="A241" s="95">
        <v>44935</v>
      </c>
      <c r="B241" s="96">
        <v>0.49586805555555552</v>
      </c>
      <c r="C241" s="2">
        <v>5.2</v>
      </c>
      <c r="D241" s="2">
        <v>5.62</v>
      </c>
      <c r="E241" s="2">
        <v>24.8</v>
      </c>
      <c r="F241" s="2">
        <v>36.76</v>
      </c>
    </row>
    <row r="242" spans="1:6" x14ac:dyDescent="0.3">
      <c r="A242" s="95">
        <v>44935</v>
      </c>
      <c r="B242" s="96">
        <v>0.49656250000000002</v>
      </c>
      <c r="C242" s="2">
        <v>5.2</v>
      </c>
      <c r="D242" s="2">
        <v>5.62</v>
      </c>
      <c r="E242" s="2">
        <v>24.83</v>
      </c>
      <c r="F242" s="2">
        <v>36.81</v>
      </c>
    </row>
    <row r="243" spans="1:6" x14ac:dyDescent="0.3">
      <c r="A243" s="95">
        <v>44935</v>
      </c>
      <c r="B243" s="96">
        <v>0.4972569444444444</v>
      </c>
      <c r="C243" s="2">
        <v>5.2</v>
      </c>
      <c r="D243" s="2">
        <v>5.62</v>
      </c>
      <c r="E243" s="2">
        <v>24.83</v>
      </c>
      <c r="F243" s="2">
        <v>36.79</v>
      </c>
    </row>
    <row r="244" spans="1:6" x14ac:dyDescent="0.3">
      <c r="A244" s="95">
        <v>44935</v>
      </c>
      <c r="B244" s="96">
        <v>0.4979513888888889</v>
      </c>
      <c r="C244" s="2">
        <v>5.2</v>
      </c>
      <c r="D244" s="2">
        <v>5.62</v>
      </c>
      <c r="E244" s="2">
        <v>24.83</v>
      </c>
      <c r="F244" s="2">
        <v>36.770000000000003</v>
      </c>
    </row>
    <row r="245" spans="1:6" x14ac:dyDescent="0.3">
      <c r="A245" s="95">
        <v>44935</v>
      </c>
      <c r="B245" s="96">
        <v>0.49864583333333329</v>
      </c>
      <c r="C245" s="2">
        <v>5.2</v>
      </c>
      <c r="D245" s="2">
        <v>5.62</v>
      </c>
      <c r="E245" s="2">
        <v>24.84</v>
      </c>
      <c r="F245" s="2">
        <v>36.78</v>
      </c>
    </row>
    <row r="246" spans="1:6" x14ac:dyDescent="0.3">
      <c r="A246" s="95">
        <v>44935</v>
      </c>
      <c r="B246" s="96">
        <v>0.49934027777777779</v>
      </c>
      <c r="C246" s="2">
        <v>5.2</v>
      </c>
      <c r="D246" s="2">
        <v>5.62</v>
      </c>
      <c r="E246" s="2">
        <v>24.83</v>
      </c>
      <c r="F246" s="2">
        <v>36.74</v>
      </c>
    </row>
    <row r="247" spans="1:6" x14ac:dyDescent="0.3">
      <c r="A247" s="95">
        <v>44935</v>
      </c>
      <c r="B247" s="96">
        <v>0.50003472222222223</v>
      </c>
      <c r="C247" s="2">
        <v>5.2</v>
      </c>
      <c r="D247" s="2">
        <v>5.62</v>
      </c>
      <c r="E247" s="2">
        <v>24.78</v>
      </c>
      <c r="F247" s="2">
        <v>36.700000000000003</v>
      </c>
    </row>
    <row r="248" spans="1:6" x14ac:dyDescent="0.3">
      <c r="A248" s="95">
        <v>44935</v>
      </c>
      <c r="B248" s="96">
        <v>0.50072916666666667</v>
      </c>
      <c r="C248" s="2">
        <v>5.2</v>
      </c>
      <c r="D248" s="2">
        <v>5.62</v>
      </c>
      <c r="E248" s="2">
        <v>24.76</v>
      </c>
      <c r="F248" s="2">
        <v>36.659999999999997</v>
      </c>
    </row>
    <row r="249" spans="1:6" x14ac:dyDescent="0.3">
      <c r="A249" s="95">
        <v>44935</v>
      </c>
      <c r="B249" s="96">
        <v>0.50142361111111111</v>
      </c>
      <c r="C249" s="2">
        <v>5.2</v>
      </c>
      <c r="D249" s="2">
        <v>5.62</v>
      </c>
      <c r="E249" s="2">
        <v>24.75</v>
      </c>
      <c r="F249" s="2">
        <v>36.630000000000003</v>
      </c>
    </row>
    <row r="250" spans="1:6" x14ac:dyDescent="0.3">
      <c r="A250" s="95">
        <v>44935</v>
      </c>
      <c r="B250" s="96">
        <v>0.50211805555555555</v>
      </c>
      <c r="C250" s="2">
        <v>5.2</v>
      </c>
      <c r="D250" s="2">
        <v>5.62</v>
      </c>
      <c r="E250" s="2">
        <v>24.77</v>
      </c>
      <c r="F250" s="2">
        <v>36.630000000000003</v>
      </c>
    </row>
    <row r="251" spans="1:6" x14ac:dyDescent="0.3">
      <c r="A251" s="95">
        <v>44935</v>
      </c>
      <c r="B251" s="96">
        <v>0.5028125</v>
      </c>
      <c r="C251" s="2">
        <v>5.2</v>
      </c>
      <c r="D251" s="2">
        <v>5.62</v>
      </c>
      <c r="E251" s="2">
        <v>24.78</v>
      </c>
      <c r="F251" s="2">
        <v>36.72</v>
      </c>
    </row>
    <row r="252" spans="1:6" x14ac:dyDescent="0.3">
      <c r="A252" s="95">
        <v>44935</v>
      </c>
      <c r="B252" s="96">
        <v>0.50350694444444444</v>
      </c>
      <c r="C252" s="2">
        <v>5.2</v>
      </c>
      <c r="D252" s="2">
        <v>5.62</v>
      </c>
      <c r="E252" s="2">
        <v>24.8</v>
      </c>
      <c r="F252" s="2">
        <v>36.76</v>
      </c>
    </row>
    <row r="253" spans="1:6" x14ac:dyDescent="0.3">
      <c r="A253" s="95">
        <v>44935</v>
      </c>
      <c r="B253" s="96">
        <v>0.50420138888888888</v>
      </c>
      <c r="C253" s="2">
        <v>5.21</v>
      </c>
      <c r="D253" s="2">
        <v>5.62</v>
      </c>
      <c r="E253" s="2">
        <v>24.78</v>
      </c>
      <c r="F253" s="2">
        <v>36.75</v>
      </c>
    </row>
    <row r="254" spans="1:6" x14ac:dyDescent="0.3">
      <c r="A254" s="95">
        <v>44935</v>
      </c>
      <c r="B254" s="96">
        <v>0.50489583333333332</v>
      </c>
      <c r="C254" s="2">
        <v>5.21</v>
      </c>
      <c r="D254" s="2">
        <v>5.62</v>
      </c>
      <c r="E254" s="2">
        <v>24.75</v>
      </c>
      <c r="F254" s="2">
        <v>36.700000000000003</v>
      </c>
    </row>
    <row r="255" spans="1:6" x14ac:dyDescent="0.3">
      <c r="A255" s="95">
        <v>44935</v>
      </c>
      <c r="B255" s="96">
        <v>0.50559027777777776</v>
      </c>
      <c r="C255" s="2">
        <v>5.21</v>
      </c>
      <c r="D255" s="2">
        <v>5.62</v>
      </c>
      <c r="E255" s="2">
        <v>24.72</v>
      </c>
      <c r="F255" s="2">
        <v>36.69</v>
      </c>
    </row>
    <row r="256" spans="1:6" x14ac:dyDescent="0.3">
      <c r="A256" s="95">
        <v>44935</v>
      </c>
      <c r="B256" s="96">
        <v>0.50628472222222221</v>
      </c>
      <c r="C256" s="2">
        <v>5.2</v>
      </c>
      <c r="D256" s="2">
        <v>5.62</v>
      </c>
      <c r="E256" s="2">
        <v>24.72</v>
      </c>
      <c r="F256" s="2">
        <v>36.65</v>
      </c>
    </row>
    <row r="257" spans="1:6" x14ac:dyDescent="0.3">
      <c r="A257" s="95">
        <v>44935</v>
      </c>
      <c r="B257" s="96">
        <v>0.50697916666666665</v>
      </c>
      <c r="C257" s="2">
        <v>5.2</v>
      </c>
      <c r="D257" s="2">
        <v>5.62</v>
      </c>
      <c r="E257" s="2">
        <v>24.72</v>
      </c>
      <c r="F257" s="2">
        <v>36.630000000000003</v>
      </c>
    </row>
    <row r="258" spans="1:6" x14ac:dyDescent="0.3">
      <c r="A258" s="95">
        <v>44935</v>
      </c>
      <c r="B258" s="96">
        <v>0.50767361111111109</v>
      </c>
      <c r="C258" s="2">
        <v>5.2</v>
      </c>
      <c r="D258" s="2">
        <v>5.62</v>
      </c>
      <c r="E258" s="2">
        <v>24.72</v>
      </c>
      <c r="F258" s="2">
        <v>36.630000000000003</v>
      </c>
    </row>
    <row r="259" spans="1:6" x14ac:dyDescent="0.3">
      <c r="A259" s="95">
        <v>44935</v>
      </c>
      <c r="B259" s="96">
        <v>0.50836805555555553</v>
      </c>
      <c r="C259" s="2">
        <v>5.2</v>
      </c>
      <c r="D259" s="2">
        <v>5.62</v>
      </c>
      <c r="E259" s="2">
        <v>24.72</v>
      </c>
      <c r="F259" s="2">
        <v>36.67</v>
      </c>
    </row>
    <row r="260" spans="1:6" x14ac:dyDescent="0.3">
      <c r="A260" s="95">
        <v>44935</v>
      </c>
      <c r="B260" s="96">
        <v>0.50906249999999997</v>
      </c>
      <c r="C260" s="2">
        <v>5.2</v>
      </c>
      <c r="D260" s="2">
        <v>5.62</v>
      </c>
      <c r="E260" s="2">
        <v>24.72</v>
      </c>
      <c r="F260" s="2">
        <v>36.729999999999997</v>
      </c>
    </row>
    <row r="261" spans="1:6" x14ac:dyDescent="0.3">
      <c r="A261" s="95">
        <v>44935</v>
      </c>
      <c r="B261" s="96">
        <v>0.50975694444444442</v>
      </c>
      <c r="C261" s="2">
        <v>5.2</v>
      </c>
      <c r="D261" s="2">
        <v>5.62</v>
      </c>
      <c r="E261" s="2">
        <v>24.72</v>
      </c>
      <c r="F261" s="2">
        <v>36.74</v>
      </c>
    </row>
    <row r="262" spans="1:6" x14ac:dyDescent="0.3">
      <c r="A262" s="95">
        <v>44935</v>
      </c>
      <c r="B262" s="96">
        <v>0.51045138888888886</v>
      </c>
      <c r="C262" s="2">
        <v>5.2</v>
      </c>
      <c r="D262" s="2">
        <v>5.62</v>
      </c>
      <c r="E262" s="2">
        <v>24.72</v>
      </c>
      <c r="F262" s="2">
        <v>36.72</v>
      </c>
    </row>
    <row r="263" spans="1:6" x14ac:dyDescent="0.3">
      <c r="A263" s="95">
        <v>44935</v>
      </c>
      <c r="B263" s="96">
        <v>0.5111458333333333</v>
      </c>
      <c r="C263" s="2">
        <v>5.2</v>
      </c>
      <c r="D263" s="2">
        <v>5.62</v>
      </c>
      <c r="E263" s="2">
        <v>24.72</v>
      </c>
      <c r="F263" s="2">
        <v>36.74</v>
      </c>
    </row>
    <row r="264" spans="1:6" x14ac:dyDescent="0.3">
      <c r="A264" s="95">
        <v>44935</v>
      </c>
      <c r="B264" s="96">
        <v>0.51184027777777785</v>
      </c>
      <c r="C264" s="2">
        <v>5.2</v>
      </c>
      <c r="D264" s="2">
        <v>5.62</v>
      </c>
      <c r="E264" s="2">
        <v>24.72</v>
      </c>
      <c r="F264" s="2">
        <v>36.74</v>
      </c>
    </row>
    <row r="265" spans="1:6" x14ac:dyDescent="0.3">
      <c r="A265" s="95">
        <v>44935</v>
      </c>
      <c r="B265" s="96">
        <v>0.51253472222222218</v>
      </c>
      <c r="C265" s="2">
        <v>5.2</v>
      </c>
      <c r="D265" s="2">
        <v>5.62</v>
      </c>
      <c r="E265" s="2">
        <v>24.72</v>
      </c>
      <c r="F265" s="2">
        <v>36.68</v>
      </c>
    </row>
    <row r="266" spans="1:6" x14ac:dyDescent="0.3">
      <c r="A266" s="95">
        <v>44935</v>
      </c>
      <c r="B266" s="96">
        <v>0.51322916666666674</v>
      </c>
      <c r="C266" s="2">
        <v>5.2</v>
      </c>
      <c r="D266" s="2">
        <v>5.62</v>
      </c>
      <c r="E266" s="2">
        <v>24.72</v>
      </c>
      <c r="F266" s="2">
        <v>36.700000000000003</v>
      </c>
    </row>
    <row r="267" spans="1:6" x14ac:dyDescent="0.3">
      <c r="A267" s="95">
        <v>44935</v>
      </c>
      <c r="B267" s="96">
        <v>0.51392361111111107</v>
      </c>
      <c r="C267" s="2">
        <v>5.2</v>
      </c>
      <c r="D267" s="2">
        <v>5.62</v>
      </c>
      <c r="E267" s="2">
        <v>24.72</v>
      </c>
      <c r="F267" s="2">
        <v>36.71</v>
      </c>
    </row>
    <row r="268" spans="1:6" x14ac:dyDescent="0.3">
      <c r="A268" s="95">
        <v>44935</v>
      </c>
      <c r="B268" s="96">
        <v>0.51461805555555562</v>
      </c>
      <c r="C268" s="2">
        <v>5.2</v>
      </c>
      <c r="D268" s="2">
        <v>5.62</v>
      </c>
      <c r="E268" s="2">
        <v>24.71</v>
      </c>
      <c r="F268" s="2">
        <v>36.68</v>
      </c>
    </row>
    <row r="269" spans="1:6" x14ac:dyDescent="0.3">
      <c r="A269" s="95">
        <v>44935</v>
      </c>
      <c r="B269" s="96">
        <v>0.51531249999999995</v>
      </c>
      <c r="C269" s="2">
        <v>5.2</v>
      </c>
      <c r="D269" s="2">
        <v>5.62</v>
      </c>
      <c r="E269" s="2">
        <v>24.71</v>
      </c>
      <c r="F269" s="2">
        <v>36.74</v>
      </c>
    </row>
    <row r="270" spans="1:6" x14ac:dyDescent="0.3">
      <c r="A270" s="95">
        <v>44935</v>
      </c>
      <c r="B270" s="96">
        <v>0.5160069444444445</v>
      </c>
      <c r="C270" s="2">
        <v>5.2</v>
      </c>
      <c r="D270" s="2">
        <v>5.62</v>
      </c>
      <c r="E270" s="2">
        <v>24.71</v>
      </c>
      <c r="F270" s="2">
        <v>36.700000000000003</v>
      </c>
    </row>
    <row r="271" spans="1:6" x14ac:dyDescent="0.3">
      <c r="A271" s="95">
        <v>44935</v>
      </c>
      <c r="B271" s="96">
        <v>0.51670138888888884</v>
      </c>
      <c r="C271" s="2">
        <v>5.2</v>
      </c>
      <c r="D271" s="2">
        <v>5.62</v>
      </c>
      <c r="E271" s="2">
        <v>24.71</v>
      </c>
      <c r="F271" s="2">
        <v>36.69</v>
      </c>
    </row>
    <row r="272" spans="1:6" x14ac:dyDescent="0.3">
      <c r="A272" s="95">
        <v>44935</v>
      </c>
      <c r="B272" s="96">
        <v>0.51739583333333339</v>
      </c>
      <c r="C272" s="2">
        <v>5.2</v>
      </c>
      <c r="D272" s="2">
        <v>5.62</v>
      </c>
      <c r="E272" s="2">
        <v>24.71</v>
      </c>
      <c r="F272" s="2">
        <v>36.659999999999997</v>
      </c>
    </row>
    <row r="273" spans="1:6" x14ac:dyDescent="0.3">
      <c r="A273" s="95">
        <v>44935</v>
      </c>
      <c r="B273" s="96">
        <v>0.51809027777777772</v>
      </c>
      <c r="C273" s="2">
        <v>5.2</v>
      </c>
      <c r="D273" s="2">
        <v>5.62</v>
      </c>
      <c r="E273" s="2">
        <v>24.72</v>
      </c>
      <c r="F273" s="2">
        <v>36.72</v>
      </c>
    </row>
    <row r="274" spans="1:6" x14ac:dyDescent="0.3">
      <c r="A274" s="95">
        <v>44935</v>
      </c>
      <c r="B274" s="96">
        <v>0.51878472222222227</v>
      </c>
      <c r="C274" s="2">
        <v>5.2</v>
      </c>
      <c r="D274" s="2">
        <v>5.62</v>
      </c>
      <c r="E274" s="2">
        <v>24.72</v>
      </c>
      <c r="F274" s="2">
        <v>36.71</v>
      </c>
    </row>
    <row r="275" spans="1:6" x14ac:dyDescent="0.3">
      <c r="A275" s="95">
        <v>44935</v>
      </c>
      <c r="B275" s="96">
        <v>0.5194791666666666</v>
      </c>
      <c r="C275" s="2">
        <v>5.21</v>
      </c>
      <c r="D275" s="2">
        <v>5.62</v>
      </c>
      <c r="E275" s="2">
        <v>24.72</v>
      </c>
      <c r="F275" s="2">
        <v>36.68</v>
      </c>
    </row>
    <row r="276" spans="1:6" x14ac:dyDescent="0.3">
      <c r="A276" s="95">
        <v>44935</v>
      </c>
      <c r="B276" s="96">
        <v>0.52017361111111116</v>
      </c>
      <c r="C276" s="2">
        <v>5.2</v>
      </c>
      <c r="D276" s="2">
        <v>5.62</v>
      </c>
      <c r="E276" s="2">
        <v>24.72</v>
      </c>
      <c r="F276" s="2">
        <v>36.67</v>
      </c>
    </row>
    <row r="277" spans="1:6" x14ac:dyDescent="0.3">
      <c r="A277" s="95">
        <v>44935</v>
      </c>
      <c r="B277" s="96">
        <v>0.52086805555555549</v>
      </c>
      <c r="C277" s="2">
        <v>5.2</v>
      </c>
      <c r="D277" s="2">
        <v>5.62</v>
      </c>
      <c r="E277" s="2">
        <v>24.73</v>
      </c>
      <c r="F277" s="2">
        <v>36.729999999999997</v>
      </c>
    </row>
    <row r="278" spans="1:6" x14ac:dyDescent="0.3">
      <c r="A278" s="95">
        <v>44935</v>
      </c>
      <c r="B278" s="96">
        <v>0.52156250000000004</v>
      </c>
      <c r="C278" s="2">
        <v>5.2</v>
      </c>
      <c r="D278" s="2">
        <v>5.62</v>
      </c>
      <c r="E278" s="2">
        <v>24.73</v>
      </c>
      <c r="F278" s="2">
        <v>36.72</v>
      </c>
    </row>
    <row r="279" spans="1:6" x14ac:dyDescent="0.3">
      <c r="A279" s="95">
        <v>44935</v>
      </c>
      <c r="B279" s="96">
        <v>0.52225694444444437</v>
      </c>
      <c r="C279" s="2">
        <v>5.2</v>
      </c>
      <c r="D279" s="2">
        <v>5.62</v>
      </c>
      <c r="E279" s="2">
        <v>24.74</v>
      </c>
      <c r="F279" s="2">
        <v>36.74</v>
      </c>
    </row>
    <row r="280" spans="1:6" x14ac:dyDescent="0.3">
      <c r="A280" s="95">
        <v>44935</v>
      </c>
      <c r="B280" s="96">
        <v>0.52295138888888892</v>
      </c>
      <c r="C280" s="2">
        <v>5.2</v>
      </c>
      <c r="D280" s="2">
        <v>5.62</v>
      </c>
      <c r="E280" s="2">
        <v>24.76</v>
      </c>
      <c r="F280" s="2">
        <v>36.79</v>
      </c>
    </row>
    <row r="281" spans="1:6" x14ac:dyDescent="0.3">
      <c r="A281" s="95">
        <v>44935</v>
      </c>
      <c r="B281" s="96">
        <v>0.52364583333333337</v>
      </c>
      <c r="C281" s="2">
        <v>5.2</v>
      </c>
      <c r="D281" s="2">
        <v>5.62</v>
      </c>
      <c r="E281" s="2">
        <v>24.82</v>
      </c>
      <c r="F281" s="2">
        <v>36.880000000000003</v>
      </c>
    </row>
    <row r="282" spans="1:6" x14ac:dyDescent="0.3">
      <c r="A282" s="95">
        <v>44935</v>
      </c>
      <c r="B282" s="96">
        <v>0.52434027777777781</v>
      </c>
      <c r="C282" s="2">
        <v>5.21</v>
      </c>
      <c r="D282" s="2">
        <v>5.62</v>
      </c>
      <c r="E282" s="2">
        <v>24.83</v>
      </c>
      <c r="F282" s="2">
        <v>36.89</v>
      </c>
    </row>
    <row r="283" spans="1:6" x14ac:dyDescent="0.3">
      <c r="A283" s="95">
        <v>44935</v>
      </c>
      <c r="B283" s="96">
        <v>0.52503472222222225</v>
      </c>
      <c r="C283" s="2">
        <v>5.2</v>
      </c>
      <c r="D283" s="2">
        <v>5.62</v>
      </c>
      <c r="E283" s="2">
        <v>24.82</v>
      </c>
      <c r="F283" s="2">
        <v>36.85</v>
      </c>
    </row>
    <row r="284" spans="1:6" x14ac:dyDescent="0.3">
      <c r="A284" s="95">
        <v>44935</v>
      </c>
      <c r="B284" s="96">
        <v>0.52572916666666669</v>
      </c>
      <c r="C284" s="2">
        <v>5.2</v>
      </c>
      <c r="D284" s="2">
        <v>5.62</v>
      </c>
      <c r="E284" s="2">
        <v>24.81</v>
      </c>
      <c r="F284" s="2">
        <v>36.83</v>
      </c>
    </row>
    <row r="285" spans="1:6" x14ac:dyDescent="0.3">
      <c r="A285" s="95">
        <v>44935</v>
      </c>
      <c r="B285" s="96">
        <v>0.52642361111111113</v>
      </c>
      <c r="C285" s="2">
        <v>5.2</v>
      </c>
      <c r="D285" s="2">
        <v>5.62</v>
      </c>
      <c r="E285" s="2">
        <v>24.81</v>
      </c>
      <c r="F285" s="2">
        <v>36.840000000000003</v>
      </c>
    </row>
    <row r="286" spans="1:6" x14ac:dyDescent="0.3">
      <c r="A286" s="95">
        <v>44935</v>
      </c>
      <c r="B286" s="96">
        <v>0.52711805555555558</v>
      </c>
      <c r="C286" s="2">
        <v>5.2</v>
      </c>
      <c r="D286" s="2">
        <v>5.62</v>
      </c>
      <c r="E286" s="2">
        <v>24.84</v>
      </c>
      <c r="F286" s="2">
        <v>36.81</v>
      </c>
    </row>
    <row r="287" spans="1:6" x14ac:dyDescent="0.3">
      <c r="A287" s="95">
        <v>44935</v>
      </c>
      <c r="B287" s="96">
        <v>0.52781250000000002</v>
      </c>
      <c r="C287" s="2">
        <v>5.2</v>
      </c>
      <c r="D287" s="2">
        <v>5.62</v>
      </c>
      <c r="E287" s="2">
        <v>24.84</v>
      </c>
      <c r="F287" s="2">
        <v>36.78</v>
      </c>
    </row>
    <row r="288" spans="1:6" x14ac:dyDescent="0.3">
      <c r="A288" s="95">
        <v>44935</v>
      </c>
      <c r="B288" s="96">
        <v>0.52850694444444446</v>
      </c>
      <c r="C288" s="2">
        <v>5.2</v>
      </c>
      <c r="D288" s="2">
        <v>5.62</v>
      </c>
      <c r="E288" s="2">
        <v>24.86</v>
      </c>
      <c r="F288" s="2">
        <v>36.86</v>
      </c>
    </row>
    <row r="289" spans="1:11" x14ac:dyDescent="0.3">
      <c r="A289" s="95">
        <v>44935</v>
      </c>
      <c r="B289" s="96">
        <v>0.5292013888888889</v>
      </c>
      <c r="C289" s="2">
        <v>5.21</v>
      </c>
      <c r="D289" s="2">
        <v>5.62</v>
      </c>
      <c r="E289" s="2">
        <v>24.94</v>
      </c>
      <c r="F289" s="2">
        <v>37.200000000000003</v>
      </c>
    </row>
    <row r="290" spans="1:11" x14ac:dyDescent="0.3">
      <c r="A290" s="95">
        <v>44935</v>
      </c>
      <c r="B290" s="96">
        <v>0.52989583333333334</v>
      </c>
      <c r="C290" s="2">
        <v>5.21</v>
      </c>
      <c r="D290" s="2">
        <v>5.62</v>
      </c>
      <c r="E290" s="2">
        <v>24.92</v>
      </c>
      <c r="F290" s="2">
        <v>37.53</v>
      </c>
    </row>
    <row r="291" spans="1:11" x14ac:dyDescent="0.3">
      <c r="A291" s="95">
        <v>44935</v>
      </c>
      <c r="B291" s="96">
        <v>0.53059027777777779</v>
      </c>
      <c r="C291" s="2">
        <v>5.21</v>
      </c>
      <c r="D291" s="2">
        <v>5.62</v>
      </c>
      <c r="E291" s="2">
        <v>24.89</v>
      </c>
      <c r="F291" s="2">
        <v>37.71</v>
      </c>
    </row>
    <row r="292" spans="1:11" x14ac:dyDescent="0.3">
      <c r="A292" s="95">
        <v>44935</v>
      </c>
      <c r="B292" s="96">
        <v>0.53128472222222223</v>
      </c>
      <c r="C292" s="2">
        <v>5.21</v>
      </c>
      <c r="D292" s="2">
        <v>5.62</v>
      </c>
      <c r="E292" s="2">
        <v>24.86</v>
      </c>
      <c r="F292" s="2">
        <v>37.72</v>
      </c>
    </row>
    <row r="293" spans="1:11" x14ac:dyDescent="0.3">
      <c r="A293" s="95">
        <v>44935</v>
      </c>
      <c r="B293" s="96">
        <v>0.53197916666666667</v>
      </c>
      <c r="C293" s="2">
        <v>5.22</v>
      </c>
      <c r="D293" s="2">
        <v>5.62</v>
      </c>
      <c r="E293" s="2">
        <v>24.85</v>
      </c>
      <c r="F293" s="2">
        <v>37.729999999999997</v>
      </c>
    </row>
    <row r="294" spans="1:11" x14ac:dyDescent="0.3">
      <c r="A294" s="95">
        <v>44935</v>
      </c>
      <c r="B294" s="96">
        <v>0.53267361111111111</v>
      </c>
      <c r="C294" s="2">
        <v>5.22</v>
      </c>
      <c r="D294" s="2">
        <v>5.62</v>
      </c>
      <c r="E294" s="2">
        <v>24.84</v>
      </c>
      <c r="F294" s="2">
        <v>37.74</v>
      </c>
    </row>
    <row r="295" spans="1:11" x14ac:dyDescent="0.3">
      <c r="A295" s="95">
        <v>44935</v>
      </c>
      <c r="B295" s="96">
        <v>0.53336805555555555</v>
      </c>
      <c r="C295" s="2">
        <v>5.22</v>
      </c>
      <c r="D295" s="2">
        <v>5.62</v>
      </c>
      <c r="E295" s="2">
        <v>24.84</v>
      </c>
      <c r="F295" s="2">
        <v>37.75</v>
      </c>
    </row>
    <row r="296" spans="1:11" x14ac:dyDescent="0.3">
      <c r="A296" s="95">
        <v>44935</v>
      </c>
      <c r="B296" s="96">
        <v>0.5340625</v>
      </c>
      <c r="C296" s="2">
        <v>5.22</v>
      </c>
      <c r="D296" s="2">
        <v>5.62</v>
      </c>
      <c r="E296" s="2">
        <v>24.84</v>
      </c>
      <c r="F296" s="2">
        <v>37.78</v>
      </c>
    </row>
    <row r="297" spans="1:11" x14ac:dyDescent="0.3">
      <c r="A297" s="95">
        <v>44935</v>
      </c>
      <c r="B297" s="96">
        <v>0.53475694444444444</v>
      </c>
      <c r="C297" s="2">
        <v>5.22</v>
      </c>
      <c r="D297" s="2">
        <v>5.62</v>
      </c>
      <c r="E297" s="2">
        <v>24.84</v>
      </c>
      <c r="F297" s="2">
        <v>37.83</v>
      </c>
    </row>
    <row r="298" spans="1:11" x14ac:dyDescent="0.3">
      <c r="A298" s="95"/>
      <c r="B298" s="96"/>
    </row>
    <row r="299" spans="1:11" ht="31.2" x14ac:dyDescent="0.3">
      <c r="A299" s="95" t="str">
        <f>A11</f>
        <v>Date</v>
      </c>
      <c r="B299" s="96"/>
      <c r="C299" s="120" t="str">
        <f>C11</f>
        <v>Exhaust Flow [LPM]</v>
      </c>
      <c r="D299" s="120" t="str">
        <f t="shared" ref="D299:F299" si="0">D11</f>
        <v>Inlet Flow [LPM]</v>
      </c>
      <c r="E299" s="120" t="str">
        <f t="shared" si="0"/>
        <v>Temperature [C]</v>
      </c>
      <c r="F299" s="120" t="str">
        <f t="shared" si="0"/>
        <v>Humidity [%]</v>
      </c>
      <c r="G299" s="94"/>
      <c r="H299" s="94"/>
      <c r="I299" s="94"/>
      <c r="J299" s="94"/>
      <c r="K299" s="94"/>
    </row>
    <row r="300" spans="1:11" x14ac:dyDescent="0.3">
      <c r="A300" s="95">
        <f>A12</f>
        <v>44935</v>
      </c>
      <c r="B300" s="96" t="s">
        <v>1</v>
      </c>
      <c r="C300" s="92">
        <f t="shared" ref="C300:E300" si="1">AVERAGE(C48:C287)</f>
        <v>5.2012916666666893</v>
      </c>
      <c r="D300" s="92">
        <f t="shared" si="1"/>
        <v>5.619999999999977</v>
      </c>
      <c r="E300" s="92">
        <f t="shared" si="1"/>
        <v>24.647333333333318</v>
      </c>
      <c r="F300" s="92">
        <f>AVERAGE(F48:F287)</f>
        <v>37.726499999999987</v>
      </c>
      <c r="G300" s="97"/>
      <c r="H300" s="170"/>
      <c r="I300" s="171"/>
      <c r="J300" s="97"/>
      <c r="K300" s="165"/>
    </row>
    <row r="301" spans="1:11" x14ac:dyDescent="0.3">
      <c r="A301" s="95"/>
      <c r="B301" s="96" t="s">
        <v>79</v>
      </c>
      <c r="C301" s="92">
        <f t="shared" ref="C301:E301" si="2">STDEV(C48:C287)</f>
        <v>3.3608522363430798E-3</v>
      </c>
      <c r="D301" s="92">
        <f t="shared" si="2"/>
        <v>2.3140899443238572E-14</v>
      </c>
      <c r="E301" s="92">
        <f t="shared" si="2"/>
        <v>0.10612405571891538</v>
      </c>
      <c r="F301" s="92">
        <f>STDEV(F48:F287)</f>
        <v>0.71718493147961604</v>
      </c>
      <c r="G301" s="97"/>
      <c r="H301" s="170"/>
      <c r="I301" s="171"/>
      <c r="J301" s="97"/>
      <c r="K301" s="165"/>
    </row>
    <row r="302" spans="1:11" x14ac:dyDescent="0.3">
      <c r="A302" s="95"/>
      <c r="B302" s="96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3AFC92-F997-4E98-811E-FFDCC5C49D6A}">
  <dimension ref="A1:M297"/>
  <sheetViews>
    <sheetView workbookViewId="0">
      <pane ySplit="11" topLeftCell="A284" activePane="bottomLeft" state="frozen"/>
      <selection pane="bottomLeft" activeCell="N291" sqref="N291"/>
    </sheetView>
  </sheetViews>
  <sheetFormatPr defaultColWidth="9.109375" defaultRowHeight="15.6" x14ac:dyDescent="0.3"/>
  <cols>
    <col min="1" max="1" width="10.6640625" style="2" bestFit="1" customWidth="1"/>
    <col min="2" max="4" width="10.6640625" style="2" customWidth="1"/>
    <col min="5" max="6" width="12.6640625" style="2" customWidth="1"/>
    <col min="7" max="7" width="13.33203125" style="2" customWidth="1"/>
    <col min="8" max="8" width="12.6640625" style="2" customWidth="1"/>
    <col min="9" max="9" width="10.6640625" style="2" customWidth="1"/>
    <col min="10" max="10" width="13.33203125" style="2" customWidth="1"/>
    <col min="11" max="12" width="10.6640625" style="2" customWidth="1"/>
    <col min="13" max="16384" width="9.109375" style="2"/>
  </cols>
  <sheetData>
    <row r="1" spans="1:12" x14ac:dyDescent="0.3">
      <c r="A1" s="2" t="s">
        <v>58</v>
      </c>
    </row>
    <row r="2" spans="1:12" x14ac:dyDescent="0.3">
      <c r="A2" s="2" t="s">
        <v>210</v>
      </c>
    </row>
    <row r="3" spans="1:12" x14ac:dyDescent="0.3">
      <c r="A3" s="2" t="s">
        <v>211</v>
      </c>
      <c r="D3" s="2" t="s">
        <v>212</v>
      </c>
    </row>
    <row r="4" spans="1:12" x14ac:dyDescent="0.3">
      <c r="A4" s="2" t="s">
        <v>62</v>
      </c>
    </row>
    <row r="5" spans="1:12" x14ac:dyDescent="0.3">
      <c r="A5" s="2" t="s">
        <v>63</v>
      </c>
    </row>
    <row r="6" spans="1:12" x14ac:dyDescent="0.3">
      <c r="A6" s="2" t="s">
        <v>64</v>
      </c>
    </row>
    <row r="8" spans="1:12" x14ac:dyDescent="0.3">
      <c r="A8" s="2" t="s">
        <v>203</v>
      </c>
    </row>
    <row r="9" spans="1:12" x14ac:dyDescent="0.3">
      <c r="A9" s="2" t="s">
        <v>204</v>
      </c>
    </row>
    <row r="10" spans="1:12" x14ac:dyDescent="0.3">
      <c r="A10" s="2" t="s">
        <v>213</v>
      </c>
    </row>
    <row r="11" spans="1:12" ht="30" customHeight="1" x14ac:dyDescent="0.3">
      <c r="A11" s="2" t="s">
        <v>0</v>
      </c>
      <c r="B11" s="2" t="s">
        <v>67</v>
      </c>
      <c r="C11" s="94" t="s">
        <v>68</v>
      </c>
      <c r="D11" s="94" t="s">
        <v>69</v>
      </c>
      <c r="E11" s="94" t="s">
        <v>70</v>
      </c>
      <c r="F11" s="94" t="s">
        <v>71</v>
      </c>
      <c r="G11" s="94" t="s">
        <v>72</v>
      </c>
      <c r="H11" s="94" t="s">
        <v>73</v>
      </c>
      <c r="I11" s="94" t="s">
        <v>74</v>
      </c>
      <c r="J11" s="94" t="s">
        <v>75</v>
      </c>
      <c r="K11" s="94" t="s">
        <v>133</v>
      </c>
      <c r="L11" s="94" t="s">
        <v>199</v>
      </c>
    </row>
    <row r="12" spans="1:12" x14ac:dyDescent="0.3">
      <c r="A12" s="95">
        <v>44936</v>
      </c>
      <c r="B12" s="96">
        <v>0.33675925925925926</v>
      </c>
      <c r="C12" s="2">
        <v>4.2300000000000004</v>
      </c>
      <c r="D12" s="2">
        <v>5.34</v>
      </c>
      <c r="E12" s="2">
        <v>5.35</v>
      </c>
      <c r="F12" s="2">
        <v>-0.97</v>
      </c>
      <c r="G12" s="2">
        <v>2.87</v>
      </c>
      <c r="H12" s="2">
        <v>23.83</v>
      </c>
      <c r="I12" s="2">
        <v>40.76</v>
      </c>
      <c r="J12" s="2">
        <v>1.35</v>
      </c>
      <c r="K12" s="2">
        <v>2E-3</v>
      </c>
    </row>
    <row r="13" spans="1:12" x14ac:dyDescent="0.3">
      <c r="A13" s="95">
        <v>44936</v>
      </c>
      <c r="B13" s="96">
        <v>0.3374537037037037</v>
      </c>
      <c r="C13" s="2">
        <v>4.24</v>
      </c>
      <c r="D13" s="2">
        <v>5.34</v>
      </c>
      <c r="E13" s="2">
        <v>5.35</v>
      </c>
      <c r="F13" s="2">
        <v>-0.98</v>
      </c>
      <c r="G13" s="2">
        <v>2.86</v>
      </c>
      <c r="H13" s="2">
        <v>23.85</v>
      </c>
      <c r="I13" s="2">
        <v>40.74</v>
      </c>
      <c r="J13" s="2">
        <v>1.35</v>
      </c>
      <c r="K13" s="2">
        <v>2E-3</v>
      </c>
    </row>
    <row r="14" spans="1:12" x14ac:dyDescent="0.3">
      <c r="A14" s="95">
        <v>44936</v>
      </c>
      <c r="B14" s="96">
        <v>0.33814814814814814</v>
      </c>
      <c r="C14" s="2">
        <v>4.24</v>
      </c>
      <c r="D14" s="2">
        <v>5.34</v>
      </c>
      <c r="E14" s="2">
        <v>5.35</v>
      </c>
      <c r="F14" s="2">
        <v>-1</v>
      </c>
      <c r="G14" s="2">
        <v>2.97</v>
      </c>
      <c r="H14" s="2">
        <v>23.87</v>
      </c>
      <c r="I14" s="2">
        <v>40.75</v>
      </c>
      <c r="J14" s="2">
        <v>1.35</v>
      </c>
      <c r="K14" s="2">
        <v>2E-3</v>
      </c>
    </row>
    <row r="15" spans="1:12" x14ac:dyDescent="0.3">
      <c r="A15" s="95">
        <v>44936</v>
      </c>
      <c r="B15" s="96">
        <v>0.33884259259259258</v>
      </c>
      <c r="C15" s="2">
        <v>4.24</v>
      </c>
      <c r="D15" s="2">
        <v>5.34</v>
      </c>
      <c r="E15" s="2">
        <v>5.35</v>
      </c>
      <c r="F15" s="2">
        <v>-0.95</v>
      </c>
      <c r="G15" s="2">
        <v>2.98</v>
      </c>
      <c r="H15" s="2">
        <v>23.88</v>
      </c>
      <c r="I15" s="2">
        <v>40.729999999999997</v>
      </c>
      <c r="J15" s="2">
        <v>1.35</v>
      </c>
      <c r="K15" s="2">
        <v>2E-3</v>
      </c>
    </row>
    <row r="16" spans="1:12" x14ac:dyDescent="0.3">
      <c r="A16" s="95">
        <v>44936</v>
      </c>
      <c r="B16" s="96">
        <v>0.33953703703703703</v>
      </c>
      <c r="C16" s="2">
        <v>4.24</v>
      </c>
      <c r="D16" s="2">
        <v>5.34</v>
      </c>
      <c r="E16" s="2">
        <v>5.35</v>
      </c>
      <c r="F16" s="2">
        <v>-0.95</v>
      </c>
      <c r="G16" s="2">
        <v>2.92</v>
      </c>
      <c r="H16" s="2">
        <v>23.88</v>
      </c>
      <c r="I16" s="2">
        <v>40.75</v>
      </c>
      <c r="J16" s="2">
        <v>1.35</v>
      </c>
      <c r="K16" s="2">
        <v>3.0000000000000001E-3</v>
      </c>
    </row>
    <row r="17" spans="1:11" x14ac:dyDescent="0.3">
      <c r="A17" s="95">
        <v>44936</v>
      </c>
      <c r="B17" s="96">
        <v>0.34023148148148147</v>
      </c>
      <c r="C17" s="2">
        <v>4.24</v>
      </c>
      <c r="D17" s="2">
        <v>5.34</v>
      </c>
      <c r="E17" s="2">
        <v>5.35</v>
      </c>
      <c r="F17" s="2">
        <v>-0.96</v>
      </c>
      <c r="G17" s="2">
        <v>2.9</v>
      </c>
      <c r="H17" s="2">
        <v>23.88</v>
      </c>
      <c r="I17" s="2">
        <v>40.74</v>
      </c>
      <c r="J17" s="2">
        <v>1.35</v>
      </c>
      <c r="K17" s="2">
        <v>2E-3</v>
      </c>
    </row>
    <row r="18" spans="1:11" x14ac:dyDescent="0.3">
      <c r="A18" s="95">
        <v>44936</v>
      </c>
      <c r="B18" s="96">
        <v>0.34092592592592591</v>
      </c>
      <c r="C18" s="2">
        <v>4.2300000000000004</v>
      </c>
      <c r="D18" s="2">
        <v>5.34</v>
      </c>
      <c r="E18" s="2">
        <v>5.35</v>
      </c>
      <c r="F18" s="2">
        <v>-0.97</v>
      </c>
      <c r="G18" s="2">
        <v>2.89</v>
      </c>
      <c r="H18" s="2">
        <v>23.89</v>
      </c>
      <c r="I18" s="2">
        <v>40.74</v>
      </c>
      <c r="J18" s="2">
        <v>1.35</v>
      </c>
      <c r="K18" s="2">
        <v>2E-3</v>
      </c>
    </row>
    <row r="19" spans="1:11" x14ac:dyDescent="0.3">
      <c r="A19" s="95">
        <v>44936</v>
      </c>
      <c r="B19" s="96">
        <v>0.34162037037037035</v>
      </c>
      <c r="C19" s="2">
        <v>4.2300000000000004</v>
      </c>
      <c r="D19" s="2">
        <v>5.34</v>
      </c>
      <c r="E19" s="2">
        <v>5.35</v>
      </c>
      <c r="F19" s="2">
        <v>-0.97</v>
      </c>
      <c r="G19" s="2">
        <v>2.89</v>
      </c>
      <c r="H19" s="2">
        <v>23.88</v>
      </c>
      <c r="I19" s="2">
        <v>40.74</v>
      </c>
      <c r="J19" s="2">
        <v>1.35</v>
      </c>
      <c r="K19" s="2">
        <v>2E-3</v>
      </c>
    </row>
    <row r="20" spans="1:11" x14ac:dyDescent="0.3">
      <c r="A20" s="95">
        <v>44936</v>
      </c>
      <c r="B20" s="96">
        <v>0.34231481481481479</v>
      </c>
      <c r="C20" s="2">
        <v>4.24</v>
      </c>
      <c r="D20" s="2">
        <v>5.34</v>
      </c>
      <c r="E20" s="2">
        <v>5.35</v>
      </c>
      <c r="F20" s="2">
        <v>-0.96</v>
      </c>
      <c r="G20" s="2">
        <v>2.88</v>
      </c>
      <c r="H20" s="2">
        <v>23.85</v>
      </c>
      <c r="I20" s="2">
        <v>40.74</v>
      </c>
      <c r="J20" s="2">
        <v>1.35</v>
      </c>
      <c r="K20" s="2">
        <v>3.0000000000000001E-3</v>
      </c>
    </row>
    <row r="21" spans="1:11" x14ac:dyDescent="0.3">
      <c r="A21" s="95">
        <v>44936</v>
      </c>
      <c r="B21" s="96">
        <v>0.34300925925925929</v>
      </c>
      <c r="C21" s="2">
        <v>4.24</v>
      </c>
      <c r="D21" s="2">
        <v>5.34</v>
      </c>
      <c r="E21" s="2">
        <v>5.35</v>
      </c>
      <c r="F21" s="2">
        <v>-0.95</v>
      </c>
      <c r="G21" s="2">
        <v>2.89</v>
      </c>
      <c r="H21" s="2">
        <v>23.84</v>
      </c>
      <c r="I21" s="2">
        <v>40.729999999999997</v>
      </c>
      <c r="J21" s="2">
        <v>1.35</v>
      </c>
      <c r="K21" s="2">
        <v>3.0000000000000001E-3</v>
      </c>
    </row>
    <row r="22" spans="1:11" x14ac:dyDescent="0.3">
      <c r="A22" s="95">
        <v>44936</v>
      </c>
      <c r="B22" s="96">
        <v>0.34370370370370368</v>
      </c>
      <c r="C22" s="2">
        <v>4.24</v>
      </c>
      <c r="D22" s="2">
        <v>5.34</v>
      </c>
      <c r="E22" s="2">
        <v>5.35</v>
      </c>
      <c r="F22" s="2">
        <v>-0.96</v>
      </c>
      <c r="G22" s="2">
        <v>2.88</v>
      </c>
      <c r="H22" s="2">
        <v>23.88</v>
      </c>
      <c r="I22" s="2">
        <v>40.72</v>
      </c>
      <c r="J22" s="2">
        <v>1.35</v>
      </c>
      <c r="K22" s="2">
        <v>3.0000000000000001E-3</v>
      </c>
    </row>
    <row r="23" spans="1:11" x14ac:dyDescent="0.3">
      <c r="A23" s="95">
        <v>44936</v>
      </c>
      <c r="B23" s="96">
        <v>0.34439814814814818</v>
      </c>
      <c r="C23" s="2">
        <v>4.24</v>
      </c>
      <c r="D23" s="2">
        <v>5.34</v>
      </c>
      <c r="E23" s="2">
        <v>5.35</v>
      </c>
      <c r="F23" s="2">
        <v>-0.97</v>
      </c>
      <c r="G23" s="2">
        <v>2.89</v>
      </c>
      <c r="H23" s="2">
        <v>23.93</v>
      </c>
      <c r="I23" s="2">
        <v>40.76</v>
      </c>
      <c r="J23" s="2">
        <v>1.35</v>
      </c>
      <c r="K23" s="2">
        <v>3.0000000000000001E-3</v>
      </c>
    </row>
    <row r="24" spans="1:11" x14ac:dyDescent="0.3">
      <c r="A24" s="95">
        <v>44936</v>
      </c>
      <c r="B24" s="96">
        <v>0.34509259259259256</v>
      </c>
      <c r="C24" s="2">
        <v>4.24</v>
      </c>
      <c r="D24" s="2">
        <v>5.34</v>
      </c>
      <c r="E24" s="2">
        <v>5.35</v>
      </c>
      <c r="F24" s="2">
        <v>-0.98</v>
      </c>
      <c r="G24" s="2">
        <v>2.9</v>
      </c>
      <c r="H24" s="2">
        <v>23.95</v>
      </c>
      <c r="I24" s="2">
        <v>40.81</v>
      </c>
      <c r="J24" s="2">
        <v>1.35</v>
      </c>
      <c r="K24" s="2">
        <v>3.0000000000000001E-3</v>
      </c>
    </row>
    <row r="25" spans="1:11" x14ac:dyDescent="0.3">
      <c r="A25" s="95">
        <v>44936</v>
      </c>
      <c r="B25" s="96">
        <v>0.34578703703703706</v>
      </c>
      <c r="C25" s="2">
        <v>4.24</v>
      </c>
      <c r="D25" s="2">
        <v>5.34</v>
      </c>
      <c r="E25" s="2">
        <v>5.35</v>
      </c>
      <c r="F25" s="2">
        <v>-0.94</v>
      </c>
      <c r="G25" s="2">
        <v>2.87</v>
      </c>
      <c r="H25" s="2">
        <v>24.05</v>
      </c>
      <c r="I25" s="2">
        <v>40.76</v>
      </c>
      <c r="J25" s="2">
        <v>1.35</v>
      </c>
      <c r="K25" s="2">
        <v>3.0000000000000001E-3</v>
      </c>
    </row>
    <row r="26" spans="1:11" x14ac:dyDescent="0.3">
      <c r="A26" s="95">
        <v>44936</v>
      </c>
      <c r="B26" s="96">
        <v>0.34648148148148145</v>
      </c>
      <c r="C26" s="2">
        <v>4.24</v>
      </c>
      <c r="D26" s="2">
        <v>5.34</v>
      </c>
      <c r="E26" s="2">
        <v>5.35</v>
      </c>
      <c r="F26" s="2">
        <v>-0.93</v>
      </c>
      <c r="G26" s="2">
        <v>2.87</v>
      </c>
      <c r="H26" s="2">
        <v>24.11</v>
      </c>
      <c r="I26" s="2">
        <v>40.799999999999997</v>
      </c>
      <c r="J26" s="2">
        <v>1.35</v>
      </c>
      <c r="K26" s="2">
        <v>3.0000000000000001E-3</v>
      </c>
    </row>
    <row r="27" spans="1:11" x14ac:dyDescent="0.3">
      <c r="A27" s="95">
        <v>44936</v>
      </c>
      <c r="B27" s="96">
        <v>0.34717592592592594</v>
      </c>
      <c r="C27" s="2">
        <v>4.24</v>
      </c>
      <c r="D27" s="2">
        <v>5.34</v>
      </c>
      <c r="E27" s="2">
        <v>5.35</v>
      </c>
      <c r="F27" s="2">
        <v>-0.95</v>
      </c>
      <c r="G27" s="2">
        <v>2.81</v>
      </c>
      <c r="H27" s="2">
        <v>24.12</v>
      </c>
      <c r="I27" s="2">
        <v>40.86</v>
      </c>
      <c r="J27" s="2">
        <v>1.35</v>
      </c>
      <c r="K27" s="2">
        <v>3.0000000000000001E-3</v>
      </c>
    </row>
    <row r="28" spans="1:11" x14ac:dyDescent="0.3">
      <c r="A28" s="95">
        <v>44936</v>
      </c>
      <c r="B28" s="96">
        <v>0.34787037037037033</v>
      </c>
      <c r="C28" s="2">
        <v>4.24</v>
      </c>
      <c r="D28" s="2">
        <v>5.34</v>
      </c>
      <c r="E28" s="2">
        <v>5.35</v>
      </c>
      <c r="F28" s="2">
        <v>-0.92</v>
      </c>
      <c r="G28" s="2">
        <v>2.76</v>
      </c>
      <c r="H28" s="2">
        <v>24.13</v>
      </c>
      <c r="I28" s="2">
        <v>40.9</v>
      </c>
      <c r="J28" s="2">
        <v>1.35</v>
      </c>
      <c r="K28" s="2">
        <v>3.0000000000000001E-3</v>
      </c>
    </row>
    <row r="29" spans="1:11" x14ac:dyDescent="0.3">
      <c r="A29" s="95">
        <v>44936</v>
      </c>
      <c r="B29" s="96">
        <v>0.34856481481481483</v>
      </c>
      <c r="C29" s="2">
        <v>4.24</v>
      </c>
      <c r="D29" s="2">
        <v>5.34</v>
      </c>
      <c r="E29" s="2">
        <v>5.35</v>
      </c>
      <c r="F29" s="2">
        <v>-0.93</v>
      </c>
      <c r="G29" s="2">
        <v>2.93</v>
      </c>
      <c r="H29" s="2">
        <v>24.13</v>
      </c>
      <c r="I29" s="2">
        <v>40.97</v>
      </c>
      <c r="J29" s="2">
        <v>1.35</v>
      </c>
      <c r="K29" s="2">
        <v>3.0000000000000001E-3</v>
      </c>
    </row>
    <row r="30" spans="1:11" x14ac:dyDescent="0.3">
      <c r="A30" s="95">
        <v>44936</v>
      </c>
      <c r="B30" s="96">
        <v>0.34925925925925921</v>
      </c>
      <c r="C30" s="2">
        <v>4.24</v>
      </c>
      <c r="D30" s="2">
        <v>5.34</v>
      </c>
      <c r="E30" s="2">
        <v>5.35</v>
      </c>
      <c r="F30" s="2">
        <v>-0.9</v>
      </c>
      <c r="G30" s="2">
        <v>3.06</v>
      </c>
      <c r="H30" s="2">
        <v>24.12</v>
      </c>
      <c r="I30" s="2">
        <v>41.24</v>
      </c>
      <c r="J30" s="2">
        <v>1.35</v>
      </c>
      <c r="K30" s="2">
        <v>3.0000000000000001E-3</v>
      </c>
    </row>
    <row r="31" spans="1:11" x14ac:dyDescent="0.3">
      <c r="A31" s="95">
        <v>44936</v>
      </c>
      <c r="B31" s="96">
        <v>0.34995370370370371</v>
      </c>
      <c r="C31" s="2">
        <v>4.24</v>
      </c>
      <c r="D31" s="2">
        <v>5.34</v>
      </c>
      <c r="E31" s="2">
        <v>5.35</v>
      </c>
      <c r="F31" s="2">
        <v>-0.92</v>
      </c>
      <c r="G31" s="2">
        <v>3.04</v>
      </c>
      <c r="H31" s="2">
        <v>24.12</v>
      </c>
      <c r="I31" s="2">
        <v>41.44</v>
      </c>
      <c r="J31" s="2">
        <v>1.35</v>
      </c>
      <c r="K31" s="2">
        <v>3.0000000000000001E-3</v>
      </c>
    </row>
    <row r="32" spans="1:11" x14ac:dyDescent="0.3">
      <c r="A32" s="95">
        <v>44936</v>
      </c>
      <c r="B32" s="96">
        <v>0.3506481481481481</v>
      </c>
      <c r="C32" s="2">
        <v>4.24</v>
      </c>
      <c r="D32" s="2">
        <v>5.34</v>
      </c>
      <c r="E32" s="2">
        <v>5.35</v>
      </c>
      <c r="F32" s="2">
        <v>-0.88</v>
      </c>
      <c r="G32" s="2">
        <v>2.92</v>
      </c>
      <c r="H32" s="2">
        <v>24.12</v>
      </c>
      <c r="I32" s="2">
        <v>41.48</v>
      </c>
      <c r="J32" s="2">
        <v>1.35</v>
      </c>
      <c r="K32" s="2">
        <v>3.0000000000000001E-3</v>
      </c>
    </row>
    <row r="33" spans="1:13" x14ac:dyDescent="0.3">
      <c r="A33" s="95">
        <v>44936</v>
      </c>
      <c r="B33" s="96">
        <v>0.3513425925925926</v>
      </c>
      <c r="C33" s="2">
        <v>4.24</v>
      </c>
      <c r="D33" s="2">
        <v>5.34</v>
      </c>
      <c r="E33" s="2">
        <v>5.35</v>
      </c>
      <c r="F33" s="2">
        <v>-0.92</v>
      </c>
      <c r="G33" s="2">
        <v>2.9</v>
      </c>
      <c r="H33" s="2">
        <v>24.13</v>
      </c>
      <c r="I33" s="2">
        <v>41.57</v>
      </c>
      <c r="J33" s="2">
        <v>1.35</v>
      </c>
      <c r="K33" s="2">
        <v>3.0000000000000001E-3</v>
      </c>
    </row>
    <row r="34" spans="1:13" x14ac:dyDescent="0.3">
      <c r="A34" s="95">
        <v>44936</v>
      </c>
      <c r="B34" s="96">
        <v>0.35203703703703698</v>
      </c>
      <c r="C34" s="2">
        <v>4.2300000000000004</v>
      </c>
      <c r="D34" s="2">
        <v>5.34</v>
      </c>
      <c r="E34" s="2">
        <v>5.35</v>
      </c>
      <c r="F34" s="2">
        <v>-0.91</v>
      </c>
      <c r="G34" s="2">
        <v>2.89</v>
      </c>
      <c r="H34" s="2">
        <v>24.12</v>
      </c>
      <c r="I34" s="2">
        <v>41.33</v>
      </c>
      <c r="J34" s="2">
        <v>1.35</v>
      </c>
      <c r="K34" s="2">
        <v>2E-3</v>
      </c>
    </row>
    <row r="35" spans="1:13" x14ac:dyDescent="0.3">
      <c r="A35" s="95">
        <v>44936</v>
      </c>
      <c r="B35" s="96">
        <v>0.35273148148148148</v>
      </c>
      <c r="C35" s="2">
        <v>4.24</v>
      </c>
      <c r="D35" s="2">
        <v>5.34</v>
      </c>
      <c r="E35" s="2">
        <v>5.35</v>
      </c>
      <c r="F35" s="2">
        <v>-0.88</v>
      </c>
      <c r="G35" s="2">
        <v>2.9</v>
      </c>
      <c r="H35" s="2">
        <v>24.13</v>
      </c>
      <c r="I35" s="2">
        <v>41.02</v>
      </c>
      <c r="J35" s="2">
        <v>1.35</v>
      </c>
      <c r="K35" s="2">
        <v>3.0000000000000001E-3</v>
      </c>
    </row>
    <row r="36" spans="1:13" x14ac:dyDescent="0.3">
      <c r="A36" s="95">
        <v>44936</v>
      </c>
      <c r="B36" s="96">
        <v>0.35342592592592598</v>
      </c>
      <c r="C36" s="2">
        <v>4.2300000000000004</v>
      </c>
      <c r="D36" s="2">
        <v>5.34</v>
      </c>
      <c r="E36" s="2">
        <v>5.35</v>
      </c>
      <c r="F36" s="2">
        <v>-0.89</v>
      </c>
      <c r="G36" s="2">
        <v>2.89</v>
      </c>
      <c r="H36" s="2">
        <v>24.12</v>
      </c>
      <c r="I36" s="2">
        <v>40.909999999999997</v>
      </c>
      <c r="J36" s="2">
        <v>1.35</v>
      </c>
      <c r="K36" s="2">
        <v>2E-3</v>
      </c>
    </row>
    <row r="37" spans="1:13" x14ac:dyDescent="0.3">
      <c r="A37" s="95">
        <v>44936</v>
      </c>
      <c r="B37" s="96">
        <v>0.35412037037037036</v>
      </c>
      <c r="C37" s="2">
        <v>4.2300000000000004</v>
      </c>
      <c r="D37" s="2">
        <v>5.34</v>
      </c>
      <c r="E37" s="2">
        <v>5.35</v>
      </c>
      <c r="F37" s="2">
        <v>-0.89</v>
      </c>
      <c r="G37" s="2">
        <v>2.9</v>
      </c>
      <c r="H37" s="2">
        <v>24.11</v>
      </c>
      <c r="I37" s="2">
        <v>40.880000000000003</v>
      </c>
      <c r="J37" s="2">
        <v>1.35</v>
      </c>
      <c r="K37" s="2">
        <v>2E-3</v>
      </c>
    </row>
    <row r="38" spans="1:13" x14ac:dyDescent="0.3">
      <c r="A38" s="95">
        <v>44936</v>
      </c>
      <c r="B38" s="96">
        <v>0.35481481481481486</v>
      </c>
      <c r="C38" s="2">
        <v>4.2300000000000004</v>
      </c>
      <c r="D38" s="2">
        <v>5.34</v>
      </c>
      <c r="E38" s="2">
        <v>5.35</v>
      </c>
      <c r="F38" s="2">
        <v>-0.89</v>
      </c>
      <c r="G38" s="2">
        <v>2.9</v>
      </c>
      <c r="H38" s="2">
        <v>24.12</v>
      </c>
      <c r="I38" s="2">
        <v>40.83</v>
      </c>
      <c r="J38" s="2">
        <v>1.35</v>
      </c>
      <c r="K38" s="2">
        <v>2E-3</v>
      </c>
    </row>
    <row r="39" spans="1:13" x14ac:dyDescent="0.3">
      <c r="A39" s="95">
        <v>44936</v>
      </c>
      <c r="B39" s="96">
        <v>0.35550925925925925</v>
      </c>
      <c r="C39" s="2">
        <v>4.24</v>
      </c>
      <c r="D39" s="2">
        <v>5.34</v>
      </c>
      <c r="E39" s="2">
        <v>5.35</v>
      </c>
      <c r="F39" s="2">
        <v>-0.87</v>
      </c>
      <c r="G39" s="2">
        <v>2.89</v>
      </c>
      <c r="H39" s="2">
        <v>24.12</v>
      </c>
      <c r="I39" s="2">
        <v>40.82</v>
      </c>
      <c r="J39" s="2">
        <v>1.35</v>
      </c>
      <c r="K39" s="2">
        <v>2E-3</v>
      </c>
    </row>
    <row r="40" spans="1:13" x14ac:dyDescent="0.3">
      <c r="A40" s="95">
        <v>44936</v>
      </c>
      <c r="B40" s="96">
        <v>0.35620370370370374</v>
      </c>
      <c r="C40" s="2">
        <v>4.2300000000000004</v>
      </c>
      <c r="D40" s="2">
        <v>5.34</v>
      </c>
      <c r="E40" s="2">
        <v>5.35</v>
      </c>
      <c r="F40" s="2">
        <v>-0.87</v>
      </c>
      <c r="G40" s="2">
        <v>2.9</v>
      </c>
      <c r="H40" s="2">
        <v>24.13</v>
      </c>
      <c r="I40" s="2">
        <v>40.85</v>
      </c>
      <c r="J40" s="2">
        <v>1.35</v>
      </c>
      <c r="K40" s="2">
        <v>2E-3</v>
      </c>
    </row>
    <row r="41" spans="1:13" x14ac:dyDescent="0.3">
      <c r="A41" s="95">
        <v>44936</v>
      </c>
      <c r="B41" s="96">
        <v>0.35689814814814813</v>
      </c>
      <c r="C41" s="2">
        <v>4.2300000000000004</v>
      </c>
      <c r="D41" s="2">
        <v>5.34</v>
      </c>
      <c r="E41" s="2">
        <v>5.35</v>
      </c>
      <c r="F41" s="2">
        <v>-0.87</v>
      </c>
      <c r="G41" s="2">
        <v>2.9</v>
      </c>
      <c r="H41" s="2">
        <v>24.12</v>
      </c>
      <c r="I41" s="2">
        <v>40.86</v>
      </c>
      <c r="J41" s="2">
        <v>1.35</v>
      </c>
      <c r="K41" s="2">
        <v>2E-3</v>
      </c>
    </row>
    <row r="42" spans="1:13" x14ac:dyDescent="0.3">
      <c r="A42" s="95">
        <v>44936</v>
      </c>
      <c r="B42" s="96">
        <v>0.35759259259259263</v>
      </c>
      <c r="C42" s="2">
        <v>4.2300000000000004</v>
      </c>
      <c r="D42" s="2">
        <v>5.34</v>
      </c>
      <c r="E42" s="2">
        <v>5.35</v>
      </c>
      <c r="F42" s="2">
        <v>-0.85</v>
      </c>
      <c r="G42" s="2">
        <v>2.89</v>
      </c>
      <c r="H42" s="2">
        <v>24.12</v>
      </c>
      <c r="I42" s="2">
        <v>40.81</v>
      </c>
      <c r="J42" s="2">
        <v>1.35</v>
      </c>
      <c r="K42" s="2">
        <v>2E-3</v>
      </c>
    </row>
    <row r="43" spans="1:13" x14ac:dyDescent="0.3">
      <c r="A43" s="95">
        <v>44936</v>
      </c>
      <c r="B43" s="96">
        <v>0.35828703703703701</v>
      </c>
      <c r="C43" s="2">
        <v>4.2300000000000004</v>
      </c>
      <c r="D43" s="2">
        <v>5.34</v>
      </c>
      <c r="E43" s="2">
        <v>5.35</v>
      </c>
      <c r="F43" s="2">
        <v>3.22</v>
      </c>
      <c r="G43" s="2">
        <v>3.15</v>
      </c>
      <c r="H43" s="2">
        <v>24.18</v>
      </c>
      <c r="I43" s="2">
        <v>40.78</v>
      </c>
      <c r="J43" s="2">
        <v>1.35</v>
      </c>
      <c r="K43" s="2">
        <v>2E-3</v>
      </c>
    </row>
    <row r="44" spans="1:13" x14ac:dyDescent="0.3">
      <c r="A44" s="95"/>
      <c r="B44" s="96"/>
    </row>
    <row r="45" spans="1:13" x14ac:dyDescent="0.3">
      <c r="A45" s="95">
        <v>44936</v>
      </c>
      <c r="B45" s="96">
        <v>0.35898148148148151</v>
      </c>
      <c r="C45" s="2">
        <v>4.5999999999999996</v>
      </c>
      <c r="D45" s="2">
        <v>5.34</v>
      </c>
      <c r="E45" s="2">
        <v>5.35</v>
      </c>
      <c r="F45" s="2">
        <v>28.05</v>
      </c>
      <c r="G45" s="2">
        <v>3.16</v>
      </c>
      <c r="H45" s="2">
        <v>24.21</v>
      </c>
      <c r="I45" s="2">
        <v>40.67</v>
      </c>
      <c r="J45" s="2">
        <v>1.35</v>
      </c>
      <c r="K45" s="2">
        <v>1.7000000000000001E-2</v>
      </c>
      <c r="L45" s="97">
        <f>13.1-((0.089-K45)*146.53)</f>
        <v>2.5498399999999997</v>
      </c>
      <c r="M45" s="2" t="s">
        <v>206</v>
      </c>
    </row>
    <row r="46" spans="1:13" x14ac:dyDescent="0.3">
      <c r="A46" s="95">
        <v>44936</v>
      </c>
      <c r="B46" s="96">
        <v>0.3596759259259259</v>
      </c>
      <c r="C46" s="2">
        <v>5.59</v>
      </c>
      <c r="D46" s="2">
        <v>5.34</v>
      </c>
      <c r="E46" s="2">
        <v>5.35</v>
      </c>
      <c r="F46" s="2">
        <v>26.68</v>
      </c>
      <c r="G46" s="2">
        <v>2.94</v>
      </c>
      <c r="H46" s="2">
        <v>24.23</v>
      </c>
      <c r="I46" s="2">
        <v>40.53</v>
      </c>
      <c r="J46" s="2">
        <v>1.35</v>
      </c>
      <c r="K46" s="2">
        <v>4.1000000000000002E-2</v>
      </c>
      <c r="L46" s="97">
        <f t="shared" ref="L46:L109" si="0">13.1-((0.089-K46)*146.53)</f>
        <v>6.0665600000000008</v>
      </c>
      <c r="M46" s="2" t="s">
        <v>208</v>
      </c>
    </row>
    <row r="47" spans="1:13" x14ac:dyDescent="0.3">
      <c r="A47" s="95">
        <v>44936</v>
      </c>
      <c r="B47" s="96">
        <v>0.3603703703703704</v>
      </c>
      <c r="C47" s="2">
        <v>6.54</v>
      </c>
      <c r="D47" s="2">
        <v>5.34</v>
      </c>
      <c r="E47" s="2">
        <v>5.35</v>
      </c>
      <c r="F47" s="2">
        <v>26.68</v>
      </c>
      <c r="G47" s="2">
        <v>3.02</v>
      </c>
      <c r="H47" s="2">
        <v>24.24</v>
      </c>
      <c r="I47" s="2">
        <v>40.29</v>
      </c>
      <c r="J47" s="2">
        <v>1.35</v>
      </c>
      <c r="K47" s="2">
        <v>5.3999999999999999E-2</v>
      </c>
      <c r="L47" s="97">
        <f t="shared" si="0"/>
        <v>7.9714499999999999</v>
      </c>
    </row>
    <row r="48" spans="1:13" x14ac:dyDescent="0.3">
      <c r="A48" s="95">
        <v>44936</v>
      </c>
      <c r="B48" s="96">
        <v>0.36106481481481478</v>
      </c>
      <c r="C48" s="2">
        <v>7.35</v>
      </c>
      <c r="D48" s="2">
        <v>5.34</v>
      </c>
      <c r="E48" s="2">
        <v>5.35</v>
      </c>
      <c r="F48" s="2">
        <v>26.68</v>
      </c>
      <c r="G48" s="2">
        <v>3.19</v>
      </c>
      <c r="H48" s="2">
        <v>24.24</v>
      </c>
      <c r="I48" s="2">
        <v>40.090000000000003</v>
      </c>
      <c r="J48" s="2">
        <v>1.35</v>
      </c>
      <c r="K48" s="2">
        <v>6.4000000000000001E-2</v>
      </c>
      <c r="L48" s="97">
        <f t="shared" si="0"/>
        <v>9.43675</v>
      </c>
    </row>
    <row r="49" spans="1:12" x14ac:dyDescent="0.3">
      <c r="A49" s="95">
        <v>44936</v>
      </c>
      <c r="B49" s="96">
        <v>0.36175925925925928</v>
      </c>
      <c r="C49" s="2">
        <v>7.77</v>
      </c>
      <c r="D49" s="2">
        <v>5.34</v>
      </c>
      <c r="E49" s="2">
        <v>5.35</v>
      </c>
      <c r="F49" s="2">
        <v>26.66</v>
      </c>
      <c r="G49" s="2">
        <v>3.05</v>
      </c>
      <c r="H49" s="2">
        <v>24.24</v>
      </c>
      <c r="I49" s="2">
        <v>39.96</v>
      </c>
      <c r="J49" s="2">
        <v>1.35</v>
      </c>
      <c r="K49" s="2">
        <v>6.8000000000000005E-2</v>
      </c>
      <c r="L49" s="97">
        <f t="shared" si="0"/>
        <v>10.022870000000001</v>
      </c>
    </row>
    <row r="50" spans="1:12" x14ac:dyDescent="0.3">
      <c r="A50" s="95">
        <v>44936</v>
      </c>
      <c r="B50" s="96">
        <v>0.36245370370370367</v>
      </c>
      <c r="C50" s="2">
        <v>7.97</v>
      </c>
      <c r="D50" s="2">
        <v>5.34</v>
      </c>
      <c r="E50" s="2">
        <v>5.35</v>
      </c>
      <c r="F50" s="2">
        <v>26.7</v>
      </c>
      <c r="G50" s="2">
        <v>3.04</v>
      </c>
      <c r="H50" s="2">
        <v>24.25</v>
      </c>
      <c r="I50" s="2">
        <v>39.869999999999997</v>
      </c>
      <c r="J50" s="2">
        <v>1.35</v>
      </c>
      <c r="K50" s="2">
        <v>7.0000000000000007E-2</v>
      </c>
      <c r="L50" s="97">
        <f t="shared" si="0"/>
        <v>10.315930000000002</v>
      </c>
    </row>
    <row r="51" spans="1:12" x14ac:dyDescent="0.3">
      <c r="A51" s="95">
        <v>44936</v>
      </c>
      <c r="B51" s="96">
        <v>0.36314814814814816</v>
      </c>
      <c r="C51" s="2">
        <v>8.07</v>
      </c>
      <c r="D51" s="2">
        <v>5.34</v>
      </c>
      <c r="E51" s="2">
        <v>5.35</v>
      </c>
      <c r="F51" s="2">
        <v>26.68</v>
      </c>
      <c r="G51" s="2">
        <v>3.03</v>
      </c>
      <c r="H51" s="2">
        <v>24.24</v>
      </c>
      <c r="I51" s="2">
        <v>39.78</v>
      </c>
      <c r="J51" s="2">
        <v>1.35</v>
      </c>
      <c r="K51" s="2">
        <v>7.0999999999999994E-2</v>
      </c>
      <c r="L51" s="97">
        <f t="shared" si="0"/>
        <v>10.46246</v>
      </c>
    </row>
    <row r="52" spans="1:12" x14ac:dyDescent="0.3">
      <c r="A52" s="95">
        <v>44936</v>
      </c>
      <c r="B52" s="96">
        <v>0.36384259259259261</v>
      </c>
      <c r="C52" s="2">
        <v>8.1199999999999992</v>
      </c>
      <c r="D52" s="2">
        <v>5.34</v>
      </c>
      <c r="E52" s="2">
        <v>5.35</v>
      </c>
      <c r="F52" s="2">
        <v>26.69</v>
      </c>
      <c r="G52" s="2">
        <v>3.03</v>
      </c>
      <c r="H52" s="2">
        <v>24.25</v>
      </c>
      <c r="I52" s="2">
        <v>39.74</v>
      </c>
      <c r="J52" s="2">
        <v>1.35</v>
      </c>
      <c r="K52" s="2">
        <v>7.1999999999999995E-2</v>
      </c>
      <c r="L52" s="97">
        <f t="shared" si="0"/>
        <v>10.608989999999999</v>
      </c>
    </row>
    <row r="53" spans="1:12" x14ac:dyDescent="0.3">
      <c r="A53" s="95">
        <v>44936</v>
      </c>
      <c r="B53" s="96">
        <v>0.36453703703703705</v>
      </c>
      <c r="C53" s="2">
        <v>8.14</v>
      </c>
      <c r="D53" s="2">
        <v>5.34</v>
      </c>
      <c r="E53" s="2">
        <v>5.35</v>
      </c>
      <c r="F53" s="2">
        <v>26.68</v>
      </c>
      <c r="G53" s="2">
        <v>3.05</v>
      </c>
      <c r="H53" s="2">
        <v>24.25</v>
      </c>
      <c r="I53" s="2">
        <v>39.68</v>
      </c>
      <c r="J53" s="2">
        <v>1.35</v>
      </c>
      <c r="K53" s="2">
        <v>7.1999999999999995E-2</v>
      </c>
      <c r="L53" s="97">
        <f t="shared" si="0"/>
        <v>10.608989999999999</v>
      </c>
    </row>
    <row r="54" spans="1:12" x14ac:dyDescent="0.3">
      <c r="A54" s="95">
        <v>44936</v>
      </c>
      <c r="B54" s="96">
        <v>0.36523148148148149</v>
      </c>
      <c r="C54" s="2">
        <v>8.15</v>
      </c>
      <c r="D54" s="2">
        <v>5.34</v>
      </c>
      <c r="E54" s="2">
        <v>5.35</v>
      </c>
      <c r="F54" s="2">
        <v>26.67</v>
      </c>
      <c r="G54" s="2">
        <v>3.01</v>
      </c>
      <c r="H54" s="2">
        <v>24.25</v>
      </c>
      <c r="I54" s="2">
        <v>39.729999999999997</v>
      </c>
      <c r="J54" s="2">
        <v>1.35</v>
      </c>
      <c r="K54" s="2">
        <v>7.1999999999999995E-2</v>
      </c>
      <c r="L54" s="97">
        <f t="shared" si="0"/>
        <v>10.608989999999999</v>
      </c>
    </row>
    <row r="55" spans="1:12" x14ac:dyDescent="0.3">
      <c r="A55" s="95">
        <v>44936</v>
      </c>
      <c r="B55" s="96">
        <v>0.36592592592592593</v>
      </c>
      <c r="C55" s="2">
        <v>8.17</v>
      </c>
      <c r="D55" s="2">
        <v>5.34</v>
      </c>
      <c r="E55" s="2">
        <v>5.35</v>
      </c>
      <c r="F55" s="2">
        <v>26.68</v>
      </c>
      <c r="G55" s="2">
        <v>3.03</v>
      </c>
      <c r="H55" s="2">
        <v>24.24</v>
      </c>
      <c r="I55" s="2">
        <v>39.81</v>
      </c>
      <c r="J55" s="2">
        <v>1.35</v>
      </c>
      <c r="K55" s="2">
        <v>7.1999999999999995E-2</v>
      </c>
      <c r="L55" s="97">
        <f t="shared" si="0"/>
        <v>10.608989999999999</v>
      </c>
    </row>
    <row r="56" spans="1:12" x14ac:dyDescent="0.3">
      <c r="A56" s="95">
        <v>44936</v>
      </c>
      <c r="B56" s="96">
        <v>0.36662037037037037</v>
      </c>
      <c r="C56" s="2">
        <v>8.16</v>
      </c>
      <c r="D56" s="2">
        <v>5.34</v>
      </c>
      <c r="E56" s="2">
        <v>5.35</v>
      </c>
      <c r="F56" s="2">
        <v>26.68</v>
      </c>
      <c r="G56" s="2">
        <v>3.03</v>
      </c>
      <c r="H56" s="2">
        <v>24.24</v>
      </c>
      <c r="I56" s="2">
        <v>39.85</v>
      </c>
      <c r="J56" s="2">
        <v>1.35</v>
      </c>
      <c r="K56" s="2">
        <v>7.1999999999999995E-2</v>
      </c>
      <c r="L56" s="97">
        <f t="shared" si="0"/>
        <v>10.608989999999999</v>
      </c>
    </row>
    <row r="57" spans="1:12" x14ac:dyDescent="0.3">
      <c r="A57" s="95">
        <v>44936</v>
      </c>
      <c r="B57" s="96">
        <v>0.36731481481481482</v>
      </c>
      <c r="C57" s="2">
        <v>8.16</v>
      </c>
      <c r="D57" s="2">
        <v>5.34</v>
      </c>
      <c r="E57" s="2">
        <v>5.35</v>
      </c>
      <c r="F57" s="2">
        <v>26.68</v>
      </c>
      <c r="G57" s="2">
        <v>3</v>
      </c>
      <c r="H57" s="2">
        <v>24.25</v>
      </c>
      <c r="I57" s="2">
        <v>39.78</v>
      </c>
      <c r="J57" s="2">
        <v>1.35</v>
      </c>
      <c r="K57" s="2">
        <v>7.1999999999999995E-2</v>
      </c>
      <c r="L57" s="97">
        <f t="shared" si="0"/>
        <v>10.608989999999999</v>
      </c>
    </row>
    <row r="58" spans="1:12" x14ac:dyDescent="0.3">
      <c r="A58" s="95">
        <v>44936</v>
      </c>
      <c r="B58" s="96">
        <v>0.36800925925925926</v>
      </c>
      <c r="C58" s="2">
        <v>8.16</v>
      </c>
      <c r="D58" s="2">
        <v>5.34</v>
      </c>
      <c r="E58" s="2">
        <v>5.35</v>
      </c>
      <c r="F58" s="2">
        <v>26.68</v>
      </c>
      <c r="G58" s="2">
        <v>3.02</v>
      </c>
      <c r="H58" s="2">
        <v>24.24</v>
      </c>
      <c r="I58" s="2">
        <v>39.770000000000003</v>
      </c>
      <c r="J58" s="2">
        <v>1.35</v>
      </c>
      <c r="K58" s="2">
        <v>7.1999999999999995E-2</v>
      </c>
      <c r="L58" s="97">
        <f t="shared" si="0"/>
        <v>10.608989999999999</v>
      </c>
    </row>
    <row r="59" spans="1:12" x14ac:dyDescent="0.3">
      <c r="A59" s="95">
        <v>44936</v>
      </c>
      <c r="B59" s="96">
        <v>0.3687037037037037</v>
      </c>
      <c r="C59" s="2">
        <v>8.16</v>
      </c>
      <c r="D59" s="2">
        <v>5.34</v>
      </c>
      <c r="E59" s="2">
        <v>5.35</v>
      </c>
      <c r="F59" s="2">
        <v>26.67</v>
      </c>
      <c r="G59" s="2">
        <v>3.01</v>
      </c>
      <c r="H59" s="2">
        <v>24.24</v>
      </c>
      <c r="I59" s="2">
        <v>39.799999999999997</v>
      </c>
      <c r="J59" s="2">
        <v>1.35</v>
      </c>
      <c r="K59" s="2">
        <v>7.1999999999999995E-2</v>
      </c>
      <c r="L59" s="97">
        <f t="shared" si="0"/>
        <v>10.608989999999999</v>
      </c>
    </row>
    <row r="60" spans="1:12" x14ac:dyDescent="0.3">
      <c r="A60" s="95">
        <v>44936</v>
      </c>
      <c r="B60" s="96">
        <v>0.36939814814814814</v>
      </c>
      <c r="C60" s="2">
        <v>8.15</v>
      </c>
      <c r="D60" s="2">
        <v>5.33</v>
      </c>
      <c r="E60" s="2">
        <v>5.35</v>
      </c>
      <c r="F60" s="2">
        <v>26.7</v>
      </c>
      <c r="G60" s="2">
        <v>3</v>
      </c>
      <c r="H60" s="2">
        <v>24.25</v>
      </c>
      <c r="I60" s="2">
        <v>39.71</v>
      </c>
      <c r="J60" s="2">
        <v>1.35</v>
      </c>
      <c r="K60" s="2">
        <v>7.1999999999999995E-2</v>
      </c>
      <c r="L60" s="97">
        <f t="shared" si="0"/>
        <v>10.608989999999999</v>
      </c>
    </row>
    <row r="61" spans="1:12" x14ac:dyDescent="0.3">
      <c r="A61" s="95">
        <v>44936</v>
      </c>
      <c r="B61" s="96">
        <v>0.37009259259259258</v>
      </c>
      <c r="C61" s="2">
        <v>8.14</v>
      </c>
      <c r="D61" s="2">
        <v>5.34</v>
      </c>
      <c r="E61" s="2">
        <v>5.35</v>
      </c>
      <c r="F61" s="2">
        <v>26.69</v>
      </c>
      <c r="G61" s="2">
        <v>3.01</v>
      </c>
      <c r="H61" s="2">
        <v>24.25</v>
      </c>
      <c r="I61" s="2">
        <v>39.659999999999997</v>
      </c>
      <c r="J61" s="2">
        <v>1.35</v>
      </c>
      <c r="K61" s="2">
        <v>7.1999999999999995E-2</v>
      </c>
      <c r="L61" s="97">
        <f t="shared" si="0"/>
        <v>10.608989999999999</v>
      </c>
    </row>
    <row r="62" spans="1:12" x14ac:dyDescent="0.3">
      <c r="A62" s="95">
        <v>44936</v>
      </c>
      <c r="B62" s="96">
        <v>0.37078703703703703</v>
      </c>
      <c r="C62" s="2">
        <v>8.15</v>
      </c>
      <c r="D62" s="2">
        <v>5.34</v>
      </c>
      <c r="E62" s="2">
        <v>5.35</v>
      </c>
      <c r="F62" s="2">
        <v>26.68</v>
      </c>
      <c r="G62" s="2">
        <v>2.98</v>
      </c>
      <c r="H62" s="2">
        <v>24.24</v>
      </c>
      <c r="I62" s="2">
        <v>39.65</v>
      </c>
      <c r="J62" s="2">
        <v>1.35</v>
      </c>
      <c r="K62" s="2">
        <v>7.1999999999999995E-2</v>
      </c>
      <c r="L62" s="97">
        <f t="shared" si="0"/>
        <v>10.608989999999999</v>
      </c>
    </row>
    <row r="63" spans="1:12" x14ac:dyDescent="0.3">
      <c r="A63" s="95">
        <v>44936</v>
      </c>
      <c r="B63" s="96">
        <v>0.37148148148148147</v>
      </c>
      <c r="C63" s="2">
        <v>8.1199999999999992</v>
      </c>
      <c r="D63" s="2">
        <v>5.34</v>
      </c>
      <c r="E63" s="2">
        <v>5.35</v>
      </c>
      <c r="F63" s="2">
        <v>26.68</v>
      </c>
      <c r="G63" s="2">
        <v>2.98</v>
      </c>
      <c r="H63" s="2">
        <v>24.24</v>
      </c>
      <c r="I63" s="2">
        <v>39.65</v>
      </c>
      <c r="J63" s="2">
        <v>1.35</v>
      </c>
      <c r="K63" s="2">
        <v>7.1999999999999995E-2</v>
      </c>
      <c r="L63" s="97">
        <f t="shared" si="0"/>
        <v>10.608989999999999</v>
      </c>
    </row>
    <row r="64" spans="1:12" x14ac:dyDescent="0.3">
      <c r="A64" s="95">
        <v>44936</v>
      </c>
      <c r="B64" s="96">
        <v>0.37217592592592591</v>
      </c>
      <c r="C64" s="2">
        <v>8.1199999999999992</v>
      </c>
      <c r="D64" s="2">
        <v>5.34</v>
      </c>
      <c r="E64" s="2">
        <v>5.35</v>
      </c>
      <c r="F64" s="2">
        <v>26.66</v>
      </c>
      <c r="G64" s="2">
        <v>3.14</v>
      </c>
      <c r="H64" s="2">
        <v>24.24</v>
      </c>
      <c r="I64" s="2">
        <v>39.65</v>
      </c>
      <c r="J64" s="2">
        <v>1.35</v>
      </c>
      <c r="K64" s="2">
        <v>7.1999999999999995E-2</v>
      </c>
      <c r="L64" s="97">
        <f t="shared" si="0"/>
        <v>10.608989999999999</v>
      </c>
    </row>
    <row r="65" spans="1:12" x14ac:dyDescent="0.3">
      <c r="A65" s="95">
        <v>44936</v>
      </c>
      <c r="B65" s="96">
        <v>0.37287037037037035</v>
      </c>
      <c r="C65" s="2">
        <v>8.1199999999999992</v>
      </c>
      <c r="D65" s="2">
        <v>5.34</v>
      </c>
      <c r="E65" s="2">
        <v>5.35</v>
      </c>
      <c r="F65" s="2">
        <v>26.66</v>
      </c>
      <c r="G65" s="2">
        <v>3.02</v>
      </c>
      <c r="H65" s="2">
        <v>24.24</v>
      </c>
      <c r="I65" s="2">
        <v>39.65</v>
      </c>
      <c r="J65" s="2">
        <v>1.35</v>
      </c>
      <c r="K65" s="2">
        <v>7.1999999999999995E-2</v>
      </c>
      <c r="L65" s="97">
        <f t="shared" si="0"/>
        <v>10.608989999999999</v>
      </c>
    </row>
    <row r="66" spans="1:12" x14ac:dyDescent="0.3">
      <c r="A66" s="95">
        <v>44936</v>
      </c>
      <c r="B66" s="96">
        <v>0.37356481481481479</v>
      </c>
      <c r="C66" s="2">
        <v>8.1</v>
      </c>
      <c r="D66" s="2">
        <v>5.34</v>
      </c>
      <c r="E66" s="2">
        <v>5.35</v>
      </c>
      <c r="F66" s="2">
        <v>26.71</v>
      </c>
      <c r="G66" s="2">
        <v>3.02</v>
      </c>
      <c r="H66" s="2">
        <v>24.24</v>
      </c>
      <c r="I66" s="2">
        <v>39.630000000000003</v>
      </c>
      <c r="J66" s="2">
        <v>1.35</v>
      </c>
      <c r="K66" s="2">
        <v>7.0999999999999994E-2</v>
      </c>
      <c r="L66" s="97">
        <f t="shared" si="0"/>
        <v>10.46246</v>
      </c>
    </row>
    <row r="67" spans="1:12" x14ac:dyDescent="0.3">
      <c r="A67" s="95">
        <v>44936</v>
      </c>
      <c r="B67" s="96">
        <v>0.37425925925925929</v>
      </c>
      <c r="C67" s="2">
        <v>8.11</v>
      </c>
      <c r="D67" s="2">
        <v>5.34</v>
      </c>
      <c r="E67" s="2">
        <v>5.35</v>
      </c>
      <c r="F67" s="2">
        <v>26.68</v>
      </c>
      <c r="G67" s="2">
        <v>3.01</v>
      </c>
      <c r="H67" s="2">
        <v>24.24</v>
      </c>
      <c r="I67" s="2">
        <v>39.61</v>
      </c>
      <c r="J67" s="2">
        <v>1.35</v>
      </c>
      <c r="K67" s="2">
        <v>7.0999999999999994E-2</v>
      </c>
      <c r="L67" s="97">
        <f t="shared" si="0"/>
        <v>10.46246</v>
      </c>
    </row>
    <row r="68" spans="1:12" x14ac:dyDescent="0.3">
      <c r="A68" s="95">
        <v>44936</v>
      </c>
      <c r="B68" s="96">
        <v>0.37495370370370368</v>
      </c>
      <c r="C68" s="2">
        <v>8.1</v>
      </c>
      <c r="D68" s="2">
        <v>5.34</v>
      </c>
      <c r="E68" s="2">
        <v>5.35</v>
      </c>
      <c r="F68" s="2">
        <v>26.68</v>
      </c>
      <c r="G68" s="2">
        <v>3</v>
      </c>
      <c r="H68" s="2">
        <v>24.24</v>
      </c>
      <c r="I68" s="2">
        <v>39.659999999999997</v>
      </c>
      <c r="J68" s="2">
        <v>1.35</v>
      </c>
      <c r="K68" s="2">
        <v>7.0999999999999994E-2</v>
      </c>
      <c r="L68" s="97">
        <f t="shared" si="0"/>
        <v>10.46246</v>
      </c>
    </row>
    <row r="69" spans="1:12" x14ac:dyDescent="0.3">
      <c r="A69" s="95">
        <v>44936</v>
      </c>
      <c r="B69" s="96">
        <v>0.37564814814814818</v>
      </c>
      <c r="C69" s="2">
        <v>8.1</v>
      </c>
      <c r="D69" s="2">
        <v>5.34</v>
      </c>
      <c r="E69" s="2">
        <v>5.35</v>
      </c>
      <c r="F69" s="2">
        <v>26.68</v>
      </c>
      <c r="G69" s="2">
        <v>3.02</v>
      </c>
      <c r="H69" s="2">
        <v>24.24</v>
      </c>
      <c r="I69" s="2">
        <v>39.630000000000003</v>
      </c>
      <c r="J69" s="2">
        <v>1.35</v>
      </c>
      <c r="K69" s="2">
        <v>7.0999999999999994E-2</v>
      </c>
      <c r="L69" s="97">
        <f t="shared" si="0"/>
        <v>10.46246</v>
      </c>
    </row>
    <row r="70" spans="1:12" x14ac:dyDescent="0.3">
      <c r="A70" s="95">
        <v>44936</v>
      </c>
      <c r="B70" s="96">
        <v>0.37634259259259256</v>
      </c>
      <c r="C70" s="2">
        <v>8.08</v>
      </c>
      <c r="D70" s="2">
        <v>5.33</v>
      </c>
      <c r="E70" s="2">
        <v>5.35</v>
      </c>
      <c r="F70" s="2">
        <v>26.67</v>
      </c>
      <c r="G70" s="2">
        <v>3.03</v>
      </c>
      <c r="H70" s="2">
        <v>24.24</v>
      </c>
      <c r="I70" s="2">
        <v>39.630000000000003</v>
      </c>
      <c r="J70" s="2">
        <v>1.35</v>
      </c>
      <c r="K70" s="2">
        <v>7.0999999999999994E-2</v>
      </c>
      <c r="L70" s="97">
        <f t="shared" si="0"/>
        <v>10.46246</v>
      </c>
    </row>
    <row r="71" spans="1:12" x14ac:dyDescent="0.3">
      <c r="A71" s="95">
        <v>44936</v>
      </c>
      <c r="B71" s="96">
        <v>0.37703703703703706</v>
      </c>
      <c r="C71" s="2">
        <v>8.09</v>
      </c>
      <c r="D71" s="2">
        <v>5.33</v>
      </c>
      <c r="E71" s="2">
        <v>5.35</v>
      </c>
      <c r="F71" s="2">
        <v>26.68</v>
      </c>
      <c r="G71" s="2">
        <v>3.03</v>
      </c>
      <c r="H71" s="2">
        <v>24.25</v>
      </c>
      <c r="I71" s="2">
        <v>39.630000000000003</v>
      </c>
      <c r="J71" s="2">
        <v>1.35</v>
      </c>
      <c r="K71" s="2">
        <v>7.0999999999999994E-2</v>
      </c>
      <c r="L71" s="97">
        <f t="shared" si="0"/>
        <v>10.46246</v>
      </c>
    </row>
    <row r="72" spans="1:12" x14ac:dyDescent="0.3">
      <c r="A72" s="95">
        <v>44936</v>
      </c>
      <c r="B72" s="96">
        <v>0.37773148148148145</v>
      </c>
      <c r="C72" s="2">
        <v>8.1</v>
      </c>
      <c r="D72" s="2">
        <v>5.33</v>
      </c>
      <c r="E72" s="2">
        <v>5.35</v>
      </c>
      <c r="F72" s="2">
        <v>26.68</v>
      </c>
      <c r="G72" s="2">
        <v>3.04</v>
      </c>
      <c r="H72" s="2">
        <v>24.24</v>
      </c>
      <c r="I72" s="2">
        <v>39.619999999999997</v>
      </c>
      <c r="J72" s="2">
        <v>1.35</v>
      </c>
      <c r="K72" s="2">
        <v>7.0999999999999994E-2</v>
      </c>
      <c r="L72" s="97">
        <f t="shared" si="0"/>
        <v>10.46246</v>
      </c>
    </row>
    <row r="73" spans="1:12" x14ac:dyDescent="0.3">
      <c r="A73" s="95">
        <v>44936</v>
      </c>
      <c r="B73" s="96">
        <v>0.37842592592592594</v>
      </c>
      <c r="C73" s="2">
        <v>8.09</v>
      </c>
      <c r="D73" s="2">
        <v>5.33</v>
      </c>
      <c r="E73" s="2">
        <v>5.35</v>
      </c>
      <c r="F73" s="2">
        <v>26.68</v>
      </c>
      <c r="G73" s="2">
        <v>3.02</v>
      </c>
      <c r="H73" s="2">
        <v>24.25</v>
      </c>
      <c r="I73" s="2">
        <v>39.68</v>
      </c>
      <c r="J73" s="2">
        <v>1.35</v>
      </c>
      <c r="K73" s="2">
        <v>7.0999999999999994E-2</v>
      </c>
      <c r="L73" s="97">
        <f t="shared" si="0"/>
        <v>10.46246</v>
      </c>
    </row>
    <row r="74" spans="1:12" x14ac:dyDescent="0.3">
      <c r="A74" s="95">
        <v>44936</v>
      </c>
      <c r="B74" s="96">
        <v>0.37912037037037033</v>
      </c>
      <c r="C74" s="2">
        <v>8.07</v>
      </c>
      <c r="D74" s="2">
        <v>5.34</v>
      </c>
      <c r="E74" s="2">
        <v>5.34</v>
      </c>
      <c r="F74" s="2">
        <v>26.68</v>
      </c>
      <c r="G74" s="2">
        <v>3.01</v>
      </c>
      <c r="H74" s="2">
        <v>24.24</v>
      </c>
      <c r="I74" s="2">
        <v>39.67</v>
      </c>
      <c r="J74" s="2">
        <v>1.35</v>
      </c>
      <c r="K74" s="2">
        <v>7.0999999999999994E-2</v>
      </c>
      <c r="L74" s="97">
        <f t="shared" si="0"/>
        <v>10.46246</v>
      </c>
    </row>
    <row r="75" spans="1:12" x14ac:dyDescent="0.3">
      <c r="A75" s="95">
        <v>44936</v>
      </c>
      <c r="B75" s="96">
        <v>0.37981481481481483</v>
      </c>
      <c r="C75" s="2">
        <v>8.08</v>
      </c>
      <c r="D75" s="2">
        <v>5.34</v>
      </c>
      <c r="E75" s="2">
        <v>5.34</v>
      </c>
      <c r="F75" s="2">
        <v>26.67</v>
      </c>
      <c r="G75" s="2">
        <v>3.02</v>
      </c>
      <c r="H75" s="2">
        <v>24.24</v>
      </c>
      <c r="I75" s="2">
        <v>39.630000000000003</v>
      </c>
      <c r="J75" s="2">
        <v>1.35</v>
      </c>
      <c r="K75" s="2">
        <v>7.0999999999999994E-2</v>
      </c>
      <c r="L75" s="97">
        <f t="shared" si="0"/>
        <v>10.46246</v>
      </c>
    </row>
    <row r="76" spans="1:12" x14ac:dyDescent="0.3">
      <c r="A76" s="95">
        <v>44936</v>
      </c>
      <c r="B76" s="96">
        <v>0.38050925925925921</v>
      </c>
      <c r="C76" s="2">
        <v>8.06</v>
      </c>
      <c r="D76" s="2">
        <v>5.34</v>
      </c>
      <c r="E76" s="2">
        <v>5.35</v>
      </c>
      <c r="F76" s="2">
        <v>26.67</v>
      </c>
      <c r="G76" s="2">
        <v>3</v>
      </c>
      <c r="H76" s="2">
        <v>24.25</v>
      </c>
      <c r="I76" s="2">
        <v>39.64</v>
      </c>
      <c r="J76" s="2">
        <v>1.35</v>
      </c>
      <c r="K76" s="2">
        <v>7.0999999999999994E-2</v>
      </c>
      <c r="L76" s="97">
        <f t="shared" si="0"/>
        <v>10.46246</v>
      </c>
    </row>
    <row r="77" spans="1:12" x14ac:dyDescent="0.3">
      <c r="A77" s="95">
        <v>44936</v>
      </c>
      <c r="B77" s="96">
        <v>0.38120370370370371</v>
      </c>
      <c r="C77" s="2">
        <v>8.0399999999999991</v>
      </c>
      <c r="D77" s="2">
        <v>5.34</v>
      </c>
      <c r="E77" s="2">
        <v>5.35</v>
      </c>
      <c r="F77" s="2">
        <v>26.69</v>
      </c>
      <c r="G77" s="2">
        <v>3</v>
      </c>
      <c r="H77" s="2">
        <v>24.24</v>
      </c>
      <c r="I77" s="2">
        <v>39.619999999999997</v>
      </c>
      <c r="J77" s="2">
        <v>1.35</v>
      </c>
      <c r="K77" s="2">
        <v>7.0999999999999994E-2</v>
      </c>
      <c r="L77" s="97">
        <f t="shared" si="0"/>
        <v>10.46246</v>
      </c>
    </row>
    <row r="78" spans="1:12" x14ac:dyDescent="0.3">
      <c r="A78" s="95">
        <v>44936</v>
      </c>
      <c r="B78" s="96">
        <v>0.3818981481481481</v>
      </c>
      <c r="C78" s="2">
        <v>8.0399999999999991</v>
      </c>
      <c r="D78" s="2">
        <v>5.34</v>
      </c>
      <c r="E78" s="2">
        <v>5.35</v>
      </c>
      <c r="F78" s="2">
        <v>26.68</v>
      </c>
      <c r="G78" s="2">
        <v>2.99</v>
      </c>
      <c r="H78" s="2">
        <v>24.24</v>
      </c>
      <c r="I78" s="2">
        <v>39.61</v>
      </c>
      <c r="J78" s="2">
        <v>1.35</v>
      </c>
      <c r="K78" s="2">
        <v>7.0999999999999994E-2</v>
      </c>
      <c r="L78" s="97">
        <f t="shared" si="0"/>
        <v>10.46246</v>
      </c>
    </row>
    <row r="79" spans="1:12" x14ac:dyDescent="0.3">
      <c r="A79" s="95">
        <v>44936</v>
      </c>
      <c r="B79" s="96">
        <v>0.3825925925925926</v>
      </c>
      <c r="C79" s="2">
        <v>8.06</v>
      </c>
      <c r="D79" s="2">
        <v>5.34</v>
      </c>
      <c r="E79" s="2">
        <v>5.35</v>
      </c>
      <c r="F79" s="2">
        <v>26.68</v>
      </c>
      <c r="G79" s="2">
        <v>2.98</v>
      </c>
      <c r="H79" s="2">
        <v>24.24</v>
      </c>
      <c r="I79" s="2">
        <v>39.61</v>
      </c>
      <c r="J79" s="2">
        <v>1.35</v>
      </c>
      <c r="K79" s="2">
        <v>7.0999999999999994E-2</v>
      </c>
      <c r="L79" s="97">
        <f t="shared" si="0"/>
        <v>10.46246</v>
      </c>
    </row>
    <row r="80" spans="1:12" x14ac:dyDescent="0.3">
      <c r="A80" s="95">
        <v>44936</v>
      </c>
      <c r="B80" s="96">
        <v>0.38328703703703698</v>
      </c>
      <c r="C80" s="2">
        <v>8.07</v>
      </c>
      <c r="D80" s="2">
        <v>5.34</v>
      </c>
      <c r="E80" s="2">
        <v>5.35</v>
      </c>
      <c r="F80" s="2">
        <v>26.67</v>
      </c>
      <c r="G80" s="2">
        <v>3.11</v>
      </c>
      <c r="H80" s="2">
        <v>24.24</v>
      </c>
      <c r="I80" s="2">
        <v>39.6</v>
      </c>
      <c r="J80" s="2">
        <v>1.35</v>
      </c>
      <c r="K80" s="2">
        <v>7.0999999999999994E-2</v>
      </c>
      <c r="L80" s="97">
        <f t="shared" si="0"/>
        <v>10.46246</v>
      </c>
    </row>
    <row r="81" spans="1:12" x14ac:dyDescent="0.3">
      <c r="A81" s="95">
        <v>44936</v>
      </c>
      <c r="B81" s="96">
        <v>0.38398148148148148</v>
      </c>
      <c r="C81" s="2">
        <v>8.0299999999999994</v>
      </c>
      <c r="D81" s="2">
        <v>5.34</v>
      </c>
      <c r="E81" s="2">
        <v>5.35</v>
      </c>
      <c r="F81" s="2">
        <v>26.67</v>
      </c>
      <c r="G81" s="2">
        <v>3.01</v>
      </c>
      <c r="H81" s="2">
        <v>24.25</v>
      </c>
      <c r="I81" s="2">
        <v>39.64</v>
      </c>
      <c r="J81" s="2">
        <v>1.35</v>
      </c>
      <c r="K81" s="2">
        <v>7.0999999999999994E-2</v>
      </c>
      <c r="L81" s="97">
        <f t="shared" si="0"/>
        <v>10.46246</v>
      </c>
    </row>
    <row r="82" spans="1:12" x14ac:dyDescent="0.3">
      <c r="A82" s="95">
        <v>44936</v>
      </c>
      <c r="B82" s="96">
        <v>0.38467592592592598</v>
      </c>
      <c r="C82" s="2">
        <v>8.0399999999999991</v>
      </c>
      <c r="D82" s="2">
        <v>5.34</v>
      </c>
      <c r="E82" s="2">
        <v>5.35</v>
      </c>
      <c r="F82" s="2">
        <v>26.69</v>
      </c>
      <c r="G82" s="2">
        <v>3.02</v>
      </c>
      <c r="H82" s="2">
        <v>24.25</v>
      </c>
      <c r="I82" s="2">
        <v>39.630000000000003</v>
      </c>
      <c r="J82" s="2">
        <v>1.35</v>
      </c>
      <c r="K82" s="2">
        <v>7.0999999999999994E-2</v>
      </c>
      <c r="L82" s="97">
        <f t="shared" si="0"/>
        <v>10.46246</v>
      </c>
    </row>
    <row r="83" spans="1:12" x14ac:dyDescent="0.3">
      <c r="A83" s="95">
        <v>44936</v>
      </c>
      <c r="B83" s="96">
        <v>0.38537037037037036</v>
      </c>
      <c r="C83" s="2">
        <v>8.02</v>
      </c>
      <c r="D83" s="2">
        <v>5.34</v>
      </c>
      <c r="E83" s="2">
        <v>5.35</v>
      </c>
      <c r="F83" s="2">
        <v>26.67</v>
      </c>
      <c r="G83" s="2">
        <v>3.02</v>
      </c>
      <c r="H83" s="2">
        <v>24.24</v>
      </c>
      <c r="I83" s="2">
        <v>39.619999999999997</v>
      </c>
      <c r="J83" s="2">
        <v>1.35</v>
      </c>
      <c r="K83" s="2">
        <v>7.0999999999999994E-2</v>
      </c>
      <c r="L83" s="97">
        <f t="shared" si="0"/>
        <v>10.46246</v>
      </c>
    </row>
    <row r="84" spans="1:12" x14ac:dyDescent="0.3">
      <c r="A84" s="95">
        <v>44936</v>
      </c>
      <c r="B84" s="96">
        <v>0.38606481481481486</v>
      </c>
      <c r="C84" s="2">
        <v>8.02</v>
      </c>
      <c r="D84" s="2">
        <v>5.33</v>
      </c>
      <c r="E84" s="2">
        <v>5.35</v>
      </c>
      <c r="F84" s="2">
        <v>26.68</v>
      </c>
      <c r="G84" s="2">
        <v>3</v>
      </c>
      <c r="H84" s="2">
        <v>24.25</v>
      </c>
      <c r="I84" s="2">
        <v>39.619999999999997</v>
      </c>
      <c r="J84" s="2">
        <v>1.35</v>
      </c>
      <c r="K84" s="2">
        <v>7.0999999999999994E-2</v>
      </c>
      <c r="L84" s="97">
        <f t="shared" si="0"/>
        <v>10.46246</v>
      </c>
    </row>
    <row r="85" spans="1:12" x14ac:dyDescent="0.3">
      <c r="A85" s="95">
        <v>44936</v>
      </c>
      <c r="B85" s="96">
        <v>0.38675925925925925</v>
      </c>
      <c r="C85" s="2">
        <v>8.02</v>
      </c>
      <c r="D85" s="2">
        <v>5.33</v>
      </c>
      <c r="E85" s="2">
        <v>5.35</v>
      </c>
      <c r="F85" s="2">
        <v>26.68</v>
      </c>
      <c r="G85" s="2">
        <v>3.01</v>
      </c>
      <c r="H85" s="2">
        <v>24.25</v>
      </c>
      <c r="I85" s="2">
        <v>39.659999999999997</v>
      </c>
      <c r="J85" s="2">
        <v>1.35</v>
      </c>
      <c r="K85" s="2">
        <v>7.0999999999999994E-2</v>
      </c>
      <c r="L85" s="97">
        <f t="shared" si="0"/>
        <v>10.46246</v>
      </c>
    </row>
    <row r="86" spans="1:12" x14ac:dyDescent="0.3">
      <c r="A86" s="95">
        <v>44936</v>
      </c>
      <c r="B86" s="96">
        <v>0.38745370370370374</v>
      </c>
      <c r="C86" s="2">
        <v>8.0399999999999991</v>
      </c>
      <c r="D86" s="2">
        <v>5.34</v>
      </c>
      <c r="E86" s="2">
        <v>5.35</v>
      </c>
      <c r="F86" s="2">
        <v>26.67</v>
      </c>
      <c r="G86" s="2">
        <v>3.01</v>
      </c>
      <c r="H86" s="2">
        <v>24.25</v>
      </c>
      <c r="I86" s="2">
        <v>39.700000000000003</v>
      </c>
      <c r="J86" s="2">
        <v>1.35</v>
      </c>
      <c r="K86" s="2">
        <v>7.0999999999999994E-2</v>
      </c>
      <c r="L86" s="97">
        <f t="shared" si="0"/>
        <v>10.46246</v>
      </c>
    </row>
    <row r="87" spans="1:12" x14ac:dyDescent="0.3">
      <c r="A87" s="95">
        <v>44936</v>
      </c>
      <c r="B87" s="96">
        <v>0.38814814814814813</v>
      </c>
      <c r="C87" s="2">
        <v>8.0299999999999994</v>
      </c>
      <c r="D87" s="2">
        <v>5.34</v>
      </c>
      <c r="E87" s="2">
        <v>5.35</v>
      </c>
      <c r="F87" s="2">
        <v>26.68</v>
      </c>
      <c r="G87" s="2">
        <v>3</v>
      </c>
      <c r="H87" s="2">
        <v>24.27</v>
      </c>
      <c r="I87" s="2">
        <v>39.71</v>
      </c>
      <c r="J87" s="2">
        <v>1.35</v>
      </c>
      <c r="K87" s="2">
        <v>7.0999999999999994E-2</v>
      </c>
      <c r="L87" s="97">
        <f t="shared" si="0"/>
        <v>10.46246</v>
      </c>
    </row>
    <row r="88" spans="1:12" x14ac:dyDescent="0.3">
      <c r="A88" s="95">
        <v>44936</v>
      </c>
      <c r="B88" s="96">
        <v>0.38884259259259263</v>
      </c>
      <c r="C88" s="2">
        <v>8.0299999999999994</v>
      </c>
      <c r="D88" s="2">
        <v>5.34</v>
      </c>
      <c r="E88" s="2">
        <v>5.35</v>
      </c>
      <c r="F88" s="2">
        <v>26.69</v>
      </c>
      <c r="G88" s="2">
        <v>3.02</v>
      </c>
      <c r="H88" s="2">
        <v>24.34</v>
      </c>
      <c r="I88" s="2">
        <v>39.69</v>
      </c>
      <c r="J88" s="2">
        <v>1.35</v>
      </c>
      <c r="K88" s="2">
        <v>7.0999999999999994E-2</v>
      </c>
      <c r="L88" s="97">
        <f t="shared" si="0"/>
        <v>10.46246</v>
      </c>
    </row>
    <row r="89" spans="1:12" x14ac:dyDescent="0.3">
      <c r="A89" s="95">
        <v>44936</v>
      </c>
      <c r="B89" s="96">
        <v>0.38953703703703701</v>
      </c>
      <c r="C89" s="2">
        <v>8.0299999999999994</v>
      </c>
      <c r="D89" s="2">
        <v>5.34</v>
      </c>
      <c r="E89" s="2">
        <v>5.35</v>
      </c>
      <c r="F89" s="2">
        <v>26.68</v>
      </c>
      <c r="G89" s="2">
        <v>3.02</v>
      </c>
      <c r="H89" s="2">
        <v>24.39</v>
      </c>
      <c r="I89" s="2">
        <v>39.68</v>
      </c>
      <c r="J89" s="2">
        <v>1.35</v>
      </c>
      <c r="K89" s="2">
        <v>7.0999999999999994E-2</v>
      </c>
      <c r="L89" s="97">
        <f t="shared" si="0"/>
        <v>10.46246</v>
      </c>
    </row>
    <row r="90" spans="1:12" x14ac:dyDescent="0.3">
      <c r="A90" s="95">
        <v>44936</v>
      </c>
      <c r="B90" s="96">
        <v>0.39023148148148151</v>
      </c>
      <c r="C90" s="2">
        <v>8.0299999999999994</v>
      </c>
      <c r="D90" s="2">
        <v>5.34</v>
      </c>
      <c r="E90" s="2">
        <v>5.35</v>
      </c>
      <c r="F90" s="2">
        <v>26.68</v>
      </c>
      <c r="G90" s="2">
        <v>3.01</v>
      </c>
      <c r="H90" s="2">
        <v>24.41</v>
      </c>
      <c r="I90" s="2">
        <v>39.65</v>
      </c>
      <c r="J90" s="2">
        <v>1.35</v>
      </c>
      <c r="K90" s="2">
        <v>7.0999999999999994E-2</v>
      </c>
      <c r="L90" s="97">
        <f t="shared" si="0"/>
        <v>10.46246</v>
      </c>
    </row>
    <row r="91" spans="1:12" x14ac:dyDescent="0.3">
      <c r="A91" s="95">
        <v>44936</v>
      </c>
      <c r="B91" s="96">
        <v>0.3909259259259259</v>
      </c>
      <c r="C91" s="2">
        <v>8.0299999999999994</v>
      </c>
      <c r="D91" s="2">
        <v>5.34</v>
      </c>
      <c r="E91" s="2">
        <v>5.35</v>
      </c>
      <c r="F91" s="2">
        <v>26.68</v>
      </c>
      <c r="G91" s="2">
        <v>3.01</v>
      </c>
      <c r="H91" s="2">
        <v>24.42</v>
      </c>
      <c r="I91" s="2">
        <v>39.69</v>
      </c>
      <c r="J91" s="2">
        <v>1.35</v>
      </c>
      <c r="K91" s="2">
        <v>7.0999999999999994E-2</v>
      </c>
      <c r="L91" s="97">
        <f t="shared" si="0"/>
        <v>10.46246</v>
      </c>
    </row>
    <row r="92" spans="1:12" x14ac:dyDescent="0.3">
      <c r="A92" s="95">
        <v>44936</v>
      </c>
      <c r="B92" s="96">
        <v>0.3916203703703704</v>
      </c>
      <c r="C92" s="2">
        <v>8.02</v>
      </c>
      <c r="D92" s="2">
        <v>5.33</v>
      </c>
      <c r="E92" s="2">
        <v>5.35</v>
      </c>
      <c r="F92" s="2">
        <v>26.67</v>
      </c>
      <c r="G92" s="2">
        <v>3.01</v>
      </c>
      <c r="H92" s="2">
        <v>24.42</v>
      </c>
      <c r="I92" s="2">
        <v>39.64</v>
      </c>
      <c r="J92" s="2">
        <v>1.35</v>
      </c>
      <c r="K92" s="2">
        <v>7.0999999999999994E-2</v>
      </c>
      <c r="L92" s="97">
        <f t="shared" si="0"/>
        <v>10.46246</v>
      </c>
    </row>
    <row r="93" spans="1:12" x14ac:dyDescent="0.3">
      <c r="A93" s="95">
        <v>44936</v>
      </c>
      <c r="B93" s="96">
        <v>0.39231481481481478</v>
      </c>
      <c r="C93" s="2">
        <v>8.01</v>
      </c>
      <c r="D93" s="2">
        <v>5.33</v>
      </c>
      <c r="E93" s="2">
        <v>5.35</v>
      </c>
      <c r="F93" s="2">
        <v>26.7</v>
      </c>
      <c r="G93" s="2">
        <v>2.98</v>
      </c>
      <c r="H93" s="2">
        <v>24.42</v>
      </c>
      <c r="I93" s="2">
        <v>39.67</v>
      </c>
      <c r="J93" s="2">
        <v>1.35</v>
      </c>
      <c r="K93" s="2">
        <v>7.0000000000000007E-2</v>
      </c>
      <c r="L93" s="97">
        <f t="shared" si="0"/>
        <v>10.315930000000002</v>
      </c>
    </row>
    <row r="94" spans="1:12" x14ac:dyDescent="0.3">
      <c r="A94" s="95">
        <v>44936</v>
      </c>
      <c r="B94" s="96">
        <v>0.39300925925925928</v>
      </c>
      <c r="C94" s="2">
        <v>8.0299999999999994</v>
      </c>
      <c r="D94" s="2">
        <v>5.33</v>
      </c>
      <c r="E94" s="2">
        <v>5.35</v>
      </c>
      <c r="F94" s="2">
        <v>26.68</v>
      </c>
      <c r="G94" s="2">
        <v>2.99</v>
      </c>
      <c r="H94" s="2">
        <v>24.42</v>
      </c>
      <c r="I94" s="2">
        <v>39.64</v>
      </c>
      <c r="J94" s="2">
        <v>1.35</v>
      </c>
      <c r="K94" s="2">
        <v>7.0999999999999994E-2</v>
      </c>
      <c r="L94" s="97">
        <f t="shared" si="0"/>
        <v>10.46246</v>
      </c>
    </row>
    <row r="95" spans="1:12" x14ac:dyDescent="0.3">
      <c r="A95" s="95">
        <v>44936</v>
      </c>
      <c r="B95" s="96">
        <v>0.39370370370370367</v>
      </c>
      <c r="C95" s="2">
        <v>8.0299999999999994</v>
      </c>
      <c r="D95" s="2">
        <v>5.33</v>
      </c>
      <c r="E95" s="2">
        <v>5.35</v>
      </c>
      <c r="F95" s="2">
        <v>26.68</v>
      </c>
      <c r="G95" s="2">
        <v>2.96</v>
      </c>
      <c r="H95" s="2">
        <v>24.46</v>
      </c>
      <c r="I95" s="2">
        <v>39.64</v>
      </c>
      <c r="J95" s="2">
        <v>1.35</v>
      </c>
      <c r="K95" s="2">
        <v>7.0999999999999994E-2</v>
      </c>
      <c r="L95" s="97">
        <f t="shared" si="0"/>
        <v>10.46246</v>
      </c>
    </row>
    <row r="96" spans="1:12" x14ac:dyDescent="0.3">
      <c r="A96" s="95">
        <v>44936</v>
      </c>
      <c r="B96" s="96">
        <v>0.39439814814814816</v>
      </c>
      <c r="C96" s="2">
        <v>8.06</v>
      </c>
      <c r="D96" s="2">
        <v>5.33</v>
      </c>
      <c r="E96" s="2">
        <v>5.35</v>
      </c>
      <c r="F96" s="2">
        <v>26.67</v>
      </c>
      <c r="G96" s="2">
        <v>3.05</v>
      </c>
      <c r="H96" s="2">
        <v>24.52</v>
      </c>
      <c r="I96" s="2">
        <v>39.619999999999997</v>
      </c>
      <c r="J96" s="2">
        <v>1.35</v>
      </c>
      <c r="K96" s="2">
        <v>7.0999999999999994E-2</v>
      </c>
      <c r="L96" s="97">
        <f t="shared" si="0"/>
        <v>10.46246</v>
      </c>
    </row>
    <row r="97" spans="1:12" x14ac:dyDescent="0.3">
      <c r="A97" s="95">
        <v>44936</v>
      </c>
      <c r="B97" s="96">
        <v>0.39509259259259261</v>
      </c>
      <c r="C97" s="2">
        <v>8.0399999999999991</v>
      </c>
      <c r="D97" s="2">
        <v>5.33</v>
      </c>
      <c r="E97" s="2">
        <v>5.34</v>
      </c>
      <c r="F97" s="2">
        <v>26.67</v>
      </c>
      <c r="G97" s="2">
        <v>3.1</v>
      </c>
      <c r="H97" s="2">
        <v>24.54</v>
      </c>
      <c r="I97" s="2">
        <v>39.61</v>
      </c>
      <c r="J97" s="2">
        <v>1.35</v>
      </c>
      <c r="K97" s="2">
        <v>7.0999999999999994E-2</v>
      </c>
      <c r="L97" s="97">
        <f t="shared" si="0"/>
        <v>10.46246</v>
      </c>
    </row>
    <row r="98" spans="1:12" x14ac:dyDescent="0.3">
      <c r="A98" s="95">
        <v>44936</v>
      </c>
      <c r="B98" s="96">
        <v>0.39578703703703705</v>
      </c>
      <c r="C98" s="2">
        <v>8.0299999999999994</v>
      </c>
      <c r="D98" s="2">
        <v>5.34</v>
      </c>
      <c r="E98" s="2">
        <v>5.35</v>
      </c>
      <c r="F98" s="2">
        <v>26.67</v>
      </c>
      <c r="G98" s="2">
        <v>3</v>
      </c>
      <c r="H98" s="2">
        <v>24.54</v>
      </c>
      <c r="I98" s="2">
        <v>39.65</v>
      </c>
      <c r="J98" s="2">
        <v>1.35</v>
      </c>
      <c r="K98" s="2">
        <v>7.0999999999999994E-2</v>
      </c>
      <c r="L98" s="97">
        <f t="shared" si="0"/>
        <v>10.46246</v>
      </c>
    </row>
    <row r="99" spans="1:12" x14ac:dyDescent="0.3">
      <c r="A99" s="95">
        <v>44936</v>
      </c>
      <c r="B99" s="96">
        <v>0.39648148148148149</v>
      </c>
      <c r="C99" s="2">
        <v>8.0399999999999991</v>
      </c>
      <c r="D99" s="2">
        <v>5.34</v>
      </c>
      <c r="E99" s="2">
        <v>5.35</v>
      </c>
      <c r="F99" s="2">
        <v>26.7</v>
      </c>
      <c r="G99" s="2">
        <v>3</v>
      </c>
      <c r="H99" s="2">
        <v>24.54</v>
      </c>
      <c r="I99" s="2">
        <v>39.630000000000003</v>
      </c>
      <c r="J99" s="2">
        <v>1.35</v>
      </c>
      <c r="K99" s="2">
        <v>7.0999999999999994E-2</v>
      </c>
      <c r="L99" s="97">
        <f t="shared" si="0"/>
        <v>10.46246</v>
      </c>
    </row>
    <row r="100" spans="1:12" x14ac:dyDescent="0.3">
      <c r="A100" s="95">
        <v>44936</v>
      </c>
      <c r="B100" s="96">
        <v>0.39717592592592593</v>
      </c>
      <c r="C100" s="2">
        <v>8.0500000000000007</v>
      </c>
      <c r="D100" s="2">
        <v>5.34</v>
      </c>
      <c r="E100" s="2">
        <v>5.35</v>
      </c>
      <c r="F100" s="2">
        <v>26.67</v>
      </c>
      <c r="G100" s="2">
        <v>3.02</v>
      </c>
      <c r="H100" s="2">
        <v>24.55</v>
      </c>
      <c r="I100" s="2">
        <v>39.61</v>
      </c>
      <c r="J100" s="2">
        <v>1.35</v>
      </c>
      <c r="K100" s="2">
        <v>7.0999999999999994E-2</v>
      </c>
      <c r="L100" s="97">
        <f t="shared" si="0"/>
        <v>10.46246</v>
      </c>
    </row>
    <row r="101" spans="1:12" x14ac:dyDescent="0.3">
      <c r="A101" s="95">
        <v>44936</v>
      </c>
      <c r="B101" s="96">
        <v>0.39787037037037037</v>
      </c>
      <c r="C101" s="2">
        <v>8.0399999999999991</v>
      </c>
      <c r="D101" s="2">
        <v>5.34</v>
      </c>
      <c r="E101" s="2">
        <v>5.35</v>
      </c>
      <c r="F101" s="2">
        <v>26.68</v>
      </c>
      <c r="G101" s="2">
        <v>3.01</v>
      </c>
      <c r="H101" s="2">
        <v>24.57</v>
      </c>
      <c r="I101" s="2">
        <v>39.630000000000003</v>
      </c>
      <c r="J101" s="2">
        <v>1.35</v>
      </c>
      <c r="K101" s="2">
        <v>7.0999999999999994E-2</v>
      </c>
      <c r="L101" s="97">
        <f t="shared" si="0"/>
        <v>10.46246</v>
      </c>
    </row>
    <row r="102" spans="1:12" x14ac:dyDescent="0.3">
      <c r="A102" s="95">
        <v>44936</v>
      </c>
      <c r="B102" s="96">
        <v>0.39856481481481482</v>
      </c>
      <c r="C102" s="2">
        <v>8.0299999999999994</v>
      </c>
      <c r="D102" s="2">
        <v>5.34</v>
      </c>
      <c r="E102" s="2">
        <v>5.35</v>
      </c>
      <c r="F102" s="2">
        <v>26.68</v>
      </c>
      <c r="G102" s="2">
        <v>3.01</v>
      </c>
      <c r="H102" s="2">
        <v>24.55</v>
      </c>
      <c r="I102" s="2">
        <v>39.619999999999997</v>
      </c>
      <c r="J102" s="2">
        <v>1.35</v>
      </c>
      <c r="K102" s="2">
        <v>7.0999999999999994E-2</v>
      </c>
      <c r="L102" s="97">
        <f t="shared" si="0"/>
        <v>10.46246</v>
      </c>
    </row>
    <row r="103" spans="1:12" x14ac:dyDescent="0.3">
      <c r="A103" s="95">
        <v>44936</v>
      </c>
      <c r="B103" s="96">
        <v>0.39925925925925926</v>
      </c>
      <c r="C103" s="2">
        <v>8.0299999999999994</v>
      </c>
      <c r="D103" s="2">
        <v>5.34</v>
      </c>
      <c r="E103" s="2">
        <v>5.35</v>
      </c>
      <c r="F103" s="2">
        <v>26.67</v>
      </c>
      <c r="G103" s="2">
        <v>3.02</v>
      </c>
      <c r="H103" s="2">
        <v>24.55</v>
      </c>
      <c r="I103" s="2">
        <v>39.61</v>
      </c>
      <c r="J103" s="2">
        <v>1.35</v>
      </c>
      <c r="K103" s="2">
        <v>7.0999999999999994E-2</v>
      </c>
      <c r="L103" s="97">
        <f t="shared" si="0"/>
        <v>10.46246</v>
      </c>
    </row>
    <row r="104" spans="1:12" x14ac:dyDescent="0.3">
      <c r="A104" s="95">
        <v>44936</v>
      </c>
      <c r="B104" s="96">
        <v>0.3999537037037037</v>
      </c>
      <c r="C104" s="2">
        <v>8.0500000000000007</v>
      </c>
      <c r="D104" s="2">
        <v>5.34</v>
      </c>
      <c r="E104" s="2">
        <v>5.35</v>
      </c>
      <c r="F104" s="2">
        <v>26.67</v>
      </c>
      <c r="G104" s="2">
        <v>3.01</v>
      </c>
      <c r="H104" s="2">
        <v>24.59</v>
      </c>
      <c r="I104" s="2">
        <v>39.630000000000003</v>
      </c>
      <c r="J104" s="2">
        <v>1.35</v>
      </c>
      <c r="K104" s="2">
        <v>7.0999999999999994E-2</v>
      </c>
      <c r="L104" s="97">
        <f t="shared" si="0"/>
        <v>10.46246</v>
      </c>
    </row>
    <row r="105" spans="1:12" x14ac:dyDescent="0.3">
      <c r="A105" s="95">
        <v>44936</v>
      </c>
      <c r="B105" s="96">
        <v>0.40064814814814814</v>
      </c>
      <c r="C105" s="2">
        <v>8.0399999999999991</v>
      </c>
      <c r="D105" s="2">
        <v>5.34</v>
      </c>
      <c r="E105" s="2">
        <v>5.35</v>
      </c>
      <c r="F105" s="2">
        <v>26.69</v>
      </c>
      <c r="G105" s="2">
        <v>3.02</v>
      </c>
      <c r="H105" s="2">
        <v>24.57</v>
      </c>
      <c r="I105" s="2">
        <v>39.61</v>
      </c>
      <c r="J105" s="2">
        <v>1.35</v>
      </c>
      <c r="K105" s="2">
        <v>7.0999999999999994E-2</v>
      </c>
      <c r="L105" s="97">
        <f t="shared" si="0"/>
        <v>10.46246</v>
      </c>
    </row>
    <row r="106" spans="1:12" x14ac:dyDescent="0.3">
      <c r="A106" s="95">
        <v>44936</v>
      </c>
      <c r="B106" s="96">
        <v>0.40134259259259258</v>
      </c>
      <c r="C106" s="2">
        <v>8.0299999999999994</v>
      </c>
      <c r="D106" s="2">
        <v>5.34</v>
      </c>
      <c r="E106" s="2">
        <v>5.35</v>
      </c>
      <c r="F106" s="2">
        <v>26.68</v>
      </c>
      <c r="G106" s="2">
        <v>3.01</v>
      </c>
      <c r="H106" s="2">
        <v>24.55</v>
      </c>
      <c r="I106" s="2">
        <v>39.61</v>
      </c>
      <c r="J106" s="2">
        <v>1.35</v>
      </c>
      <c r="K106" s="2">
        <v>7.0999999999999994E-2</v>
      </c>
      <c r="L106" s="97">
        <f t="shared" si="0"/>
        <v>10.46246</v>
      </c>
    </row>
    <row r="107" spans="1:12" x14ac:dyDescent="0.3">
      <c r="A107" s="95">
        <v>44936</v>
      </c>
      <c r="B107" s="96">
        <v>0.40203703703703703</v>
      </c>
      <c r="C107" s="2">
        <v>8.0299999999999994</v>
      </c>
      <c r="D107" s="2">
        <v>5.34</v>
      </c>
      <c r="E107" s="2">
        <v>5.35</v>
      </c>
      <c r="F107" s="2">
        <v>26.68</v>
      </c>
      <c r="G107" s="2">
        <v>3</v>
      </c>
      <c r="H107" s="2">
        <v>24.55</v>
      </c>
      <c r="I107" s="2">
        <v>39.630000000000003</v>
      </c>
      <c r="J107" s="2">
        <v>1.35</v>
      </c>
      <c r="K107" s="2">
        <v>7.0999999999999994E-2</v>
      </c>
      <c r="L107" s="97">
        <f t="shared" si="0"/>
        <v>10.46246</v>
      </c>
    </row>
    <row r="108" spans="1:12" x14ac:dyDescent="0.3">
      <c r="A108" s="95">
        <v>44936</v>
      </c>
      <c r="B108" s="96">
        <v>0.40273148148148147</v>
      </c>
      <c r="C108" s="2">
        <v>8.02</v>
      </c>
      <c r="D108" s="2">
        <v>5.34</v>
      </c>
      <c r="E108" s="2">
        <v>5.35</v>
      </c>
      <c r="F108" s="2">
        <v>26.68</v>
      </c>
      <c r="G108" s="2">
        <v>3.02</v>
      </c>
      <c r="H108" s="2">
        <v>24.56</v>
      </c>
      <c r="I108" s="2">
        <v>39.61</v>
      </c>
      <c r="J108" s="2">
        <v>1.35</v>
      </c>
      <c r="K108" s="2">
        <v>7.0999999999999994E-2</v>
      </c>
      <c r="L108" s="97">
        <f t="shared" si="0"/>
        <v>10.46246</v>
      </c>
    </row>
    <row r="109" spans="1:12" x14ac:dyDescent="0.3">
      <c r="A109" s="95">
        <v>44936</v>
      </c>
      <c r="B109" s="96">
        <v>0.40342592592592591</v>
      </c>
      <c r="C109" s="2">
        <v>8.0399999999999991</v>
      </c>
      <c r="D109" s="2">
        <v>5.34</v>
      </c>
      <c r="E109" s="2">
        <v>5.35</v>
      </c>
      <c r="F109" s="2">
        <v>26.67</v>
      </c>
      <c r="G109" s="2">
        <v>3</v>
      </c>
      <c r="H109" s="2">
        <v>24.56</v>
      </c>
      <c r="I109" s="2">
        <v>39.630000000000003</v>
      </c>
      <c r="J109" s="2">
        <v>1.35</v>
      </c>
      <c r="K109" s="2">
        <v>7.0999999999999994E-2</v>
      </c>
      <c r="L109" s="97">
        <f t="shared" si="0"/>
        <v>10.46246</v>
      </c>
    </row>
    <row r="110" spans="1:12" x14ac:dyDescent="0.3">
      <c r="A110" s="95">
        <v>44936</v>
      </c>
      <c r="B110" s="96">
        <v>0.40412037037037035</v>
      </c>
      <c r="C110" s="2">
        <v>8.0399999999999991</v>
      </c>
      <c r="D110" s="2">
        <v>5.33</v>
      </c>
      <c r="E110" s="2">
        <v>5.35</v>
      </c>
      <c r="F110" s="2">
        <v>26.68</v>
      </c>
      <c r="G110" s="2">
        <v>2.99</v>
      </c>
      <c r="H110" s="2">
        <v>24.55</v>
      </c>
      <c r="I110" s="2">
        <v>39.64</v>
      </c>
      <c r="J110" s="2">
        <v>1.35</v>
      </c>
      <c r="K110" s="2">
        <v>7.0999999999999994E-2</v>
      </c>
      <c r="L110" s="97">
        <f t="shared" ref="L110:L173" si="1">13.1-((0.089-K110)*146.53)</f>
        <v>10.46246</v>
      </c>
    </row>
    <row r="111" spans="1:12" x14ac:dyDescent="0.3">
      <c r="A111" s="95">
        <v>44936</v>
      </c>
      <c r="B111" s="96">
        <v>0.40481481481481479</v>
      </c>
      <c r="C111" s="2">
        <v>8.0299999999999994</v>
      </c>
      <c r="D111" s="2">
        <v>5.34</v>
      </c>
      <c r="E111" s="2">
        <v>5.35</v>
      </c>
      <c r="F111" s="2">
        <v>26.68</v>
      </c>
      <c r="G111" s="2">
        <v>2.99</v>
      </c>
      <c r="H111" s="2">
        <v>24.56</v>
      </c>
      <c r="I111" s="2">
        <v>39.67</v>
      </c>
      <c r="J111" s="2">
        <v>1.35</v>
      </c>
      <c r="K111" s="2">
        <v>7.0999999999999994E-2</v>
      </c>
      <c r="L111" s="97">
        <f t="shared" si="1"/>
        <v>10.46246</v>
      </c>
    </row>
    <row r="112" spans="1:12" x14ac:dyDescent="0.3">
      <c r="A112" s="95">
        <v>44936</v>
      </c>
      <c r="B112" s="96">
        <v>0.40550925925925929</v>
      </c>
      <c r="C112" s="2">
        <v>8.02</v>
      </c>
      <c r="D112" s="2">
        <v>5.34</v>
      </c>
      <c r="E112" s="2">
        <v>5.35</v>
      </c>
      <c r="F112" s="2">
        <v>26.68</v>
      </c>
      <c r="G112" s="2">
        <v>3</v>
      </c>
      <c r="H112" s="2">
        <v>24.56</v>
      </c>
      <c r="I112" s="2">
        <v>39.659999999999997</v>
      </c>
      <c r="J112" s="2">
        <v>1.35</v>
      </c>
      <c r="K112" s="2">
        <v>7.0999999999999994E-2</v>
      </c>
      <c r="L112" s="97">
        <f t="shared" si="1"/>
        <v>10.46246</v>
      </c>
    </row>
    <row r="113" spans="1:12" x14ac:dyDescent="0.3">
      <c r="A113" s="95">
        <v>44936</v>
      </c>
      <c r="B113" s="96">
        <v>0.40620370370370368</v>
      </c>
      <c r="C113" s="2">
        <v>8.02</v>
      </c>
      <c r="D113" s="2">
        <v>5.34</v>
      </c>
      <c r="E113" s="2">
        <v>5.35</v>
      </c>
      <c r="F113" s="2">
        <v>26.67</v>
      </c>
      <c r="G113" s="2">
        <v>3.17</v>
      </c>
      <c r="H113" s="2">
        <v>24.55</v>
      </c>
      <c r="I113" s="2">
        <v>39.630000000000003</v>
      </c>
      <c r="J113" s="2">
        <v>1.35</v>
      </c>
      <c r="K113" s="2">
        <v>7.0999999999999994E-2</v>
      </c>
      <c r="L113" s="97">
        <f t="shared" si="1"/>
        <v>10.46246</v>
      </c>
    </row>
    <row r="114" spans="1:12" x14ac:dyDescent="0.3">
      <c r="A114" s="95">
        <v>44936</v>
      </c>
      <c r="B114" s="96">
        <v>0.40689814814814818</v>
      </c>
      <c r="C114" s="2">
        <v>8.02</v>
      </c>
      <c r="D114" s="2">
        <v>5.34</v>
      </c>
      <c r="E114" s="2">
        <v>5.35</v>
      </c>
      <c r="F114" s="2">
        <v>26.67</v>
      </c>
      <c r="G114" s="2">
        <v>3.01</v>
      </c>
      <c r="H114" s="2">
        <v>24.55</v>
      </c>
      <c r="I114" s="2">
        <v>39.61</v>
      </c>
      <c r="J114" s="2">
        <v>1.35</v>
      </c>
      <c r="K114" s="2">
        <v>7.0999999999999994E-2</v>
      </c>
      <c r="L114" s="97">
        <f t="shared" si="1"/>
        <v>10.46246</v>
      </c>
    </row>
    <row r="115" spans="1:12" x14ac:dyDescent="0.3">
      <c r="A115" s="95">
        <v>44936</v>
      </c>
      <c r="B115" s="96">
        <v>0.40759259259259256</v>
      </c>
      <c r="C115" s="2">
        <v>8.02</v>
      </c>
      <c r="D115" s="2">
        <v>5.34</v>
      </c>
      <c r="E115" s="2">
        <v>5.35</v>
      </c>
      <c r="F115" s="2">
        <v>26.67</v>
      </c>
      <c r="G115" s="2">
        <v>3.01</v>
      </c>
      <c r="H115" s="2">
        <v>24.56</v>
      </c>
      <c r="I115" s="2">
        <v>39.6</v>
      </c>
      <c r="J115" s="2">
        <v>1.35</v>
      </c>
      <c r="K115" s="2">
        <v>7.0999999999999994E-2</v>
      </c>
      <c r="L115" s="97">
        <f t="shared" si="1"/>
        <v>10.46246</v>
      </c>
    </row>
    <row r="116" spans="1:12" x14ac:dyDescent="0.3">
      <c r="A116" s="95">
        <v>44936</v>
      </c>
      <c r="B116" s="96">
        <v>0.40828703703703706</v>
      </c>
      <c r="C116" s="2">
        <v>8.01</v>
      </c>
      <c r="D116" s="2">
        <v>5.34</v>
      </c>
      <c r="E116" s="2">
        <v>5.35</v>
      </c>
      <c r="F116" s="2">
        <v>26.7</v>
      </c>
      <c r="G116" s="2">
        <v>3.02</v>
      </c>
      <c r="H116" s="2">
        <v>24.6</v>
      </c>
      <c r="I116" s="2">
        <v>39.6</v>
      </c>
      <c r="J116" s="2">
        <v>1.35</v>
      </c>
      <c r="K116" s="2">
        <v>7.0999999999999994E-2</v>
      </c>
      <c r="L116" s="97">
        <f t="shared" si="1"/>
        <v>10.46246</v>
      </c>
    </row>
    <row r="117" spans="1:12" x14ac:dyDescent="0.3">
      <c r="A117" s="95">
        <v>44936</v>
      </c>
      <c r="B117" s="96">
        <v>0.40898148148148145</v>
      </c>
      <c r="C117" s="2">
        <v>8.01</v>
      </c>
      <c r="D117" s="2">
        <v>5.34</v>
      </c>
      <c r="E117" s="2">
        <v>5.34</v>
      </c>
      <c r="F117" s="2">
        <v>26.68</v>
      </c>
      <c r="G117" s="2">
        <v>3.02</v>
      </c>
      <c r="H117" s="2">
        <v>24.56</v>
      </c>
      <c r="I117" s="2">
        <v>39.6</v>
      </c>
      <c r="J117" s="2">
        <v>1.35</v>
      </c>
      <c r="K117" s="2">
        <v>7.0000000000000007E-2</v>
      </c>
      <c r="L117" s="97">
        <f t="shared" si="1"/>
        <v>10.315930000000002</v>
      </c>
    </row>
    <row r="118" spans="1:12" x14ac:dyDescent="0.3">
      <c r="A118" s="95">
        <v>44936</v>
      </c>
      <c r="B118" s="96">
        <v>0.40967592592592594</v>
      </c>
      <c r="C118" s="2">
        <v>8.01</v>
      </c>
      <c r="D118" s="2">
        <v>5.34</v>
      </c>
      <c r="E118" s="2">
        <v>5.35</v>
      </c>
      <c r="F118" s="2">
        <v>26.67</v>
      </c>
      <c r="G118" s="2">
        <v>3.01</v>
      </c>
      <c r="H118" s="2">
        <v>24.55</v>
      </c>
      <c r="I118" s="2">
        <v>39.619999999999997</v>
      </c>
      <c r="J118" s="2">
        <v>1.35</v>
      </c>
      <c r="K118" s="2">
        <v>7.0999999999999994E-2</v>
      </c>
      <c r="L118" s="97">
        <f t="shared" si="1"/>
        <v>10.46246</v>
      </c>
    </row>
    <row r="119" spans="1:12" x14ac:dyDescent="0.3">
      <c r="A119" s="95">
        <v>44936</v>
      </c>
      <c r="B119" s="96">
        <v>0.41037037037037033</v>
      </c>
      <c r="C119" s="2">
        <v>8</v>
      </c>
      <c r="D119" s="2">
        <v>5.33</v>
      </c>
      <c r="E119" s="2">
        <v>5.35</v>
      </c>
      <c r="F119" s="2">
        <v>26.67</v>
      </c>
      <c r="G119" s="2">
        <v>3.02</v>
      </c>
      <c r="H119" s="2">
        <v>24.54</v>
      </c>
      <c r="I119" s="2">
        <v>39.61</v>
      </c>
      <c r="J119" s="2">
        <v>1.35</v>
      </c>
      <c r="K119" s="2">
        <v>7.0000000000000007E-2</v>
      </c>
      <c r="L119" s="97">
        <f t="shared" si="1"/>
        <v>10.315930000000002</v>
      </c>
    </row>
    <row r="120" spans="1:12" x14ac:dyDescent="0.3">
      <c r="A120" s="95">
        <v>44936</v>
      </c>
      <c r="B120" s="96">
        <v>0.41106481481481483</v>
      </c>
      <c r="C120" s="2">
        <v>8</v>
      </c>
      <c r="D120" s="2">
        <v>5.34</v>
      </c>
      <c r="E120" s="2">
        <v>5.35</v>
      </c>
      <c r="F120" s="2">
        <v>26.65</v>
      </c>
      <c r="G120" s="2">
        <v>3</v>
      </c>
      <c r="H120" s="2">
        <v>24.55</v>
      </c>
      <c r="I120" s="2">
        <v>39.61</v>
      </c>
      <c r="J120" s="2">
        <v>1.35</v>
      </c>
      <c r="K120" s="2">
        <v>7.0000000000000007E-2</v>
      </c>
      <c r="L120" s="97">
        <f t="shared" si="1"/>
        <v>10.315930000000002</v>
      </c>
    </row>
    <row r="121" spans="1:12" x14ac:dyDescent="0.3">
      <c r="A121" s="95">
        <v>44936</v>
      </c>
      <c r="B121" s="96">
        <v>0.41175925925925921</v>
      </c>
      <c r="C121" s="2">
        <v>8.01</v>
      </c>
      <c r="D121" s="2">
        <v>5.33</v>
      </c>
      <c r="E121" s="2">
        <v>5.35</v>
      </c>
      <c r="F121" s="2">
        <v>26.67</v>
      </c>
      <c r="G121" s="2">
        <v>2.99</v>
      </c>
      <c r="H121" s="2">
        <v>24.59</v>
      </c>
      <c r="I121" s="2">
        <v>39.619999999999997</v>
      </c>
      <c r="J121" s="2">
        <v>1.35</v>
      </c>
      <c r="K121" s="2">
        <v>7.0999999999999994E-2</v>
      </c>
      <c r="L121" s="97">
        <f t="shared" si="1"/>
        <v>10.46246</v>
      </c>
    </row>
    <row r="122" spans="1:12" x14ac:dyDescent="0.3">
      <c r="A122" s="95">
        <v>44936</v>
      </c>
      <c r="B122" s="96">
        <v>0.41245370370370371</v>
      </c>
      <c r="C122" s="2">
        <v>8.01</v>
      </c>
      <c r="D122" s="2">
        <v>5.33</v>
      </c>
      <c r="E122" s="2">
        <v>5.35</v>
      </c>
      <c r="F122" s="2">
        <v>26.7</v>
      </c>
      <c r="G122" s="2">
        <v>2.98</v>
      </c>
      <c r="H122" s="2">
        <v>24.58</v>
      </c>
      <c r="I122" s="2">
        <v>39.619999999999997</v>
      </c>
      <c r="J122" s="2">
        <v>1.35</v>
      </c>
      <c r="K122" s="2">
        <v>7.0999999999999994E-2</v>
      </c>
      <c r="L122" s="97">
        <f t="shared" si="1"/>
        <v>10.46246</v>
      </c>
    </row>
    <row r="123" spans="1:12" x14ac:dyDescent="0.3">
      <c r="A123" s="95">
        <v>44936</v>
      </c>
      <c r="B123" s="96">
        <v>0.4131481481481481</v>
      </c>
      <c r="C123" s="2">
        <v>8</v>
      </c>
      <c r="D123" s="2">
        <v>5.34</v>
      </c>
      <c r="E123" s="2">
        <v>5.35</v>
      </c>
      <c r="F123" s="2">
        <v>26.68</v>
      </c>
      <c r="G123" s="2">
        <v>2.97</v>
      </c>
      <c r="H123" s="2">
        <v>24.56</v>
      </c>
      <c r="I123" s="2">
        <v>39.630000000000003</v>
      </c>
      <c r="J123" s="2">
        <v>1.35</v>
      </c>
      <c r="K123" s="2">
        <v>7.0000000000000007E-2</v>
      </c>
      <c r="L123" s="97">
        <f t="shared" si="1"/>
        <v>10.315930000000002</v>
      </c>
    </row>
    <row r="124" spans="1:12" x14ac:dyDescent="0.3">
      <c r="A124" s="95">
        <v>44936</v>
      </c>
      <c r="B124" s="96">
        <v>0.4138425925925926</v>
      </c>
      <c r="C124" s="2">
        <v>7.99</v>
      </c>
      <c r="D124" s="2">
        <v>5.34</v>
      </c>
      <c r="E124" s="2">
        <v>5.35</v>
      </c>
      <c r="F124" s="2">
        <v>26.68</v>
      </c>
      <c r="G124" s="2">
        <v>3</v>
      </c>
      <c r="H124" s="2">
        <v>24.57</v>
      </c>
      <c r="I124" s="2">
        <v>39.61</v>
      </c>
      <c r="J124" s="2">
        <v>1.35</v>
      </c>
      <c r="K124" s="2">
        <v>7.0000000000000007E-2</v>
      </c>
      <c r="L124" s="97">
        <f t="shared" si="1"/>
        <v>10.315930000000002</v>
      </c>
    </row>
    <row r="125" spans="1:12" x14ac:dyDescent="0.3">
      <c r="A125" s="95">
        <v>44936</v>
      </c>
      <c r="B125" s="96">
        <v>0.41453703703703698</v>
      </c>
      <c r="C125" s="2">
        <v>7.98</v>
      </c>
      <c r="D125" s="2">
        <v>5.34</v>
      </c>
      <c r="E125" s="2">
        <v>5.35</v>
      </c>
      <c r="F125" s="2">
        <v>26.68</v>
      </c>
      <c r="G125" s="2">
        <v>3.03</v>
      </c>
      <c r="H125" s="2">
        <v>24.57</v>
      </c>
      <c r="I125" s="2">
        <v>39.61</v>
      </c>
      <c r="J125" s="2">
        <v>1.35</v>
      </c>
      <c r="K125" s="2">
        <v>7.0000000000000007E-2</v>
      </c>
      <c r="L125" s="97">
        <f t="shared" si="1"/>
        <v>10.315930000000002</v>
      </c>
    </row>
    <row r="126" spans="1:12" x14ac:dyDescent="0.3">
      <c r="A126" s="95">
        <v>44936</v>
      </c>
      <c r="B126" s="96">
        <v>0.41523148148148148</v>
      </c>
      <c r="C126" s="2">
        <v>7.99</v>
      </c>
      <c r="D126" s="2">
        <v>5.33</v>
      </c>
      <c r="E126" s="2">
        <v>5.35</v>
      </c>
      <c r="F126" s="2">
        <v>26.67</v>
      </c>
      <c r="G126" s="2">
        <v>3.02</v>
      </c>
      <c r="H126" s="2">
        <v>24.56</v>
      </c>
      <c r="I126" s="2">
        <v>39.619999999999997</v>
      </c>
      <c r="J126" s="2">
        <v>1.35</v>
      </c>
      <c r="K126" s="2">
        <v>7.0000000000000007E-2</v>
      </c>
      <c r="L126" s="97">
        <f t="shared" si="1"/>
        <v>10.315930000000002</v>
      </c>
    </row>
    <row r="127" spans="1:12" x14ac:dyDescent="0.3">
      <c r="A127" s="95">
        <v>44936</v>
      </c>
      <c r="B127" s="96">
        <v>0.41592592592592598</v>
      </c>
      <c r="C127" s="2">
        <v>8</v>
      </c>
      <c r="D127" s="2">
        <v>5.34</v>
      </c>
      <c r="E127" s="2">
        <v>5.35</v>
      </c>
      <c r="F127" s="2">
        <v>26.68</v>
      </c>
      <c r="G127" s="2">
        <v>3</v>
      </c>
      <c r="H127" s="2">
        <v>24.55</v>
      </c>
      <c r="I127" s="2">
        <v>39.61</v>
      </c>
      <c r="J127" s="2">
        <v>1.35</v>
      </c>
      <c r="K127" s="2">
        <v>7.0000000000000007E-2</v>
      </c>
      <c r="L127" s="97">
        <f t="shared" si="1"/>
        <v>10.315930000000002</v>
      </c>
    </row>
    <row r="128" spans="1:12" x14ac:dyDescent="0.3">
      <c r="A128" s="95">
        <v>44936</v>
      </c>
      <c r="B128" s="96">
        <v>0.41662037037037036</v>
      </c>
      <c r="C128" s="2">
        <v>8</v>
      </c>
      <c r="D128" s="2">
        <v>5.34</v>
      </c>
      <c r="E128" s="2">
        <v>5.35</v>
      </c>
      <c r="F128" s="2">
        <v>26.69</v>
      </c>
      <c r="G128" s="2">
        <v>3.04</v>
      </c>
      <c r="H128" s="2">
        <v>24.57</v>
      </c>
      <c r="I128" s="2">
        <v>39.6</v>
      </c>
      <c r="J128" s="2">
        <v>1.35</v>
      </c>
      <c r="K128" s="2">
        <v>7.0000000000000007E-2</v>
      </c>
      <c r="L128" s="97">
        <f t="shared" si="1"/>
        <v>10.315930000000002</v>
      </c>
    </row>
    <row r="129" spans="1:12" x14ac:dyDescent="0.3">
      <c r="A129" s="95">
        <v>44936</v>
      </c>
      <c r="B129" s="96">
        <v>0.41731481481481486</v>
      </c>
      <c r="C129" s="2">
        <v>7.97</v>
      </c>
      <c r="D129" s="2">
        <v>5.33</v>
      </c>
      <c r="E129" s="2">
        <v>5.35</v>
      </c>
      <c r="F129" s="2">
        <v>26.68</v>
      </c>
      <c r="G129" s="2">
        <v>3.16</v>
      </c>
      <c r="H129" s="2">
        <v>24.56</v>
      </c>
      <c r="I129" s="2">
        <v>39.630000000000003</v>
      </c>
      <c r="J129" s="2">
        <v>1.35</v>
      </c>
      <c r="K129" s="2">
        <v>7.0000000000000007E-2</v>
      </c>
      <c r="L129" s="97">
        <f t="shared" si="1"/>
        <v>10.315930000000002</v>
      </c>
    </row>
    <row r="130" spans="1:12" x14ac:dyDescent="0.3">
      <c r="A130" s="95">
        <v>44936</v>
      </c>
      <c r="B130" s="96">
        <v>0.41800925925925925</v>
      </c>
      <c r="C130" s="2">
        <v>7.96</v>
      </c>
      <c r="D130" s="2">
        <v>5.33</v>
      </c>
      <c r="E130" s="2">
        <v>5.35</v>
      </c>
      <c r="F130" s="2">
        <v>26.68</v>
      </c>
      <c r="G130" s="2">
        <v>3.04</v>
      </c>
      <c r="H130" s="2">
        <v>24.58</v>
      </c>
      <c r="I130" s="2">
        <v>39.630000000000003</v>
      </c>
      <c r="J130" s="2">
        <v>1.35</v>
      </c>
      <c r="K130" s="2">
        <v>7.0000000000000007E-2</v>
      </c>
      <c r="L130" s="97">
        <f t="shared" si="1"/>
        <v>10.315930000000002</v>
      </c>
    </row>
    <row r="131" spans="1:12" x14ac:dyDescent="0.3">
      <c r="A131" s="95">
        <v>44936</v>
      </c>
      <c r="B131" s="96">
        <v>0.41870370370370374</v>
      </c>
      <c r="C131" s="2">
        <v>7.96</v>
      </c>
      <c r="D131" s="2">
        <v>5.34</v>
      </c>
      <c r="E131" s="2">
        <v>5.35</v>
      </c>
      <c r="F131" s="2">
        <v>26.68</v>
      </c>
      <c r="G131" s="2">
        <v>3.03</v>
      </c>
      <c r="H131" s="2">
        <v>24.56</v>
      </c>
      <c r="I131" s="2">
        <v>39.619999999999997</v>
      </c>
      <c r="J131" s="2">
        <v>1.35</v>
      </c>
      <c r="K131" s="2">
        <v>7.0000000000000007E-2</v>
      </c>
      <c r="L131" s="97">
        <f t="shared" si="1"/>
        <v>10.315930000000002</v>
      </c>
    </row>
    <row r="132" spans="1:12" x14ac:dyDescent="0.3">
      <c r="A132" s="95">
        <v>44936</v>
      </c>
      <c r="B132" s="96">
        <v>0.41939814814814813</v>
      </c>
      <c r="C132" s="2">
        <v>7.95</v>
      </c>
      <c r="D132" s="2">
        <v>5.34</v>
      </c>
      <c r="E132" s="2">
        <v>5.35</v>
      </c>
      <c r="F132" s="2">
        <v>26.67</v>
      </c>
      <c r="G132" s="2">
        <v>3.01</v>
      </c>
      <c r="H132" s="2">
        <v>24.55</v>
      </c>
      <c r="I132" s="2">
        <v>39.58</v>
      </c>
      <c r="J132" s="2">
        <v>1.35</v>
      </c>
      <c r="K132" s="2">
        <v>7.0000000000000007E-2</v>
      </c>
      <c r="L132" s="97">
        <f t="shared" si="1"/>
        <v>10.315930000000002</v>
      </c>
    </row>
    <row r="133" spans="1:12" x14ac:dyDescent="0.3">
      <c r="A133" s="95">
        <v>44936</v>
      </c>
      <c r="B133" s="96">
        <v>0.42009259259259263</v>
      </c>
      <c r="C133" s="2">
        <v>7.96</v>
      </c>
      <c r="D133" s="2">
        <v>5.33</v>
      </c>
      <c r="E133" s="2">
        <v>5.35</v>
      </c>
      <c r="F133" s="2">
        <v>26.7</v>
      </c>
      <c r="G133" s="2">
        <v>3.01</v>
      </c>
      <c r="H133" s="2">
        <v>24.56</v>
      </c>
      <c r="I133" s="2">
        <v>39.57</v>
      </c>
      <c r="J133" s="2">
        <v>1.35</v>
      </c>
      <c r="K133" s="2">
        <v>7.0000000000000007E-2</v>
      </c>
      <c r="L133" s="97">
        <f t="shared" si="1"/>
        <v>10.315930000000002</v>
      </c>
    </row>
    <row r="134" spans="1:12" x14ac:dyDescent="0.3">
      <c r="A134" s="95">
        <v>44936</v>
      </c>
      <c r="B134" s="96">
        <v>0.42078703703703701</v>
      </c>
      <c r="C134" s="2">
        <v>7.96</v>
      </c>
      <c r="D134" s="2">
        <v>5.33</v>
      </c>
      <c r="E134" s="2">
        <v>5.35</v>
      </c>
      <c r="F134" s="2">
        <v>26.68</v>
      </c>
      <c r="G134" s="2">
        <v>3.02</v>
      </c>
      <c r="H134" s="2">
        <v>24.56</v>
      </c>
      <c r="I134" s="2">
        <v>39.56</v>
      </c>
      <c r="J134" s="2">
        <v>1.35</v>
      </c>
      <c r="K134" s="2">
        <v>7.0000000000000007E-2</v>
      </c>
      <c r="L134" s="97">
        <f t="shared" si="1"/>
        <v>10.315930000000002</v>
      </c>
    </row>
    <row r="135" spans="1:12" x14ac:dyDescent="0.3">
      <c r="A135" s="95">
        <v>44936</v>
      </c>
      <c r="B135" s="96">
        <v>0.42148148148148151</v>
      </c>
      <c r="C135" s="2">
        <v>7.94</v>
      </c>
      <c r="D135" s="2">
        <v>5.34</v>
      </c>
      <c r="E135" s="2">
        <v>5.35</v>
      </c>
      <c r="F135" s="2">
        <v>26.67</v>
      </c>
      <c r="G135" s="2">
        <v>3.01</v>
      </c>
      <c r="H135" s="2">
        <v>24.55</v>
      </c>
      <c r="I135" s="2">
        <v>39.479999999999997</v>
      </c>
      <c r="J135" s="2">
        <v>1.35</v>
      </c>
      <c r="K135" s="2">
        <v>7.0000000000000007E-2</v>
      </c>
      <c r="L135" s="97">
        <f t="shared" si="1"/>
        <v>10.315930000000002</v>
      </c>
    </row>
    <row r="136" spans="1:12" x14ac:dyDescent="0.3">
      <c r="A136" s="95">
        <v>44936</v>
      </c>
      <c r="B136" s="96">
        <v>0.4221759259259259</v>
      </c>
      <c r="C136" s="2">
        <v>7.94</v>
      </c>
      <c r="D136" s="2">
        <v>5.34</v>
      </c>
      <c r="E136" s="2">
        <v>5.34</v>
      </c>
      <c r="F136" s="2">
        <v>26.68</v>
      </c>
      <c r="G136" s="2">
        <v>3.03</v>
      </c>
      <c r="H136" s="2">
        <v>24.54</v>
      </c>
      <c r="I136" s="2">
        <v>39.47</v>
      </c>
      <c r="J136" s="2">
        <v>1.35</v>
      </c>
      <c r="K136" s="2">
        <v>7.0000000000000007E-2</v>
      </c>
      <c r="L136" s="97">
        <f t="shared" si="1"/>
        <v>10.315930000000002</v>
      </c>
    </row>
    <row r="137" spans="1:12" x14ac:dyDescent="0.3">
      <c r="A137" s="95">
        <v>44936</v>
      </c>
      <c r="B137" s="96">
        <v>0.4228703703703704</v>
      </c>
      <c r="C137" s="2">
        <v>7.91</v>
      </c>
      <c r="D137" s="2">
        <v>5.34</v>
      </c>
      <c r="E137" s="2">
        <v>5.35</v>
      </c>
      <c r="F137" s="2">
        <v>26.68</v>
      </c>
      <c r="G137" s="2">
        <v>3.01</v>
      </c>
      <c r="H137" s="2">
        <v>24.54</v>
      </c>
      <c r="I137" s="2">
        <v>39.53</v>
      </c>
      <c r="J137" s="2">
        <v>1.35</v>
      </c>
      <c r="K137" s="2">
        <v>7.0000000000000007E-2</v>
      </c>
      <c r="L137" s="97">
        <f t="shared" si="1"/>
        <v>10.315930000000002</v>
      </c>
    </row>
    <row r="138" spans="1:12" x14ac:dyDescent="0.3">
      <c r="A138" s="95">
        <v>44936</v>
      </c>
      <c r="B138" s="96">
        <v>0.42356481481481478</v>
      </c>
      <c r="C138" s="2">
        <v>7.94</v>
      </c>
      <c r="D138" s="2">
        <v>5.34</v>
      </c>
      <c r="E138" s="2">
        <v>5.35</v>
      </c>
      <c r="F138" s="2">
        <v>26.67</v>
      </c>
      <c r="G138" s="2">
        <v>3.02</v>
      </c>
      <c r="H138" s="2">
        <v>24.54</v>
      </c>
      <c r="I138" s="2">
        <v>39.5</v>
      </c>
      <c r="J138" s="2">
        <v>1.35</v>
      </c>
      <c r="K138" s="2">
        <v>7.0000000000000007E-2</v>
      </c>
      <c r="L138" s="97">
        <f t="shared" si="1"/>
        <v>10.315930000000002</v>
      </c>
    </row>
    <row r="139" spans="1:12" x14ac:dyDescent="0.3">
      <c r="A139" s="95">
        <v>44936</v>
      </c>
      <c r="B139" s="96">
        <v>0.42425925925925928</v>
      </c>
      <c r="C139" s="2">
        <v>7.93</v>
      </c>
      <c r="D139" s="2">
        <v>5.34</v>
      </c>
      <c r="E139" s="2">
        <v>5.35</v>
      </c>
      <c r="F139" s="2">
        <v>26.71</v>
      </c>
      <c r="G139" s="2">
        <v>3.02</v>
      </c>
      <c r="H139" s="2">
        <v>24.54</v>
      </c>
      <c r="I139" s="2">
        <v>39.4</v>
      </c>
      <c r="J139" s="2">
        <v>1.35</v>
      </c>
      <c r="K139" s="2">
        <v>7.0000000000000007E-2</v>
      </c>
      <c r="L139" s="97">
        <f t="shared" si="1"/>
        <v>10.315930000000002</v>
      </c>
    </row>
    <row r="140" spans="1:12" x14ac:dyDescent="0.3">
      <c r="A140" s="95">
        <v>44936</v>
      </c>
      <c r="B140" s="96">
        <v>0.42495370370370367</v>
      </c>
      <c r="C140" s="2">
        <v>7.91</v>
      </c>
      <c r="D140" s="2">
        <v>5.34</v>
      </c>
      <c r="E140" s="2">
        <v>5.35</v>
      </c>
      <c r="F140" s="2">
        <v>26.68</v>
      </c>
      <c r="G140" s="2">
        <v>3.02</v>
      </c>
      <c r="H140" s="2">
        <v>24.54</v>
      </c>
      <c r="I140" s="2">
        <v>39.24</v>
      </c>
      <c r="J140" s="2">
        <v>1.35</v>
      </c>
      <c r="K140" s="2">
        <v>7.0000000000000007E-2</v>
      </c>
      <c r="L140" s="97">
        <f t="shared" si="1"/>
        <v>10.315930000000002</v>
      </c>
    </row>
    <row r="141" spans="1:12" x14ac:dyDescent="0.3">
      <c r="A141" s="95">
        <v>44936</v>
      </c>
      <c r="B141" s="96">
        <v>0.42564814814814816</v>
      </c>
      <c r="C141" s="2">
        <v>7.93</v>
      </c>
      <c r="D141" s="2">
        <v>5.34</v>
      </c>
      <c r="E141" s="2">
        <v>5.35</v>
      </c>
      <c r="F141" s="2">
        <v>26.68</v>
      </c>
      <c r="G141" s="2">
        <v>3</v>
      </c>
      <c r="H141" s="2">
        <v>24.54</v>
      </c>
      <c r="I141" s="2">
        <v>39.07</v>
      </c>
      <c r="J141" s="2">
        <v>1.35</v>
      </c>
      <c r="K141" s="2">
        <v>7.0000000000000007E-2</v>
      </c>
      <c r="L141" s="97">
        <f t="shared" si="1"/>
        <v>10.315930000000002</v>
      </c>
    </row>
    <row r="142" spans="1:12" x14ac:dyDescent="0.3">
      <c r="A142" s="95">
        <v>44936</v>
      </c>
      <c r="B142" s="96">
        <v>0.42634259259259261</v>
      </c>
      <c r="C142" s="2">
        <v>7.92</v>
      </c>
      <c r="D142" s="2">
        <v>5.34</v>
      </c>
      <c r="E142" s="2">
        <v>5.35</v>
      </c>
      <c r="F142" s="2">
        <v>26.68</v>
      </c>
      <c r="G142" s="2">
        <v>3</v>
      </c>
      <c r="H142" s="2">
        <v>24.57</v>
      </c>
      <c r="I142" s="2">
        <v>38.950000000000003</v>
      </c>
      <c r="J142" s="2">
        <v>1.35</v>
      </c>
      <c r="K142" s="2">
        <v>7.0000000000000007E-2</v>
      </c>
      <c r="L142" s="97">
        <f t="shared" si="1"/>
        <v>10.315930000000002</v>
      </c>
    </row>
    <row r="143" spans="1:12" x14ac:dyDescent="0.3">
      <c r="A143" s="95">
        <v>44936</v>
      </c>
      <c r="B143" s="96">
        <v>0.42703703703703705</v>
      </c>
      <c r="C143" s="2">
        <v>7.91</v>
      </c>
      <c r="D143" s="2">
        <v>5.33</v>
      </c>
      <c r="E143" s="2">
        <v>5.35</v>
      </c>
      <c r="F143" s="2">
        <v>26.67</v>
      </c>
      <c r="G143" s="2">
        <v>2.97</v>
      </c>
      <c r="H143" s="2">
        <v>24.55</v>
      </c>
      <c r="I143" s="2">
        <v>38.82</v>
      </c>
      <c r="J143" s="2">
        <v>1.35</v>
      </c>
      <c r="K143" s="2">
        <v>7.0000000000000007E-2</v>
      </c>
      <c r="L143" s="97">
        <f t="shared" si="1"/>
        <v>10.315930000000002</v>
      </c>
    </row>
    <row r="144" spans="1:12" x14ac:dyDescent="0.3">
      <c r="A144" s="95">
        <v>44936</v>
      </c>
      <c r="B144" s="96">
        <v>0.42773148148148149</v>
      </c>
      <c r="C144" s="2">
        <v>7.92</v>
      </c>
      <c r="D144" s="2">
        <v>5.33</v>
      </c>
      <c r="E144" s="2">
        <v>5.35</v>
      </c>
      <c r="F144" s="2">
        <v>26.68</v>
      </c>
      <c r="G144" s="2">
        <v>2.99</v>
      </c>
      <c r="H144" s="2">
        <v>24.57</v>
      </c>
      <c r="I144" s="2">
        <v>38.729999999999997</v>
      </c>
      <c r="J144" s="2">
        <v>1.35</v>
      </c>
      <c r="K144" s="2">
        <v>7.0000000000000007E-2</v>
      </c>
      <c r="L144" s="97">
        <f t="shared" si="1"/>
        <v>10.315930000000002</v>
      </c>
    </row>
    <row r="145" spans="1:12" x14ac:dyDescent="0.3">
      <c r="A145" s="95">
        <v>44936</v>
      </c>
      <c r="B145" s="96">
        <v>0.42842592592592593</v>
      </c>
      <c r="C145" s="2">
        <v>7.91</v>
      </c>
      <c r="D145" s="2">
        <v>5.33</v>
      </c>
      <c r="E145" s="2">
        <v>5.35</v>
      </c>
      <c r="F145" s="2">
        <v>26.7</v>
      </c>
      <c r="G145" s="2">
        <v>3.11</v>
      </c>
      <c r="H145" s="2">
        <v>24.57</v>
      </c>
      <c r="I145" s="2">
        <v>38.659999999999997</v>
      </c>
      <c r="J145" s="2">
        <v>1.35</v>
      </c>
      <c r="K145" s="2">
        <v>6.9000000000000006E-2</v>
      </c>
      <c r="L145" s="97">
        <f t="shared" si="1"/>
        <v>10.169400000000001</v>
      </c>
    </row>
    <row r="146" spans="1:12" x14ac:dyDescent="0.3">
      <c r="A146" s="95">
        <v>44936</v>
      </c>
      <c r="B146" s="96">
        <v>0.42912037037037037</v>
      </c>
      <c r="C146" s="2">
        <v>7.91</v>
      </c>
      <c r="D146" s="2">
        <v>5.33</v>
      </c>
      <c r="E146" s="2">
        <v>5.35</v>
      </c>
      <c r="F146" s="2">
        <v>26.68</v>
      </c>
      <c r="G146" s="2">
        <v>3.03</v>
      </c>
      <c r="H146" s="2">
        <v>24.58</v>
      </c>
      <c r="I146" s="2">
        <v>38.61</v>
      </c>
      <c r="J146" s="2">
        <v>1.35</v>
      </c>
      <c r="K146" s="2">
        <v>6.9000000000000006E-2</v>
      </c>
      <c r="L146" s="97">
        <f t="shared" si="1"/>
        <v>10.169400000000001</v>
      </c>
    </row>
    <row r="147" spans="1:12" x14ac:dyDescent="0.3">
      <c r="A147" s="95">
        <v>44936</v>
      </c>
      <c r="B147" s="96">
        <v>0.42981481481481482</v>
      </c>
      <c r="C147" s="2">
        <v>7.92</v>
      </c>
      <c r="D147" s="2">
        <v>5.34</v>
      </c>
      <c r="E147" s="2">
        <v>5.35</v>
      </c>
      <c r="F147" s="2">
        <v>26.68</v>
      </c>
      <c r="G147" s="2">
        <v>3.03</v>
      </c>
      <c r="H147" s="2">
        <v>24.63</v>
      </c>
      <c r="I147" s="2">
        <v>38.43</v>
      </c>
      <c r="J147" s="2">
        <v>1.35</v>
      </c>
      <c r="K147" s="2">
        <v>7.0000000000000007E-2</v>
      </c>
      <c r="L147" s="97">
        <f t="shared" si="1"/>
        <v>10.315930000000002</v>
      </c>
    </row>
    <row r="148" spans="1:12" x14ac:dyDescent="0.3">
      <c r="A148" s="95">
        <v>44936</v>
      </c>
      <c r="B148" s="96">
        <v>0.43050925925925926</v>
      </c>
      <c r="C148" s="2">
        <v>7.92</v>
      </c>
      <c r="D148" s="2">
        <v>5.34</v>
      </c>
      <c r="E148" s="2">
        <v>5.35</v>
      </c>
      <c r="F148" s="2">
        <v>26.68</v>
      </c>
      <c r="G148" s="2">
        <v>3.01</v>
      </c>
      <c r="H148" s="2">
        <v>24.63</v>
      </c>
      <c r="I148" s="2">
        <v>38.270000000000003</v>
      </c>
      <c r="J148" s="2">
        <v>1.35</v>
      </c>
      <c r="K148" s="2">
        <v>7.0000000000000007E-2</v>
      </c>
      <c r="L148" s="97">
        <f t="shared" si="1"/>
        <v>10.315930000000002</v>
      </c>
    </row>
    <row r="149" spans="1:12" x14ac:dyDescent="0.3">
      <c r="A149" s="95">
        <v>44936</v>
      </c>
      <c r="B149" s="96">
        <v>0.4312037037037037</v>
      </c>
      <c r="C149" s="2">
        <v>7.92</v>
      </c>
      <c r="D149" s="2">
        <v>5.34</v>
      </c>
      <c r="E149" s="2">
        <v>5.35</v>
      </c>
      <c r="F149" s="2">
        <v>26.67</v>
      </c>
      <c r="G149" s="2">
        <v>3.02</v>
      </c>
      <c r="H149" s="2">
        <v>24.62</v>
      </c>
      <c r="I149" s="2">
        <v>38.200000000000003</v>
      </c>
      <c r="J149" s="2">
        <v>1.35</v>
      </c>
      <c r="K149" s="2">
        <v>7.0000000000000007E-2</v>
      </c>
      <c r="L149" s="97">
        <f t="shared" si="1"/>
        <v>10.315930000000002</v>
      </c>
    </row>
    <row r="150" spans="1:12" x14ac:dyDescent="0.3">
      <c r="A150" s="95">
        <v>44936</v>
      </c>
      <c r="B150" s="96">
        <v>0.43189814814814814</v>
      </c>
      <c r="C150" s="2">
        <v>7.94</v>
      </c>
      <c r="D150" s="2">
        <v>5.34</v>
      </c>
      <c r="E150" s="2">
        <v>5.35</v>
      </c>
      <c r="F150" s="2">
        <v>26.69</v>
      </c>
      <c r="G150" s="2">
        <v>3.02</v>
      </c>
      <c r="H150" s="2">
        <v>24.59</v>
      </c>
      <c r="I150" s="2">
        <v>38.17</v>
      </c>
      <c r="J150" s="2">
        <v>1.35</v>
      </c>
      <c r="K150" s="2">
        <v>7.0000000000000007E-2</v>
      </c>
      <c r="L150" s="97">
        <f t="shared" si="1"/>
        <v>10.315930000000002</v>
      </c>
    </row>
    <row r="151" spans="1:12" x14ac:dyDescent="0.3">
      <c r="A151" s="95">
        <v>44936</v>
      </c>
      <c r="B151" s="96">
        <v>0.43259259259259258</v>
      </c>
      <c r="C151" s="2">
        <v>7.94</v>
      </c>
      <c r="D151" s="2">
        <v>5.34</v>
      </c>
      <c r="E151" s="2">
        <v>5.35</v>
      </c>
      <c r="F151" s="2">
        <v>26.68</v>
      </c>
      <c r="G151" s="2">
        <v>3.03</v>
      </c>
      <c r="H151" s="2">
        <v>24.64</v>
      </c>
      <c r="I151" s="2">
        <v>38.159999999999997</v>
      </c>
      <c r="J151" s="2">
        <v>1.35</v>
      </c>
      <c r="K151" s="2">
        <v>7.0000000000000007E-2</v>
      </c>
      <c r="L151" s="97">
        <f t="shared" si="1"/>
        <v>10.315930000000002</v>
      </c>
    </row>
    <row r="152" spans="1:12" x14ac:dyDescent="0.3">
      <c r="A152" s="95">
        <v>44936</v>
      </c>
      <c r="B152" s="96">
        <v>0.43328703703703703</v>
      </c>
      <c r="C152" s="2">
        <v>7.94</v>
      </c>
      <c r="D152" s="2">
        <v>5.34</v>
      </c>
      <c r="E152" s="2">
        <v>5.35</v>
      </c>
      <c r="F152" s="2">
        <v>26.68</v>
      </c>
      <c r="G152" s="2">
        <v>3.02</v>
      </c>
      <c r="H152" s="2">
        <v>24.65</v>
      </c>
      <c r="I152" s="2">
        <v>38.119999999999997</v>
      </c>
      <c r="J152" s="2">
        <v>1.35</v>
      </c>
      <c r="K152" s="2">
        <v>7.0000000000000007E-2</v>
      </c>
      <c r="L152" s="97">
        <f t="shared" si="1"/>
        <v>10.315930000000002</v>
      </c>
    </row>
    <row r="153" spans="1:12" x14ac:dyDescent="0.3">
      <c r="A153" s="95">
        <v>44936</v>
      </c>
      <c r="B153" s="96">
        <v>0.43398148148148147</v>
      </c>
      <c r="C153" s="2">
        <v>7.94</v>
      </c>
      <c r="D153" s="2">
        <v>5.34</v>
      </c>
      <c r="E153" s="2">
        <v>5.35</v>
      </c>
      <c r="F153" s="2">
        <v>26.67</v>
      </c>
      <c r="G153" s="2">
        <v>3.02</v>
      </c>
      <c r="H153" s="2">
        <v>24.59</v>
      </c>
      <c r="I153" s="2">
        <v>38.11</v>
      </c>
      <c r="J153" s="2">
        <v>1.35</v>
      </c>
      <c r="K153" s="2">
        <v>7.0000000000000007E-2</v>
      </c>
      <c r="L153" s="97">
        <f t="shared" si="1"/>
        <v>10.315930000000002</v>
      </c>
    </row>
    <row r="154" spans="1:12" x14ac:dyDescent="0.3">
      <c r="A154" s="95">
        <v>44936</v>
      </c>
      <c r="B154" s="96">
        <v>0.43467592592592591</v>
      </c>
      <c r="C154" s="2">
        <v>7.94</v>
      </c>
      <c r="D154" s="2">
        <v>5.34</v>
      </c>
      <c r="E154" s="2">
        <v>5.35</v>
      </c>
      <c r="F154" s="2">
        <v>26.67</v>
      </c>
      <c r="G154" s="2">
        <v>3.01</v>
      </c>
      <c r="H154" s="2">
        <v>24.55</v>
      </c>
      <c r="I154" s="2">
        <v>38.11</v>
      </c>
      <c r="J154" s="2">
        <v>1.35</v>
      </c>
      <c r="K154" s="2">
        <v>7.0000000000000007E-2</v>
      </c>
      <c r="L154" s="97">
        <f t="shared" si="1"/>
        <v>10.315930000000002</v>
      </c>
    </row>
    <row r="155" spans="1:12" x14ac:dyDescent="0.3">
      <c r="A155" s="95">
        <v>44936</v>
      </c>
      <c r="B155" s="96">
        <v>0.43537037037037035</v>
      </c>
      <c r="C155" s="2">
        <v>7.94</v>
      </c>
      <c r="D155" s="2">
        <v>5.34</v>
      </c>
      <c r="E155" s="2">
        <v>5.35</v>
      </c>
      <c r="F155" s="2">
        <v>26.67</v>
      </c>
      <c r="G155" s="2">
        <v>3.03</v>
      </c>
      <c r="H155" s="2">
        <v>24.56</v>
      </c>
      <c r="I155" s="2">
        <v>38.1</v>
      </c>
      <c r="J155" s="2">
        <v>1.35</v>
      </c>
      <c r="K155" s="2">
        <v>7.0000000000000007E-2</v>
      </c>
      <c r="L155" s="97">
        <f t="shared" si="1"/>
        <v>10.315930000000002</v>
      </c>
    </row>
    <row r="156" spans="1:12" x14ac:dyDescent="0.3">
      <c r="A156" s="95">
        <v>44936</v>
      </c>
      <c r="B156" s="96">
        <v>0.43606481481481479</v>
      </c>
      <c r="C156" s="2">
        <v>7.93</v>
      </c>
      <c r="D156" s="2">
        <v>5.34</v>
      </c>
      <c r="E156" s="2">
        <v>5.34</v>
      </c>
      <c r="F156" s="2">
        <v>26.68</v>
      </c>
      <c r="G156" s="2">
        <v>3</v>
      </c>
      <c r="H156" s="2">
        <v>24.56</v>
      </c>
      <c r="I156" s="2">
        <v>38.1</v>
      </c>
      <c r="J156" s="2">
        <v>1.35</v>
      </c>
      <c r="K156" s="2">
        <v>7.0000000000000007E-2</v>
      </c>
      <c r="L156" s="97">
        <f t="shared" si="1"/>
        <v>10.315930000000002</v>
      </c>
    </row>
    <row r="157" spans="1:12" x14ac:dyDescent="0.3">
      <c r="A157" s="95">
        <v>44936</v>
      </c>
      <c r="B157" s="96">
        <v>0.43675925925925929</v>
      </c>
      <c r="C157" s="2">
        <v>7.93</v>
      </c>
      <c r="D157" s="2">
        <v>5.34</v>
      </c>
      <c r="E157" s="2">
        <v>5.35</v>
      </c>
      <c r="F157" s="2">
        <v>26.69</v>
      </c>
      <c r="G157" s="2">
        <v>3</v>
      </c>
      <c r="H157" s="2">
        <v>24.61</v>
      </c>
      <c r="I157" s="2">
        <v>38.08</v>
      </c>
      <c r="J157" s="2">
        <v>1.35</v>
      </c>
      <c r="K157" s="2">
        <v>7.0000000000000007E-2</v>
      </c>
      <c r="L157" s="97">
        <f t="shared" si="1"/>
        <v>10.315930000000002</v>
      </c>
    </row>
    <row r="158" spans="1:12" x14ac:dyDescent="0.3">
      <c r="A158" s="95">
        <v>44936</v>
      </c>
      <c r="B158" s="96">
        <v>0.43745370370370368</v>
      </c>
      <c r="C158" s="2">
        <v>7.92</v>
      </c>
      <c r="D158" s="2">
        <v>5.33</v>
      </c>
      <c r="E158" s="2">
        <v>5.35</v>
      </c>
      <c r="F158" s="2">
        <v>26.68</v>
      </c>
      <c r="G158" s="2">
        <v>2.99</v>
      </c>
      <c r="H158" s="2">
        <v>24.61</v>
      </c>
      <c r="I158" s="2">
        <v>38.090000000000003</v>
      </c>
      <c r="J158" s="2">
        <v>1.35</v>
      </c>
      <c r="K158" s="2">
        <v>7.0000000000000007E-2</v>
      </c>
      <c r="L158" s="97">
        <f t="shared" si="1"/>
        <v>10.315930000000002</v>
      </c>
    </row>
    <row r="159" spans="1:12" x14ac:dyDescent="0.3">
      <c r="A159" s="95">
        <v>44936</v>
      </c>
      <c r="B159" s="96">
        <v>0.43814814814814818</v>
      </c>
      <c r="C159" s="2">
        <v>7.93</v>
      </c>
      <c r="D159" s="2">
        <v>5.33</v>
      </c>
      <c r="E159" s="2">
        <v>5.35</v>
      </c>
      <c r="F159" s="2">
        <v>26.68</v>
      </c>
      <c r="G159" s="2">
        <v>2.97</v>
      </c>
      <c r="H159" s="2">
        <v>24.61</v>
      </c>
      <c r="I159" s="2">
        <v>38.1</v>
      </c>
      <c r="J159" s="2">
        <v>1.35</v>
      </c>
      <c r="K159" s="2">
        <v>7.0000000000000007E-2</v>
      </c>
      <c r="L159" s="97">
        <f t="shared" si="1"/>
        <v>10.315930000000002</v>
      </c>
    </row>
    <row r="160" spans="1:12" x14ac:dyDescent="0.3">
      <c r="A160" s="95">
        <v>44936</v>
      </c>
      <c r="B160" s="96">
        <v>0.43884259259259256</v>
      </c>
      <c r="C160" s="2">
        <v>7.93</v>
      </c>
      <c r="D160" s="2">
        <v>5.34</v>
      </c>
      <c r="E160" s="2">
        <v>5.35</v>
      </c>
      <c r="F160" s="2">
        <v>26.67</v>
      </c>
      <c r="G160" s="2">
        <v>2.98</v>
      </c>
      <c r="H160" s="2">
        <v>24.64</v>
      </c>
      <c r="I160" s="2">
        <v>38.1</v>
      </c>
      <c r="J160" s="2">
        <v>1.35</v>
      </c>
      <c r="K160" s="2">
        <v>7.0000000000000007E-2</v>
      </c>
      <c r="L160" s="97">
        <f t="shared" si="1"/>
        <v>10.315930000000002</v>
      </c>
    </row>
    <row r="161" spans="1:12" x14ac:dyDescent="0.3">
      <c r="A161" s="95">
        <v>44936</v>
      </c>
      <c r="B161" s="96">
        <v>0.43953703703703706</v>
      </c>
      <c r="C161" s="2">
        <v>7.94</v>
      </c>
      <c r="D161" s="2">
        <v>5.34</v>
      </c>
      <c r="E161" s="2">
        <v>5.35</v>
      </c>
      <c r="F161" s="2">
        <v>26.67</v>
      </c>
      <c r="G161" s="2">
        <v>3.1</v>
      </c>
      <c r="H161" s="2">
        <v>24.64</v>
      </c>
      <c r="I161" s="2">
        <v>38.090000000000003</v>
      </c>
      <c r="J161" s="2">
        <v>1.35</v>
      </c>
      <c r="K161" s="2">
        <v>7.0000000000000007E-2</v>
      </c>
      <c r="L161" s="97">
        <f t="shared" si="1"/>
        <v>10.315930000000002</v>
      </c>
    </row>
    <row r="162" spans="1:12" x14ac:dyDescent="0.3">
      <c r="A162" s="95">
        <v>44936</v>
      </c>
      <c r="B162" s="96">
        <v>0.44023148148148145</v>
      </c>
      <c r="C162" s="2">
        <v>7.94</v>
      </c>
      <c r="D162" s="2">
        <v>5.34</v>
      </c>
      <c r="E162" s="2">
        <v>5.35</v>
      </c>
      <c r="F162" s="2">
        <v>26.69</v>
      </c>
      <c r="G162" s="2">
        <v>3.04</v>
      </c>
      <c r="H162" s="2">
        <v>24.68</v>
      </c>
      <c r="I162" s="2">
        <v>38.08</v>
      </c>
      <c r="J162" s="2">
        <v>1.35</v>
      </c>
      <c r="K162" s="2">
        <v>7.0000000000000007E-2</v>
      </c>
      <c r="L162" s="97">
        <f t="shared" si="1"/>
        <v>10.315930000000002</v>
      </c>
    </row>
    <row r="163" spans="1:12" x14ac:dyDescent="0.3">
      <c r="A163" s="95">
        <v>44936</v>
      </c>
      <c r="B163" s="96">
        <v>0.44092592592592594</v>
      </c>
      <c r="C163" s="2">
        <v>7.94</v>
      </c>
      <c r="D163" s="2">
        <v>5.34</v>
      </c>
      <c r="E163" s="2">
        <v>5.35</v>
      </c>
      <c r="F163" s="2">
        <v>26.68</v>
      </c>
      <c r="G163" s="2">
        <v>3.02</v>
      </c>
      <c r="H163" s="2">
        <v>24.7</v>
      </c>
      <c r="I163" s="2">
        <v>38.08</v>
      </c>
      <c r="J163" s="2">
        <v>1.35</v>
      </c>
      <c r="K163" s="2">
        <v>7.0000000000000007E-2</v>
      </c>
      <c r="L163" s="97">
        <f t="shared" si="1"/>
        <v>10.315930000000002</v>
      </c>
    </row>
    <row r="164" spans="1:12" x14ac:dyDescent="0.3">
      <c r="A164" s="95">
        <v>44936</v>
      </c>
      <c r="B164" s="96">
        <v>0.44162037037037033</v>
      </c>
      <c r="C164" s="2">
        <v>7.95</v>
      </c>
      <c r="D164" s="2">
        <v>5.34</v>
      </c>
      <c r="E164" s="2">
        <v>5.35</v>
      </c>
      <c r="F164" s="2">
        <v>26.68</v>
      </c>
      <c r="G164" s="2">
        <v>3.01</v>
      </c>
      <c r="H164" s="2">
        <v>24.71</v>
      </c>
      <c r="I164" s="2">
        <v>38.06</v>
      </c>
      <c r="J164" s="2">
        <v>1.35</v>
      </c>
      <c r="K164" s="2">
        <v>7.0000000000000007E-2</v>
      </c>
      <c r="L164" s="97">
        <f t="shared" si="1"/>
        <v>10.315930000000002</v>
      </c>
    </row>
    <row r="165" spans="1:12" x14ac:dyDescent="0.3">
      <c r="A165" s="95">
        <v>44936</v>
      </c>
      <c r="B165" s="96">
        <v>0.44231481481481483</v>
      </c>
      <c r="C165" s="2">
        <v>7.9</v>
      </c>
      <c r="D165" s="2">
        <v>5.34</v>
      </c>
      <c r="E165" s="2">
        <v>5.35</v>
      </c>
      <c r="F165" s="2">
        <v>26.68</v>
      </c>
      <c r="G165" s="2">
        <v>3.01</v>
      </c>
      <c r="H165" s="2">
        <v>24.71</v>
      </c>
      <c r="I165" s="2">
        <v>38.07</v>
      </c>
      <c r="J165" s="2">
        <v>1.35</v>
      </c>
      <c r="K165" s="2">
        <v>6.9000000000000006E-2</v>
      </c>
      <c r="L165" s="97">
        <f t="shared" si="1"/>
        <v>10.169400000000001</v>
      </c>
    </row>
    <row r="166" spans="1:12" x14ac:dyDescent="0.3">
      <c r="A166" s="95">
        <v>44936</v>
      </c>
      <c r="B166" s="96">
        <v>0.44300925925925921</v>
      </c>
      <c r="C166" s="2">
        <v>7.92</v>
      </c>
      <c r="D166" s="2">
        <v>5.34</v>
      </c>
      <c r="E166" s="2">
        <v>5.35</v>
      </c>
      <c r="F166" s="2">
        <v>26.67</v>
      </c>
      <c r="G166" s="2">
        <v>3.01</v>
      </c>
      <c r="H166" s="2">
        <v>24.69</v>
      </c>
      <c r="I166" s="2">
        <v>38.1</v>
      </c>
      <c r="J166" s="2">
        <v>1.35</v>
      </c>
      <c r="K166" s="2">
        <v>7.0000000000000007E-2</v>
      </c>
      <c r="L166" s="97">
        <f t="shared" si="1"/>
        <v>10.315930000000002</v>
      </c>
    </row>
    <row r="167" spans="1:12" x14ac:dyDescent="0.3">
      <c r="A167" s="95">
        <v>44936</v>
      </c>
      <c r="B167" s="96">
        <v>0.44370370370370371</v>
      </c>
      <c r="C167" s="2">
        <v>7.92</v>
      </c>
      <c r="D167" s="2">
        <v>5.34</v>
      </c>
      <c r="E167" s="2">
        <v>5.35</v>
      </c>
      <c r="F167" s="2">
        <v>26.67</v>
      </c>
      <c r="G167" s="2">
        <v>3.01</v>
      </c>
      <c r="H167" s="2">
        <v>24.71</v>
      </c>
      <c r="I167" s="2">
        <v>38.090000000000003</v>
      </c>
      <c r="J167" s="2">
        <v>1.35</v>
      </c>
      <c r="K167" s="2">
        <v>7.0000000000000007E-2</v>
      </c>
      <c r="L167" s="97">
        <f t="shared" si="1"/>
        <v>10.315930000000002</v>
      </c>
    </row>
    <row r="168" spans="1:12" x14ac:dyDescent="0.3">
      <c r="A168" s="95">
        <v>44936</v>
      </c>
      <c r="B168" s="96">
        <v>0.4443981481481481</v>
      </c>
      <c r="C168" s="2">
        <v>7.93</v>
      </c>
      <c r="D168" s="2">
        <v>5.34</v>
      </c>
      <c r="E168" s="2">
        <v>5.35</v>
      </c>
      <c r="F168" s="2">
        <v>26.69</v>
      </c>
      <c r="G168" s="2">
        <v>3.02</v>
      </c>
      <c r="H168" s="2">
        <v>24.71</v>
      </c>
      <c r="I168" s="2">
        <v>38.1</v>
      </c>
      <c r="J168" s="2">
        <v>1.35</v>
      </c>
      <c r="K168" s="2">
        <v>7.0000000000000007E-2</v>
      </c>
      <c r="L168" s="97">
        <f t="shared" si="1"/>
        <v>10.315930000000002</v>
      </c>
    </row>
    <row r="169" spans="1:12" x14ac:dyDescent="0.3">
      <c r="A169" s="95">
        <v>44936</v>
      </c>
      <c r="B169" s="96">
        <v>0.4450925925925926</v>
      </c>
      <c r="C169" s="2">
        <v>7.93</v>
      </c>
      <c r="D169" s="2">
        <v>5.34</v>
      </c>
      <c r="E169" s="2">
        <v>5.35</v>
      </c>
      <c r="F169" s="2">
        <v>26.68</v>
      </c>
      <c r="G169" s="2">
        <v>3.03</v>
      </c>
      <c r="H169" s="2">
        <v>24.71</v>
      </c>
      <c r="I169" s="2">
        <v>38.1</v>
      </c>
      <c r="J169" s="2">
        <v>1.35</v>
      </c>
      <c r="K169" s="2">
        <v>7.0000000000000007E-2</v>
      </c>
      <c r="L169" s="97">
        <f t="shared" si="1"/>
        <v>10.315930000000002</v>
      </c>
    </row>
    <row r="170" spans="1:12" x14ac:dyDescent="0.3">
      <c r="A170" s="95">
        <v>44936</v>
      </c>
      <c r="B170" s="96">
        <v>0.44578703703703698</v>
      </c>
      <c r="C170" s="2">
        <v>7.91</v>
      </c>
      <c r="D170" s="2">
        <v>5.34</v>
      </c>
      <c r="E170" s="2">
        <v>5.35</v>
      </c>
      <c r="F170" s="2">
        <v>26.68</v>
      </c>
      <c r="G170" s="2">
        <v>3.03</v>
      </c>
      <c r="H170" s="2">
        <v>24.71</v>
      </c>
      <c r="I170" s="2">
        <v>38.1</v>
      </c>
      <c r="J170" s="2">
        <v>1.35</v>
      </c>
      <c r="K170" s="2">
        <v>7.0000000000000007E-2</v>
      </c>
      <c r="L170" s="97">
        <f t="shared" si="1"/>
        <v>10.315930000000002</v>
      </c>
    </row>
    <row r="171" spans="1:12" x14ac:dyDescent="0.3">
      <c r="A171" s="95">
        <v>44936</v>
      </c>
      <c r="B171" s="96">
        <v>0.44648148148148148</v>
      </c>
      <c r="C171" s="2">
        <v>7.92</v>
      </c>
      <c r="D171" s="2">
        <v>5.33</v>
      </c>
      <c r="E171" s="2">
        <v>5.35</v>
      </c>
      <c r="F171" s="2">
        <v>26.67</v>
      </c>
      <c r="G171" s="2">
        <v>3.01</v>
      </c>
      <c r="H171" s="2">
        <v>24.71</v>
      </c>
      <c r="I171" s="2">
        <v>38.08</v>
      </c>
      <c r="J171" s="2">
        <v>1.35</v>
      </c>
      <c r="K171" s="2">
        <v>7.0000000000000007E-2</v>
      </c>
      <c r="L171" s="97">
        <f t="shared" si="1"/>
        <v>10.315930000000002</v>
      </c>
    </row>
    <row r="172" spans="1:12" x14ac:dyDescent="0.3">
      <c r="A172" s="95">
        <v>44936</v>
      </c>
      <c r="B172" s="96">
        <v>0.44717592592592598</v>
      </c>
      <c r="C172" s="2">
        <v>7.93</v>
      </c>
      <c r="D172" s="2">
        <v>5.33</v>
      </c>
      <c r="E172" s="2">
        <v>5.35</v>
      </c>
      <c r="F172" s="2">
        <v>26.68</v>
      </c>
      <c r="G172" s="2">
        <v>3.01</v>
      </c>
      <c r="H172" s="2">
        <v>24.71</v>
      </c>
      <c r="I172" s="2">
        <v>38.07</v>
      </c>
      <c r="J172" s="2">
        <v>1.35</v>
      </c>
      <c r="K172" s="2">
        <v>7.0000000000000007E-2</v>
      </c>
      <c r="L172" s="97">
        <f t="shared" si="1"/>
        <v>10.315930000000002</v>
      </c>
    </row>
    <row r="173" spans="1:12" x14ac:dyDescent="0.3">
      <c r="A173" s="95">
        <v>44936</v>
      </c>
      <c r="B173" s="96">
        <v>0.44787037037037036</v>
      </c>
      <c r="C173" s="2">
        <v>7.94</v>
      </c>
      <c r="D173" s="2">
        <v>5.34</v>
      </c>
      <c r="E173" s="2">
        <v>5.35</v>
      </c>
      <c r="F173" s="2">
        <v>26.68</v>
      </c>
      <c r="G173" s="2">
        <v>3.01</v>
      </c>
      <c r="H173" s="2">
        <v>24.71</v>
      </c>
      <c r="I173" s="2">
        <v>38.090000000000003</v>
      </c>
      <c r="J173" s="2">
        <v>1.35</v>
      </c>
      <c r="K173" s="2">
        <v>7.0000000000000007E-2</v>
      </c>
      <c r="L173" s="97">
        <f t="shared" si="1"/>
        <v>10.315930000000002</v>
      </c>
    </row>
    <row r="174" spans="1:12" x14ac:dyDescent="0.3">
      <c r="A174" s="95">
        <v>44936</v>
      </c>
      <c r="B174" s="96">
        <v>0.44856481481481486</v>
      </c>
      <c r="C174" s="2">
        <v>7.94</v>
      </c>
      <c r="D174" s="2">
        <v>5.34</v>
      </c>
      <c r="E174" s="2">
        <v>5.35</v>
      </c>
      <c r="F174" s="2">
        <v>26.69</v>
      </c>
      <c r="G174" s="2">
        <v>3.01</v>
      </c>
      <c r="H174" s="2">
        <v>24.71</v>
      </c>
      <c r="I174" s="2">
        <v>38.090000000000003</v>
      </c>
      <c r="J174" s="2">
        <v>1.35</v>
      </c>
      <c r="K174" s="2">
        <v>7.0000000000000007E-2</v>
      </c>
      <c r="L174" s="97">
        <f t="shared" ref="L174:L237" si="2">13.1-((0.089-K174)*146.53)</f>
        <v>10.315930000000002</v>
      </c>
    </row>
    <row r="175" spans="1:12" x14ac:dyDescent="0.3">
      <c r="A175" s="95">
        <v>44936</v>
      </c>
      <c r="B175" s="96">
        <v>0.44925925925925925</v>
      </c>
      <c r="C175" s="2">
        <v>7.94</v>
      </c>
      <c r="D175" s="2">
        <v>5.34</v>
      </c>
      <c r="E175" s="2">
        <v>5.35</v>
      </c>
      <c r="F175" s="2">
        <v>26.68</v>
      </c>
      <c r="G175" s="2">
        <v>2.98</v>
      </c>
      <c r="H175" s="2">
        <v>24.71</v>
      </c>
      <c r="I175" s="2">
        <v>38.090000000000003</v>
      </c>
      <c r="J175" s="2">
        <v>1.35</v>
      </c>
      <c r="K175" s="2">
        <v>7.0000000000000007E-2</v>
      </c>
      <c r="L175" s="97">
        <f t="shared" si="2"/>
        <v>10.315930000000002</v>
      </c>
    </row>
    <row r="176" spans="1:12" x14ac:dyDescent="0.3">
      <c r="A176" s="95">
        <v>44936</v>
      </c>
      <c r="B176" s="96">
        <v>0.44995370370370374</v>
      </c>
      <c r="C176" s="2">
        <v>7.96</v>
      </c>
      <c r="D176" s="2">
        <v>5.34</v>
      </c>
      <c r="E176" s="2">
        <v>5.35</v>
      </c>
      <c r="F176" s="2">
        <v>26.67</v>
      </c>
      <c r="G176" s="2">
        <v>2.98</v>
      </c>
      <c r="H176" s="2">
        <v>24.71</v>
      </c>
      <c r="I176" s="2">
        <v>38.07</v>
      </c>
      <c r="J176" s="2">
        <v>1.35</v>
      </c>
      <c r="K176" s="2">
        <v>7.0000000000000007E-2</v>
      </c>
      <c r="L176" s="97">
        <f t="shared" si="2"/>
        <v>10.315930000000002</v>
      </c>
    </row>
    <row r="177" spans="1:12" x14ac:dyDescent="0.3">
      <c r="A177" s="95">
        <v>44936</v>
      </c>
      <c r="B177" s="96">
        <v>0.45064814814814813</v>
      </c>
      <c r="C177" s="2">
        <v>7.96</v>
      </c>
      <c r="D177" s="2">
        <v>5.34</v>
      </c>
      <c r="E177" s="2">
        <v>5.35</v>
      </c>
      <c r="F177" s="2">
        <v>26.66</v>
      </c>
      <c r="G177" s="2">
        <v>3.07</v>
      </c>
      <c r="H177" s="2">
        <v>24.73</v>
      </c>
      <c r="I177" s="2">
        <v>38.08</v>
      </c>
      <c r="J177" s="2">
        <v>1.35</v>
      </c>
      <c r="K177" s="2">
        <v>7.0000000000000007E-2</v>
      </c>
      <c r="L177" s="97">
        <f t="shared" si="2"/>
        <v>10.315930000000002</v>
      </c>
    </row>
    <row r="178" spans="1:12" x14ac:dyDescent="0.3">
      <c r="A178" s="95">
        <v>44936</v>
      </c>
      <c r="B178" s="96">
        <v>0.45134259259259263</v>
      </c>
      <c r="C178" s="2">
        <v>7.95</v>
      </c>
      <c r="D178" s="2">
        <v>5.34</v>
      </c>
      <c r="E178" s="2">
        <v>5.35</v>
      </c>
      <c r="F178" s="2">
        <v>26.66</v>
      </c>
      <c r="G178" s="2">
        <v>3.11</v>
      </c>
      <c r="H178" s="2">
        <v>24.72</v>
      </c>
      <c r="I178" s="2">
        <v>38.08</v>
      </c>
      <c r="J178" s="2">
        <v>1.35</v>
      </c>
      <c r="K178" s="2">
        <v>7.0000000000000007E-2</v>
      </c>
      <c r="L178" s="97">
        <f t="shared" si="2"/>
        <v>10.315930000000002</v>
      </c>
    </row>
    <row r="179" spans="1:12" x14ac:dyDescent="0.3">
      <c r="A179" s="95">
        <v>44936</v>
      </c>
      <c r="B179" s="96">
        <v>0.45203703703703701</v>
      </c>
      <c r="C179" s="2">
        <v>7.96</v>
      </c>
      <c r="D179" s="2">
        <v>5.34</v>
      </c>
      <c r="E179" s="2">
        <v>5.35</v>
      </c>
      <c r="F179" s="2">
        <v>26.74</v>
      </c>
      <c r="G179" s="2">
        <v>3</v>
      </c>
      <c r="H179" s="2">
        <v>24.75</v>
      </c>
      <c r="I179" s="2">
        <v>38.049999999999997</v>
      </c>
      <c r="J179" s="2">
        <v>1.35</v>
      </c>
      <c r="K179" s="2">
        <v>7.0000000000000007E-2</v>
      </c>
      <c r="L179" s="97">
        <f t="shared" si="2"/>
        <v>10.315930000000002</v>
      </c>
    </row>
    <row r="180" spans="1:12" x14ac:dyDescent="0.3">
      <c r="A180" s="95">
        <v>44936</v>
      </c>
      <c r="B180" s="96">
        <v>0.45273148148148151</v>
      </c>
      <c r="C180" s="2">
        <v>7.96</v>
      </c>
      <c r="D180" s="2">
        <v>5.34</v>
      </c>
      <c r="E180" s="2">
        <v>5.35</v>
      </c>
      <c r="F180" s="2">
        <v>26.68</v>
      </c>
      <c r="G180" s="2">
        <v>3.02</v>
      </c>
      <c r="H180" s="2">
        <v>24.8</v>
      </c>
      <c r="I180" s="2">
        <v>38.07</v>
      </c>
      <c r="J180" s="2">
        <v>1.35</v>
      </c>
      <c r="K180" s="2">
        <v>7.0000000000000007E-2</v>
      </c>
      <c r="L180" s="97">
        <f t="shared" si="2"/>
        <v>10.315930000000002</v>
      </c>
    </row>
    <row r="181" spans="1:12" x14ac:dyDescent="0.3">
      <c r="A181" s="95">
        <v>44936</v>
      </c>
      <c r="B181" s="96">
        <v>0.4534259259259259</v>
      </c>
      <c r="C181" s="2">
        <v>7.95</v>
      </c>
      <c r="D181" s="2">
        <v>5.34</v>
      </c>
      <c r="E181" s="2">
        <v>5.35</v>
      </c>
      <c r="F181" s="2">
        <v>26.68</v>
      </c>
      <c r="G181" s="2">
        <v>3.01</v>
      </c>
      <c r="H181" s="2">
        <v>24.83</v>
      </c>
      <c r="I181" s="2">
        <v>38.08</v>
      </c>
      <c r="J181" s="2">
        <v>1.35</v>
      </c>
      <c r="K181" s="2">
        <v>7.0000000000000007E-2</v>
      </c>
      <c r="L181" s="97">
        <f t="shared" si="2"/>
        <v>10.315930000000002</v>
      </c>
    </row>
    <row r="182" spans="1:12" x14ac:dyDescent="0.3">
      <c r="A182" s="95">
        <v>44936</v>
      </c>
      <c r="B182" s="96">
        <v>0.4541203703703704</v>
      </c>
      <c r="C182" s="2">
        <v>7.95</v>
      </c>
      <c r="D182" s="2">
        <v>5.33</v>
      </c>
      <c r="E182" s="2">
        <v>5.35</v>
      </c>
      <c r="F182" s="2">
        <v>26.68</v>
      </c>
      <c r="G182" s="2">
        <v>3.01</v>
      </c>
      <c r="H182" s="2">
        <v>24.82</v>
      </c>
      <c r="I182" s="2">
        <v>38.06</v>
      </c>
      <c r="J182" s="2">
        <v>1.35</v>
      </c>
      <c r="K182" s="2">
        <v>7.0000000000000007E-2</v>
      </c>
      <c r="L182" s="97">
        <f t="shared" si="2"/>
        <v>10.315930000000002</v>
      </c>
    </row>
    <row r="183" spans="1:12" x14ac:dyDescent="0.3">
      <c r="A183" s="95">
        <v>44936</v>
      </c>
      <c r="B183" s="96">
        <v>0.45481481481481478</v>
      </c>
      <c r="C183" s="2">
        <v>7.96</v>
      </c>
      <c r="D183" s="2">
        <v>5.34</v>
      </c>
      <c r="E183" s="2">
        <v>5.35</v>
      </c>
      <c r="F183" s="2">
        <v>26.68</v>
      </c>
      <c r="G183" s="2">
        <v>3.01</v>
      </c>
      <c r="H183" s="2">
        <v>24.85</v>
      </c>
      <c r="I183" s="2">
        <v>38.06</v>
      </c>
      <c r="J183" s="2">
        <v>1.35</v>
      </c>
      <c r="K183" s="2">
        <v>7.0000000000000007E-2</v>
      </c>
      <c r="L183" s="97">
        <f t="shared" si="2"/>
        <v>10.315930000000002</v>
      </c>
    </row>
    <row r="184" spans="1:12" x14ac:dyDescent="0.3">
      <c r="A184" s="95">
        <v>44936</v>
      </c>
      <c r="B184" s="96">
        <v>0.45550925925925928</v>
      </c>
      <c r="C184" s="2">
        <v>7.99</v>
      </c>
      <c r="D184" s="2">
        <v>5.33</v>
      </c>
      <c r="E184" s="2">
        <v>5.35</v>
      </c>
      <c r="F184" s="2">
        <v>26.67</v>
      </c>
      <c r="G184" s="2">
        <v>3</v>
      </c>
      <c r="H184" s="2">
        <v>24.89</v>
      </c>
      <c r="I184" s="2">
        <v>38.08</v>
      </c>
      <c r="J184" s="2">
        <v>1.35</v>
      </c>
      <c r="K184" s="2">
        <v>7.0000000000000007E-2</v>
      </c>
      <c r="L184" s="97">
        <f t="shared" si="2"/>
        <v>10.315930000000002</v>
      </c>
    </row>
    <row r="185" spans="1:12" x14ac:dyDescent="0.3">
      <c r="A185" s="95">
        <v>44936</v>
      </c>
      <c r="B185" s="96">
        <v>0.45620370370370367</v>
      </c>
      <c r="C185" s="2">
        <v>7.99</v>
      </c>
      <c r="D185" s="2">
        <v>5.34</v>
      </c>
      <c r="E185" s="2">
        <v>5.35</v>
      </c>
      <c r="F185" s="2">
        <v>26.69</v>
      </c>
      <c r="G185" s="2">
        <v>3</v>
      </c>
      <c r="H185" s="2">
        <v>24.92</v>
      </c>
      <c r="I185" s="2">
        <v>38.090000000000003</v>
      </c>
      <c r="J185" s="2">
        <v>1.35</v>
      </c>
      <c r="K185" s="2">
        <v>7.0000000000000007E-2</v>
      </c>
      <c r="L185" s="97">
        <f t="shared" si="2"/>
        <v>10.315930000000002</v>
      </c>
    </row>
    <row r="186" spans="1:12" x14ac:dyDescent="0.3">
      <c r="A186" s="95">
        <v>44936</v>
      </c>
      <c r="B186" s="96">
        <v>0.45689814814814816</v>
      </c>
      <c r="C186" s="2">
        <v>7.98</v>
      </c>
      <c r="D186" s="2">
        <v>5.34</v>
      </c>
      <c r="E186" s="2">
        <v>5.35</v>
      </c>
      <c r="F186" s="2">
        <v>26.68</v>
      </c>
      <c r="G186" s="2">
        <v>3.01</v>
      </c>
      <c r="H186" s="2">
        <v>24.9</v>
      </c>
      <c r="I186" s="2">
        <v>38.08</v>
      </c>
      <c r="J186" s="2">
        <v>1.35</v>
      </c>
      <c r="K186" s="2">
        <v>7.0000000000000007E-2</v>
      </c>
      <c r="L186" s="97">
        <f t="shared" si="2"/>
        <v>10.315930000000002</v>
      </c>
    </row>
    <row r="187" spans="1:12" x14ac:dyDescent="0.3">
      <c r="A187" s="95">
        <v>44936</v>
      </c>
      <c r="B187" s="96">
        <v>0.45759259259259261</v>
      </c>
      <c r="C187" s="2">
        <v>7.95</v>
      </c>
      <c r="D187" s="2">
        <v>5.34</v>
      </c>
      <c r="E187" s="2">
        <v>5.35</v>
      </c>
      <c r="F187" s="2">
        <v>26.68</v>
      </c>
      <c r="G187" s="2">
        <v>3</v>
      </c>
      <c r="H187" s="2">
        <v>24.93</v>
      </c>
      <c r="I187" s="2">
        <v>38.08</v>
      </c>
      <c r="J187" s="2">
        <v>1.35</v>
      </c>
      <c r="K187" s="2">
        <v>7.0000000000000007E-2</v>
      </c>
      <c r="L187" s="97">
        <f t="shared" si="2"/>
        <v>10.315930000000002</v>
      </c>
    </row>
    <row r="188" spans="1:12" x14ac:dyDescent="0.3">
      <c r="A188" s="95">
        <v>44936</v>
      </c>
      <c r="B188" s="96">
        <v>0.45828703703703705</v>
      </c>
      <c r="C188" s="2">
        <v>7.96</v>
      </c>
      <c r="D188" s="2">
        <v>5.34</v>
      </c>
      <c r="E188" s="2">
        <v>5.35</v>
      </c>
      <c r="F188" s="2">
        <v>26.68</v>
      </c>
      <c r="G188" s="2">
        <v>2.98</v>
      </c>
      <c r="H188" s="2">
        <v>24.92</v>
      </c>
      <c r="I188" s="2">
        <v>38.08</v>
      </c>
      <c r="J188" s="2">
        <v>1.35</v>
      </c>
      <c r="K188" s="2">
        <v>7.0000000000000007E-2</v>
      </c>
      <c r="L188" s="97">
        <f t="shared" si="2"/>
        <v>10.315930000000002</v>
      </c>
    </row>
    <row r="189" spans="1:12" x14ac:dyDescent="0.3">
      <c r="A189" s="95">
        <v>44936</v>
      </c>
      <c r="B189" s="96">
        <v>0.45898148148148149</v>
      </c>
      <c r="C189" s="2">
        <v>7.97</v>
      </c>
      <c r="D189" s="2">
        <v>5.34</v>
      </c>
      <c r="E189" s="2">
        <v>5.35</v>
      </c>
      <c r="F189" s="2">
        <v>26.67</v>
      </c>
      <c r="G189" s="2">
        <v>2.95</v>
      </c>
      <c r="H189" s="2">
        <v>24.97</v>
      </c>
      <c r="I189" s="2">
        <v>38.06</v>
      </c>
      <c r="J189" s="2">
        <v>1.35</v>
      </c>
      <c r="K189" s="2">
        <v>7.0000000000000007E-2</v>
      </c>
      <c r="L189" s="97">
        <f t="shared" si="2"/>
        <v>10.315930000000002</v>
      </c>
    </row>
    <row r="190" spans="1:12" x14ac:dyDescent="0.3">
      <c r="A190" s="95">
        <v>44936</v>
      </c>
      <c r="B190" s="96">
        <v>0.45967592592592593</v>
      </c>
      <c r="C190" s="2">
        <v>7.95</v>
      </c>
      <c r="D190" s="2">
        <v>5.34</v>
      </c>
      <c r="E190" s="2">
        <v>5.35</v>
      </c>
      <c r="F190" s="2">
        <v>26.67</v>
      </c>
      <c r="G190" s="2">
        <v>2.87</v>
      </c>
      <c r="H190" s="2">
        <v>25</v>
      </c>
      <c r="I190" s="2">
        <v>38.08</v>
      </c>
      <c r="J190" s="2">
        <v>1.35</v>
      </c>
      <c r="K190" s="2">
        <v>7.0000000000000007E-2</v>
      </c>
      <c r="L190" s="97">
        <f t="shared" si="2"/>
        <v>10.315930000000002</v>
      </c>
    </row>
    <row r="191" spans="1:12" x14ac:dyDescent="0.3">
      <c r="A191" s="95">
        <v>44936</v>
      </c>
      <c r="B191" s="96">
        <v>0.46037037037037037</v>
      </c>
      <c r="C191" s="2">
        <v>7.93</v>
      </c>
      <c r="D191" s="2">
        <v>5.34</v>
      </c>
      <c r="E191" s="2">
        <v>5.35</v>
      </c>
      <c r="F191" s="2">
        <v>26.69</v>
      </c>
      <c r="G191" s="2">
        <v>2.97</v>
      </c>
      <c r="H191" s="2">
        <v>25.01</v>
      </c>
      <c r="I191" s="2">
        <v>38.08</v>
      </c>
      <c r="J191" s="2">
        <v>1.35</v>
      </c>
      <c r="K191" s="2">
        <v>7.0000000000000007E-2</v>
      </c>
      <c r="L191" s="97">
        <f t="shared" si="2"/>
        <v>10.315930000000002</v>
      </c>
    </row>
    <row r="192" spans="1:12" x14ac:dyDescent="0.3">
      <c r="A192" s="95">
        <v>44936</v>
      </c>
      <c r="B192" s="96">
        <v>0.46106481481481482</v>
      </c>
      <c r="C192" s="2">
        <v>7.95</v>
      </c>
      <c r="D192" s="2">
        <v>5.34</v>
      </c>
      <c r="E192" s="2">
        <v>5.35</v>
      </c>
      <c r="F192" s="2">
        <v>26.68</v>
      </c>
      <c r="G192" s="2">
        <v>3.13</v>
      </c>
      <c r="H192" s="2">
        <v>25.01</v>
      </c>
      <c r="I192" s="2">
        <v>38.08</v>
      </c>
      <c r="J192" s="2">
        <v>1.35</v>
      </c>
      <c r="K192" s="2">
        <v>7.0000000000000007E-2</v>
      </c>
      <c r="L192" s="97">
        <f t="shared" si="2"/>
        <v>10.315930000000002</v>
      </c>
    </row>
    <row r="193" spans="1:12" x14ac:dyDescent="0.3">
      <c r="A193" s="95">
        <v>44936</v>
      </c>
      <c r="B193" s="96">
        <v>0.46175925925925926</v>
      </c>
      <c r="C193" s="2">
        <v>7.94</v>
      </c>
      <c r="D193" s="2">
        <v>5.34</v>
      </c>
      <c r="E193" s="2">
        <v>5.35</v>
      </c>
      <c r="F193" s="2">
        <v>26.67</v>
      </c>
      <c r="G193" s="2">
        <v>3.19</v>
      </c>
      <c r="H193" s="2">
        <v>25.01</v>
      </c>
      <c r="I193" s="2">
        <v>38.090000000000003</v>
      </c>
      <c r="J193" s="2">
        <v>1.35</v>
      </c>
      <c r="K193" s="2">
        <v>7.0000000000000007E-2</v>
      </c>
      <c r="L193" s="97">
        <f t="shared" si="2"/>
        <v>10.315930000000002</v>
      </c>
    </row>
    <row r="194" spans="1:12" x14ac:dyDescent="0.3">
      <c r="A194" s="95">
        <v>44936</v>
      </c>
      <c r="B194" s="96">
        <v>0.4624537037037037</v>
      </c>
      <c r="C194" s="2">
        <v>7.92</v>
      </c>
      <c r="D194" s="2">
        <v>5.34</v>
      </c>
      <c r="E194" s="2">
        <v>5.35</v>
      </c>
      <c r="F194" s="2">
        <v>26.67</v>
      </c>
      <c r="G194" s="2">
        <v>3.05</v>
      </c>
      <c r="H194" s="2">
        <v>25.01</v>
      </c>
      <c r="I194" s="2">
        <v>38.06</v>
      </c>
      <c r="J194" s="2">
        <v>1.35</v>
      </c>
      <c r="K194" s="2">
        <v>7.0000000000000007E-2</v>
      </c>
      <c r="L194" s="97">
        <f t="shared" si="2"/>
        <v>10.315930000000002</v>
      </c>
    </row>
    <row r="195" spans="1:12" x14ac:dyDescent="0.3">
      <c r="A195" s="95">
        <v>44936</v>
      </c>
      <c r="B195" s="96">
        <v>0.46314814814814814</v>
      </c>
      <c r="C195" s="2">
        <v>7.91</v>
      </c>
      <c r="D195" s="2">
        <v>5.33</v>
      </c>
      <c r="E195" s="2">
        <v>5.35</v>
      </c>
      <c r="F195" s="2">
        <v>26.67</v>
      </c>
      <c r="G195" s="2">
        <v>3.02</v>
      </c>
      <c r="H195" s="2">
        <v>25.01</v>
      </c>
      <c r="I195" s="2">
        <v>38.08</v>
      </c>
      <c r="J195" s="2">
        <v>1.35</v>
      </c>
      <c r="K195" s="2">
        <v>7.0000000000000007E-2</v>
      </c>
      <c r="L195" s="97">
        <f t="shared" si="2"/>
        <v>10.315930000000002</v>
      </c>
    </row>
    <row r="196" spans="1:12" x14ac:dyDescent="0.3">
      <c r="A196" s="95">
        <v>44936</v>
      </c>
      <c r="B196" s="96">
        <v>0.46384259259259258</v>
      </c>
      <c r="C196" s="2">
        <v>7.9</v>
      </c>
      <c r="D196" s="2">
        <v>5.33</v>
      </c>
      <c r="E196" s="2">
        <v>5.35</v>
      </c>
      <c r="F196" s="2">
        <v>26.68</v>
      </c>
      <c r="G196" s="2">
        <v>3</v>
      </c>
      <c r="H196" s="2">
        <v>25.01</v>
      </c>
      <c r="I196" s="2">
        <v>38.07</v>
      </c>
      <c r="J196" s="2">
        <v>1.35</v>
      </c>
      <c r="K196" s="2">
        <v>6.9000000000000006E-2</v>
      </c>
      <c r="L196" s="97">
        <f t="shared" si="2"/>
        <v>10.169400000000001</v>
      </c>
    </row>
    <row r="197" spans="1:12" x14ac:dyDescent="0.3">
      <c r="A197" s="95">
        <v>44936</v>
      </c>
      <c r="B197" s="96">
        <v>0.46453703703703703</v>
      </c>
      <c r="C197" s="2">
        <v>7.89</v>
      </c>
      <c r="D197" s="2">
        <v>5.34</v>
      </c>
      <c r="E197" s="2">
        <v>5.35</v>
      </c>
      <c r="F197" s="2">
        <v>26.68</v>
      </c>
      <c r="G197" s="2">
        <v>3.04</v>
      </c>
      <c r="H197" s="2">
        <v>25.01</v>
      </c>
      <c r="I197" s="2">
        <v>38.07</v>
      </c>
      <c r="J197" s="2">
        <v>1.35</v>
      </c>
      <c r="K197" s="2">
        <v>6.9000000000000006E-2</v>
      </c>
      <c r="L197" s="97">
        <f t="shared" si="2"/>
        <v>10.169400000000001</v>
      </c>
    </row>
    <row r="198" spans="1:12" x14ac:dyDescent="0.3">
      <c r="A198" s="95">
        <v>44936</v>
      </c>
      <c r="B198" s="96">
        <v>0.46523148148148147</v>
      </c>
      <c r="C198" s="2">
        <v>7.91</v>
      </c>
      <c r="D198" s="2">
        <v>5.34</v>
      </c>
      <c r="E198" s="2">
        <v>5.35</v>
      </c>
      <c r="F198" s="2">
        <v>26.68</v>
      </c>
      <c r="G198" s="2">
        <v>3.03</v>
      </c>
      <c r="H198" s="2">
        <v>25.01</v>
      </c>
      <c r="I198" s="2">
        <v>38.07</v>
      </c>
      <c r="J198" s="2">
        <v>1.35</v>
      </c>
      <c r="K198" s="2">
        <v>7.0000000000000007E-2</v>
      </c>
      <c r="L198" s="97">
        <f t="shared" si="2"/>
        <v>10.315930000000002</v>
      </c>
    </row>
    <row r="199" spans="1:12" x14ac:dyDescent="0.3">
      <c r="A199" s="95">
        <v>44936</v>
      </c>
      <c r="B199" s="96">
        <v>0.46592592592592591</v>
      </c>
      <c r="C199" s="2">
        <v>7.9</v>
      </c>
      <c r="D199" s="2">
        <v>5.33</v>
      </c>
      <c r="E199" s="2">
        <v>5.35</v>
      </c>
      <c r="F199" s="2">
        <v>26.67</v>
      </c>
      <c r="G199" s="2">
        <v>3.04</v>
      </c>
      <c r="H199" s="2">
        <v>25.01</v>
      </c>
      <c r="I199" s="2">
        <v>38.049999999999997</v>
      </c>
      <c r="J199" s="2">
        <v>1.35</v>
      </c>
      <c r="K199" s="2">
        <v>6.9000000000000006E-2</v>
      </c>
      <c r="L199" s="97">
        <f t="shared" si="2"/>
        <v>10.169400000000001</v>
      </c>
    </row>
    <row r="200" spans="1:12" x14ac:dyDescent="0.3">
      <c r="A200" s="95">
        <v>44936</v>
      </c>
      <c r="B200" s="96">
        <v>0.46662037037037035</v>
      </c>
      <c r="C200" s="2">
        <v>7.89</v>
      </c>
      <c r="D200" s="2">
        <v>5.34</v>
      </c>
      <c r="E200" s="2">
        <v>5.35</v>
      </c>
      <c r="F200" s="2">
        <v>26.67</v>
      </c>
      <c r="G200" s="2">
        <v>3.12</v>
      </c>
      <c r="H200" s="2">
        <v>25.01</v>
      </c>
      <c r="I200" s="2">
        <v>38.049999999999997</v>
      </c>
      <c r="J200" s="2">
        <v>1.35</v>
      </c>
      <c r="K200" s="2">
        <v>6.9000000000000006E-2</v>
      </c>
      <c r="L200" s="97">
        <f t="shared" si="2"/>
        <v>10.169400000000001</v>
      </c>
    </row>
    <row r="201" spans="1:12" x14ac:dyDescent="0.3">
      <c r="A201" s="95">
        <v>44936</v>
      </c>
      <c r="B201" s="96">
        <v>0.46731481481481479</v>
      </c>
      <c r="C201" s="2">
        <v>7.87</v>
      </c>
      <c r="D201" s="2">
        <v>5.34</v>
      </c>
      <c r="E201" s="2">
        <v>5.35</v>
      </c>
      <c r="F201" s="2">
        <v>26.67</v>
      </c>
      <c r="G201" s="2">
        <v>3.19</v>
      </c>
      <c r="H201" s="2">
        <v>25.01</v>
      </c>
      <c r="I201" s="2">
        <v>38.07</v>
      </c>
      <c r="J201" s="2">
        <v>1.35</v>
      </c>
      <c r="K201" s="2">
        <v>6.9000000000000006E-2</v>
      </c>
      <c r="L201" s="97">
        <f t="shared" si="2"/>
        <v>10.169400000000001</v>
      </c>
    </row>
    <row r="202" spans="1:12" x14ac:dyDescent="0.3">
      <c r="A202" s="95">
        <v>44936</v>
      </c>
      <c r="B202" s="96">
        <v>0.46800925925925929</v>
      </c>
      <c r="C202" s="2">
        <v>7.89</v>
      </c>
      <c r="D202" s="2">
        <v>5.34</v>
      </c>
      <c r="E202" s="2">
        <v>5.35</v>
      </c>
      <c r="F202" s="2">
        <v>26.7</v>
      </c>
      <c r="G202" s="2">
        <v>3.16</v>
      </c>
      <c r="H202" s="2">
        <v>25.01</v>
      </c>
      <c r="I202" s="2">
        <v>38.07</v>
      </c>
      <c r="J202" s="2">
        <v>1.35</v>
      </c>
      <c r="K202" s="2">
        <v>6.9000000000000006E-2</v>
      </c>
      <c r="L202" s="97">
        <f t="shared" si="2"/>
        <v>10.169400000000001</v>
      </c>
    </row>
    <row r="203" spans="1:12" x14ac:dyDescent="0.3">
      <c r="A203" s="95">
        <v>44936</v>
      </c>
      <c r="B203" s="96">
        <v>0.46870370370370368</v>
      </c>
      <c r="C203" s="2">
        <v>7.86</v>
      </c>
      <c r="D203" s="2">
        <v>5.34</v>
      </c>
      <c r="E203" s="2">
        <v>5.35</v>
      </c>
      <c r="F203" s="2">
        <v>26.68</v>
      </c>
      <c r="G203" s="2">
        <v>3.18</v>
      </c>
      <c r="H203" s="2">
        <v>25.01</v>
      </c>
      <c r="I203" s="2">
        <v>38.090000000000003</v>
      </c>
      <c r="J203" s="2">
        <v>1.35</v>
      </c>
      <c r="K203" s="2">
        <v>6.9000000000000006E-2</v>
      </c>
      <c r="L203" s="97">
        <f t="shared" si="2"/>
        <v>10.169400000000001</v>
      </c>
    </row>
    <row r="204" spans="1:12" x14ac:dyDescent="0.3">
      <c r="A204" s="95">
        <v>44936</v>
      </c>
      <c r="B204" s="96">
        <v>0.46939814814814818</v>
      </c>
      <c r="C204" s="2">
        <v>7.89</v>
      </c>
      <c r="D204" s="2">
        <v>5.34</v>
      </c>
      <c r="E204" s="2">
        <v>5.35</v>
      </c>
      <c r="F204" s="2">
        <v>26.68</v>
      </c>
      <c r="G204" s="2">
        <v>3.19</v>
      </c>
      <c r="H204" s="2">
        <v>25.01</v>
      </c>
      <c r="I204" s="2">
        <v>38.07</v>
      </c>
      <c r="J204" s="2">
        <v>1.35</v>
      </c>
      <c r="K204" s="2">
        <v>6.9000000000000006E-2</v>
      </c>
      <c r="L204" s="97">
        <f t="shared" si="2"/>
        <v>10.169400000000001</v>
      </c>
    </row>
    <row r="205" spans="1:12" x14ac:dyDescent="0.3">
      <c r="A205" s="95">
        <v>44936</v>
      </c>
      <c r="B205" s="96">
        <v>0.47009259259259256</v>
      </c>
      <c r="C205" s="2">
        <v>7.9</v>
      </c>
      <c r="D205" s="2">
        <v>5.33</v>
      </c>
      <c r="E205" s="2">
        <v>5.35</v>
      </c>
      <c r="F205" s="2">
        <v>26.68</v>
      </c>
      <c r="G205" s="2">
        <v>3.13</v>
      </c>
      <c r="H205" s="2">
        <v>25.01</v>
      </c>
      <c r="I205" s="2">
        <v>38.07</v>
      </c>
      <c r="J205" s="2">
        <v>1.35</v>
      </c>
      <c r="K205" s="2">
        <v>6.9000000000000006E-2</v>
      </c>
      <c r="L205" s="97">
        <f t="shared" si="2"/>
        <v>10.169400000000001</v>
      </c>
    </row>
    <row r="206" spans="1:12" x14ac:dyDescent="0.3">
      <c r="A206" s="95">
        <v>44936</v>
      </c>
      <c r="B206" s="96">
        <v>0.47078703703703706</v>
      </c>
      <c r="C206" s="2">
        <v>7.91</v>
      </c>
      <c r="D206" s="2">
        <v>5.33</v>
      </c>
      <c r="E206" s="2">
        <v>5.35</v>
      </c>
      <c r="F206" s="2">
        <v>26.68</v>
      </c>
      <c r="G206" s="2">
        <v>3.02</v>
      </c>
      <c r="H206" s="2">
        <v>25.01</v>
      </c>
      <c r="I206" s="2">
        <v>38.090000000000003</v>
      </c>
      <c r="J206" s="2">
        <v>1.35</v>
      </c>
      <c r="K206" s="2">
        <v>6.9000000000000006E-2</v>
      </c>
      <c r="L206" s="97">
        <f t="shared" si="2"/>
        <v>10.169400000000001</v>
      </c>
    </row>
    <row r="207" spans="1:12" x14ac:dyDescent="0.3">
      <c r="A207" s="95">
        <v>44936</v>
      </c>
      <c r="B207" s="96">
        <v>0.47148148148148145</v>
      </c>
      <c r="C207" s="2">
        <v>7.91</v>
      </c>
      <c r="D207" s="2">
        <v>5.34</v>
      </c>
      <c r="E207" s="2">
        <v>5.35</v>
      </c>
      <c r="F207" s="2">
        <v>26.67</v>
      </c>
      <c r="G207" s="2">
        <v>2.99</v>
      </c>
      <c r="H207" s="2">
        <v>25.01</v>
      </c>
      <c r="I207" s="2">
        <v>38.11</v>
      </c>
      <c r="J207" s="2">
        <v>1.35</v>
      </c>
      <c r="K207" s="2">
        <v>7.0000000000000007E-2</v>
      </c>
      <c r="L207" s="97">
        <f t="shared" si="2"/>
        <v>10.315930000000002</v>
      </c>
    </row>
    <row r="208" spans="1:12" x14ac:dyDescent="0.3">
      <c r="A208" s="95">
        <v>44936</v>
      </c>
      <c r="B208" s="96">
        <v>0.47217592592592594</v>
      </c>
      <c r="C208" s="2">
        <v>7.89</v>
      </c>
      <c r="D208" s="2">
        <v>5.33</v>
      </c>
      <c r="E208" s="2">
        <v>5.35</v>
      </c>
      <c r="F208" s="2">
        <v>26.69</v>
      </c>
      <c r="G208" s="2">
        <v>2.98</v>
      </c>
      <c r="H208" s="2">
        <v>25.01</v>
      </c>
      <c r="I208" s="2">
        <v>38.1</v>
      </c>
      <c r="J208" s="2">
        <v>1.35</v>
      </c>
      <c r="K208" s="2">
        <v>6.9000000000000006E-2</v>
      </c>
      <c r="L208" s="97">
        <f t="shared" si="2"/>
        <v>10.169400000000001</v>
      </c>
    </row>
    <row r="209" spans="1:12" x14ac:dyDescent="0.3">
      <c r="A209" s="95">
        <v>44936</v>
      </c>
      <c r="B209" s="96">
        <v>0.47287037037037033</v>
      </c>
      <c r="C209" s="2">
        <v>7.92</v>
      </c>
      <c r="D209" s="2">
        <v>5.33</v>
      </c>
      <c r="E209" s="2">
        <v>5.35</v>
      </c>
      <c r="F209" s="2">
        <v>26.68</v>
      </c>
      <c r="G209" s="2">
        <v>3.02</v>
      </c>
      <c r="H209" s="2">
        <v>25.01</v>
      </c>
      <c r="I209" s="2">
        <v>38.1</v>
      </c>
      <c r="J209" s="2">
        <v>1.35</v>
      </c>
      <c r="K209" s="2">
        <v>7.0000000000000007E-2</v>
      </c>
      <c r="L209" s="97">
        <f t="shared" si="2"/>
        <v>10.315930000000002</v>
      </c>
    </row>
    <row r="210" spans="1:12" x14ac:dyDescent="0.3">
      <c r="A210" s="95">
        <v>44936</v>
      </c>
      <c r="B210" s="96">
        <v>0.47356481481481483</v>
      </c>
      <c r="C210" s="2">
        <v>7.91</v>
      </c>
      <c r="D210" s="2">
        <v>5.34</v>
      </c>
      <c r="E210" s="2">
        <v>5.35</v>
      </c>
      <c r="F210" s="2">
        <v>26.68</v>
      </c>
      <c r="G210" s="2">
        <v>3.09</v>
      </c>
      <c r="H210" s="2">
        <v>25.01</v>
      </c>
      <c r="I210" s="2">
        <v>38.08</v>
      </c>
      <c r="J210" s="2">
        <v>1.35</v>
      </c>
      <c r="K210" s="2">
        <v>7.0000000000000007E-2</v>
      </c>
      <c r="L210" s="97">
        <f t="shared" si="2"/>
        <v>10.315930000000002</v>
      </c>
    </row>
    <row r="211" spans="1:12" x14ac:dyDescent="0.3">
      <c r="A211" s="95">
        <v>44936</v>
      </c>
      <c r="B211" s="96">
        <v>0.47425925925925921</v>
      </c>
      <c r="C211" s="2">
        <v>7.91</v>
      </c>
      <c r="D211" s="2">
        <v>5.34</v>
      </c>
      <c r="E211" s="2">
        <v>5.35</v>
      </c>
      <c r="F211" s="2">
        <v>26.67</v>
      </c>
      <c r="G211" s="2">
        <v>3.02</v>
      </c>
      <c r="H211" s="2">
        <v>25.01</v>
      </c>
      <c r="I211" s="2">
        <v>38.07</v>
      </c>
      <c r="J211" s="2">
        <v>1.35</v>
      </c>
      <c r="K211" s="2">
        <v>7.0000000000000007E-2</v>
      </c>
      <c r="L211" s="97">
        <f t="shared" si="2"/>
        <v>10.315930000000002</v>
      </c>
    </row>
    <row r="212" spans="1:12" x14ac:dyDescent="0.3">
      <c r="A212" s="95">
        <v>44936</v>
      </c>
      <c r="B212" s="96">
        <v>0.47495370370370371</v>
      </c>
      <c r="C212" s="2">
        <v>7.91</v>
      </c>
      <c r="D212" s="2">
        <v>5.34</v>
      </c>
      <c r="E212" s="2">
        <v>5.35</v>
      </c>
      <c r="F212" s="2">
        <v>26.67</v>
      </c>
      <c r="G212" s="2">
        <v>3.02</v>
      </c>
      <c r="H212" s="2">
        <v>25.01</v>
      </c>
      <c r="I212" s="2">
        <v>38.07</v>
      </c>
      <c r="J212" s="2">
        <v>1.35</v>
      </c>
      <c r="K212" s="2">
        <v>7.0000000000000007E-2</v>
      </c>
      <c r="L212" s="97">
        <f t="shared" si="2"/>
        <v>10.315930000000002</v>
      </c>
    </row>
    <row r="213" spans="1:12" x14ac:dyDescent="0.3">
      <c r="A213" s="95">
        <v>44936</v>
      </c>
      <c r="B213" s="96">
        <v>0.4756481481481481</v>
      </c>
      <c r="C213" s="2">
        <v>7.93</v>
      </c>
      <c r="D213" s="2">
        <v>5.34</v>
      </c>
      <c r="E213" s="2">
        <v>5.35</v>
      </c>
      <c r="F213" s="2">
        <v>26.68</v>
      </c>
      <c r="G213" s="2">
        <v>3.01</v>
      </c>
      <c r="H213" s="2">
        <v>25.01</v>
      </c>
      <c r="I213" s="2">
        <v>38.090000000000003</v>
      </c>
      <c r="J213" s="2">
        <v>1.35</v>
      </c>
      <c r="K213" s="2">
        <v>7.0000000000000007E-2</v>
      </c>
      <c r="L213" s="97">
        <f t="shared" si="2"/>
        <v>10.315930000000002</v>
      </c>
    </row>
    <row r="214" spans="1:12" x14ac:dyDescent="0.3">
      <c r="A214" s="95">
        <v>44936</v>
      </c>
      <c r="B214" s="96">
        <v>0.4763425925925926</v>
      </c>
      <c r="C214" s="2">
        <v>7.92</v>
      </c>
      <c r="D214" s="2">
        <v>5.33</v>
      </c>
      <c r="E214" s="2">
        <v>5.35</v>
      </c>
      <c r="F214" s="2">
        <v>26.71</v>
      </c>
      <c r="G214" s="2">
        <v>3</v>
      </c>
      <c r="H214" s="2">
        <v>25.01</v>
      </c>
      <c r="I214" s="2">
        <v>38.090000000000003</v>
      </c>
      <c r="J214" s="2">
        <v>1.35</v>
      </c>
      <c r="K214" s="2">
        <v>7.0000000000000007E-2</v>
      </c>
      <c r="L214" s="97">
        <f t="shared" si="2"/>
        <v>10.315930000000002</v>
      </c>
    </row>
    <row r="215" spans="1:12" x14ac:dyDescent="0.3">
      <c r="A215" s="95">
        <v>44936</v>
      </c>
      <c r="B215" s="96">
        <v>0.47703703703703698</v>
      </c>
      <c r="C215" s="2">
        <v>7.92</v>
      </c>
      <c r="D215" s="2">
        <v>5.33</v>
      </c>
      <c r="E215" s="2">
        <v>5.35</v>
      </c>
      <c r="F215" s="2">
        <v>26.68</v>
      </c>
      <c r="G215" s="2">
        <v>3.01</v>
      </c>
      <c r="H215" s="2">
        <v>25.01</v>
      </c>
      <c r="I215" s="2">
        <v>38.1</v>
      </c>
      <c r="J215" s="2">
        <v>1.35</v>
      </c>
      <c r="K215" s="2">
        <v>7.0000000000000007E-2</v>
      </c>
      <c r="L215" s="97">
        <f t="shared" si="2"/>
        <v>10.315930000000002</v>
      </c>
    </row>
    <row r="216" spans="1:12" x14ac:dyDescent="0.3">
      <c r="A216" s="95">
        <v>44936</v>
      </c>
      <c r="B216" s="96">
        <v>0.47773148148148148</v>
      </c>
      <c r="C216" s="2">
        <v>7.89</v>
      </c>
      <c r="D216" s="2">
        <v>5.33</v>
      </c>
      <c r="E216" s="2">
        <v>5.34</v>
      </c>
      <c r="F216" s="2">
        <v>26.67</v>
      </c>
      <c r="G216" s="2">
        <v>3.01</v>
      </c>
      <c r="H216" s="2">
        <v>25.01</v>
      </c>
      <c r="I216" s="2">
        <v>38.090000000000003</v>
      </c>
      <c r="J216" s="2">
        <v>1.35</v>
      </c>
      <c r="K216" s="2">
        <v>6.9000000000000006E-2</v>
      </c>
      <c r="L216" s="97">
        <f t="shared" si="2"/>
        <v>10.169400000000001</v>
      </c>
    </row>
    <row r="217" spans="1:12" x14ac:dyDescent="0.3">
      <c r="A217" s="95">
        <v>44936</v>
      </c>
      <c r="B217" s="96">
        <v>0.47842592592592598</v>
      </c>
      <c r="C217" s="2">
        <v>7.93</v>
      </c>
      <c r="D217" s="2">
        <v>5.33</v>
      </c>
      <c r="E217" s="2">
        <v>5.35</v>
      </c>
      <c r="F217" s="2">
        <v>26.67</v>
      </c>
      <c r="G217" s="2">
        <v>3.01</v>
      </c>
      <c r="H217" s="2">
        <v>25.01</v>
      </c>
      <c r="I217" s="2">
        <v>38.090000000000003</v>
      </c>
      <c r="J217" s="2">
        <v>1.35</v>
      </c>
      <c r="K217" s="2">
        <v>7.0000000000000007E-2</v>
      </c>
      <c r="L217" s="97">
        <f t="shared" si="2"/>
        <v>10.315930000000002</v>
      </c>
    </row>
    <row r="218" spans="1:12" x14ac:dyDescent="0.3">
      <c r="A218" s="95">
        <v>44936</v>
      </c>
      <c r="B218" s="96">
        <v>0.47912037037037036</v>
      </c>
      <c r="C218" s="2">
        <v>7.89</v>
      </c>
      <c r="D218" s="2">
        <v>5.33</v>
      </c>
      <c r="E218" s="2">
        <v>5.35</v>
      </c>
      <c r="F218" s="2">
        <v>26.67</v>
      </c>
      <c r="G218" s="2">
        <v>3</v>
      </c>
      <c r="H218" s="2">
        <v>25.01</v>
      </c>
      <c r="I218" s="2">
        <v>38.08</v>
      </c>
      <c r="J218" s="2">
        <v>1.35</v>
      </c>
      <c r="K218" s="2">
        <v>6.9000000000000006E-2</v>
      </c>
      <c r="L218" s="97">
        <f t="shared" si="2"/>
        <v>10.169400000000001</v>
      </c>
    </row>
    <row r="219" spans="1:12" x14ac:dyDescent="0.3">
      <c r="A219" s="95">
        <v>44936</v>
      </c>
      <c r="B219" s="96">
        <v>0.47981481481481486</v>
      </c>
      <c r="C219" s="2">
        <v>7.9</v>
      </c>
      <c r="D219" s="2">
        <v>5.33</v>
      </c>
      <c r="E219" s="2">
        <v>5.35</v>
      </c>
      <c r="F219" s="2">
        <v>26.67</v>
      </c>
      <c r="G219" s="2">
        <v>3.01</v>
      </c>
      <c r="H219" s="2">
        <v>25.01</v>
      </c>
      <c r="I219" s="2">
        <v>38.090000000000003</v>
      </c>
      <c r="J219" s="2">
        <v>1.35</v>
      </c>
      <c r="K219" s="2">
        <v>6.9000000000000006E-2</v>
      </c>
      <c r="L219" s="97">
        <f t="shared" si="2"/>
        <v>10.169400000000001</v>
      </c>
    </row>
    <row r="220" spans="1:12" x14ac:dyDescent="0.3">
      <c r="A220" s="95">
        <v>44936</v>
      </c>
      <c r="B220" s="96">
        <v>0.48050925925925925</v>
      </c>
      <c r="C220" s="2">
        <v>7.92</v>
      </c>
      <c r="D220" s="2">
        <v>5.34</v>
      </c>
      <c r="E220" s="2">
        <v>5.35</v>
      </c>
      <c r="F220" s="2">
        <v>26.71</v>
      </c>
      <c r="G220" s="2">
        <v>3.02</v>
      </c>
      <c r="H220" s="2">
        <v>25.01</v>
      </c>
      <c r="I220" s="2">
        <v>38.090000000000003</v>
      </c>
      <c r="J220" s="2">
        <v>1.35</v>
      </c>
      <c r="K220" s="2">
        <v>7.0000000000000007E-2</v>
      </c>
      <c r="L220" s="97">
        <f t="shared" si="2"/>
        <v>10.315930000000002</v>
      </c>
    </row>
    <row r="221" spans="1:12" x14ac:dyDescent="0.3">
      <c r="A221" s="95">
        <v>44936</v>
      </c>
      <c r="B221" s="96">
        <v>0.48120370370370374</v>
      </c>
      <c r="C221" s="2">
        <v>7.92</v>
      </c>
      <c r="D221" s="2">
        <v>5.33</v>
      </c>
      <c r="E221" s="2">
        <v>5.35</v>
      </c>
      <c r="F221" s="2">
        <v>26.68</v>
      </c>
      <c r="G221" s="2">
        <v>3</v>
      </c>
      <c r="H221" s="2">
        <v>25.01</v>
      </c>
      <c r="I221" s="2">
        <v>38.1</v>
      </c>
      <c r="J221" s="2">
        <v>1.35</v>
      </c>
      <c r="K221" s="2">
        <v>7.0000000000000007E-2</v>
      </c>
      <c r="L221" s="97">
        <f t="shared" si="2"/>
        <v>10.315930000000002</v>
      </c>
    </row>
    <row r="222" spans="1:12" x14ac:dyDescent="0.3">
      <c r="A222" s="95">
        <v>44936</v>
      </c>
      <c r="B222" s="96">
        <v>0.48189814814814813</v>
      </c>
      <c r="C222" s="2">
        <v>7.93</v>
      </c>
      <c r="D222" s="2">
        <v>5.34</v>
      </c>
      <c r="E222" s="2">
        <v>5.35</v>
      </c>
      <c r="F222" s="2">
        <v>26.68</v>
      </c>
      <c r="G222" s="2">
        <v>2.99</v>
      </c>
      <c r="H222" s="2">
        <v>25.01</v>
      </c>
      <c r="I222" s="2">
        <v>38.090000000000003</v>
      </c>
      <c r="J222" s="2">
        <v>1.35</v>
      </c>
      <c r="K222" s="2">
        <v>7.0000000000000007E-2</v>
      </c>
      <c r="L222" s="97">
        <f t="shared" si="2"/>
        <v>10.315930000000002</v>
      </c>
    </row>
    <row r="223" spans="1:12" x14ac:dyDescent="0.3">
      <c r="A223" s="95">
        <v>44936</v>
      </c>
      <c r="B223" s="96">
        <v>0.48259259259259263</v>
      </c>
      <c r="C223" s="2">
        <v>7.92</v>
      </c>
      <c r="D223" s="2">
        <v>5.34</v>
      </c>
      <c r="E223" s="2">
        <v>5.35</v>
      </c>
      <c r="F223" s="2">
        <v>26.68</v>
      </c>
      <c r="G223" s="2">
        <v>2.98</v>
      </c>
      <c r="H223" s="2">
        <v>25.01</v>
      </c>
      <c r="I223" s="2">
        <v>38.08</v>
      </c>
      <c r="J223" s="2">
        <v>1.35</v>
      </c>
      <c r="K223" s="2">
        <v>7.0000000000000007E-2</v>
      </c>
      <c r="L223" s="97">
        <f t="shared" si="2"/>
        <v>10.315930000000002</v>
      </c>
    </row>
    <row r="224" spans="1:12" x14ac:dyDescent="0.3">
      <c r="A224" s="95">
        <v>44936</v>
      </c>
      <c r="B224" s="96">
        <v>0.48328703703703701</v>
      </c>
      <c r="C224" s="2">
        <v>7.91</v>
      </c>
      <c r="D224" s="2">
        <v>5.34</v>
      </c>
      <c r="E224" s="2">
        <v>5.35</v>
      </c>
      <c r="F224" s="2">
        <v>26.67</v>
      </c>
      <c r="G224" s="2">
        <v>2.95</v>
      </c>
      <c r="H224" s="2">
        <v>25.01</v>
      </c>
      <c r="I224" s="2">
        <v>38.090000000000003</v>
      </c>
      <c r="J224" s="2">
        <v>1.35</v>
      </c>
      <c r="K224" s="2">
        <v>7.0000000000000007E-2</v>
      </c>
      <c r="L224" s="97">
        <f t="shared" si="2"/>
        <v>10.315930000000002</v>
      </c>
    </row>
    <row r="225" spans="1:12" x14ac:dyDescent="0.3">
      <c r="A225" s="95">
        <v>44936</v>
      </c>
      <c r="B225" s="96">
        <v>0.48398148148148151</v>
      </c>
      <c r="C225" s="2">
        <v>7.93</v>
      </c>
      <c r="D225" s="2">
        <v>5.34</v>
      </c>
      <c r="E225" s="2">
        <v>5.35</v>
      </c>
      <c r="F225" s="2">
        <v>26.68</v>
      </c>
      <c r="G225" s="2">
        <v>3.05</v>
      </c>
      <c r="H225" s="2">
        <v>25.01</v>
      </c>
      <c r="I225" s="2">
        <v>38.090000000000003</v>
      </c>
      <c r="J225" s="2">
        <v>1.35</v>
      </c>
      <c r="K225" s="2">
        <v>7.0000000000000007E-2</v>
      </c>
      <c r="L225" s="97">
        <f t="shared" si="2"/>
        <v>10.315930000000002</v>
      </c>
    </row>
    <row r="226" spans="1:12" x14ac:dyDescent="0.3">
      <c r="A226" s="95">
        <v>44936</v>
      </c>
      <c r="B226" s="96">
        <v>0.4846759259259259</v>
      </c>
      <c r="C226" s="2">
        <v>7.9</v>
      </c>
      <c r="D226" s="2">
        <v>5.34</v>
      </c>
      <c r="E226" s="2">
        <v>5.35</v>
      </c>
      <c r="F226" s="2">
        <v>26.68</v>
      </c>
      <c r="G226" s="2">
        <v>3.08</v>
      </c>
      <c r="H226" s="2">
        <v>25.01</v>
      </c>
      <c r="I226" s="2">
        <v>38.1</v>
      </c>
      <c r="J226" s="2">
        <v>1.35</v>
      </c>
      <c r="K226" s="2">
        <v>6.9000000000000006E-2</v>
      </c>
      <c r="L226" s="97">
        <f t="shared" si="2"/>
        <v>10.169400000000001</v>
      </c>
    </row>
    <row r="227" spans="1:12" x14ac:dyDescent="0.3">
      <c r="A227" s="95">
        <v>44936</v>
      </c>
      <c r="B227" s="96">
        <v>0.4853703703703704</v>
      </c>
      <c r="C227" s="2">
        <v>7.92</v>
      </c>
      <c r="D227" s="2">
        <v>5.34</v>
      </c>
      <c r="E227" s="2">
        <v>5.35</v>
      </c>
      <c r="F227" s="2">
        <v>26.67</v>
      </c>
      <c r="G227" s="2">
        <v>3.03</v>
      </c>
      <c r="H227" s="2">
        <v>25.01</v>
      </c>
      <c r="I227" s="2">
        <v>38.1</v>
      </c>
      <c r="J227" s="2">
        <v>1.35</v>
      </c>
      <c r="K227" s="2">
        <v>7.0000000000000007E-2</v>
      </c>
      <c r="L227" s="97">
        <f t="shared" si="2"/>
        <v>10.315930000000002</v>
      </c>
    </row>
    <row r="228" spans="1:12" x14ac:dyDescent="0.3">
      <c r="A228" s="95">
        <v>44936</v>
      </c>
      <c r="B228" s="96">
        <v>0.48606481481481478</v>
      </c>
      <c r="C228" s="2">
        <v>7.92</v>
      </c>
      <c r="D228" s="2">
        <v>5.34</v>
      </c>
      <c r="E228" s="2">
        <v>5.35</v>
      </c>
      <c r="F228" s="2">
        <v>26.68</v>
      </c>
      <c r="G228" s="2">
        <v>3.03</v>
      </c>
      <c r="H228" s="2">
        <v>25.01</v>
      </c>
      <c r="I228" s="2">
        <v>38.090000000000003</v>
      </c>
      <c r="J228" s="2">
        <v>1.35</v>
      </c>
      <c r="K228" s="2">
        <v>7.0000000000000007E-2</v>
      </c>
      <c r="L228" s="97">
        <f t="shared" si="2"/>
        <v>10.315930000000002</v>
      </c>
    </row>
    <row r="229" spans="1:12" x14ac:dyDescent="0.3">
      <c r="A229" s="95">
        <v>44936</v>
      </c>
      <c r="B229" s="96">
        <v>0.48675925925925928</v>
      </c>
      <c r="C229" s="2">
        <v>7.93</v>
      </c>
      <c r="D229" s="2">
        <v>5.34</v>
      </c>
      <c r="E229" s="2">
        <v>5.35</v>
      </c>
      <c r="F229" s="2">
        <v>26.68</v>
      </c>
      <c r="G229" s="2">
        <v>3.02</v>
      </c>
      <c r="H229" s="2">
        <v>25.01</v>
      </c>
      <c r="I229" s="2">
        <v>38.090000000000003</v>
      </c>
      <c r="J229" s="2">
        <v>1.35</v>
      </c>
      <c r="K229" s="2">
        <v>7.0000000000000007E-2</v>
      </c>
      <c r="L229" s="97">
        <f t="shared" si="2"/>
        <v>10.315930000000002</v>
      </c>
    </row>
    <row r="230" spans="1:12" x14ac:dyDescent="0.3">
      <c r="A230" s="95">
        <v>44936</v>
      </c>
      <c r="B230" s="96">
        <v>0.48745370370370367</v>
      </c>
      <c r="C230" s="2">
        <v>7.93</v>
      </c>
      <c r="D230" s="2">
        <v>5.34</v>
      </c>
      <c r="E230" s="2">
        <v>5.35</v>
      </c>
      <c r="F230" s="2">
        <v>26.67</v>
      </c>
      <c r="G230" s="2">
        <v>3.02</v>
      </c>
      <c r="H230" s="2">
        <v>25.01</v>
      </c>
      <c r="I230" s="2">
        <v>38.08</v>
      </c>
      <c r="J230" s="2">
        <v>1.35</v>
      </c>
      <c r="K230" s="2">
        <v>7.0000000000000007E-2</v>
      </c>
      <c r="L230" s="97">
        <f t="shared" si="2"/>
        <v>10.315930000000002</v>
      </c>
    </row>
    <row r="231" spans="1:12" x14ac:dyDescent="0.3">
      <c r="A231" s="95">
        <v>44936</v>
      </c>
      <c r="B231" s="96">
        <v>0.48814814814814816</v>
      </c>
      <c r="C231" s="2">
        <v>7.94</v>
      </c>
      <c r="D231" s="2">
        <v>5.34</v>
      </c>
      <c r="E231" s="2">
        <v>5.35</v>
      </c>
      <c r="F231" s="2">
        <v>26.7</v>
      </c>
      <c r="G231" s="2">
        <v>3.02</v>
      </c>
      <c r="H231" s="2">
        <v>25.01</v>
      </c>
      <c r="I231" s="2">
        <v>38.08</v>
      </c>
      <c r="J231" s="2">
        <v>1.35</v>
      </c>
      <c r="K231" s="2">
        <v>7.0000000000000007E-2</v>
      </c>
      <c r="L231" s="97">
        <f t="shared" si="2"/>
        <v>10.315930000000002</v>
      </c>
    </row>
    <row r="232" spans="1:12" x14ac:dyDescent="0.3">
      <c r="A232" s="95">
        <v>44936</v>
      </c>
      <c r="B232" s="96">
        <v>0.48884259259259261</v>
      </c>
      <c r="C232" s="2">
        <v>7.93</v>
      </c>
      <c r="D232" s="2">
        <v>5.34</v>
      </c>
      <c r="E232" s="2">
        <v>5.35</v>
      </c>
      <c r="F232" s="2">
        <v>26.68</v>
      </c>
      <c r="G232" s="2">
        <v>3.02</v>
      </c>
      <c r="H232" s="2">
        <v>25.01</v>
      </c>
      <c r="I232" s="2">
        <v>38.090000000000003</v>
      </c>
      <c r="J232" s="2">
        <v>1.35</v>
      </c>
      <c r="K232" s="2">
        <v>7.0000000000000007E-2</v>
      </c>
      <c r="L232" s="97">
        <f t="shared" si="2"/>
        <v>10.315930000000002</v>
      </c>
    </row>
    <row r="233" spans="1:12" x14ac:dyDescent="0.3">
      <c r="A233" s="95">
        <v>44936</v>
      </c>
      <c r="B233" s="96">
        <v>0.48953703703703705</v>
      </c>
      <c r="C233" s="2">
        <v>7.92</v>
      </c>
      <c r="D233" s="2">
        <v>5.33</v>
      </c>
      <c r="E233" s="2">
        <v>5.35</v>
      </c>
      <c r="F233" s="2">
        <v>26.68</v>
      </c>
      <c r="G233" s="2">
        <v>3.02</v>
      </c>
      <c r="H233" s="2">
        <v>25.01</v>
      </c>
      <c r="I233" s="2">
        <v>38.090000000000003</v>
      </c>
      <c r="J233" s="2">
        <v>1.35</v>
      </c>
      <c r="K233" s="2">
        <v>7.0000000000000007E-2</v>
      </c>
      <c r="L233" s="97">
        <f t="shared" si="2"/>
        <v>10.315930000000002</v>
      </c>
    </row>
    <row r="234" spans="1:12" x14ac:dyDescent="0.3">
      <c r="A234" s="95">
        <v>44936</v>
      </c>
      <c r="B234" s="96">
        <v>0.49023148148148149</v>
      </c>
      <c r="C234" s="2">
        <v>7.93</v>
      </c>
      <c r="D234" s="2">
        <v>5.34</v>
      </c>
      <c r="E234" s="2">
        <v>5.35</v>
      </c>
      <c r="F234" s="2">
        <v>26.67</v>
      </c>
      <c r="G234" s="2">
        <v>3.01</v>
      </c>
      <c r="H234" s="2">
        <v>25.01</v>
      </c>
      <c r="I234" s="2">
        <v>38.1</v>
      </c>
      <c r="J234" s="2">
        <v>1.35</v>
      </c>
      <c r="K234" s="2">
        <v>7.0000000000000007E-2</v>
      </c>
      <c r="L234" s="97">
        <f t="shared" si="2"/>
        <v>10.315930000000002</v>
      </c>
    </row>
    <row r="235" spans="1:12" x14ac:dyDescent="0.3">
      <c r="A235" s="95">
        <v>44936</v>
      </c>
      <c r="B235" s="96">
        <v>0.49092592592592593</v>
      </c>
      <c r="C235" s="2">
        <v>7.93</v>
      </c>
      <c r="D235" s="2">
        <v>5.34</v>
      </c>
      <c r="E235" s="2">
        <v>5.35</v>
      </c>
      <c r="F235" s="2">
        <v>26.65</v>
      </c>
      <c r="G235" s="2">
        <v>3.01</v>
      </c>
      <c r="H235" s="2">
        <v>25.01</v>
      </c>
      <c r="I235" s="2">
        <v>38.090000000000003</v>
      </c>
      <c r="J235" s="2">
        <v>1.35</v>
      </c>
      <c r="K235" s="2">
        <v>7.0000000000000007E-2</v>
      </c>
      <c r="L235" s="97">
        <f t="shared" si="2"/>
        <v>10.315930000000002</v>
      </c>
    </row>
    <row r="236" spans="1:12" x14ac:dyDescent="0.3">
      <c r="A236" s="95">
        <v>44936</v>
      </c>
      <c r="B236" s="96">
        <v>0.49162037037037037</v>
      </c>
      <c r="C236" s="2">
        <v>7.94</v>
      </c>
      <c r="D236" s="2">
        <v>5.34</v>
      </c>
      <c r="E236" s="2">
        <v>5.35</v>
      </c>
      <c r="F236" s="2">
        <v>26.68</v>
      </c>
      <c r="G236" s="2">
        <v>3.01</v>
      </c>
      <c r="H236" s="2">
        <v>25.01</v>
      </c>
      <c r="I236" s="2">
        <v>38.090000000000003</v>
      </c>
      <c r="J236" s="2">
        <v>1.35</v>
      </c>
      <c r="K236" s="2">
        <v>7.0000000000000007E-2</v>
      </c>
      <c r="L236" s="97">
        <f t="shared" si="2"/>
        <v>10.315930000000002</v>
      </c>
    </row>
    <row r="237" spans="1:12" x14ac:dyDescent="0.3">
      <c r="A237" s="95">
        <v>44936</v>
      </c>
      <c r="B237" s="96">
        <v>0.49231481481481482</v>
      </c>
      <c r="C237" s="2">
        <v>7.92</v>
      </c>
      <c r="D237" s="2">
        <v>5.34</v>
      </c>
      <c r="E237" s="2">
        <v>5.35</v>
      </c>
      <c r="F237" s="2">
        <v>26.73</v>
      </c>
      <c r="G237" s="2">
        <v>3.01</v>
      </c>
      <c r="H237" s="2">
        <v>25.01</v>
      </c>
      <c r="I237" s="2">
        <v>38.1</v>
      </c>
      <c r="J237" s="2">
        <v>1.35</v>
      </c>
      <c r="K237" s="2">
        <v>7.0000000000000007E-2</v>
      </c>
      <c r="L237" s="97">
        <f t="shared" si="2"/>
        <v>10.315930000000002</v>
      </c>
    </row>
    <row r="238" spans="1:12" x14ac:dyDescent="0.3">
      <c r="A238" s="95">
        <v>44936</v>
      </c>
      <c r="B238" s="96">
        <v>0.49300925925925926</v>
      </c>
      <c r="C238" s="2">
        <v>7.93</v>
      </c>
      <c r="D238" s="2">
        <v>5.34</v>
      </c>
      <c r="E238" s="2">
        <v>5.35</v>
      </c>
      <c r="F238" s="2">
        <v>26.67</v>
      </c>
      <c r="G238" s="2">
        <v>3.02</v>
      </c>
      <c r="H238" s="2">
        <v>25.01</v>
      </c>
      <c r="I238" s="2">
        <v>38.1</v>
      </c>
      <c r="J238" s="2">
        <v>1.35</v>
      </c>
      <c r="K238" s="2">
        <v>7.0000000000000007E-2</v>
      </c>
      <c r="L238" s="97">
        <f t="shared" ref="L238:L287" si="3">13.1-((0.089-K238)*146.53)</f>
        <v>10.315930000000002</v>
      </c>
    </row>
    <row r="239" spans="1:12" x14ac:dyDescent="0.3">
      <c r="A239" s="95">
        <v>44936</v>
      </c>
      <c r="B239" s="96">
        <v>0.4937037037037037</v>
      </c>
      <c r="C239" s="2">
        <v>7.95</v>
      </c>
      <c r="D239" s="2">
        <v>5.34</v>
      </c>
      <c r="E239" s="2">
        <v>5.35</v>
      </c>
      <c r="F239" s="2">
        <v>26.67</v>
      </c>
      <c r="G239" s="2">
        <v>3</v>
      </c>
      <c r="H239" s="2">
        <v>25.01</v>
      </c>
      <c r="I239" s="2">
        <v>38.1</v>
      </c>
      <c r="J239" s="2">
        <v>1.35</v>
      </c>
      <c r="K239" s="2">
        <v>7.0000000000000007E-2</v>
      </c>
      <c r="L239" s="97">
        <f t="shared" si="3"/>
        <v>10.315930000000002</v>
      </c>
    </row>
    <row r="240" spans="1:12" x14ac:dyDescent="0.3">
      <c r="A240" s="95">
        <v>44936</v>
      </c>
      <c r="B240" s="96">
        <v>0.49439814814814814</v>
      </c>
      <c r="C240" s="2">
        <v>7.93</v>
      </c>
      <c r="D240" s="2">
        <v>5.34</v>
      </c>
      <c r="E240" s="2">
        <v>5.35</v>
      </c>
      <c r="F240" s="2">
        <v>26.68</v>
      </c>
      <c r="G240" s="2">
        <v>2.98</v>
      </c>
      <c r="H240" s="2">
        <v>25.01</v>
      </c>
      <c r="I240" s="2">
        <v>38.1</v>
      </c>
      <c r="J240" s="2">
        <v>1.35</v>
      </c>
      <c r="K240" s="2">
        <v>7.0000000000000007E-2</v>
      </c>
      <c r="L240" s="97">
        <f t="shared" si="3"/>
        <v>10.315930000000002</v>
      </c>
    </row>
    <row r="241" spans="1:12" x14ac:dyDescent="0.3">
      <c r="A241" s="95">
        <v>44936</v>
      </c>
      <c r="B241" s="96">
        <v>0.49509259259259258</v>
      </c>
      <c r="C241" s="2">
        <v>7.93</v>
      </c>
      <c r="D241" s="2">
        <v>5.34</v>
      </c>
      <c r="E241" s="2">
        <v>5.35</v>
      </c>
      <c r="F241" s="2">
        <v>26.67</v>
      </c>
      <c r="G241" s="2">
        <v>2.98</v>
      </c>
      <c r="H241" s="2">
        <v>25.01</v>
      </c>
      <c r="I241" s="2">
        <v>38.090000000000003</v>
      </c>
      <c r="J241" s="2">
        <v>1.35</v>
      </c>
      <c r="K241" s="2">
        <v>7.0000000000000007E-2</v>
      </c>
      <c r="L241" s="97">
        <f t="shared" si="3"/>
        <v>10.315930000000002</v>
      </c>
    </row>
    <row r="242" spans="1:12" x14ac:dyDescent="0.3">
      <c r="A242" s="95">
        <v>44936</v>
      </c>
      <c r="B242" s="96">
        <v>0.49578703703703703</v>
      </c>
      <c r="C242" s="2">
        <v>7.92</v>
      </c>
      <c r="D242" s="2">
        <v>5.34</v>
      </c>
      <c r="E242" s="2">
        <v>5.35</v>
      </c>
      <c r="F242" s="2">
        <v>26.67</v>
      </c>
      <c r="G242" s="2">
        <v>3.15</v>
      </c>
      <c r="H242" s="2">
        <v>25.01</v>
      </c>
      <c r="I242" s="2">
        <v>38.07</v>
      </c>
      <c r="J242" s="2">
        <v>1.35</v>
      </c>
      <c r="K242" s="2">
        <v>7.0000000000000007E-2</v>
      </c>
      <c r="L242" s="97">
        <f t="shared" si="3"/>
        <v>10.315930000000002</v>
      </c>
    </row>
    <row r="243" spans="1:12" x14ac:dyDescent="0.3">
      <c r="A243" s="95">
        <v>44936</v>
      </c>
      <c r="B243" s="96">
        <v>0.49648148148148147</v>
      </c>
      <c r="C243" s="2">
        <v>7.94</v>
      </c>
      <c r="D243" s="2">
        <v>5.34</v>
      </c>
      <c r="E243" s="2">
        <v>5.35</v>
      </c>
      <c r="F243" s="2">
        <v>26.7</v>
      </c>
      <c r="G243" s="2">
        <v>3.04</v>
      </c>
      <c r="H243" s="2">
        <v>25.01</v>
      </c>
      <c r="I243" s="2">
        <v>38.08</v>
      </c>
      <c r="J243" s="2">
        <v>1.35</v>
      </c>
      <c r="K243" s="2">
        <v>7.0000000000000007E-2</v>
      </c>
      <c r="L243" s="97">
        <f t="shared" si="3"/>
        <v>10.315930000000002</v>
      </c>
    </row>
    <row r="244" spans="1:12" x14ac:dyDescent="0.3">
      <c r="A244" s="95">
        <v>44936</v>
      </c>
      <c r="B244" s="96">
        <v>0.49717592592592591</v>
      </c>
      <c r="C244" s="2">
        <v>7.95</v>
      </c>
      <c r="D244" s="2">
        <v>5.34</v>
      </c>
      <c r="E244" s="2">
        <v>5.35</v>
      </c>
      <c r="F244" s="2">
        <v>26.68</v>
      </c>
      <c r="G244" s="2">
        <v>3.02</v>
      </c>
      <c r="H244" s="2">
        <v>25.01</v>
      </c>
      <c r="I244" s="2">
        <v>38.090000000000003</v>
      </c>
      <c r="J244" s="2">
        <v>1.35</v>
      </c>
      <c r="K244" s="2">
        <v>7.0000000000000007E-2</v>
      </c>
      <c r="L244" s="97">
        <f t="shared" si="3"/>
        <v>10.315930000000002</v>
      </c>
    </row>
    <row r="245" spans="1:12" x14ac:dyDescent="0.3">
      <c r="A245" s="95">
        <v>44936</v>
      </c>
      <c r="B245" s="96">
        <v>0.49787037037037035</v>
      </c>
      <c r="C245" s="2">
        <v>7.96</v>
      </c>
      <c r="D245" s="2">
        <v>5.33</v>
      </c>
      <c r="E245" s="2">
        <v>5.35</v>
      </c>
      <c r="F245" s="2">
        <v>26.68</v>
      </c>
      <c r="G245" s="2">
        <v>3.01</v>
      </c>
      <c r="H245" s="2">
        <v>25.01</v>
      </c>
      <c r="I245" s="2">
        <v>38.08</v>
      </c>
      <c r="J245" s="2">
        <v>1.35</v>
      </c>
      <c r="K245" s="2">
        <v>7.0000000000000007E-2</v>
      </c>
      <c r="L245" s="97">
        <f t="shared" si="3"/>
        <v>10.315930000000002</v>
      </c>
    </row>
    <row r="246" spans="1:12" x14ac:dyDescent="0.3">
      <c r="A246" s="95">
        <v>44936</v>
      </c>
      <c r="B246" s="96">
        <v>0.49856481481481479</v>
      </c>
      <c r="C246" s="2">
        <v>7.95</v>
      </c>
      <c r="D246" s="2">
        <v>5.34</v>
      </c>
      <c r="E246" s="2">
        <v>5.35</v>
      </c>
      <c r="F246" s="2">
        <v>26.68</v>
      </c>
      <c r="G246" s="2">
        <v>3.01</v>
      </c>
      <c r="H246" s="2">
        <v>25.01</v>
      </c>
      <c r="I246" s="2">
        <v>38.090000000000003</v>
      </c>
      <c r="J246" s="2">
        <v>1.35</v>
      </c>
      <c r="K246" s="2">
        <v>7.0000000000000007E-2</v>
      </c>
      <c r="L246" s="97">
        <f t="shared" si="3"/>
        <v>10.315930000000002</v>
      </c>
    </row>
    <row r="247" spans="1:12" x14ac:dyDescent="0.3">
      <c r="A247" s="95">
        <v>44936</v>
      </c>
      <c r="B247" s="96">
        <v>0.49925925925925929</v>
      </c>
      <c r="C247" s="2">
        <v>7.95</v>
      </c>
      <c r="D247" s="2">
        <v>5.34</v>
      </c>
      <c r="E247" s="2">
        <v>5.35</v>
      </c>
      <c r="F247" s="2">
        <v>26.67</v>
      </c>
      <c r="G247" s="2">
        <v>3.01</v>
      </c>
      <c r="H247" s="2">
        <v>25.01</v>
      </c>
      <c r="I247" s="2">
        <v>38.090000000000003</v>
      </c>
      <c r="J247" s="2">
        <v>1.35</v>
      </c>
      <c r="K247" s="2">
        <v>7.0000000000000007E-2</v>
      </c>
      <c r="L247" s="97">
        <f t="shared" si="3"/>
        <v>10.315930000000002</v>
      </c>
    </row>
    <row r="248" spans="1:12" x14ac:dyDescent="0.3">
      <c r="A248" s="95">
        <v>44936</v>
      </c>
      <c r="B248" s="96">
        <v>0.49995370370370368</v>
      </c>
      <c r="C248" s="2">
        <v>7.95</v>
      </c>
      <c r="D248" s="2">
        <v>5.34</v>
      </c>
      <c r="E248" s="2">
        <v>5.35</v>
      </c>
      <c r="F248" s="2">
        <v>26.67</v>
      </c>
      <c r="G248" s="2">
        <v>3.01</v>
      </c>
      <c r="H248" s="2">
        <v>25.01</v>
      </c>
      <c r="I248" s="2">
        <v>38.090000000000003</v>
      </c>
      <c r="J248" s="2">
        <v>1.35</v>
      </c>
      <c r="K248" s="2">
        <v>7.0000000000000007E-2</v>
      </c>
      <c r="L248" s="97">
        <f t="shared" si="3"/>
        <v>10.315930000000002</v>
      </c>
    </row>
    <row r="249" spans="1:12" x14ac:dyDescent="0.3">
      <c r="A249" s="95">
        <v>44936</v>
      </c>
      <c r="B249" s="96">
        <v>0.50064814814814818</v>
      </c>
      <c r="C249" s="2">
        <v>7.93</v>
      </c>
      <c r="D249" s="2">
        <v>5.34</v>
      </c>
      <c r="E249" s="2">
        <v>5.35</v>
      </c>
      <c r="F249" s="2">
        <v>26.68</v>
      </c>
      <c r="G249" s="2">
        <v>3.02</v>
      </c>
      <c r="H249" s="2">
        <v>25.01</v>
      </c>
      <c r="I249" s="2">
        <v>38.090000000000003</v>
      </c>
      <c r="J249" s="2">
        <v>1.35</v>
      </c>
      <c r="K249" s="2">
        <v>7.0000000000000007E-2</v>
      </c>
      <c r="L249" s="97">
        <f t="shared" si="3"/>
        <v>10.315930000000002</v>
      </c>
    </row>
    <row r="250" spans="1:12" x14ac:dyDescent="0.3">
      <c r="A250" s="95">
        <v>44936</v>
      </c>
      <c r="B250" s="96">
        <v>0.50134259259259262</v>
      </c>
      <c r="C250" s="2">
        <v>7.94</v>
      </c>
      <c r="D250" s="2">
        <v>5.34</v>
      </c>
      <c r="E250" s="2">
        <v>5.35</v>
      </c>
      <c r="F250" s="2">
        <v>26.67</v>
      </c>
      <c r="G250" s="2">
        <v>3.02</v>
      </c>
      <c r="H250" s="2">
        <v>25.01</v>
      </c>
      <c r="I250" s="2">
        <v>38.1</v>
      </c>
      <c r="J250" s="2">
        <v>1.35</v>
      </c>
      <c r="K250" s="2">
        <v>7.0000000000000007E-2</v>
      </c>
      <c r="L250" s="97">
        <f t="shared" si="3"/>
        <v>10.315930000000002</v>
      </c>
    </row>
    <row r="251" spans="1:12" x14ac:dyDescent="0.3">
      <c r="A251" s="95">
        <v>44936</v>
      </c>
      <c r="B251" s="96">
        <v>0.50203703703703706</v>
      </c>
      <c r="C251" s="2">
        <v>7.93</v>
      </c>
      <c r="D251" s="2">
        <v>5.34</v>
      </c>
      <c r="E251" s="2">
        <v>5.35</v>
      </c>
      <c r="F251" s="2">
        <v>26.68</v>
      </c>
      <c r="G251" s="2">
        <v>3.01</v>
      </c>
      <c r="H251" s="2">
        <v>25.01</v>
      </c>
      <c r="I251" s="2">
        <v>38.090000000000003</v>
      </c>
      <c r="J251" s="2">
        <v>1.35</v>
      </c>
      <c r="K251" s="2">
        <v>7.0000000000000007E-2</v>
      </c>
      <c r="L251" s="97">
        <f t="shared" si="3"/>
        <v>10.315930000000002</v>
      </c>
    </row>
    <row r="252" spans="1:12" x14ac:dyDescent="0.3">
      <c r="A252" s="95">
        <v>44936</v>
      </c>
      <c r="B252" s="96">
        <v>0.5027314814814815</v>
      </c>
      <c r="C252" s="2">
        <v>7.94</v>
      </c>
      <c r="D252" s="2">
        <v>5.34</v>
      </c>
      <c r="E252" s="2">
        <v>5.35</v>
      </c>
      <c r="F252" s="2">
        <v>26.67</v>
      </c>
      <c r="G252" s="2">
        <v>3.01</v>
      </c>
      <c r="H252" s="2">
        <v>25.01</v>
      </c>
      <c r="I252" s="2">
        <v>38.090000000000003</v>
      </c>
      <c r="J252" s="2">
        <v>1.35</v>
      </c>
      <c r="K252" s="2">
        <v>7.0000000000000007E-2</v>
      </c>
      <c r="L252" s="97">
        <f t="shared" si="3"/>
        <v>10.315930000000002</v>
      </c>
    </row>
    <row r="253" spans="1:12" x14ac:dyDescent="0.3">
      <c r="A253" s="95">
        <v>44936</v>
      </c>
      <c r="B253" s="96">
        <v>0.50342592592592594</v>
      </c>
      <c r="C253" s="2">
        <v>7.9</v>
      </c>
      <c r="D253" s="2">
        <v>5.34</v>
      </c>
      <c r="E253" s="2">
        <v>5.35</v>
      </c>
      <c r="F253" s="2">
        <v>26.67</v>
      </c>
      <c r="G253" s="2">
        <v>3.01</v>
      </c>
      <c r="H253" s="2">
        <v>25.01</v>
      </c>
      <c r="I253" s="2">
        <v>38.090000000000003</v>
      </c>
      <c r="J253" s="2">
        <v>1.35</v>
      </c>
      <c r="K253" s="2">
        <v>6.9000000000000006E-2</v>
      </c>
      <c r="L253" s="97">
        <f t="shared" si="3"/>
        <v>10.169400000000001</v>
      </c>
    </row>
    <row r="254" spans="1:12" x14ac:dyDescent="0.3">
      <c r="A254" s="95">
        <v>44936</v>
      </c>
      <c r="B254" s="96">
        <v>0.50412037037037039</v>
      </c>
      <c r="C254" s="2">
        <v>7.91</v>
      </c>
      <c r="D254" s="2">
        <v>5.34</v>
      </c>
      <c r="E254" s="2">
        <v>5.35</v>
      </c>
      <c r="F254" s="2">
        <v>26.69</v>
      </c>
      <c r="G254" s="2">
        <v>2.99</v>
      </c>
      <c r="H254" s="2">
        <v>25.01</v>
      </c>
      <c r="I254" s="2">
        <v>38.08</v>
      </c>
      <c r="J254" s="2">
        <v>1.35</v>
      </c>
      <c r="K254" s="2">
        <v>7.0000000000000007E-2</v>
      </c>
      <c r="L254" s="97">
        <f t="shared" si="3"/>
        <v>10.315930000000002</v>
      </c>
    </row>
    <row r="255" spans="1:12" x14ac:dyDescent="0.3">
      <c r="A255" s="95">
        <v>44936</v>
      </c>
      <c r="B255" s="96">
        <v>0.50481481481481483</v>
      </c>
      <c r="C255" s="2">
        <v>7.9</v>
      </c>
      <c r="D255" s="2">
        <v>5.34</v>
      </c>
      <c r="E255" s="2">
        <v>5.35</v>
      </c>
      <c r="F255" s="2">
        <v>26.68</v>
      </c>
      <c r="G255" s="2">
        <v>2.99</v>
      </c>
      <c r="H255" s="2">
        <v>25.01</v>
      </c>
      <c r="I255" s="2">
        <v>38.08</v>
      </c>
      <c r="J255" s="2">
        <v>1.35</v>
      </c>
      <c r="K255" s="2">
        <v>6.9000000000000006E-2</v>
      </c>
      <c r="L255" s="97">
        <f t="shared" si="3"/>
        <v>10.169400000000001</v>
      </c>
    </row>
    <row r="256" spans="1:12" x14ac:dyDescent="0.3">
      <c r="A256" s="95">
        <v>44936</v>
      </c>
      <c r="B256" s="96">
        <v>0.50550925925925927</v>
      </c>
      <c r="C256" s="2">
        <v>7.9</v>
      </c>
      <c r="D256" s="2">
        <v>5.33</v>
      </c>
      <c r="E256" s="2">
        <v>5.35</v>
      </c>
      <c r="F256" s="2">
        <v>26.68</v>
      </c>
      <c r="G256" s="2">
        <v>2.97</v>
      </c>
      <c r="H256" s="2">
        <v>25.01</v>
      </c>
      <c r="I256" s="2">
        <v>38.08</v>
      </c>
      <c r="J256" s="2">
        <v>1.35</v>
      </c>
      <c r="K256" s="2">
        <v>6.9000000000000006E-2</v>
      </c>
      <c r="L256" s="97">
        <f t="shared" si="3"/>
        <v>10.169400000000001</v>
      </c>
    </row>
    <row r="257" spans="1:12" x14ac:dyDescent="0.3">
      <c r="A257" s="95">
        <v>44936</v>
      </c>
      <c r="B257" s="96">
        <v>0.50620370370370371</v>
      </c>
      <c r="C257" s="2">
        <v>7.89</v>
      </c>
      <c r="D257" s="2">
        <v>5.33</v>
      </c>
      <c r="E257" s="2">
        <v>5.35</v>
      </c>
      <c r="F257" s="2">
        <v>26.68</v>
      </c>
      <c r="G257" s="2">
        <v>2.98</v>
      </c>
      <c r="H257" s="2">
        <v>25.01</v>
      </c>
      <c r="I257" s="2">
        <v>38.08</v>
      </c>
      <c r="J257" s="2">
        <v>1.35</v>
      </c>
      <c r="K257" s="2">
        <v>6.9000000000000006E-2</v>
      </c>
      <c r="L257" s="97">
        <f t="shared" si="3"/>
        <v>10.169400000000001</v>
      </c>
    </row>
    <row r="258" spans="1:12" x14ac:dyDescent="0.3">
      <c r="A258" s="95">
        <v>44936</v>
      </c>
      <c r="B258" s="96">
        <v>0.50689814814814815</v>
      </c>
      <c r="C258" s="2">
        <v>7.89</v>
      </c>
      <c r="D258" s="2">
        <v>5.33</v>
      </c>
      <c r="E258" s="2">
        <v>5.35</v>
      </c>
      <c r="F258" s="2">
        <v>26.68</v>
      </c>
      <c r="G258" s="2">
        <v>3.17</v>
      </c>
      <c r="H258" s="2">
        <v>25.01</v>
      </c>
      <c r="I258" s="2">
        <v>38.08</v>
      </c>
      <c r="J258" s="2">
        <v>1.35</v>
      </c>
      <c r="K258" s="2">
        <v>6.9000000000000006E-2</v>
      </c>
      <c r="L258" s="97">
        <f t="shared" si="3"/>
        <v>10.169400000000001</v>
      </c>
    </row>
    <row r="259" spans="1:12" x14ac:dyDescent="0.3">
      <c r="A259" s="95">
        <v>44936</v>
      </c>
      <c r="B259" s="96">
        <v>0.5075925925925926</v>
      </c>
      <c r="C259" s="2">
        <v>7.86</v>
      </c>
      <c r="D259" s="2">
        <v>5.34</v>
      </c>
      <c r="E259" s="2">
        <v>5.35</v>
      </c>
      <c r="F259" s="2">
        <v>26.67</v>
      </c>
      <c r="G259" s="2">
        <v>3.06</v>
      </c>
      <c r="H259" s="2">
        <v>25.01</v>
      </c>
      <c r="I259" s="2">
        <v>38.090000000000003</v>
      </c>
      <c r="J259" s="2">
        <v>1.35</v>
      </c>
      <c r="K259" s="2">
        <v>6.9000000000000006E-2</v>
      </c>
      <c r="L259" s="97">
        <f t="shared" si="3"/>
        <v>10.169400000000001</v>
      </c>
    </row>
    <row r="260" spans="1:12" x14ac:dyDescent="0.3">
      <c r="A260" s="95">
        <v>44936</v>
      </c>
      <c r="B260" s="96">
        <v>0.50828703703703704</v>
      </c>
      <c r="C260" s="2">
        <v>7.9</v>
      </c>
      <c r="D260" s="2">
        <v>5.34</v>
      </c>
      <c r="E260" s="2">
        <v>5.35</v>
      </c>
      <c r="F260" s="2">
        <v>26.69</v>
      </c>
      <c r="G260" s="2">
        <v>3.03</v>
      </c>
      <c r="H260" s="2">
        <v>25.01</v>
      </c>
      <c r="I260" s="2">
        <v>38.090000000000003</v>
      </c>
      <c r="J260" s="2">
        <v>1.35</v>
      </c>
      <c r="K260" s="2">
        <v>6.9000000000000006E-2</v>
      </c>
      <c r="L260" s="97">
        <f t="shared" si="3"/>
        <v>10.169400000000001</v>
      </c>
    </row>
    <row r="261" spans="1:12" x14ac:dyDescent="0.3">
      <c r="A261" s="95">
        <v>44936</v>
      </c>
      <c r="B261" s="96">
        <v>0.50898148148148148</v>
      </c>
      <c r="C261" s="2">
        <v>7.88</v>
      </c>
      <c r="D261" s="2">
        <v>5.34</v>
      </c>
      <c r="E261" s="2">
        <v>5.35</v>
      </c>
      <c r="F261" s="2">
        <v>26.68</v>
      </c>
      <c r="G261" s="2">
        <v>3.04</v>
      </c>
      <c r="H261" s="2">
        <v>25.01</v>
      </c>
      <c r="I261" s="2">
        <v>38.1</v>
      </c>
      <c r="J261" s="2">
        <v>1.35</v>
      </c>
      <c r="K261" s="2">
        <v>6.9000000000000006E-2</v>
      </c>
      <c r="L261" s="97">
        <f t="shared" si="3"/>
        <v>10.169400000000001</v>
      </c>
    </row>
    <row r="262" spans="1:12" x14ac:dyDescent="0.3">
      <c r="A262" s="95">
        <v>44936</v>
      </c>
      <c r="B262" s="96">
        <v>0.50967592592592592</v>
      </c>
      <c r="C262" s="2">
        <v>7.9</v>
      </c>
      <c r="D262" s="2">
        <v>5.34</v>
      </c>
      <c r="E262" s="2">
        <v>5.35</v>
      </c>
      <c r="F262" s="2">
        <v>26.68</v>
      </c>
      <c r="G262" s="2">
        <v>3.02</v>
      </c>
      <c r="H262" s="2">
        <v>25.01</v>
      </c>
      <c r="I262" s="2">
        <v>38.1</v>
      </c>
      <c r="J262" s="2">
        <v>1.35</v>
      </c>
      <c r="K262" s="2">
        <v>6.9000000000000006E-2</v>
      </c>
      <c r="L262" s="97">
        <f t="shared" si="3"/>
        <v>10.169400000000001</v>
      </c>
    </row>
    <row r="263" spans="1:12" x14ac:dyDescent="0.3">
      <c r="A263" s="95">
        <v>44936</v>
      </c>
      <c r="B263" s="96">
        <v>0.51037037037037036</v>
      </c>
      <c r="C263" s="2">
        <v>7.89</v>
      </c>
      <c r="D263" s="2">
        <v>5.34</v>
      </c>
      <c r="E263" s="2">
        <v>5.35</v>
      </c>
      <c r="F263" s="2">
        <v>26.68</v>
      </c>
      <c r="G263" s="2">
        <v>3.01</v>
      </c>
      <c r="H263" s="2">
        <v>25.01</v>
      </c>
      <c r="I263" s="2">
        <v>38.1</v>
      </c>
      <c r="J263" s="2">
        <v>1.35</v>
      </c>
      <c r="K263" s="2">
        <v>6.9000000000000006E-2</v>
      </c>
      <c r="L263" s="97">
        <f t="shared" si="3"/>
        <v>10.169400000000001</v>
      </c>
    </row>
    <row r="264" spans="1:12" x14ac:dyDescent="0.3">
      <c r="A264" s="95">
        <v>44936</v>
      </c>
      <c r="B264" s="96">
        <v>0.51106481481481481</v>
      </c>
      <c r="C264" s="2">
        <v>7.89</v>
      </c>
      <c r="D264" s="2">
        <v>5.33</v>
      </c>
      <c r="E264" s="2">
        <v>5.35</v>
      </c>
      <c r="F264" s="2">
        <v>26.67</v>
      </c>
      <c r="G264" s="2">
        <v>3.02</v>
      </c>
      <c r="H264" s="2">
        <v>25.01</v>
      </c>
      <c r="I264" s="2">
        <v>38.090000000000003</v>
      </c>
      <c r="J264" s="2">
        <v>1.35</v>
      </c>
      <c r="K264" s="2">
        <v>6.9000000000000006E-2</v>
      </c>
      <c r="L264" s="97">
        <f t="shared" si="3"/>
        <v>10.169400000000001</v>
      </c>
    </row>
    <row r="265" spans="1:12" x14ac:dyDescent="0.3">
      <c r="A265" s="95">
        <v>44936</v>
      </c>
      <c r="B265" s="96">
        <v>0.51175925925925925</v>
      </c>
      <c r="C265" s="2">
        <v>7.91</v>
      </c>
      <c r="D265" s="2">
        <v>5.34</v>
      </c>
      <c r="E265" s="2">
        <v>5.35</v>
      </c>
      <c r="F265" s="2">
        <v>26.67</v>
      </c>
      <c r="G265" s="2">
        <v>3.03</v>
      </c>
      <c r="H265" s="2">
        <v>25.01</v>
      </c>
      <c r="I265" s="2">
        <v>38.08</v>
      </c>
      <c r="J265" s="2">
        <v>1.35</v>
      </c>
      <c r="K265" s="2">
        <v>7.0000000000000007E-2</v>
      </c>
      <c r="L265" s="97">
        <f t="shared" si="3"/>
        <v>10.315930000000002</v>
      </c>
    </row>
    <row r="266" spans="1:12" x14ac:dyDescent="0.3">
      <c r="A266" s="95">
        <v>44936</v>
      </c>
      <c r="B266" s="96">
        <v>0.51245370370370369</v>
      </c>
      <c r="C266" s="2">
        <v>7.89</v>
      </c>
      <c r="D266" s="2">
        <v>5.33</v>
      </c>
      <c r="E266" s="2">
        <v>5.35</v>
      </c>
      <c r="F266" s="2">
        <v>26.69</v>
      </c>
      <c r="G266" s="2">
        <v>3.02</v>
      </c>
      <c r="H266" s="2">
        <v>25.01</v>
      </c>
      <c r="I266" s="2">
        <v>38.08</v>
      </c>
      <c r="J266" s="2">
        <v>1.35</v>
      </c>
      <c r="K266" s="2">
        <v>6.9000000000000006E-2</v>
      </c>
      <c r="L266" s="97">
        <f t="shared" si="3"/>
        <v>10.169400000000001</v>
      </c>
    </row>
    <row r="267" spans="1:12" x14ac:dyDescent="0.3">
      <c r="A267" s="95">
        <v>44936</v>
      </c>
      <c r="B267" s="96">
        <v>0.51314814814814813</v>
      </c>
      <c r="C267" s="2">
        <v>7.88</v>
      </c>
      <c r="D267" s="2">
        <v>5.33</v>
      </c>
      <c r="E267" s="2">
        <v>5.35</v>
      </c>
      <c r="F267" s="2">
        <v>26.68</v>
      </c>
      <c r="G267" s="2">
        <v>3.06</v>
      </c>
      <c r="H267" s="2">
        <v>25.01</v>
      </c>
      <c r="I267" s="2">
        <v>38.090000000000003</v>
      </c>
      <c r="J267" s="2">
        <v>1.35</v>
      </c>
      <c r="K267" s="2">
        <v>6.9000000000000006E-2</v>
      </c>
      <c r="L267" s="97">
        <f t="shared" si="3"/>
        <v>10.169400000000001</v>
      </c>
    </row>
    <row r="268" spans="1:12" x14ac:dyDescent="0.3">
      <c r="A268" s="95">
        <v>44936</v>
      </c>
      <c r="B268" s="96">
        <v>0.51384259259259257</v>
      </c>
      <c r="C268" s="2">
        <v>7.88</v>
      </c>
      <c r="D268" s="2">
        <v>5.33</v>
      </c>
      <c r="E268" s="2">
        <v>5.35</v>
      </c>
      <c r="F268" s="2">
        <v>26.67</v>
      </c>
      <c r="G268" s="2">
        <v>3.03</v>
      </c>
      <c r="H268" s="2">
        <v>25.01</v>
      </c>
      <c r="I268" s="2">
        <v>38.090000000000003</v>
      </c>
      <c r="J268" s="2">
        <v>1.35</v>
      </c>
      <c r="K268" s="2">
        <v>6.9000000000000006E-2</v>
      </c>
      <c r="L268" s="97">
        <f t="shared" si="3"/>
        <v>10.169400000000001</v>
      </c>
    </row>
    <row r="269" spans="1:12" x14ac:dyDescent="0.3">
      <c r="A269" s="95">
        <v>44936</v>
      </c>
      <c r="B269" s="96">
        <v>0.51453703703703701</v>
      </c>
      <c r="C269" s="2">
        <v>7.86</v>
      </c>
      <c r="D269" s="2">
        <v>5.33</v>
      </c>
      <c r="E269" s="2">
        <v>5.35</v>
      </c>
      <c r="F269" s="2">
        <v>26.66</v>
      </c>
      <c r="G269" s="2">
        <v>3.03</v>
      </c>
      <c r="H269" s="2">
        <v>25.01</v>
      </c>
      <c r="I269" s="2">
        <v>38.08</v>
      </c>
      <c r="J269" s="2">
        <v>1.35</v>
      </c>
      <c r="K269" s="2">
        <v>6.9000000000000006E-2</v>
      </c>
      <c r="L269" s="97">
        <f t="shared" si="3"/>
        <v>10.169400000000001</v>
      </c>
    </row>
    <row r="270" spans="1:12" x14ac:dyDescent="0.3">
      <c r="A270" s="95">
        <v>44936</v>
      </c>
      <c r="B270" s="96">
        <v>0.51523148148148146</v>
      </c>
      <c r="C270" s="2">
        <v>7.85</v>
      </c>
      <c r="D270" s="2">
        <v>5.34</v>
      </c>
      <c r="E270" s="2">
        <v>5.35</v>
      </c>
      <c r="F270" s="2">
        <v>26.68</v>
      </c>
      <c r="G270" s="2">
        <v>3.07</v>
      </c>
      <c r="H270" s="2">
        <v>25.01</v>
      </c>
      <c r="I270" s="2">
        <v>38.090000000000003</v>
      </c>
      <c r="J270" s="2">
        <v>1.35</v>
      </c>
      <c r="K270" s="2">
        <v>6.9000000000000006E-2</v>
      </c>
      <c r="L270" s="97">
        <f t="shared" si="3"/>
        <v>10.169400000000001</v>
      </c>
    </row>
    <row r="271" spans="1:12" x14ac:dyDescent="0.3">
      <c r="A271" s="95">
        <v>44936</v>
      </c>
      <c r="B271" s="96">
        <v>0.5159259259259259</v>
      </c>
      <c r="C271" s="2">
        <v>7.86</v>
      </c>
      <c r="D271" s="2">
        <v>5.34</v>
      </c>
      <c r="E271" s="2">
        <v>5.35</v>
      </c>
      <c r="F271" s="2">
        <v>26.7</v>
      </c>
      <c r="G271" s="2">
        <v>3.03</v>
      </c>
      <c r="H271" s="2">
        <v>25.01</v>
      </c>
      <c r="I271" s="2">
        <v>38.08</v>
      </c>
      <c r="J271" s="2">
        <v>1.35</v>
      </c>
      <c r="K271" s="2">
        <v>6.9000000000000006E-2</v>
      </c>
      <c r="L271" s="97">
        <f t="shared" si="3"/>
        <v>10.169400000000001</v>
      </c>
    </row>
    <row r="272" spans="1:12" x14ac:dyDescent="0.3">
      <c r="A272" s="95">
        <v>44936</v>
      </c>
      <c r="B272" s="96">
        <v>0.51662037037037034</v>
      </c>
      <c r="C272" s="2">
        <v>7.88</v>
      </c>
      <c r="D272" s="2">
        <v>5.34</v>
      </c>
      <c r="E272" s="2">
        <v>5.34</v>
      </c>
      <c r="F272" s="2">
        <v>26.68</v>
      </c>
      <c r="G272" s="2">
        <v>2.99</v>
      </c>
      <c r="H272" s="2">
        <v>25.01</v>
      </c>
      <c r="I272" s="2">
        <v>38.08</v>
      </c>
      <c r="J272" s="2">
        <v>1.35</v>
      </c>
      <c r="K272" s="2">
        <v>6.9000000000000006E-2</v>
      </c>
      <c r="L272" s="97">
        <f t="shared" si="3"/>
        <v>10.169400000000001</v>
      </c>
    </row>
    <row r="273" spans="1:13" x14ac:dyDescent="0.3">
      <c r="A273" s="95">
        <v>44936</v>
      </c>
      <c r="B273" s="96">
        <v>0.51731481481481478</v>
      </c>
      <c r="C273" s="2">
        <v>7.87</v>
      </c>
      <c r="D273" s="2">
        <v>5.34</v>
      </c>
      <c r="E273" s="2">
        <v>5.34</v>
      </c>
      <c r="F273" s="2">
        <v>26.67</v>
      </c>
      <c r="G273" s="2">
        <v>3.01</v>
      </c>
      <c r="H273" s="2">
        <v>25.01</v>
      </c>
      <c r="I273" s="2">
        <v>38.07</v>
      </c>
      <c r="J273" s="2">
        <v>1.35</v>
      </c>
      <c r="K273" s="2">
        <v>6.9000000000000006E-2</v>
      </c>
      <c r="L273" s="97">
        <f t="shared" si="3"/>
        <v>10.169400000000001</v>
      </c>
    </row>
    <row r="274" spans="1:13" x14ac:dyDescent="0.3">
      <c r="A274" s="95">
        <v>44936</v>
      </c>
      <c r="B274" s="96">
        <v>0.51800925925925922</v>
      </c>
      <c r="C274" s="2">
        <v>7.88</v>
      </c>
      <c r="D274" s="2">
        <v>5.34</v>
      </c>
      <c r="E274" s="2">
        <v>5.35</v>
      </c>
      <c r="F274" s="2">
        <v>26.68</v>
      </c>
      <c r="G274" s="2">
        <v>3.15</v>
      </c>
      <c r="H274" s="2">
        <v>25.01</v>
      </c>
      <c r="I274" s="2">
        <v>38.08</v>
      </c>
      <c r="J274" s="2">
        <v>1.35</v>
      </c>
      <c r="K274" s="2">
        <v>6.9000000000000006E-2</v>
      </c>
      <c r="L274" s="97">
        <f t="shared" si="3"/>
        <v>10.169400000000001</v>
      </c>
    </row>
    <row r="275" spans="1:13" x14ac:dyDescent="0.3">
      <c r="A275" s="95">
        <v>44936</v>
      </c>
      <c r="B275" s="96">
        <v>0.51870370370370367</v>
      </c>
      <c r="C275" s="2">
        <v>7.85</v>
      </c>
      <c r="D275" s="2">
        <v>5.34</v>
      </c>
      <c r="E275" s="2">
        <v>5.35</v>
      </c>
      <c r="F275" s="2">
        <v>26.68</v>
      </c>
      <c r="G275" s="2">
        <v>3.02</v>
      </c>
      <c r="H275" s="2">
        <v>25.01</v>
      </c>
      <c r="I275" s="2">
        <v>38.08</v>
      </c>
      <c r="J275" s="2">
        <v>1.35</v>
      </c>
      <c r="K275" s="2">
        <v>6.9000000000000006E-2</v>
      </c>
      <c r="L275" s="97">
        <f t="shared" si="3"/>
        <v>10.169400000000001</v>
      </c>
    </row>
    <row r="276" spans="1:13" x14ac:dyDescent="0.3">
      <c r="A276" s="95">
        <v>44936</v>
      </c>
      <c r="B276" s="96">
        <v>0.51939814814814811</v>
      </c>
      <c r="C276" s="2">
        <v>7.88</v>
      </c>
      <c r="D276" s="2">
        <v>5.34</v>
      </c>
      <c r="E276" s="2">
        <v>5.35</v>
      </c>
      <c r="F276" s="2">
        <v>26.67</v>
      </c>
      <c r="G276" s="2">
        <v>3.07</v>
      </c>
      <c r="H276" s="2">
        <v>25.01</v>
      </c>
      <c r="I276" s="2">
        <v>38.06</v>
      </c>
      <c r="J276" s="2">
        <v>1.35</v>
      </c>
      <c r="K276" s="2">
        <v>6.9000000000000006E-2</v>
      </c>
      <c r="L276" s="97">
        <f t="shared" si="3"/>
        <v>10.169400000000001</v>
      </c>
    </row>
    <row r="277" spans="1:13" x14ac:dyDescent="0.3">
      <c r="A277" s="95">
        <v>44936</v>
      </c>
      <c r="B277" s="96">
        <v>0.52009259259259266</v>
      </c>
      <c r="C277" s="2">
        <v>7.88</v>
      </c>
      <c r="D277" s="2">
        <v>5.34</v>
      </c>
      <c r="E277" s="2">
        <v>5.35</v>
      </c>
      <c r="F277" s="2">
        <v>26.7</v>
      </c>
      <c r="G277" s="2">
        <v>3.11</v>
      </c>
      <c r="H277" s="2">
        <v>25.01</v>
      </c>
      <c r="I277" s="2">
        <v>38.049999999999997</v>
      </c>
      <c r="J277" s="2">
        <v>1.35</v>
      </c>
      <c r="K277" s="2">
        <v>6.9000000000000006E-2</v>
      </c>
      <c r="L277" s="97">
        <f t="shared" si="3"/>
        <v>10.169400000000001</v>
      </c>
    </row>
    <row r="278" spans="1:13" x14ac:dyDescent="0.3">
      <c r="A278" s="95">
        <v>44936</v>
      </c>
      <c r="B278" s="96">
        <v>0.52078703703703699</v>
      </c>
      <c r="C278" s="2">
        <v>7.89</v>
      </c>
      <c r="D278" s="2">
        <v>5.34</v>
      </c>
      <c r="E278" s="2">
        <v>5.35</v>
      </c>
      <c r="F278" s="2">
        <v>26.68</v>
      </c>
      <c r="G278" s="2">
        <v>3.11</v>
      </c>
      <c r="H278" s="2">
        <v>25.01</v>
      </c>
      <c r="I278" s="2">
        <v>38.06</v>
      </c>
      <c r="J278" s="2">
        <v>1.35</v>
      </c>
      <c r="K278" s="2">
        <v>6.9000000000000006E-2</v>
      </c>
      <c r="L278" s="97">
        <f t="shared" si="3"/>
        <v>10.169400000000001</v>
      </c>
    </row>
    <row r="279" spans="1:13" x14ac:dyDescent="0.3">
      <c r="A279" s="95">
        <v>44936</v>
      </c>
      <c r="B279" s="96">
        <v>0.52148148148148155</v>
      </c>
      <c r="C279" s="2">
        <v>7.87</v>
      </c>
      <c r="D279" s="2">
        <v>5.34</v>
      </c>
      <c r="E279" s="2">
        <v>5.35</v>
      </c>
      <c r="F279" s="2">
        <v>26.68</v>
      </c>
      <c r="G279" s="2">
        <v>3.13</v>
      </c>
      <c r="H279" s="2">
        <v>25.01</v>
      </c>
      <c r="I279" s="2">
        <v>38.06</v>
      </c>
      <c r="J279" s="2">
        <v>1.35</v>
      </c>
      <c r="K279" s="2">
        <v>6.9000000000000006E-2</v>
      </c>
      <c r="L279" s="97">
        <f t="shared" si="3"/>
        <v>10.169400000000001</v>
      </c>
    </row>
    <row r="280" spans="1:13" x14ac:dyDescent="0.3">
      <c r="A280" s="95">
        <v>44936</v>
      </c>
      <c r="B280" s="96">
        <v>0.52217592592592588</v>
      </c>
      <c r="C280" s="2">
        <v>7.86</v>
      </c>
      <c r="D280" s="2">
        <v>5.34</v>
      </c>
      <c r="E280" s="2">
        <v>5.35</v>
      </c>
      <c r="F280" s="2">
        <v>26.68</v>
      </c>
      <c r="G280" s="2">
        <v>3.13</v>
      </c>
      <c r="H280" s="2">
        <v>25.01</v>
      </c>
      <c r="I280" s="2">
        <v>38.049999999999997</v>
      </c>
      <c r="J280" s="2">
        <v>1.35</v>
      </c>
      <c r="K280" s="2">
        <v>6.9000000000000006E-2</v>
      </c>
      <c r="L280" s="97">
        <f t="shared" si="3"/>
        <v>10.169400000000001</v>
      </c>
    </row>
    <row r="281" spans="1:13" x14ac:dyDescent="0.3">
      <c r="A281" s="95">
        <v>44936</v>
      </c>
      <c r="B281" s="96">
        <v>0.52287037037037043</v>
      </c>
      <c r="C281" s="2">
        <v>7.87</v>
      </c>
      <c r="D281" s="2">
        <v>5.34</v>
      </c>
      <c r="E281" s="2">
        <v>5.35</v>
      </c>
      <c r="F281" s="2">
        <v>26.67</v>
      </c>
      <c r="G281" s="2">
        <v>3.06</v>
      </c>
      <c r="H281" s="2">
        <v>25.01</v>
      </c>
      <c r="I281" s="2">
        <v>38.06</v>
      </c>
      <c r="J281" s="2">
        <v>1.35</v>
      </c>
      <c r="K281" s="2">
        <v>6.9000000000000006E-2</v>
      </c>
      <c r="L281" s="97">
        <f t="shared" si="3"/>
        <v>10.169400000000001</v>
      </c>
    </row>
    <row r="282" spans="1:13" x14ac:dyDescent="0.3">
      <c r="A282" s="95">
        <v>44936</v>
      </c>
      <c r="B282" s="96">
        <v>0.52356481481481476</v>
      </c>
      <c r="C282" s="2">
        <v>7.87</v>
      </c>
      <c r="D282" s="2">
        <v>5.34</v>
      </c>
      <c r="E282" s="2">
        <v>5.35</v>
      </c>
      <c r="F282" s="2">
        <v>26.67</v>
      </c>
      <c r="G282" s="2">
        <v>3.01</v>
      </c>
      <c r="H282" s="2">
        <v>25.01</v>
      </c>
      <c r="I282" s="2">
        <v>38.07</v>
      </c>
      <c r="J282" s="2">
        <v>1.35</v>
      </c>
      <c r="K282" s="2">
        <v>6.9000000000000006E-2</v>
      </c>
      <c r="L282" s="97">
        <f t="shared" si="3"/>
        <v>10.169400000000001</v>
      </c>
    </row>
    <row r="283" spans="1:13" x14ac:dyDescent="0.3">
      <c r="A283" s="95">
        <v>44936</v>
      </c>
      <c r="B283" s="96">
        <v>0.52425925925925931</v>
      </c>
      <c r="C283" s="2">
        <v>7.89</v>
      </c>
      <c r="D283" s="2">
        <v>5.33</v>
      </c>
      <c r="E283" s="2">
        <v>5.35</v>
      </c>
      <c r="F283" s="2">
        <v>26.69</v>
      </c>
      <c r="G283" s="2">
        <v>3.06</v>
      </c>
      <c r="H283" s="2">
        <v>25.01</v>
      </c>
      <c r="I283" s="2">
        <v>38.08</v>
      </c>
      <c r="J283" s="2">
        <v>1.35</v>
      </c>
      <c r="K283" s="2">
        <v>6.9000000000000006E-2</v>
      </c>
      <c r="L283" s="97">
        <f t="shared" si="3"/>
        <v>10.169400000000001</v>
      </c>
    </row>
    <row r="284" spans="1:13" x14ac:dyDescent="0.3">
      <c r="A284" s="95">
        <v>44936</v>
      </c>
      <c r="B284" s="96">
        <v>0.52495370370370364</v>
      </c>
      <c r="C284" s="2">
        <v>7.88</v>
      </c>
      <c r="D284" s="2">
        <v>5.34</v>
      </c>
      <c r="E284" s="2">
        <v>5.35</v>
      </c>
      <c r="F284" s="2">
        <v>26.69</v>
      </c>
      <c r="G284" s="2">
        <v>3.07</v>
      </c>
      <c r="H284" s="2">
        <v>25.01</v>
      </c>
      <c r="I284" s="2">
        <v>38.07</v>
      </c>
      <c r="J284" s="2">
        <v>1.35</v>
      </c>
      <c r="K284" s="2">
        <v>6.9000000000000006E-2</v>
      </c>
      <c r="L284" s="97">
        <f t="shared" si="3"/>
        <v>10.169400000000001</v>
      </c>
    </row>
    <row r="285" spans="1:13" x14ac:dyDescent="0.3">
      <c r="A285" s="95">
        <v>44936</v>
      </c>
      <c r="B285" s="96">
        <v>0.5256481481481482</v>
      </c>
      <c r="C285" s="2">
        <v>7.88</v>
      </c>
      <c r="D285" s="2">
        <v>5.34</v>
      </c>
      <c r="E285" s="2">
        <v>5.35</v>
      </c>
      <c r="F285" s="2">
        <v>26.68</v>
      </c>
      <c r="G285" s="2">
        <v>3</v>
      </c>
      <c r="H285" s="2">
        <v>25.01</v>
      </c>
      <c r="I285" s="2">
        <v>38.07</v>
      </c>
      <c r="J285" s="2">
        <v>1.35</v>
      </c>
      <c r="K285" s="2">
        <v>6.9000000000000006E-2</v>
      </c>
      <c r="L285" s="97">
        <f t="shared" si="3"/>
        <v>10.169400000000001</v>
      </c>
    </row>
    <row r="286" spans="1:13" x14ac:dyDescent="0.3">
      <c r="A286" s="95">
        <v>44936</v>
      </c>
      <c r="B286" s="96">
        <v>0.52634259259259253</v>
      </c>
      <c r="C286" s="2">
        <v>7.68</v>
      </c>
      <c r="D286" s="2">
        <v>5.34</v>
      </c>
      <c r="E286" s="2">
        <v>5.35</v>
      </c>
      <c r="F286" s="2">
        <v>17.850000000000001</v>
      </c>
      <c r="G286" s="2">
        <v>2.4</v>
      </c>
      <c r="H286" s="2">
        <v>25.01</v>
      </c>
      <c r="I286" s="2">
        <v>38.07</v>
      </c>
      <c r="J286" s="2">
        <v>1.35</v>
      </c>
      <c r="K286" s="2">
        <v>6.7000000000000004E-2</v>
      </c>
      <c r="L286" s="97">
        <f t="shared" si="3"/>
        <v>9.8763400000000008</v>
      </c>
      <c r="M286" s="2" t="s">
        <v>214</v>
      </c>
    </row>
    <row r="287" spans="1:13" x14ac:dyDescent="0.3">
      <c r="A287" s="95">
        <v>44936</v>
      </c>
      <c r="B287" s="96">
        <v>0.52703703703703708</v>
      </c>
      <c r="C287" s="2">
        <v>5.29</v>
      </c>
      <c r="D287" s="2">
        <v>5.34</v>
      </c>
      <c r="E287" s="2">
        <v>5.35</v>
      </c>
      <c r="F287" s="2">
        <v>-0.66</v>
      </c>
      <c r="G287" s="2">
        <v>3.11</v>
      </c>
      <c r="H287" s="2">
        <v>25.01</v>
      </c>
      <c r="I287" s="2">
        <v>38.090000000000003</v>
      </c>
      <c r="J287" s="2">
        <v>1.35</v>
      </c>
      <c r="K287" s="2">
        <v>3.4000000000000002E-2</v>
      </c>
      <c r="L287" s="97">
        <f t="shared" si="3"/>
        <v>5.0408500000000007</v>
      </c>
    </row>
    <row r="288" spans="1:13" x14ac:dyDescent="0.3">
      <c r="A288" s="95">
        <v>44936</v>
      </c>
      <c r="B288" s="96">
        <v>0.52773148148148141</v>
      </c>
      <c r="C288" s="2">
        <v>4.38</v>
      </c>
      <c r="D288" s="2">
        <v>5.34</v>
      </c>
      <c r="E288" s="2">
        <v>5.35</v>
      </c>
      <c r="F288" s="2">
        <v>-0.73</v>
      </c>
      <c r="G288" s="2">
        <v>3.08</v>
      </c>
      <c r="H288" s="2">
        <v>25.01</v>
      </c>
      <c r="I288" s="2">
        <v>38.090000000000003</v>
      </c>
      <c r="J288" s="2">
        <v>1.35</v>
      </c>
      <c r="K288" s="2">
        <v>1.0999999999999999E-2</v>
      </c>
    </row>
    <row r="289" spans="1:12" x14ac:dyDescent="0.3">
      <c r="A289" s="95">
        <v>44936</v>
      </c>
      <c r="B289" s="96">
        <v>0.52842592592592597</v>
      </c>
      <c r="C289" s="2">
        <v>4.24</v>
      </c>
      <c r="D289" s="2">
        <v>5.34</v>
      </c>
      <c r="E289" s="2">
        <v>5.35</v>
      </c>
      <c r="F289" s="2">
        <v>-0.72</v>
      </c>
      <c r="G289" s="2">
        <v>3.04</v>
      </c>
      <c r="H289" s="2">
        <v>25.02</v>
      </c>
      <c r="I289" s="2">
        <v>38.090000000000003</v>
      </c>
      <c r="J289" s="2">
        <v>1.35</v>
      </c>
      <c r="K289" s="2">
        <v>3.0000000000000001E-3</v>
      </c>
    </row>
    <row r="290" spans="1:12" x14ac:dyDescent="0.3">
      <c r="A290" s="95">
        <v>44936</v>
      </c>
      <c r="B290" s="96">
        <v>0.5291203703703703</v>
      </c>
      <c r="C290" s="2">
        <v>4.22</v>
      </c>
      <c r="D290" s="2">
        <v>5.34</v>
      </c>
      <c r="E290" s="2">
        <v>5.35</v>
      </c>
      <c r="F290" s="2">
        <v>-0.76</v>
      </c>
      <c r="G290" s="2">
        <v>3.1</v>
      </c>
      <c r="H290" s="2">
        <v>25.01</v>
      </c>
      <c r="I290" s="2">
        <v>38.090000000000003</v>
      </c>
      <c r="J290" s="2">
        <v>1.35</v>
      </c>
      <c r="K290" s="2">
        <v>-1E-3</v>
      </c>
    </row>
    <row r="291" spans="1:12" x14ac:dyDescent="0.3">
      <c r="A291" s="95">
        <v>44936</v>
      </c>
      <c r="B291" s="96">
        <v>0.52981481481481485</v>
      </c>
      <c r="C291" s="2">
        <v>4.21</v>
      </c>
      <c r="D291" s="2">
        <v>5.34</v>
      </c>
      <c r="E291" s="2">
        <v>5.35</v>
      </c>
      <c r="F291" s="2">
        <v>-0.77</v>
      </c>
      <c r="G291" s="2">
        <v>3.2</v>
      </c>
      <c r="H291" s="2">
        <v>25.01</v>
      </c>
      <c r="I291" s="2">
        <v>38.08</v>
      </c>
      <c r="J291" s="2">
        <v>1.35</v>
      </c>
      <c r="K291" s="2">
        <v>-2E-3</v>
      </c>
    </row>
    <row r="292" spans="1:12" x14ac:dyDescent="0.3">
      <c r="A292" s="95">
        <v>44936</v>
      </c>
      <c r="B292" s="96">
        <v>0.53050925925925929</v>
      </c>
      <c r="C292" s="2">
        <v>4.21</v>
      </c>
      <c r="D292" s="2">
        <v>5.34</v>
      </c>
      <c r="E292" s="2">
        <v>5.35</v>
      </c>
      <c r="F292" s="2">
        <v>-0.78</v>
      </c>
      <c r="G292" s="2">
        <v>3.11</v>
      </c>
      <c r="H292" s="2">
        <v>25.01</v>
      </c>
      <c r="I292" s="2">
        <v>38.07</v>
      </c>
      <c r="J292" s="2">
        <v>1.35</v>
      </c>
      <c r="K292" s="2">
        <v>-2E-3</v>
      </c>
    </row>
    <row r="293" spans="1:12" x14ac:dyDescent="0.3">
      <c r="A293" s="95"/>
      <c r="B293" s="96"/>
    </row>
    <row r="294" spans="1:12" ht="30" customHeight="1" x14ac:dyDescent="0.3">
      <c r="A294" s="95" t="str">
        <f>A11</f>
        <v>Date</v>
      </c>
      <c r="B294" s="96"/>
      <c r="C294" s="120" t="str">
        <f>C11</f>
        <v>Conc. [PPM]</v>
      </c>
      <c r="D294" s="120" t="str">
        <f t="shared" ref="D294:L294" si="4">D11</f>
        <v>Inlet Flow [LPM]</v>
      </c>
      <c r="E294" s="120" t="str">
        <f t="shared" si="4"/>
        <v>Exhaust Flow [LPM]</v>
      </c>
      <c r="F294" s="120" t="str">
        <f t="shared" si="4"/>
        <v>TA Low Flow [ml/min]</v>
      </c>
      <c r="G294" s="120" t="str">
        <f t="shared" si="4"/>
        <v>TA High Flow [ml/min]</v>
      </c>
      <c r="H294" s="120" t="str">
        <f t="shared" si="4"/>
        <v>Temperature [C]</v>
      </c>
      <c r="I294" s="120" t="str">
        <f t="shared" si="4"/>
        <v>Humidity [%]</v>
      </c>
      <c r="J294" s="120" t="str">
        <f t="shared" si="4"/>
        <v>DHS Carrier  [LPM]</v>
      </c>
      <c r="K294" s="120" t="str">
        <f t="shared" si="4"/>
        <v>IR Volt Out [AU]</v>
      </c>
      <c r="L294" s="120" t="str">
        <f t="shared" si="4"/>
        <v>Piecewise [PPM]</v>
      </c>
    </row>
    <row r="295" spans="1:12" x14ac:dyDescent="0.3">
      <c r="A295" s="95">
        <f>A12</f>
        <v>44936</v>
      </c>
      <c r="B295" s="96" t="s">
        <v>1</v>
      </c>
      <c r="C295" s="92">
        <f t="shared" ref="C295:K295" si="5">AVERAGE(C46:C286)</f>
        <v>7.9446473029045874</v>
      </c>
      <c r="D295" s="92">
        <f t="shared" si="5"/>
        <v>5.3376348547717782</v>
      </c>
      <c r="E295" s="92">
        <f t="shared" si="5"/>
        <v>5.3496265560165908</v>
      </c>
      <c r="F295" s="92">
        <f t="shared" si="5"/>
        <v>26.64236514522824</v>
      </c>
      <c r="G295" s="92">
        <f t="shared" si="5"/>
        <v>3.0226970954356807</v>
      </c>
      <c r="H295" s="92">
        <f t="shared" si="5"/>
        <v>24.708132780083073</v>
      </c>
      <c r="I295" s="92">
        <f t="shared" si="5"/>
        <v>38.726224066390067</v>
      </c>
      <c r="J295" s="92">
        <f t="shared" si="5"/>
        <v>1.3500000000000016</v>
      </c>
      <c r="K295" s="92">
        <f t="shared" si="5"/>
        <v>6.9904564315352913E-2</v>
      </c>
      <c r="L295" s="92">
        <f>AVERAGE(L46:L286)</f>
        <v>10.301945809128657</v>
      </c>
    </row>
    <row r="296" spans="1:12" x14ac:dyDescent="0.3">
      <c r="A296" s="95"/>
      <c r="B296" s="96" t="s">
        <v>79</v>
      </c>
      <c r="C296" s="92">
        <f t="shared" ref="C296:K296" si="6">STDEV(C46:C286)</f>
        <v>0.19755584675338092</v>
      </c>
      <c r="D296" s="92">
        <f t="shared" si="6"/>
        <v>4.2582602178573847E-3</v>
      </c>
      <c r="E296" s="92">
        <f t="shared" si="6"/>
        <v>1.8999890805538561E-3</v>
      </c>
      <c r="F296" s="92">
        <f t="shared" si="6"/>
        <v>0.5688297631512873</v>
      </c>
      <c r="G296" s="92">
        <f t="shared" si="6"/>
        <v>6.1520555100402718E-2</v>
      </c>
      <c r="H296" s="92">
        <f t="shared" si="6"/>
        <v>0.29063765922993495</v>
      </c>
      <c r="I296" s="92">
        <f t="shared" si="6"/>
        <v>0.76939766457387204</v>
      </c>
      <c r="J296" s="92">
        <f t="shared" si="6"/>
        <v>1.5575470188992732E-15</v>
      </c>
      <c r="K296" s="92">
        <f t="shared" si="6"/>
        <v>2.3298828468876491E-3</v>
      </c>
      <c r="L296" s="92">
        <f>STDEV(L46:L286)</f>
        <v>0.34139773355444819</v>
      </c>
    </row>
    <row r="297" spans="1:12" x14ac:dyDescent="0.3">
      <c r="A297" s="95"/>
      <c r="B297" s="96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562A73-638D-486B-9089-D288F6B2FB63}">
  <dimension ref="A1:L297"/>
  <sheetViews>
    <sheetView workbookViewId="0">
      <pane ySplit="11" topLeftCell="A285" activePane="bottomLeft" state="frozen"/>
      <selection pane="bottomLeft" activeCell="G294" sqref="G294"/>
    </sheetView>
  </sheetViews>
  <sheetFormatPr defaultColWidth="9.109375" defaultRowHeight="15.6" x14ac:dyDescent="0.3"/>
  <cols>
    <col min="1" max="1" width="10.6640625" style="2" bestFit="1" customWidth="1"/>
    <col min="2" max="2" width="10.6640625" style="2" customWidth="1"/>
    <col min="3" max="5" width="12.6640625" style="2" customWidth="1"/>
    <col min="6" max="6" width="10.6640625" style="2" customWidth="1"/>
    <col min="7" max="16384" width="9.109375" style="2"/>
  </cols>
  <sheetData>
    <row r="1" spans="1:6" x14ac:dyDescent="0.3">
      <c r="A1" s="2" t="s">
        <v>58</v>
      </c>
    </row>
    <row r="2" spans="1:6" x14ac:dyDescent="0.3">
      <c r="A2" s="2" t="s">
        <v>210</v>
      </c>
    </row>
    <row r="3" spans="1:6" x14ac:dyDescent="0.3">
      <c r="A3" s="2" t="s">
        <v>211</v>
      </c>
      <c r="D3" s="2" t="s">
        <v>212</v>
      </c>
    </row>
    <row r="4" spans="1:6" x14ac:dyDescent="0.3">
      <c r="A4" s="2" t="s">
        <v>62</v>
      </c>
    </row>
    <row r="5" spans="1:6" x14ac:dyDescent="0.3">
      <c r="A5" s="2" t="s">
        <v>63</v>
      </c>
    </row>
    <row r="6" spans="1:6" x14ac:dyDescent="0.3">
      <c r="A6" s="2" t="s">
        <v>123</v>
      </c>
    </row>
    <row r="8" spans="1:6" x14ac:dyDescent="0.3">
      <c r="A8" s="2" t="s">
        <v>203</v>
      </c>
    </row>
    <row r="9" spans="1:6" x14ac:dyDescent="0.3">
      <c r="A9" s="2" t="s">
        <v>204</v>
      </c>
    </row>
    <row r="10" spans="1:6" x14ac:dyDescent="0.3">
      <c r="A10" s="2" t="s">
        <v>215</v>
      </c>
    </row>
    <row r="11" spans="1:6" ht="30" customHeight="1" x14ac:dyDescent="0.3">
      <c r="A11" s="2" t="s">
        <v>0</v>
      </c>
      <c r="B11" s="2" t="s">
        <v>67</v>
      </c>
      <c r="C11" s="94" t="s">
        <v>70</v>
      </c>
      <c r="D11" s="94" t="s">
        <v>69</v>
      </c>
      <c r="E11" s="94" t="s">
        <v>73</v>
      </c>
      <c r="F11" s="94" t="s">
        <v>74</v>
      </c>
    </row>
    <row r="12" spans="1:6" x14ac:dyDescent="0.3">
      <c r="A12" s="95">
        <v>44936</v>
      </c>
      <c r="B12" s="96">
        <v>0.33675925925925926</v>
      </c>
      <c r="C12" s="2">
        <v>5.22</v>
      </c>
      <c r="D12" s="2">
        <v>5.62</v>
      </c>
      <c r="E12" s="2">
        <v>24.35</v>
      </c>
      <c r="F12" s="2">
        <v>36.94</v>
      </c>
    </row>
    <row r="13" spans="1:6" x14ac:dyDescent="0.3">
      <c r="A13" s="95">
        <v>44936</v>
      </c>
      <c r="B13" s="96">
        <v>0.3374537037037037</v>
      </c>
      <c r="C13" s="2">
        <v>5.22</v>
      </c>
      <c r="D13" s="2">
        <v>5.62</v>
      </c>
      <c r="E13" s="2">
        <v>24.39</v>
      </c>
      <c r="F13" s="2">
        <v>36.93</v>
      </c>
    </row>
    <row r="14" spans="1:6" x14ac:dyDescent="0.3">
      <c r="A14" s="95">
        <v>44936</v>
      </c>
      <c r="B14" s="96">
        <v>0.33814814814814814</v>
      </c>
      <c r="C14" s="2">
        <v>5.22</v>
      </c>
      <c r="D14" s="2">
        <v>5.62</v>
      </c>
      <c r="E14" s="2">
        <v>24.42</v>
      </c>
      <c r="F14" s="2">
        <v>36.94</v>
      </c>
    </row>
    <row r="15" spans="1:6" x14ac:dyDescent="0.3">
      <c r="A15" s="95">
        <v>44936</v>
      </c>
      <c r="B15" s="96">
        <v>0.33884259259259258</v>
      </c>
      <c r="C15" s="2">
        <v>5.22</v>
      </c>
      <c r="D15" s="2">
        <v>5.62</v>
      </c>
      <c r="E15" s="2">
        <v>24.42</v>
      </c>
      <c r="F15" s="2">
        <v>36.94</v>
      </c>
    </row>
    <row r="16" spans="1:6" x14ac:dyDescent="0.3">
      <c r="A16" s="95">
        <v>44936</v>
      </c>
      <c r="B16" s="96">
        <v>0.33953703703703703</v>
      </c>
      <c r="C16" s="2">
        <v>5.22</v>
      </c>
      <c r="D16" s="2">
        <v>5.62</v>
      </c>
      <c r="E16" s="2">
        <v>24.42</v>
      </c>
      <c r="F16" s="2">
        <v>36.979999999999997</v>
      </c>
    </row>
    <row r="17" spans="1:6" x14ac:dyDescent="0.3">
      <c r="A17" s="95">
        <v>44936</v>
      </c>
      <c r="B17" s="96">
        <v>0.34023148148148147</v>
      </c>
      <c r="C17" s="2">
        <v>5.22</v>
      </c>
      <c r="D17" s="2">
        <v>5.62</v>
      </c>
      <c r="E17" s="2">
        <v>24.42</v>
      </c>
      <c r="F17" s="2">
        <v>36.94</v>
      </c>
    </row>
    <row r="18" spans="1:6" x14ac:dyDescent="0.3">
      <c r="A18" s="95">
        <v>44936</v>
      </c>
      <c r="B18" s="96">
        <v>0.34092592592592591</v>
      </c>
      <c r="C18" s="2">
        <v>5.22</v>
      </c>
      <c r="D18" s="2">
        <v>5.62</v>
      </c>
      <c r="E18" s="2">
        <v>24.42</v>
      </c>
      <c r="F18" s="2">
        <v>36.92</v>
      </c>
    </row>
    <row r="19" spans="1:6" x14ac:dyDescent="0.3">
      <c r="A19" s="95">
        <v>44936</v>
      </c>
      <c r="B19" s="96">
        <v>0.34162037037037035</v>
      </c>
      <c r="C19" s="2">
        <v>5.22</v>
      </c>
      <c r="D19" s="2">
        <v>5.62</v>
      </c>
      <c r="E19" s="2">
        <v>24.43</v>
      </c>
      <c r="F19" s="2">
        <v>36.92</v>
      </c>
    </row>
    <row r="20" spans="1:6" x14ac:dyDescent="0.3">
      <c r="A20" s="95">
        <v>44936</v>
      </c>
      <c r="B20" s="96">
        <v>0.34231481481481479</v>
      </c>
      <c r="C20" s="2">
        <v>5.22</v>
      </c>
      <c r="D20" s="2">
        <v>5.62</v>
      </c>
      <c r="E20" s="2">
        <v>24.43</v>
      </c>
      <c r="F20" s="2">
        <v>36.93</v>
      </c>
    </row>
    <row r="21" spans="1:6" x14ac:dyDescent="0.3">
      <c r="A21" s="95">
        <v>44936</v>
      </c>
      <c r="B21" s="96">
        <v>0.34300925925925929</v>
      </c>
      <c r="C21" s="2">
        <v>5.22</v>
      </c>
      <c r="D21" s="2">
        <v>5.62</v>
      </c>
      <c r="E21" s="2">
        <v>24.43</v>
      </c>
      <c r="F21" s="2">
        <v>36.94</v>
      </c>
    </row>
    <row r="22" spans="1:6" x14ac:dyDescent="0.3">
      <c r="A22" s="95">
        <v>44936</v>
      </c>
      <c r="B22" s="96">
        <v>0.34370370370370368</v>
      </c>
      <c r="C22" s="2">
        <v>5.22</v>
      </c>
      <c r="D22" s="2">
        <v>5.62</v>
      </c>
      <c r="E22" s="2">
        <v>24.43</v>
      </c>
      <c r="F22" s="2">
        <v>36.950000000000003</v>
      </c>
    </row>
    <row r="23" spans="1:6" x14ac:dyDescent="0.3">
      <c r="A23" s="95">
        <v>44936</v>
      </c>
      <c r="B23" s="96">
        <v>0.34439814814814818</v>
      </c>
      <c r="C23" s="2">
        <v>5.22</v>
      </c>
      <c r="D23" s="2">
        <v>5.62</v>
      </c>
      <c r="E23" s="2">
        <v>24.43</v>
      </c>
      <c r="F23" s="2">
        <v>36.909999999999997</v>
      </c>
    </row>
    <row r="24" spans="1:6" x14ac:dyDescent="0.3">
      <c r="A24" s="95">
        <v>44936</v>
      </c>
      <c r="B24" s="96">
        <v>0.34509259259259256</v>
      </c>
      <c r="C24" s="2">
        <v>5.22</v>
      </c>
      <c r="D24" s="2">
        <v>5.62</v>
      </c>
      <c r="E24" s="2">
        <v>24.43</v>
      </c>
      <c r="F24" s="2">
        <v>36.94</v>
      </c>
    </row>
    <row r="25" spans="1:6" x14ac:dyDescent="0.3">
      <c r="A25" s="95">
        <v>44936</v>
      </c>
      <c r="B25" s="96">
        <v>0.34578703703703706</v>
      </c>
      <c r="C25" s="2">
        <v>5.22</v>
      </c>
      <c r="D25" s="2">
        <v>5.62</v>
      </c>
      <c r="E25" s="2">
        <v>24.42</v>
      </c>
      <c r="F25" s="2">
        <v>36.979999999999997</v>
      </c>
    </row>
    <row r="26" spans="1:6" x14ac:dyDescent="0.3">
      <c r="A26" s="95">
        <v>44936</v>
      </c>
      <c r="B26" s="96">
        <v>0.34648148148148145</v>
      </c>
      <c r="C26" s="2">
        <v>5.22</v>
      </c>
      <c r="D26" s="2">
        <v>5.62</v>
      </c>
      <c r="E26" s="2">
        <v>24.4</v>
      </c>
      <c r="F26" s="2">
        <v>36.94</v>
      </c>
    </row>
    <row r="27" spans="1:6" x14ac:dyDescent="0.3">
      <c r="A27" s="95">
        <v>44936</v>
      </c>
      <c r="B27" s="96">
        <v>0.34717592592592594</v>
      </c>
      <c r="C27" s="2">
        <v>5.22</v>
      </c>
      <c r="D27" s="2">
        <v>5.62</v>
      </c>
      <c r="E27" s="2">
        <v>24.42</v>
      </c>
      <c r="F27" s="2">
        <v>36.799999999999997</v>
      </c>
    </row>
    <row r="28" spans="1:6" x14ac:dyDescent="0.3">
      <c r="A28" s="95">
        <v>44936</v>
      </c>
      <c r="B28" s="96">
        <v>0.34787037037037033</v>
      </c>
      <c r="C28" s="2">
        <v>5.22</v>
      </c>
      <c r="D28" s="2">
        <v>5.62</v>
      </c>
      <c r="E28" s="2">
        <v>24.43</v>
      </c>
      <c r="F28" s="2">
        <v>36.520000000000003</v>
      </c>
    </row>
    <row r="29" spans="1:6" x14ac:dyDescent="0.3">
      <c r="A29" s="95">
        <v>44936</v>
      </c>
      <c r="B29" s="96">
        <v>0.34856481481481483</v>
      </c>
      <c r="C29" s="2">
        <v>5.22</v>
      </c>
      <c r="D29" s="2">
        <v>5.62</v>
      </c>
      <c r="E29" s="2">
        <v>24.43</v>
      </c>
      <c r="F29" s="2">
        <v>36.369999999999997</v>
      </c>
    </row>
    <row r="30" spans="1:6" x14ac:dyDescent="0.3">
      <c r="A30" s="95">
        <v>44936</v>
      </c>
      <c r="B30" s="96">
        <v>0.34925925925925921</v>
      </c>
      <c r="C30" s="2">
        <v>5.22</v>
      </c>
      <c r="D30" s="2">
        <v>5.62</v>
      </c>
      <c r="E30" s="2">
        <v>24.43</v>
      </c>
      <c r="F30" s="2">
        <v>36.29</v>
      </c>
    </row>
    <row r="31" spans="1:6" x14ac:dyDescent="0.3">
      <c r="A31" s="95">
        <v>44936</v>
      </c>
      <c r="B31" s="96">
        <v>0.34995370370370371</v>
      </c>
      <c r="C31" s="2">
        <v>5.22</v>
      </c>
      <c r="D31" s="2">
        <v>5.62</v>
      </c>
      <c r="E31" s="2">
        <v>24.43</v>
      </c>
      <c r="F31" s="2">
        <v>36.25</v>
      </c>
    </row>
    <row r="32" spans="1:6" x14ac:dyDescent="0.3">
      <c r="A32" s="95">
        <v>44936</v>
      </c>
      <c r="B32" s="96">
        <v>0.3506481481481481</v>
      </c>
      <c r="C32" s="2">
        <v>5.22</v>
      </c>
      <c r="D32" s="2">
        <v>5.62</v>
      </c>
      <c r="E32" s="2">
        <v>24.43</v>
      </c>
      <c r="F32" s="2">
        <v>36.200000000000003</v>
      </c>
    </row>
    <row r="33" spans="1:7" x14ac:dyDescent="0.3">
      <c r="A33" s="95">
        <v>44936</v>
      </c>
      <c r="B33" s="96">
        <v>0.3513425925925926</v>
      </c>
      <c r="C33" s="2">
        <v>5.22</v>
      </c>
      <c r="D33" s="2">
        <v>5.62</v>
      </c>
      <c r="E33" s="2">
        <v>24.43</v>
      </c>
      <c r="F33" s="2">
        <v>36.200000000000003</v>
      </c>
    </row>
    <row r="34" spans="1:7" x14ac:dyDescent="0.3">
      <c r="A34" s="95">
        <v>44936</v>
      </c>
      <c r="B34" s="96">
        <v>0.35203703703703698</v>
      </c>
      <c r="C34" s="2">
        <v>5.22</v>
      </c>
      <c r="D34" s="2">
        <v>5.62</v>
      </c>
      <c r="E34" s="2">
        <v>24.42</v>
      </c>
      <c r="F34" s="2">
        <v>36.15</v>
      </c>
    </row>
    <row r="35" spans="1:7" x14ac:dyDescent="0.3">
      <c r="A35" s="95">
        <v>44936</v>
      </c>
      <c r="B35" s="96">
        <v>0.35273148148148148</v>
      </c>
      <c r="C35" s="2">
        <v>5.22</v>
      </c>
      <c r="D35" s="2">
        <v>5.62</v>
      </c>
      <c r="E35" s="2">
        <v>24.43</v>
      </c>
      <c r="F35" s="2">
        <v>36.03</v>
      </c>
    </row>
    <row r="36" spans="1:7" x14ac:dyDescent="0.3">
      <c r="A36" s="95">
        <v>44936</v>
      </c>
      <c r="B36" s="96">
        <v>0.35342592592592598</v>
      </c>
      <c r="C36" s="2">
        <v>5.22</v>
      </c>
      <c r="D36" s="2">
        <v>5.62</v>
      </c>
      <c r="E36" s="2">
        <v>24.44</v>
      </c>
      <c r="F36" s="2">
        <v>35.94</v>
      </c>
    </row>
    <row r="37" spans="1:7" x14ac:dyDescent="0.3">
      <c r="A37" s="95">
        <v>44936</v>
      </c>
      <c r="B37" s="96">
        <v>0.35412037037037036</v>
      </c>
      <c r="C37" s="2">
        <v>5.22</v>
      </c>
      <c r="D37" s="2">
        <v>5.62</v>
      </c>
      <c r="E37" s="2">
        <v>24.46</v>
      </c>
      <c r="F37" s="2">
        <v>36</v>
      </c>
    </row>
    <row r="38" spans="1:7" x14ac:dyDescent="0.3">
      <c r="A38" s="95">
        <v>44936</v>
      </c>
      <c r="B38" s="96">
        <v>0.35481481481481486</v>
      </c>
      <c r="C38" s="2">
        <v>5.22</v>
      </c>
      <c r="D38" s="2">
        <v>5.62</v>
      </c>
      <c r="E38" s="2">
        <v>24.5</v>
      </c>
      <c r="F38" s="2">
        <v>35.99</v>
      </c>
    </row>
    <row r="39" spans="1:7" x14ac:dyDescent="0.3">
      <c r="A39" s="95">
        <v>44936</v>
      </c>
      <c r="B39" s="96">
        <v>0.35550925925925925</v>
      </c>
      <c r="C39" s="2">
        <v>5.22</v>
      </c>
      <c r="D39" s="2">
        <v>5.62</v>
      </c>
      <c r="E39" s="2">
        <v>24.52</v>
      </c>
      <c r="F39" s="2">
        <v>36.020000000000003</v>
      </c>
    </row>
    <row r="40" spans="1:7" x14ac:dyDescent="0.3">
      <c r="A40" s="95">
        <v>44936</v>
      </c>
      <c r="B40" s="96">
        <v>0.35620370370370374</v>
      </c>
      <c r="C40" s="2">
        <v>5.22</v>
      </c>
      <c r="D40" s="2">
        <v>5.62</v>
      </c>
      <c r="E40" s="2">
        <v>24.54</v>
      </c>
      <c r="F40" s="2">
        <v>35.979999999999997</v>
      </c>
    </row>
    <row r="41" spans="1:7" x14ac:dyDescent="0.3">
      <c r="A41" s="95">
        <v>44936</v>
      </c>
      <c r="B41" s="96">
        <v>0.35689814814814813</v>
      </c>
      <c r="C41" s="2">
        <v>5.22</v>
      </c>
      <c r="D41" s="2">
        <v>5.62</v>
      </c>
      <c r="E41" s="2">
        <v>24.55</v>
      </c>
      <c r="F41" s="2">
        <v>35.950000000000003</v>
      </c>
    </row>
    <row r="42" spans="1:7" x14ac:dyDescent="0.3">
      <c r="A42" s="95">
        <v>44936</v>
      </c>
      <c r="B42" s="96">
        <v>0.35759259259259263</v>
      </c>
      <c r="C42" s="2">
        <v>5.22</v>
      </c>
      <c r="D42" s="2">
        <v>5.62</v>
      </c>
      <c r="E42" s="2">
        <v>24.56</v>
      </c>
      <c r="F42" s="2">
        <v>35.979999999999997</v>
      </c>
    </row>
    <row r="43" spans="1:7" x14ac:dyDescent="0.3">
      <c r="A43" s="95">
        <v>44936</v>
      </c>
      <c r="B43" s="96">
        <v>0.35828703703703701</v>
      </c>
      <c r="C43" s="2">
        <v>5.22</v>
      </c>
      <c r="D43" s="2">
        <v>5.62</v>
      </c>
      <c r="E43" s="2">
        <v>24.64</v>
      </c>
      <c r="F43" s="2">
        <v>36</v>
      </c>
    </row>
    <row r="44" spans="1:7" x14ac:dyDescent="0.3">
      <c r="A44" s="95">
        <v>44936</v>
      </c>
      <c r="B44" s="96">
        <v>0.35898148148148151</v>
      </c>
      <c r="C44" s="2">
        <v>5.22</v>
      </c>
      <c r="D44" s="2">
        <v>5.62</v>
      </c>
      <c r="E44" s="2">
        <v>24.7</v>
      </c>
      <c r="F44" s="2">
        <v>35.99</v>
      </c>
    </row>
    <row r="45" spans="1:7" x14ac:dyDescent="0.3">
      <c r="A45" s="95"/>
      <c r="B45" s="96"/>
    </row>
    <row r="46" spans="1:7" x14ac:dyDescent="0.3">
      <c r="A46" s="95">
        <v>44936</v>
      </c>
      <c r="B46" s="96">
        <v>0.3596759259259259</v>
      </c>
      <c r="C46" s="2">
        <v>5.22</v>
      </c>
      <c r="D46" s="2">
        <v>5.62</v>
      </c>
      <c r="E46" s="2">
        <v>24.72</v>
      </c>
      <c r="F46" s="2">
        <v>35.950000000000003</v>
      </c>
      <c r="G46" s="2" t="s">
        <v>216</v>
      </c>
    </row>
    <row r="47" spans="1:7" x14ac:dyDescent="0.3">
      <c r="A47" s="95">
        <v>44936</v>
      </c>
      <c r="B47" s="96">
        <v>0.3603703703703704</v>
      </c>
      <c r="C47" s="2">
        <v>5.22</v>
      </c>
      <c r="D47" s="2">
        <v>5.62</v>
      </c>
      <c r="E47" s="2">
        <v>24.72</v>
      </c>
      <c r="F47" s="2">
        <v>35.93</v>
      </c>
    </row>
    <row r="48" spans="1:7" x14ac:dyDescent="0.3">
      <c r="A48" s="95">
        <v>44936</v>
      </c>
      <c r="B48" s="96">
        <v>0.36106481481481478</v>
      </c>
      <c r="C48" s="2">
        <v>5.22</v>
      </c>
      <c r="D48" s="2">
        <v>5.62</v>
      </c>
      <c r="E48" s="2">
        <v>24.72</v>
      </c>
      <c r="F48" s="2">
        <v>35.93</v>
      </c>
    </row>
    <row r="49" spans="1:6" x14ac:dyDescent="0.3">
      <c r="A49" s="95">
        <v>44936</v>
      </c>
      <c r="B49" s="96">
        <v>0.36175925925925928</v>
      </c>
      <c r="C49" s="2">
        <v>5.22</v>
      </c>
      <c r="D49" s="2">
        <v>5.62</v>
      </c>
      <c r="E49" s="2">
        <v>24.73</v>
      </c>
      <c r="F49" s="2">
        <v>35.880000000000003</v>
      </c>
    </row>
    <row r="50" spans="1:6" x14ac:dyDescent="0.3">
      <c r="A50" s="95">
        <v>44936</v>
      </c>
      <c r="B50" s="96">
        <v>0.36245370370370367</v>
      </c>
      <c r="C50" s="2">
        <v>5.22</v>
      </c>
      <c r="D50" s="2">
        <v>5.62</v>
      </c>
      <c r="E50" s="2">
        <v>24.73</v>
      </c>
      <c r="F50" s="2">
        <v>35.93</v>
      </c>
    </row>
    <row r="51" spans="1:6" x14ac:dyDescent="0.3">
      <c r="A51" s="95">
        <v>44936</v>
      </c>
      <c r="B51" s="96">
        <v>0.36314814814814816</v>
      </c>
      <c r="C51" s="2">
        <v>5.22</v>
      </c>
      <c r="D51" s="2">
        <v>5.62</v>
      </c>
      <c r="E51" s="2">
        <v>24.73</v>
      </c>
      <c r="F51" s="2">
        <v>35.9</v>
      </c>
    </row>
    <row r="52" spans="1:6" x14ac:dyDescent="0.3">
      <c r="A52" s="95">
        <v>44936</v>
      </c>
      <c r="B52" s="96">
        <v>0.36384259259259261</v>
      </c>
      <c r="C52" s="2">
        <v>5.22</v>
      </c>
      <c r="D52" s="2">
        <v>5.62</v>
      </c>
      <c r="E52" s="2">
        <v>24.72</v>
      </c>
      <c r="F52" s="2">
        <v>35.909999999999997</v>
      </c>
    </row>
    <row r="53" spans="1:6" x14ac:dyDescent="0.3">
      <c r="A53" s="95">
        <v>44936</v>
      </c>
      <c r="B53" s="96">
        <v>0.36453703703703705</v>
      </c>
      <c r="C53" s="2">
        <v>5.22</v>
      </c>
      <c r="D53" s="2">
        <v>5.62</v>
      </c>
      <c r="E53" s="2">
        <v>24.72</v>
      </c>
      <c r="F53" s="2">
        <v>35.83</v>
      </c>
    </row>
    <row r="54" spans="1:6" x14ac:dyDescent="0.3">
      <c r="A54" s="95">
        <v>44936</v>
      </c>
      <c r="B54" s="96">
        <v>0.36523148148148149</v>
      </c>
      <c r="C54" s="2">
        <v>5.22</v>
      </c>
      <c r="D54" s="2">
        <v>5.62</v>
      </c>
      <c r="E54" s="2">
        <v>24.72</v>
      </c>
      <c r="F54" s="2">
        <v>35.83</v>
      </c>
    </row>
    <row r="55" spans="1:6" x14ac:dyDescent="0.3">
      <c r="A55" s="95">
        <v>44936</v>
      </c>
      <c r="B55" s="96">
        <v>0.36592592592592593</v>
      </c>
      <c r="C55" s="2">
        <v>5.22</v>
      </c>
      <c r="D55" s="2">
        <v>5.62</v>
      </c>
      <c r="E55" s="2">
        <v>24.72</v>
      </c>
      <c r="F55" s="2">
        <v>35.729999999999997</v>
      </c>
    </row>
    <row r="56" spans="1:6" x14ac:dyDescent="0.3">
      <c r="A56" s="95">
        <v>44936</v>
      </c>
      <c r="B56" s="96">
        <v>0.36662037037037037</v>
      </c>
      <c r="C56" s="2">
        <v>5.22</v>
      </c>
      <c r="D56" s="2">
        <v>5.62</v>
      </c>
      <c r="E56" s="2">
        <v>24.72</v>
      </c>
      <c r="F56" s="2">
        <v>35.700000000000003</v>
      </c>
    </row>
    <row r="57" spans="1:6" x14ac:dyDescent="0.3">
      <c r="A57" s="95">
        <v>44936</v>
      </c>
      <c r="B57" s="96">
        <v>0.36731481481481482</v>
      </c>
      <c r="C57" s="2">
        <v>5.22</v>
      </c>
      <c r="D57" s="2">
        <v>5.62</v>
      </c>
      <c r="E57" s="2">
        <v>24.72</v>
      </c>
      <c r="F57" s="2">
        <v>35.729999999999997</v>
      </c>
    </row>
    <row r="58" spans="1:6" x14ac:dyDescent="0.3">
      <c r="A58" s="95">
        <v>44936</v>
      </c>
      <c r="B58" s="96">
        <v>0.36800925925925926</v>
      </c>
      <c r="C58" s="2">
        <v>5.22</v>
      </c>
      <c r="D58" s="2">
        <v>5.62</v>
      </c>
      <c r="E58" s="2">
        <v>24.72</v>
      </c>
      <c r="F58" s="2">
        <v>35.81</v>
      </c>
    </row>
    <row r="59" spans="1:6" x14ac:dyDescent="0.3">
      <c r="A59" s="95">
        <v>44936</v>
      </c>
      <c r="B59" s="96">
        <v>0.3687037037037037</v>
      </c>
      <c r="C59" s="2">
        <v>5.22</v>
      </c>
      <c r="D59" s="2">
        <v>5.62</v>
      </c>
      <c r="E59" s="2">
        <v>24.72</v>
      </c>
      <c r="F59" s="2">
        <v>35.78</v>
      </c>
    </row>
    <row r="60" spans="1:6" x14ac:dyDescent="0.3">
      <c r="A60" s="95">
        <v>44936</v>
      </c>
      <c r="B60" s="96">
        <v>0.36939814814814814</v>
      </c>
      <c r="C60" s="2">
        <v>5.22</v>
      </c>
      <c r="D60" s="2">
        <v>5.62</v>
      </c>
      <c r="E60" s="2">
        <v>24.72</v>
      </c>
      <c r="F60" s="2">
        <v>35.72</v>
      </c>
    </row>
    <row r="61" spans="1:6" x14ac:dyDescent="0.3">
      <c r="A61" s="95">
        <v>44936</v>
      </c>
      <c r="B61" s="96">
        <v>0.37009259259259258</v>
      </c>
      <c r="C61" s="2">
        <v>5.22</v>
      </c>
      <c r="D61" s="2">
        <v>5.62</v>
      </c>
      <c r="E61" s="2">
        <v>24.72</v>
      </c>
      <c r="F61" s="2">
        <v>35.76</v>
      </c>
    </row>
    <row r="62" spans="1:6" x14ac:dyDescent="0.3">
      <c r="A62" s="95">
        <v>44936</v>
      </c>
      <c r="B62" s="96">
        <v>0.37078703703703703</v>
      </c>
      <c r="C62" s="2">
        <v>5.22</v>
      </c>
      <c r="D62" s="2">
        <v>5.62</v>
      </c>
      <c r="E62" s="2">
        <v>24.72</v>
      </c>
      <c r="F62" s="2">
        <v>35.65</v>
      </c>
    </row>
    <row r="63" spans="1:6" x14ac:dyDescent="0.3">
      <c r="A63" s="95">
        <v>44936</v>
      </c>
      <c r="B63" s="96">
        <v>0.37148148148148147</v>
      </c>
      <c r="C63" s="2">
        <v>5.22</v>
      </c>
      <c r="D63" s="2">
        <v>5.62</v>
      </c>
      <c r="E63" s="2">
        <v>24.72</v>
      </c>
      <c r="F63" s="2">
        <v>35.53</v>
      </c>
    </row>
    <row r="64" spans="1:6" x14ac:dyDescent="0.3">
      <c r="A64" s="95">
        <v>44936</v>
      </c>
      <c r="B64" s="96">
        <v>0.37217592592592591</v>
      </c>
      <c r="C64" s="2">
        <v>5.22</v>
      </c>
      <c r="D64" s="2">
        <v>5.62</v>
      </c>
      <c r="E64" s="2">
        <v>24.72</v>
      </c>
      <c r="F64" s="2">
        <v>35.56</v>
      </c>
    </row>
    <row r="65" spans="1:6" x14ac:dyDescent="0.3">
      <c r="A65" s="95">
        <v>44936</v>
      </c>
      <c r="B65" s="96">
        <v>0.37287037037037035</v>
      </c>
      <c r="C65" s="2">
        <v>5.22</v>
      </c>
      <c r="D65" s="2">
        <v>5.62</v>
      </c>
      <c r="E65" s="2">
        <v>24.73</v>
      </c>
      <c r="F65" s="2">
        <v>35.479999999999997</v>
      </c>
    </row>
    <row r="66" spans="1:6" x14ac:dyDescent="0.3">
      <c r="A66" s="95">
        <v>44936</v>
      </c>
      <c r="B66" s="96">
        <v>0.37356481481481479</v>
      </c>
      <c r="C66" s="2">
        <v>5.22</v>
      </c>
      <c r="D66" s="2">
        <v>5.62</v>
      </c>
      <c r="E66" s="2">
        <v>24.73</v>
      </c>
      <c r="F66" s="2">
        <v>35.43</v>
      </c>
    </row>
    <row r="67" spans="1:6" x14ac:dyDescent="0.3">
      <c r="A67" s="95">
        <v>44936</v>
      </c>
      <c r="B67" s="96">
        <v>0.37425925925925929</v>
      </c>
      <c r="C67" s="2">
        <v>5.22</v>
      </c>
      <c r="D67" s="2">
        <v>5.62</v>
      </c>
      <c r="E67" s="2">
        <v>24.72</v>
      </c>
      <c r="F67" s="2">
        <v>35.39</v>
      </c>
    </row>
    <row r="68" spans="1:6" x14ac:dyDescent="0.3">
      <c r="A68" s="95">
        <v>44936</v>
      </c>
      <c r="B68" s="96">
        <v>0.37495370370370368</v>
      </c>
      <c r="C68" s="2">
        <v>5.22</v>
      </c>
      <c r="D68" s="2">
        <v>5.62</v>
      </c>
      <c r="E68" s="2">
        <v>24.73</v>
      </c>
      <c r="F68" s="2">
        <v>35.299999999999997</v>
      </c>
    </row>
    <row r="69" spans="1:6" x14ac:dyDescent="0.3">
      <c r="A69" s="95">
        <v>44936</v>
      </c>
      <c r="B69" s="96">
        <v>0.37564814814814818</v>
      </c>
      <c r="C69" s="2">
        <v>5.22</v>
      </c>
      <c r="D69" s="2">
        <v>5.62</v>
      </c>
      <c r="E69" s="2">
        <v>24.73</v>
      </c>
      <c r="F69" s="2">
        <v>35.26</v>
      </c>
    </row>
    <row r="70" spans="1:6" x14ac:dyDescent="0.3">
      <c r="A70" s="95">
        <v>44936</v>
      </c>
      <c r="B70" s="96">
        <v>0.37634259259259256</v>
      </c>
      <c r="C70" s="2">
        <v>5.22</v>
      </c>
      <c r="D70" s="2">
        <v>5.62</v>
      </c>
      <c r="E70" s="2">
        <v>24.72</v>
      </c>
      <c r="F70" s="2">
        <v>35.31</v>
      </c>
    </row>
    <row r="71" spans="1:6" x14ac:dyDescent="0.3">
      <c r="A71" s="95">
        <v>44936</v>
      </c>
      <c r="B71" s="96">
        <v>0.37703703703703706</v>
      </c>
      <c r="C71" s="2">
        <v>5.21</v>
      </c>
      <c r="D71" s="2">
        <v>5.62</v>
      </c>
      <c r="E71" s="2">
        <v>24.72</v>
      </c>
      <c r="F71" s="2">
        <v>35.33</v>
      </c>
    </row>
    <row r="72" spans="1:6" x14ac:dyDescent="0.3">
      <c r="A72" s="95">
        <v>44936</v>
      </c>
      <c r="B72" s="96">
        <v>0.37773148148148145</v>
      </c>
      <c r="C72" s="2">
        <v>5.21</v>
      </c>
      <c r="D72" s="2">
        <v>5.62</v>
      </c>
      <c r="E72" s="2">
        <v>24.73</v>
      </c>
      <c r="F72" s="2">
        <v>35.28</v>
      </c>
    </row>
    <row r="73" spans="1:6" x14ac:dyDescent="0.3">
      <c r="A73" s="95">
        <v>44936</v>
      </c>
      <c r="B73" s="96">
        <v>0.37842592592592594</v>
      </c>
      <c r="C73" s="2">
        <v>5.22</v>
      </c>
      <c r="D73" s="2">
        <v>5.62</v>
      </c>
      <c r="E73" s="2">
        <v>24.73</v>
      </c>
      <c r="F73" s="2">
        <v>35.25</v>
      </c>
    </row>
    <row r="74" spans="1:6" x14ac:dyDescent="0.3">
      <c r="A74" s="95">
        <v>44936</v>
      </c>
      <c r="B74" s="96">
        <v>0.37912037037037033</v>
      </c>
      <c r="C74" s="2">
        <v>5.22</v>
      </c>
      <c r="D74" s="2">
        <v>5.62</v>
      </c>
      <c r="E74" s="2">
        <v>24.73</v>
      </c>
      <c r="F74" s="2">
        <v>35.21</v>
      </c>
    </row>
    <row r="75" spans="1:6" x14ac:dyDescent="0.3">
      <c r="A75" s="95">
        <v>44936</v>
      </c>
      <c r="B75" s="96">
        <v>0.37981481481481483</v>
      </c>
      <c r="C75" s="2">
        <v>5.22</v>
      </c>
      <c r="D75" s="2">
        <v>5.62</v>
      </c>
      <c r="E75" s="2">
        <v>24.73</v>
      </c>
      <c r="F75" s="2">
        <v>35.22</v>
      </c>
    </row>
    <row r="76" spans="1:6" x14ac:dyDescent="0.3">
      <c r="A76" s="95">
        <v>44936</v>
      </c>
      <c r="B76" s="96">
        <v>0.38050925925925921</v>
      </c>
      <c r="C76" s="2">
        <v>5.22</v>
      </c>
      <c r="D76" s="2">
        <v>5.62</v>
      </c>
      <c r="E76" s="2">
        <v>24.73</v>
      </c>
      <c r="F76" s="2">
        <v>35.200000000000003</v>
      </c>
    </row>
    <row r="77" spans="1:6" x14ac:dyDescent="0.3">
      <c r="A77" s="95">
        <v>44936</v>
      </c>
      <c r="B77" s="96">
        <v>0.38120370370370371</v>
      </c>
      <c r="C77" s="2">
        <v>5.22</v>
      </c>
      <c r="D77" s="2">
        <v>5.62</v>
      </c>
      <c r="E77" s="2">
        <v>24.78</v>
      </c>
      <c r="F77" s="2">
        <v>35.15</v>
      </c>
    </row>
    <row r="78" spans="1:6" x14ac:dyDescent="0.3">
      <c r="A78" s="95">
        <v>44936</v>
      </c>
      <c r="B78" s="96">
        <v>0.3818981481481481</v>
      </c>
      <c r="C78" s="2">
        <v>5.22</v>
      </c>
      <c r="D78" s="2">
        <v>5.62</v>
      </c>
      <c r="E78" s="2">
        <v>24.83</v>
      </c>
      <c r="F78" s="2">
        <v>35.270000000000003</v>
      </c>
    </row>
    <row r="79" spans="1:6" x14ac:dyDescent="0.3">
      <c r="A79" s="95">
        <v>44936</v>
      </c>
      <c r="B79" s="96">
        <v>0.3825925925925926</v>
      </c>
      <c r="C79" s="2">
        <v>5.22</v>
      </c>
      <c r="D79" s="2">
        <v>5.62</v>
      </c>
      <c r="E79" s="2">
        <v>24.87</v>
      </c>
      <c r="F79" s="2">
        <v>35.24</v>
      </c>
    </row>
    <row r="80" spans="1:6" x14ac:dyDescent="0.3">
      <c r="A80" s="95">
        <v>44936</v>
      </c>
      <c r="B80" s="96">
        <v>0.38328703703703698</v>
      </c>
      <c r="C80" s="2">
        <v>5.22</v>
      </c>
      <c r="D80" s="2">
        <v>5.62</v>
      </c>
      <c r="E80" s="2">
        <v>24.97</v>
      </c>
      <c r="F80" s="2">
        <v>35.35</v>
      </c>
    </row>
    <row r="81" spans="1:6" x14ac:dyDescent="0.3">
      <c r="A81" s="95">
        <v>44936</v>
      </c>
      <c r="B81" s="96">
        <v>0.38398148148148148</v>
      </c>
      <c r="C81" s="2">
        <v>5.22</v>
      </c>
      <c r="D81" s="2">
        <v>5.62</v>
      </c>
      <c r="E81" s="2">
        <v>25</v>
      </c>
      <c r="F81" s="2">
        <v>35.54</v>
      </c>
    </row>
    <row r="82" spans="1:6" x14ac:dyDescent="0.3">
      <c r="A82" s="95">
        <v>44936</v>
      </c>
      <c r="B82" s="96">
        <v>0.38467592592592598</v>
      </c>
      <c r="C82" s="2">
        <v>5.22</v>
      </c>
      <c r="D82" s="2">
        <v>5.62</v>
      </c>
      <c r="E82" s="2">
        <v>25.01</v>
      </c>
      <c r="F82" s="2">
        <v>35.590000000000003</v>
      </c>
    </row>
    <row r="83" spans="1:6" x14ac:dyDescent="0.3">
      <c r="A83" s="95">
        <v>44936</v>
      </c>
      <c r="B83" s="96">
        <v>0.38537037037037036</v>
      </c>
      <c r="C83" s="2">
        <v>5.22</v>
      </c>
      <c r="D83" s="2">
        <v>5.62</v>
      </c>
      <c r="E83" s="2">
        <v>25.02</v>
      </c>
      <c r="F83" s="2">
        <v>35.549999999999997</v>
      </c>
    </row>
    <row r="84" spans="1:6" x14ac:dyDescent="0.3">
      <c r="A84" s="95">
        <v>44936</v>
      </c>
      <c r="B84" s="96">
        <v>0.38606481481481486</v>
      </c>
      <c r="C84" s="2">
        <v>5.22</v>
      </c>
      <c r="D84" s="2">
        <v>5.62</v>
      </c>
      <c r="E84" s="2">
        <v>25.02</v>
      </c>
      <c r="F84" s="2">
        <v>35.61</v>
      </c>
    </row>
    <row r="85" spans="1:6" x14ac:dyDescent="0.3">
      <c r="A85" s="95">
        <v>44936</v>
      </c>
      <c r="B85" s="96">
        <v>0.38675925925925925</v>
      </c>
      <c r="C85" s="2">
        <v>5.22</v>
      </c>
      <c r="D85" s="2">
        <v>5.62</v>
      </c>
      <c r="E85" s="2">
        <v>25.02</v>
      </c>
      <c r="F85" s="2">
        <v>35.64</v>
      </c>
    </row>
    <row r="86" spans="1:6" x14ac:dyDescent="0.3">
      <c r="A86" s="95">
        <v>44936</v>
      </c>
      <c r="B86" s="96">
        <v>0.38745370370370374</v>
      </c>
      <c r="C86" s="2">
        <v>5.22</v>
      </c>
      <c r="D86" s="2">
        <v>5.62</v>
      </c>
      <c r="E86" s="2">
        <v>25.02</v>
      </c>
      <c r="F86" s="2">
        <v>35.64</v>
      </c>
    </row>
    <row r="87" spans="1:6" x14ac:dyDescent="0.3">
      <c r="A87" s="95">
        <v>44936</v>
      </c>
      <c r="B87" s="96">
        <v>0.38814814814814813</v>
      </c>
      <c r="C87" s="2">
        <v>5.22</v>
      </c>
      <c r="D87" s="2">
        <v>5.62</v>
      </c>
      <c r="E87" s="2">
        <v>25.02</v>
      </c>
      <c r="F87" s="2">
        <v>35.71</v>
      </c>
    </row>
    <row r="88" spans="1:6" x14ac:dyDescent="0.3">
      <c r="A88" s="95">
        <v>44936</v>
      </c>
      <c r="B88" s="96">
        <v>0.38884259259259263</v>
      </c>
      <c r="C88" s="2">
        <v>5.22</v>
      </c>
      <c r="D88" s="2">
        <v>5.62</v>
      </c>
      <c r="E88" s="2">
        <v>25.02</v>
      </c>
      <c r="F88" s="2">
        <v>35.76</v>
      </c>
    </row>
    <row r="89" spans="1:6" x14ac:dyDescent="0.3">
      <c r="A89" s="95">
        <v>44936</v>
      </c>
      <c r="B89" s="96">
        <v>0.38953703703703701</v>
      </c>
      <c r="C89" s="2">
        <v>5.22</v>
      </c>
      <c r="D89" s="2">
        <v>5.62</v>
      </c>
      <c r="E89" s="2">
        <v>25.02</v>
      </c>
      <c r="F89" s="2">
        <v>35.75</v>
      </c>
    </row>
    <row r="90" spans="1:6" x14ac:dyDescent="0.3">
      <c r="A90" s="95">
        <v>44936</v>
      </c>
      <c r="B90" s="96">
        <v>0.39023148148148151</v>
      </c>
      <c r="C90" s="2">
        <v>5.22</v>
      </c>
      <c r="D90" s="2">
        <v>5.62</v>
      </c>
      <c r="E90" s="2">
        <v>25.02</v>
      </c>
      <c r="F90" s="2">
        <v>35.78</v>
      </c>
    </row>
    <row r="91" spans="1:6" x14ac:dyDescent="0.3">
      <c r="A91" s="95">
        <v>44936</v>
      </c>
      <c r="B91" s="96">
        <v>0.3909259259259259</v>
      </c>
      <c r="C91" s="2">
        <v>5.22</v>
      </c>
      <c r="D91" s="2">
        <v>5.62</v>
      </c>
      <c r="E91" s="2">
        <v>25.02</v>
      </c>
      <c r="F91" s="2">
        <v>35.880000000000003</v>
      </c>
    </row>
    <row r="92" spans="1:6" x14ac:dyDescent="0.3">
      <c r="A92" s="95">
        <v>44936</v>
      </c>
      <c r="B92" s="96">
        <v>0.3916203703703704</v>
      </c>
      <c r="C92" s="2">
        <v>5.22</v>
      </c>
      <c r="D92" s="2">
        <v>5.62</v>
      </c>
      <c r="E92" s="2">
        <v>25.02</v>
      </c>
      <c r="F92" s="2">
        <v>35.81</v>
      </c>
    </row>
    <row r="93" spans="1:6" x14ac:dyDescent="0.3">
      <c r="A93" s="95">
        <v>44936</v>
      </c>
      <c r="B93" s="96">
        <v>0.39231481481481478</v>
      </c>
      <c r="C93" s="2">
        <v>5.22</v>
      </c>
      <c r="D93" s="2">
        <v>5.62</v>
      </c>
      <c r="E93" s="2">
        <v>25.02</v>
      </c>
      <c r="F93" s="2">
        <v>35.869999999999997</v>
      </c>
    </row>
    <row r="94" spans="1:6" x14ac:dyDescent="0.3">
      <c r="A94" s="95">
        <v>44936</v>
      </c>
      <c r="B94" s="96">
        <v>0.39300925925925928</v>
      </c>
      <c r="C94" s="2">
        <v>5.22</v>
      </c>
      <c r="D94" s="2">
        <v>5.62</v>
      </c>
      <c r="E94" s="2">
        <v>25.02</v>
      </c>
      <c r="F94" s="2">
        <v>35.869999999999997</v>
      </c>
    </row>
    <row r="95" spans="1:6" x14ac:dyDescent="0.3">
      <c r="A95" s="95">
        <v>44936</v>
      </c>
      <c r="B95" s="96">
        <v>0.39370370370370367</v>
      </c>
      <c r="C95" s="2">
        <v>5.22</v>
      </c>
      <c r="D95" s="2">
        <v>5.62</v>
      </c>
      <c r="E95" s="2">
        <v>25.02</v>
      </c>
      <c r="F95" s="2">
        <v>35.75</v>
      </c>
    </row>
    <row r="96" spans="1:6" x14ac:dyDescent="0.3">
      <c r="A96" s="95">
        <v>44936</v>
      </c>
      <c r="B96" s="96">
        <v>0.39439814814814816</v>
      </c>
      <c r="C96" s="2">
        <v>5.22</v>
      </c>
      <c r="D96" s="2">
        <v>5.62</v>
      </c>
      <c r="E96" s="2">
        <v>25.02</v>
      </c>
      <c r="F96" s="2">
        <v>35.700000000000003</v>
      </c>
    </row>
    <row r="97" spans="1:6" x14ac:dyDescent="0.3">
      <c r="A97" s="95">
        <v>44936</v>
      </c>
      <c r="B97" s="96">
        <v>0.39509259259259261</v>
      </c>
      <c r="C97" s="2">
        <v>5.22</v>
      </c>
      <c r="D97" s="2">
        <v>5.62</v>
      </c>
      <c r="E97" s="2">
        <v>25.02</v>
      </c>
      <c r="F97" s="2">
        <v>35.729999999999997</v>
      </c>
    </row>
    <row r="98" spans="1:6" x14ac:dyDescent="0.3">
      <c r="A98" s="95">
        <v>44936</v>
      </c>
      <c r="B98" s="96">
        <v>0.39578703703703705</v>
      </c>
      <c r="C98" s="2">
        <v>5.22</v>
      </c>
      <c r="D98" s="2">
        <v>5.62</v>
      </c>
      <c r="E98" s="2">
        <v>25.02</v>
      </c>
      <c r="F98" s="2">
        <v>35.92</v>
      </c>
    </row>
    <row r="99" spans="1:6" x14ac:dyDescent="0.3">
      <c r="A99" s="95">
        <v>44936</v>
      </c>
      <c r="B99" s="96">
        <v>0.39648148148148149</v>
      </c>
      <c r="C99" s="2">
        <v>5.22</v>
      </c>
      <c r="D99" s="2">
        <v>5.62</v>
      </c>
      <c r="E99" s="2">
        <v>25.02</v>
      </c>
      <c r="F99" s="2">
        <v>36.01</v>
      </c>
    </row>
    <row r="100" spans="1:6" x14ac:dyDescent="0.3">
      <c r="A100" s="95">
        <v>44936</v>
      </c>
      <c r="B100" s="96">
        <v>0.39717592592592593</v>
      </c>
      <c r="C100" s="2">
        <v>5.22</v>
      </c>
      <c r="D100" s="2">
        <v>5.62</v>
      </c>
      <c r="E100" s="2">
        <v>25.02</v>
      </c>
      <c r="F100" s="2">
        <v>35.9</v>
      </c>
    </row>
    <row r="101" spans="1:6" x14ac:dyDescent="0.3">
      <c r="A101" s="95">
        <v>44936</v>
      </c>
      <c r="B101" s="96">
        <v>0.39787037037037037</v>
      </c>
      <c r="C101" s="2">
        <v>5.22</v>
      </c>
      <c r="D101" s="2">
        <v>5.62</v>
      </c>
      <c r="E101" s="2">
        <v>25.02</v>
      </c>
      <c r="F101" s="2">
        <v>35.79</v>
      </c>
    </row>
    <row r="102" spans="1:6" x14ac:dyDescent="0.3">
      <c r="A102" s="95">
        <v>44936</v>
      </c>
      <c r="B102" s="96">
        <v>0.39856481481481482</v>
      </c>
      <c r="C102" s="2">
        <v>5.22</v>
      </c>
      <c r="D102" s="2">
        <v>5.62</v>
      </c>
      <c r="E102" s="2">
        <v>25.02</v>
      </c>
      <c r="F102" s="2">
        <v>35.83</v>
      </c>
    </row>
    <row r="103" spans="1:6" x14ac:dyDescent="0.3">
      <c r="A103" s="95">
        <v>44936</v>
      </c>
      <c r="B103" s="96">
        <v>0.39925925925925926</v>
      </c>
      <c r="C103" s="2">
        <v>5.22</v>
      </c>
      <c r="D103" s="2">
        <v>5.62</v>
      </c>
      <c r="E103" s="2">
        <v>25.02</v>
      </c>
      <c r="F103" s="2">
        <v>35.869999999999997</v>
      </c>
    </row>
    <row r="104" spans="1:6" x14ac:dyDescent="0.3">
      <c r="A104" s="95">
        <v>44936</v>
      </c>
      <c r="B104" s="96">
        <v>0.3999537037037037</v>
      </c>
      <c r="C104" s="2">
        <v>5.21</v>
      </c>
      <c r="D104" s="2">
        <v>5.62</v>
      </c>
      <c r="E104" s="2">
        <v>25.02</v>
      </c>
      <c r="F104" s="2">
        <v>35.85</v>
      </c>
    </row>
    <row r="105" spans="1:6" x14ac:dyDescent="0.3">
      <c r="A105" s="95">
        <v>44936</v>
      </c>
      <c r="B105" s="96">
        <v>0.40064814814814814</v>
      </c>
      <c r="C105" s="2">
        <v>5.22</v>
      </c>
      <c r="D105" s="2">
        <v>5.62</v>
      </c>
      <c r="E105" s="2">
        <v>25.02</v>
      </c>
      <c r="F105" s="2">
        <v>35.880000000000003</v>
      </c>
    </row>
    <row r="106" spans="1:6" x14ac:dyDescent="0.3">
      <c r="A106" s="95">
        <v>44936</v>
      </c>
      <c r="B106" s="96">
        <v>0.40134259259259258</v>
      </c>
      <c r="C106" s="2">
        <v>5.22</v>
      </c>
      <c r="D106" s="2">
        <v>5.62</v>
      </c>
      <c r="E106" s="2">
        <v>25.02</v>
      </c>
      <c r="F106" s="2">
        <v>35.93</v>
      </c>
    </row>
    <row r="107" spans="1:6" x14ac:dyDescent="0.3">
      <c r="A107" s="95">
        <v>44936</v>
      </c>
      <c r="B107" s="96">
        <v>0.40203703703703703</v>
      </c>
      <c r="C107" s="2">
        <v>5.22</v>
      </c>
      <c r="D107" s="2">
        <v>5.62</v>
      </c>
      <c r="E107" s="2">
        <v>25.02</v>
      </c>
      <c r="F107" s="2">
        <v>35.880000000000003</v>
      </c>
    </row>
    <row r="108" spans="1:6" x14ac:dyDescent="0.3">
      <c r="A108" s="95">
        <v>44936</v>
      </c>
      <c r="B108" s="96">
        <v>0.40273148148148147</v>
      </c>
      <c r="C108" s="2">
        <v>5.22</v>
      </c>
      <c r="D108" s="2">
        <v>5.62</v>
      </c>
      <c r="E108" s="2">
        <v>25.02</v>
      </c>
      <c r="F108" s="2">
        <v>35.89</v>
      </c>
    </row>
    <row r="109" spans="1:6" x14ac:dyDescent="0.3">
      <c r="A109" s="95">
        <v>44936</v>
      </c>
      <c r="B109" s="96">
        <v>0.40342592592592591</v>
      </c>
      <c r="C109" s="2">
        <v>5.22</v>
      </c>
      <c r="D109" s="2">
        <v>5.62</v>
      </c>
      <c r="E109" s="2">
        <v>25.02</v>
      </c>
      <c r="F109" s="2">
        <v>35.93</v>
      </c>
    </row>
    <row r="110" spans="1:6" x14ac:dyDescent="0.3">
      <c r="A110" s="95">
        <v>44936</v>
      </c>
      <c r="B110" s="96">
        <v>0.40412037037037035</v>
      </c>
      <c r="C110" s="2">
        <v>5.22</v>
      </c>
      <c r="D110" s="2">
        <v>5.62</v>
      </c>
      <c r="E110" s="2">
        <v>25.02</v>
      </c>
      <c r="F110" s="2">
        <v>35.909999999999997</v>
      </c>
    </row>
    <row r="111" spans="1:6" x14ac:dyDescent="0.3">
      <c r="A111" s="95">
        <v>44936</v>
      </c>
      <c r="B111" s="96">
        <v>0.40481481481481479</v>
      </c>
      <c r="C111" s="2">
        <v>5.22</v>
      </c>
      <c r="D111" s="2">
        <v>5.62</v>
      </c>
      <c r="E111" s="2">
        <v>25.01</v>
      </c>
      <c r="F111" s="2">
        <v>35.909999999999997</v>
      </c>
    </row>
    <row r="112" spans="1:6" x14ac:dyDescent="0.3">
      <c r="A112" s="95">
        <v>44936</v>
      </c>
      <c r="B112" s="96">
        <v>0.40550925925925929</v>
      </c>
      <c r="C112" s="2">
        <v>5.22</v>
      </c>
      <c r="D112" s="2">
        <v>5.62</v>
      </c>
      <c r="E112" s="2">
        <v>25.01</v>
      </c>
      <c r="F112" s="2">
        <v>35.909999999999997</v>
      </c>
    </row>
    <row r="113" spans="1:6" x14ac:dyDescent="0.3">
      <c r="A113" s="95">
        <v>44936</v>
      </c>
      <c r="B113" s="96">
        <v>0.40620370370370368</v>
      </c>
      <c r="C113" s="2">
        <v>5.22</v>
      </c>
      <c r="D113" s="2">
        <v>5.62</v>
      </c>
      <c r="E113" s="2">
        <v>25.01</v>
      </c>
      <c r="F113" s="2">
        <v>35.9</v>
      </c>
    </row>
    <row r="114" spans="1:6" x14ac:dyDescent="0.3">
      <c r="A114" s="95">
        <v>44936</v>
      </c>
      <c r="B114" s="96">
        <v>0.40689814814814818</v>
      </c>
      <c r="C114" s="2">
        <v>5.22</v>
      </c>
      <c r="D114" s="2">
        <v>5.62</v>
      </c>
      <c r="E114" s="2">
        <v>25.01</v>
      </c>
      <c r="F114" s="2">
        <v>35.92</v>
      </c>
    </row>
    <row r="115" spans="1:6" x14ac:dyDescent="0.3">
      <c r="A115" s="95">
        <v>44936</v>
      </c>
      <c r="B115" s="96">
        <v>0.40759259259259256</v>
      </c>
      <c r="C115" s="2">
        <v>5.22</v>
      </c>
      <c r="D115" s="2">
        <v>5.62</v>
      </c>
      <c r="E115" s="2">
        <v>25.01</v>
      </c>
      <c r="F115" s="2">
        <v>35.880000000000003</v>
      </c>
    </row>
    <row r="116" spans="1:6" x14ac:dyDescent="0.3">
      <c r="A116" s="95">
        <v>44936</v>
      </c>
      <c r="B116" s="96">
        <v>0.40828703703703706</v>
      </c>
      <c r="C116" s="2">
        <v>5.22</v>
      </c>
      <c r="D116" s="2">
        <v>5.62</v>
      </c>
      <c r="E116" s="2">
        <v>25.02</v>
      </c>
      <c r="F116" s="2">
        <v>35.92</v>
      </c>
    </row>
    <row r="117" spans="1:6" x14ac:dyDescent="0.3">
      <c r="A117" s="95">
        <v>44936</v>
      </c>
      <c r="B117" s="96">
        <v>0.40898148148148145</v>
      </c>
      <c r="C117" s="2">
        <v>5.22</v>
      </c>
      <c r="D117" s="2">
        <v>5.62</v>
      </c>
      <c r="E117" s="2">
        <v>25.02</v>
      </c>
      <c r="F117" s="2">
        <v>35.97</v>
      </c>
    </row>
    <row r="118" spans="1:6" x14ac:dyDescent="0.3">
      <c r="A118" s="95">
        <v>44936</v>
      </c>
      <c r="B118" s="96">
        <v>0.40967592592592594</v>
      </c>
      <c r="C118" s="2">
        <v>5.22</v>
      </c>
      <c r="D118" s="2">
        <v>5.62</v>
      </c>
      <c r="E118" s="2">
        <v>25.02</v>
      </c>
      <c r="F118" s="2">
        <v>35.93</v>
      </c>
    </row>
    <row r="119" spans="1:6" x14ac:dyDescent="0.3">
      <c r="A119" s="95">
        <v>44936</v>
      </c>
      <c r="B119" s="96">
        <v>0.41037037037037033</v>
      </c>
      <c r="C119" s="2">
        <v>5.22</v>
      </c>
      <c r="D119" s="2">
        <v>5.62</v>
      </c>
      <c r="E119" s="2">
        <v>25.02</v>
      </c>
      <c r="F119" s="2">
        <v>35.89</v>
      </c>
    </row>
    <row r="120" spans="1:6" x14ac:dyDescent="0.3">
      <c r="A120" s="95">
        <v>44936</v>
      </c>
      <c r="B120" s="96">
        <v>0.41106481481481483</v>
      </c>
      <c r="C120" s="2">
        <v>5.22</v>
      </c>
      <c r="D120" s="2">
        <v>5.62</v>
      </c>
      <c r="E120" s="2">
        <v>25.02</v>
      </c>
      <c r="F120" s="2">
        <v>35.880000000000003</v>
      </c>
    </row>
    <row r="121" spans="1:6" x14ac:dyDescent="0.3">
      <c r="A121" s="95">
        <v>44936</v>
      </c>
      <c r="B121" s="96">
        <v>0.41175925925925921</v>
      </c>
      <c r="C121" s="2">
        <v>5.22</v>
      </c>
      <c r="D121" s="2">
        <v>5.62</v>
      </c>
      <c r="E121" s="2">
        <v>25.02</v>
      </c>
      <c r="F121" s="2">
        <v>35.92</v>
      </c>
    </row>
    <row r="122" spans="1:6" x14ac:dyDescent="0.3">
      <c r="A122" s="95">
        <v>44936</v>
      </c>
      <c r="B122" s="96">
        <v>0.41245370370370371</v>
      </c>
      <c r="C122" s="2">
        <v>5.22</v>
      </c>
      <c r="D122" s="2">
        <v>5.62</v>
      </c>
      <c r="E122" s="2">
        <v>25.02</v>
      </c>
      <c r="F122" s="2">
        <v>35.9</v>
      </c>
    </row>
    <row r="123" spans="1:6" x14ac:dyDescent="0.3">
      <c r="A123" s="95">
        <v>44936</v>
      </c>
      <c r="B123" s="96">
        <v>0.4131481481481481</v>
      </c>
      <c r="C123" s="2">
        <v>5.22</v>
      </c>
      <c r="D123" s="2">
        <v>5.62</v>
      </c>
      <c r="E123" s="2">
        <v>25.02</v>
      </c>
      <c r="F123" s="2">
        <v>35.86</v>
      </c>
    </row>
    <row r="124" spans="1:6" x14ac:dyDescent="0.3">
      <c r="A124" s="95">
        <v>44936</v>
      </c>
      <c r="B124" s="96">
        <v>0.4138425925925926</v>
      </c>
      <c r="C124" s="2">
        <v>5.22</v>
      </c>
      <c r="D124" s="2">
        <v>5.62</v>
      </c>
      <c r="E124" s="2">
        <v>25.02</v>
      </c>
      <c r="F124" s="2">
        <v>35.89</v>
      </c>
    </row>
    <row r="125" spans="1:6" x14ac:dyDescent="0.3">
      <c r="A125" s="95">
        <v>44936</v>
      </c>
      <c r="B125" s="96">
        <v>0.41453703703703698</v>
      </c>
      <c r="C125" s="2">
        <v>5.22</v>
      </c>
      <c r="D125" s="2">
        <v>5.62</v>
      </c>
      <c r="E125" s="2">
        <v>25.02</v>
      </c>
      <c r="F125" s="2">
        <v>35.86</v>
      </c>
    </row>
    <row r="126" spans="1:6" x14ac:dyDescent="0.3">
      <c r="A126" s="95">
        <v>44936</v>
      </c>
      <c r="B126" s="96">
        <v>0.41523148148148148</v>
      </c>
      <c r="C126" s="2">
        <v>5.22</v>
      </c>
      <c r="D126" s="2">
        <v>5.62</v>
      </c>
      <c r="E126" s="2">
        <v>25.02</v>
      </c>
      <c r="F126" s="2">
        <v>35.840000000000003</v>
      </c>
    </row>
    <row r="127" spans="1:6" x14ac:dyDescent="0.3">
      <c r="A127" s="95">
        <v>44936</v>
      </c>
      <c r="B127" s="96">
        <v>0.41592592592592598</v>
      </c>
      <c r="C127" s="2">
        <v>5.22</v>
      </c>
      <c r="D127" s="2">
        <v>5.62</v>
      </c>
      <c r="E127" s="2">
        <v>25.01</v>
      </c>
      <c r="F127" s="2">
        <v>35.840000000000003</v>
      </c>
    </row>
    <row r="128" spans="1:6" x14ac:dyDescent="0.3">
      <c r="A128" s="95">
        <v>44936</v>
      </c>
      <c r="B128" s="96">
        <v>0.41662037037037036</v>
      </c>
      <c r="C128" s="2">
        <v>5.22</v>
      </c>
      <c r="D128" s="2">
        <v>5.62</v>
      </c>
      <c r="E128" s="2">
        <v>25.01</v>
      </c>
      <c r="F128" s="2">
        <v>35.81</v>
      </c>
    </row>
    <row r="129" spans="1:6" x14ac:dyDescent="0.3">
      <c r="A129" s="95">
        <v>44936</v>
      </c>
      <c r="B129" s="96">
        <v>0.41731481481481486</v>
      </c>
      <c r="C129" s="2">
        <v>5.22</v>
      </c>
      <c r="D129" s="2">
        <v>5.62</v>
      </c>
      <c r="E129" s="2">
        <v>25.02</v>
      </c>
      <c r="F129" s="2">
        <v>35.68</v>
      </c>
    </row>
    <row r="130" spans="1:6" x14ac:dyDescent="0.3">
      <c r="A130" s="95">
        <v>44936</v>
      </c>
      <c r="B130" s="96">
        <v>0.41800925925925925</v>
      </c>
      <c r="C130" s="2">
        <v>5.22</v>
      </c>
      <c r="D130" s="2">
        <v>5.62</v>
      </c>
      <c r="E130" s="2">
        <v>25.01</v>
      </c>
      <c r="F130" s="2">
        <v>35.619999999999997</v>
      </c>
    </row>
    <row r="131" spans="1:6" x14ac:dyDescent="0.3">
      <c r="A131" s="95">
        <v>44936</v>
      </c>
      <c r="B131" s="96">
        <v>0.41870370370370374</v>
      </c>
      <c r="C131" s="2">
        <v>5.22</v>
      </c>
      <c r="D131" s="2">
        <v>5.62</v>
      </c>
      <c r="E131" s="2">
        <v>25.01</v>
      </c>
      <c r="F131" s="2">
        <v>35.659999999999997</v>
      </c>
    </row>
    <row r="132" spans="1:6" x14ac:dyDescent="0.3">
      <c r="A132" s="95">
        <v>44936</v>
      </c>
      <c r="B132" s="96">
        <v>0.41939814814814813</v>
      </c>
      <c r="C132" s="2">
        <v>5.22</v>
      </c>
      <c r="D132" s="2">
        <v>5.62</v>
      </c>
      <c r="E132" s="2">
        <v>25.01</v>
      </c>
      <c r="F132" s="2">
        <v>35.64</v>
      </c>
    </row>
    <row r="133" spans="1:6" x14ac:dyDescent="0.3">
      <c r="A133" s="95">
        <v>44936</v>
      </c>
      <c r="B133" s="96">
        <v>0.42009259259259263</v>
      </c>
      <c r="C133" s="2">
        <v>5.22</v>
      </c>
      <c r="D133" s="2">
        <v>5.62</v>
      </c>
      <c r="E133" s="2">
        <v>25.01</v>
      </c>
      <c r="F133" s="2">
        <v>35.630000000000003</v>
      </c>
    </row>
    <row r="134" spans="1:6" x14ac:dyDescent="0.3">
      <c r="A134" s="95">
        <v>44936</v>
      </c>
      <c r="B134" s="96">
        <v>0.42078703703703701</v>
      </c>
      <c r="C134" s="2">
        <v>5.22</v>
      </c>
      <c r="D134" s="2">
        <v>5.62</v>
      </c>
      <c r="E134" s="2">
        <v>25.01</v>
      </c>
      <c r="F134" s="2">
        <v>35.58</v>
      </c>
    </row>
    <row r="135" spans="1:6" x14ac:dyDescent="0.3">
      <c r="A135" s="95">
        <v>44936</v>
      </c>
      <c r="B135" s="96">
        <v>0.42148148148148151</v>
      </c>
      <c r="C135" s="2">
        <v>5.22</v>
      </c>
      <c r="D135" s="2">
        <v>5.62</v>
      </c>
      <c r="E135" s="2">
        <v>25.02</v>
      </c>
      <c r="F135" s="2">
        <v>35.47</v>
      </c>
    </row>
    <row r="136" spans="1:6" x14ac:dyDescent="0.3">
      <c r="A136" s="95">
        <v>44936</v>
      </c>
      <c r="B136" s="96">
        <v>0.4221759259259259</v>
      </c>
      <c r="C136" s="2">
        <v>5.22</v>
      </c>
      <c r="D136" s="2">
        <v>5.62</v>
      </c>
      <c r="E136" s="2">
        <v>25.02</v>
      </c>
      <c r="F136" s="2">
        <v>35.42</v>
      </c>
    </row>
    <row r="137" spans="1:6" x14ac:dyDescent="0.3">
      <c r="A137" s="95">
        <v>44936</v>
      </c>
      <c r="B137" s="96">
        <v>0.4228703703703704</v>
      </c>
      <c r="C137" s="2">
        <v>5.22</v>
      </c>
      <c r="D137" s="2">
        <v>5.62</v>
      </c>
      <c r="E137" s="2">
        <v>25.02</v>
      </c>
      <c r="F137" s="2">
        <v>35.5</v>
      </c>
    </row>
    <row r="138" spans="1:6" x14ac:dyDescent="0.3">
      <c r="A138" s="95">
        <v>44936</v>
      </c>
      <c r="B138" s="96">
        <v>0.42356481481481478</v>
      </c>
      <c r="C138" s="2">
        <v>5.22</v>
      </c>
      <c r="D138" s="2">
        <v>5.62</v>
      </c>
      <c r="E138" s="2">
        <v>25.02</v>
      </c>
      <c r="F138" s="2">
        <v>35.340000000000003</v>
      </c>
    </row>
    <row r="139" spans="1:6" x14ac:dyDescent="0.3">
      <c r="A139" s="95">
        <v>44936</v>
      </c>
      <c r="B139" s="96">
        <v>0.42425925925925928</v>
      </c>
      <c r="C139" s="2">
        <v>5.22</v>
      </c>
      <c r="D139" s="2">
        <v>5.62</v>
      </c>
      <c r="E139" s="2">
        <v>25.03</v>
      </c>
      <c r="F139" s="2">
        <v>35.11</v>
      </c>
    </row>
    <row r="140" spans="1:6" x14ac:dyDescent="0.3">
      <c r="A140" s="95">
        <v>44936</v>
      </c>
      <c r="B140" s="96">
        <v>0.42495370370370367</v>
      </c>
      <c r="C140" s="2">
        <v>5.22</v>
      </c>
      <c r="D140" s="2">
        <v>5.62</v>
      </c>
      <c r="E140" s="2">
        <v>25.03</v>
      </c>
      <c r="F140" s="2">
        <v>35.03</v>
      </c>
    </row>
    <row r="141" spans="1:6" x14ac:dyDescent="0.3">
      <c r="A141" s="95">
        <v>44936</v>
      </c>
      <c r="B141" s="96">
        <v>0.42564814814814816</v>
      </c>
      <c r="C141" s="2">
        <v>5.22</v>
      </c>
      <c r="D141" s="2">
        <v>5.62</v>
      </c>
      <c r="E141" s="2">
        <v>25.02</v>
      </c>
      <c r="F141" s="2">
        <v>34.869999999999997</v>
      </c>
    </row>
    <row r="142" spans="1:6" x14ac:dyDescent="0.3">
      <c r="A142" s="95">
        <v>44936</v>
      </c>
      <c r="B142" s="96">
        <v>0.42634259259259261</v>
      </c>
      <c r="C142" s="2">
        <v>5.22</v>
      </c>
      <c r="D142" s="2">
        <v>5.62</v>
      </c>
      <c r="E142" s="2">
        <v>25.02</v>
      </c>
      <c r="F142" s="2">
        <v>34.72</v>
      </c>
    </row>
    <row r="143" spans="1:6" x14ac:dyDescent="0.3">
      <c r="A143" s="95">
        <v>44936</v>
      </c>
      <c r="B143" s="96">
        <v>0.42703703703703705</v>
      </c>
      <c r="C143" s="2">
        <v>5.22</v>
      </c>
      <c r="D143" s="2">
        <v>5.62</v>
      </c>
      <c r="E143" s="2">
        <v>25.01</v>
      </c>
      <c r="F143" s="2">
        <v>34.57</v>
      </c>
    </row>
    <row r="144" spans="1:6" x14ac:dyDescent="0.3">
      <c r="A144" s="95">
        <v>44936</v>
      </c>
      <c r="B144" s="96">
        <v>0.42773148148148149</v>
      </c>
      <c r="C144" s="2">
        <v>5.22</v>
      </c>
      <c r="D144" s="2">
        <v>5.62</v>
      </c>
      <c r="E144" s="2">
        <v>25.01</v>
      </c>
      <c r="F144" s="2">
        <v>34.479999999999997</v>
      </c>
    </row>
    <row r="145" spans="1:6" x14ac:dyDescent="0.3">
      <c r="A145" s="95">
        <v>44936</v>
      </c>
      <c r="B145" s="96">
        <v>0.42842592592592593</v>
      </c>
      <c r="C145" s="2">
        <v>5.22</v>
      </c>
      <c r="D145" s="2">
        <v>5.62</v>
      </c>
      <c r="E145" s="2">
        <v>25.02</v>
      </c>
      <c r="F145" s="2">
        <v>34.450000000000003</v>
      </c>
    </row>
    <row r="146" spans="1:6" x14ac:dyDescent="0.3">
      <c r="A146" s="95">
        <v>44936</v>
      </c>
      <c r="B146" s="96">
        <v>0.42912037037037037</v>
      </c>
      <c r="C146" s="2">
        <v>5.22</v>
      </c>
      <c r="D146" s="2">
        <v>5.62</v>
      </c>
      <c r="E146" s="2">
        <v>25.02</v>
      </c>
      <c r="F146" s="2">
        <v>34.49</v>
      </c>
    </row>
    <row r="147" spans="1:6" x14ac:dyDescent="0.3">
      <c r="A147" s="95">
        <v>44936</v>
      </c>
      <c r="B147" s="96">
        <v>0.42981481481481482</v>
      </c>
      <c r="C147" s="2">
        <v>5.22</v>
      </c>
      <c r="D147" s="2">
        <v>5.62</v>
      </c>
      <c r="E147" s="2">
        <v>25.02</v>
      </c>
      <c r="F147" s="2">
        <v>34.450000000000003</v>
      </c>
    </row>
    <row r="148" spans="1:6" x14ac:dyDescent="0.3">
      <c r="A148" s="95">
        <v>44936</v>
      </c>
      <c r="B148" s="96">
        <v>0.43050925925925926</v>
      </c>
      <c r="C148" s="2">
        <v>5.22</v>
      </c>
      <c r="D148" s="2">
        <v>5.62</v>
      </c>
      <c r="E148" s="2">
        <v>25.01</v>
      </c>
      <c r="F148" s="2">
        <v>34.46</v>
      </c>
    </row>
    <row r="149" spans="1:6" x14ac:dyDescent="0.3">
      <c r="A149" s="95">
        <v>44936</v>
      </c>
      <c r="B149" s="96">
        <v>0.4312037037037037</v>
      </c>
      <c r="C149" s="2">
        <v>5.22</v>
      </c>
      <c r="D149" s="2">
        <v>5.62</v>
      </c>
      <c r="E149" s="2">
        <v>25.01</v>
      </c>
      <c r="F149" s="2">
        <v>34.479999999999997</v>
      </c>
    </row>
    <row r="150" spans="1:6" x14ac:dyDescent="0.3">
      <c r="A150" s="95">
        <v>44936</v>
      </c>
      <c r="B150" s="96">
        <v>0.43189814814814814</v>
      </c>
      <c r="C150" s="2">
        <v>5.22</v>
      </c>
      <c r="D150" s="2">
        <v>5.62</v>
      </c>
      <c r="E150" s="2">
        <v>25.02</v>
      </c>
      <c r="F150" s="2">
        <v>34.5</v>
      </c>
    </row>
    <row r="151" spans="1:6" x14ac:dyDescent="0.3">
      <c r="A151" s="95">
        <v>44936</v>
      </c>
      <c r="B151" s="96">
        <v>0.43259259259259258</v>
      </c>
      <c r="C151" s="2">
        <v>5.22</v>
      </c>
      <c r="D151" s="2">
        <v>5.62</v>
      </c>
      <c r="E151" s="2">
        <v>25.02</v>
      </c>
      <c r="F151" s="2">
        <v>34.51</v>
      </c>
    </row>
    <row r="152" spans="1:6" x14ac:dyDescent="0.3">
      <c r="A152" s="95">
        <v>44936</v>
      </c>
      <c r="B152" s="96">
        <v>0.43328703703703703</v>
      </c>
      <c r="C152" s="2">
        <v>5.22</v>
      </c>
      <c r="D152" s="2">
        <v>5.62</v>
      </c>
      <c r="E152" s="2">
        <v>25.01</v>
      </c>
      <c r="F152" s="2">
        <v>34.46</v>
      </c>
    </row>
    <row r="153" spans="1:6" x14ac:dyDescent="0.3">
      <c r="A153" s="95">
        <v>44936</v>
      </c>
      <c r="B153" s="96">
        <v>0.43398148148148147</v>
      </c>
      <c r="C153" s="2">
        <v>5.22</v>
      </c>
      <c r="D153" s="2">
        <v>5.62</v>
      </c>
      <c r="E153" s="2">
        <v>25.01</v>
      </c>
      <c r="F153" s="2">
        <v>34.42</v>
      </c>
    </row>
    <row r="154" spans="1:6" x14ac:dyDescent="0.3">
      <c r="A154" s="95">
        <v>44936</v>
      </c>
      <c r="B154" s="96">
        <v>0.43467592592592591</v>
      </c>
      <c r="C154" s="2">
        <v>5.22</v>
      </c>
      <c r="D154" s="2">
        <v>5.62</v>
      </c>
      <c r="E154" s="2">
        <v>25.01</v>
      </c>
      <c r="F154" s="2">
        <v>34.5</v>
      </c>
    </row>
    <row r="155" spans="1:6" x14ac:dyDescent="0.3">
      <c r="A155" s="95">
        <v>44936</v>
      </c>
      <c r="B155" s="96">
        <v>0.43537037037037035</v>
      </c>
      <c r="C155" s="2">
        <v>5.22</v>
      </c>
      <c r="D155" s="2">
        <v>5.62</v>
      </c>
      <c r="E155" s="2">
        <v>25.02</v>
      </c>
      <c r="F155" s="2">
        <v>34.51</v>
      </c>
    </row>
    <row r="156" spans="1:6" x14ac:dyDescent="0.3">
      <c r="A156" s="95">
        <v>44936</v>
      </c>
      <c r="B156" s="96">
        <v>0.43606481481481479</v>
      </c>
      <c r="C156" s="2">
        <v>5.22</v>
      </c>
      <c r="D156" s="2">
        <v>5.62</v>
      </c>
      <c r="E156" s="2">
        <v>25.02</v>
      </c>
      <c r="F156" s="2">
        <v>34.49</v>
      </c>
    </row>
    <row r="157" spans="1:6" x14ac:dyDescent="0.3">
      <c r="A157" s="95">
        <v>44936</v>
      </c>
      <c r="B157" s="96">
        <v>0.43675925925925929</v>
      </c>
      <c r="C157" s="2">
        <v>5.22</v>
      </c>
      <c r="D157" s="2">
        <v>5.62</v>
      </c>
      <c r="E157" s="2">
        <v>25.02</v>
      </c>
      <c r="F157" s="2">
        <v>34.46</v>
      </c>
    </row>
    <row r="158" spans="1:6" x14ac:dyDescent="0.3">
      <c r="A158" s="95">
        <v>44936</v>
      </c>
      <c r="B158" s="96">
        <v>0.43745370370370368</v>
      </c>
      <c r="C158" s="2">
        <v>5.22</v>
      </c>
      <c r="D158" s="2">
        <v>5.62</v>
      </c>
      <c r="E158" s="2">
        <v>25.01</v>
      </c>
      <c r="F158" s="2">
        <v>34.44</v>
      </c>
    </row>
    <row r="159" spans="1:6" x14ac:dyDescent="0.3">
      <c r="A159" s="95">
        <v>44936</v>
      </c>
      <c r="B159" s="96">
        <v>0.43814814814814818</v>
      </c>
      <c r="C159" s="2">
        <v>5.22</v>
      </c>
      <c r="D159" s="2">
        <v>5.62</v>
      </c>
      <c r="E159" s="2">
        <v>25.01</v>
      </c>
      <c r="F159" s="2">
        <v>34.43</v>
      </c>
    </row>
    <row r="160" spans="1:6" x14ac:dyDescent="0.3">
      <c r="A160" s="95">
        <v>44936</v>
      </c>
      <c r="B160" s="96">
        <v>0.43884259259259256</v>
      </c>
      <c r="C160" s="2">
        <v>5.22</v>
      </c>
      <c r="D160" s="2">
        <v>5.62</v>
      </c>
      <c r="E160" s="2">
        <v>25.02</v>
      </c>
      <c r="F160" s="2">
        <v>34.46</v>
      </c>
    </row>
    <row r="161" spans="1:6" x14ac:dyDescent="0.3">
      <c r="A161" s="95">
        <v>44936</v>
      </c>
      <c r="B161" s="96">
        <v>0.43953703703703706</v>
      </c>
      <c r="C161" s="2">
        <v>5.22</v>
      </c>
      <c r="D161" s="2">
        <v>5.62</v>
      </c>
      <c r="E161" s="2">
        <v>25.02</v>
      </c>
      <c r="F161" s="2">
        <v>34.42</v>
      </c>
    </row>
    <row r="162" spans="1:6" x14ac:dyDescent="0.3">
      <c r="A162" s="95">
        <v>44936</v>
      </c>
      <c r="B162" s="96">
        <v>0.44023148148148145</v>
      </c>
      <c r="C162" s="2">
        <v>5.22</v>
      </c>
      <c r="D162" s="2">
        <v>5.62</v>
      </c>
      <c r="E162" s="2">
        <v>25.02</v>
      </c>
      <c r="F162" s="2">
        <v>34.4</v>
      </c>
    </row>
    <row r="163" spans="1:6" x14ac:dyDescent="0.3">
      <c r="A163" s="95">
        <v>44936</v>
      </c>
      <c r="B163" s="96">
        <v>0.44092592592592594</v>
      </c>
      <c r="C163" s="2">
        <v>5.22</v>
      </c>
      <c r="D163" s="2">
        <v>5.62</v>
      </c>
      <c r="E163" s="2">
        <v>25.02</v>
      </c>
      <c r="F163" s="2">
        <v>34.39</v>
      </c>
    </row>
    <row r="164" spans="1:6" x14ac:dyDescent="0.3">
      <c r="A164" s="95">
        <v>44936</v>
      </c>
      <c r="B164" s="96">
        <v>0.44162037037037033</v>
      </c>
      <c r="C164" s="2">
        <v>5.22</v>
      </c>
      <c r="D164" s="2">
        <v>5.62</v>
      </c>
      <c r="E164" s="2">
        <v>25.02</v>
      </c>
      <c r="F164" s="2">
        <v>34.39</v>
      </c>
    </row>
    <row r="165" spans="1:6" x14ac:dyDescent="0.3">
      <c r="A165" s="95">
        <v>44936</v>
      </c>
      <c r="B165" s="96">
        <v>0.44231481481481483</v>
      </c>
      <c r="C165" s="2">
        <v>5.22</v>
      </c>
      <c r="D165" s="2">
        <v>5.62</v>
      </c>
      <c r="E165" s="2">
        <v>25.02</v>
      </c>
      <c r="F165" s="2">
        <v>34.39</v>
      </c>
    </row>
    <row r="166" spans="1:6" x14ac:dyDescent="0.3">
      <c r="A166" s="95">
        <v>44936</v>
      </c>
      <c r="B166" s="96">
        <v>0.44300925925925921</v>
      </c>
      <c r="C166" s="2">
        <v>5.22</v>
      </c>
      <c r="D166" s="2">
        <v>5.62</v>
      </c>
      <c r="E166" s="2">
        <v>25.02</v>
      </c>
      <c r="F166" s="2">
        <v>34.44</v>
      </c>
    </row>
    <row r="167" spans="1:6" x14ac:dyDescent="0.3">
      <c r="A167" s="95">
        <v>44936</v>
      </c>
      <c r="B167" s="96">
        <v>0.44370370370370371</v>
      </c>
      <c r="C167" s="2">
        <v>5.22</v>
      </c>
      <c r="D167" s="2">
        <v>5.62</v>
      </c>
      <c r="E167" s="2">
        <v>25.02</v>
      </c>
      <c r="F167" s="2">
        <v>34.53</v>
      </c>
    </row>
    <row r="168" spans="1:6" x14ac:dyDescent="0.3">
      <c r="A168" s="95">
        <v>44936</v>
      </c>
      <c r="B168" s="96">
        <v>0.4443981481481481</v>
      </c>
      <c r="C168" s="2">
        <v>5.22</v>
      </c>
      <c r="D168" s="2">
        <v>5.62</v>
      </c>
      <c r="E168" s="2">
        <v>25.02</v>
      </c>
      <c r="F168" s="2">
        <v>34.46</v>
      </c>
    </row>
    <row r="169" spans="1:6" x14ac:dyDescent="0.3">
      <c r="A169" s="95">
        <v>44936</v>
      </c>
      <c r="B169" s="96">
        <v>0.4450925925925926</v>
      </c>
      <c r="C169" s="2">
        <v>5.22</v>
      </c>
      <c r="D169" s="2">
        <v>5.62</v>
      </c>
      <c r="E169" s="2">
        <v>25.02</v>
      </c>
      <c r="F169" s="2">
        <v>34.450000000000003</v>
      </c>
    </row>
    <row r="170" spans="1:6" x14ac:dyDescent="0.3">
      <c r="A170" s="95">
        <v>44936</v>
      </c>
      <c r="B170" s="96">
        <v>0.44578703703703698</v>
      </c>
      <c r="C170" s="2">
        <v>5.22</v>
      </c>
      <c r="D170" s="2">
        <v>5.62</v>
      </c>
      <c r="E170" s="2">
        <v>25.02</v>
      </c>
      <c r="F170" s="2">
        <v>34.44</v>
      </c>
    </row>
    <row r="171" spans="1:6" x14ac:dyDescent="0.3">
      <c r="A171" s="95">
        <v>44936</v>
      </c>
      <c r="B171" s="96">
        <v>0.44648148148148148</v>
      </c>
      <c r="C171" s="2">
        <v>5.22</v>
      </c>
      <c r="D171" s="2">
        <v>5.62</v>
      </c>
      <c r="E171" s="2">
        <v>25.01</v>
      </c>
      <c r="F171" s="2">
        <v>34.450000000000003</v>
      </c>
    </row>
    <row r="172" spans="1:6" x14ac:dyDescent="0.3">
      <c r="A172" s="95">
        <v>44936</v>
      </c>
      <c r="B172" s="96">
        <v>0.44717592592592598</v>
      </c>
      <c r="C172" s="2">
        <v>5.22</v>
      </c>
      <c r="D172" s="2">
        <v>5.62</v>
      </c>
      <c r="E172" s="2">
        <v>25.02</v>
      </c>
      <c r="F172" s="2">
        <v>34.49</v>
      </c>
    </row>
    <row r="173" spans="1:6" x14ac:dyDescent="0.3">
      <c r="A173" s="95">
        <v>44936</v>
      </c>
      <c r="B173" s="96">
        <v>0.44787037037037036</v>
      </c>
      <c r="C173" s="2">
        <v>5.22</v>
      </c>
      <c r="D173" s="2">
        <v>5.62</v>
      </c>
      <c r="E173" s="2">
        <v>25.01</v>
      </c>
      <c r="F173" s="2">
        <v>34.46</v>
      </c>
    </row>
    <row r="174" spans="1:6" x14ac:dyDescent="0.3">
      <c r="A174" s="95">
        <v>44936</v>
      </c>
      <c r="B174" s="96">
        <v>0.44856481481481486</v>
      </c>
      <c r="C174" s="2">
        <v>5.22</v>
      </c>
      <c r="D174" s="2">
        <v>5.62</v>
      </c>
      <c r="E174" s="2">
        <v>25.02</v>
      </c>
      <c r="F174" s="2">
        <v>34.409999999999997</v>
      </c>
    </row>
    <row r="175" spans="1:6" x14ac:dyDescent="0.3">
      <c r="A175" s="95">
        <v>44936</v>
      </c>
      <c r="B175" s="96">
        <v>0.44925925925925925</v>
      </c>
      <c r="C175" s="2">
        <v>5.22</v>
      </c>
      <c r="D175" s="2">
        <v>5.62</v>
      </c>
      <c r="E175" s="2">
        <v>25.01</v>
      </c>
      <c r="F175" s="2">
        <v>34.409999999999997</v>
      </c>
    </row>
    <row r="176" spans="1:6" x14ac:dyDescent="0.3">
      <c r="A176" s="95">
        <v>44936</v>
      </c>
      <c r="B176" s="96">
        <v>0.44995370370370374</v>
      </c>
      <c r="C176" s="2">
        <v>5.22</v>
      </c>
      <c r="D176" s="2">
        <v>5.62</v>
      </c>
      <c r="E176" s="2">
        <v>25.02</v>
      </c>
      <c r="F176" s="2">
        <v>34.43</v>
      </c>
    </row>
    <row r="177" spans="1:6" x14ac:dyDescent="0.3">
      <c r="A177" s="95">
        <v>44936</v>
      </c>
      <c r="B177" s="96">
        <v>0.45064814814814813</v>
      </c>
      <c r="C177" s="2">
        <v>5.22</v>
      </c>
      <c r="D177" s="2">
        <v>5.62</v>
      </c>
      <c r="E177" s="2">
        <v>25.01</v>
      </c>
      <c r="F177" s="2">
        <v>34.4</v>
      </c>
    </row>
    <row r="178" spans="1:6" x14ac:dyDescent="0.3">
      <c r="A178" s="95">
        <v>44936</v>
      </c>
      <c r="B178" s="96">
        <v>0.45134259259259263</v>
      </c>
      <c r="C178" s="2">
        <v>5.22</v>
      </c>
      <c r="D178" s="2">
        <v>5.62</v>
      </c>
      <c r="E178" s="2">
        <v>25.02</v>
      </c>
      <c r="F178" s="2">
        <v>34.43</v>
      </c>
    </row>
    <row r="179" spans="1:6" x14ac:dyDescent="0.3">
      <c r="A179" s="95">
        <v>44936</v>
      </c>
      <c r="B179" s="96">
        <v>0.45203703703703701</v>
      </c>
      <c r="C179" s="2">
        <v>5.22</v>
      </c>
      <c r="D179" s="2">
        <v>5.62</v>
      </c>
      <c r="E179" s="2">
        <v>25.01</v>
      </c>
      <c r="F179" s="2">
        <v>34.49</v>
      </c>
    </row>
    <row r="180" spans="1:6" x14ac:dyDescent="0.3">
      <c r="A180" s="95">
        <v>44936</v>
      </c>
      <c r="B180" s="96">
        <v>0.45273148148148151</v>
      </c>
      <c r="C180" s="2">
        <v>5.22</v>
      </c>
      <c r="D180" s="2">
        <v>5.62</v>
      </c>
      <c r="E180" s="2">
        <v>25.02</v>
      </c>
      <c r="F180" s="2">
        <v>34.47</v>
      </c>
    </row>
    <row r="181" spans="1:6" x14ac:dyDescent="0.3">
      <c r="A181" s="95">
        <v>44936</v>
      </c>
      <c r="B181" s="96">
        <v>0.4534259259259259</v>
      </c>
      <c r="C181" s="2">
        <v>5.22</v>
      </c>
      <c r="D181" s="2">
        <v>5.62</v>
      </c>
      <c r="E181" s="2">
        <v>25.02</v>
      </c>
      <c r="F181" s="2">
        <v>34.46</v>
      </c>
    </row>
    <row r="182" spans="1:6" x14ac:dyDescent="0.3">
      <c r="A182" s="95">
        <v>44936</v>
      </c>
      <c r="B182" s="96">
        <v>0.4541203703703704</v>
      </c>
      <c r="C182" s="2">
        <v>5.22</v>
      </c>
      <c r="D182" s="2">
        <v>5.62</v>
      </c>
      <c r="E182" s="2">
        <v>25.01</v>
      </c>
      <c r="F182" s="2">
        <v>34.479999999999997</v>
      </c>
    </row>
    <row r="183" spans="1:6" x14ac:dyDescent="0.3">
      <c r="A183" s="95">
        <v>44936</v>
      </c>
      <c r="B183" s="96">
        <v>0.45481481481481478</v>
      </c>
      <c r="C183" s="2">
        <v>5.22</v>
      </c>
      <c r="D183" s="2">
        <v>5.62</v>
      </c>
      <c r="E183" s="2">
        <v>25.01</v>
      </c>
      <c r="F183" s="2">
        <v>34.44</v>
      </c>
    </row>
    <row r="184" spans="1:6" x14ac:dyDescent="0.3">
      <c r="A184" s="95">
        <v>44936</v>
      </c>
      <c r="B184" s="96">
        <v>0.45550925925925928</v>
      </c>
      <c r="C184" s="2">
        <v>5.22</v>
      </c>
      <c r="D184" s="2">
        <v>5.62</v>
      </c>
      <c r="E184" s="2">
        <v>25.01</v>
      </c>
      <c r="F184" s="2">
        <v>34.409999999999997</v>
      </c>
    </row>
    <row r="185" spans="1:6" x14ac:dyDescent="0.3">
      <c r="A185" s="95">
        <v>44936</v>
      </c>
      <c r="B185" s="96">
        <v>0.45620370370370367</v>
      </c>
      <c r="C185" s="2">
        <v>5.22</v>
      </c>
      <c r="D185" s="2">
        <v>5.62</v>
      </c>
      <c r="E185" s="2">
        <v>25.01</v>
      </c>
      <c r="F185" s="2">
        <v>34.44</v>
      </c>
    </row>
    <row r="186" spans="1:6" x14ac:dyDescent="0.3">
      <c r="A186" s="95">
        <v>44936</v>
      </c>
      <c r="B186" s="96">
        <v>0.45689814814814816</v>
      </c>
      <c r="C186" s="2">
        <v>5.22</v>
      </c>
      <c r="D186" s="2">
        <v>5.62</v>
      </c>
      <c r="E186" s="2">
        <v>25.01</v>
      </c>
      <c r="F186" s="2">
        <v>34.43</v>
      </c>
    </row>
    <row r="187" spans="1:6" x14ac:dyDescent="0.3">
      <c r="A187" s="95">
        <v>44936</v>
      </c>
      <c r="B187" s="96">
        <v>0.45759259259259261</v>
      </c>
      <c r="C187" s="2">
        <v>5.22</v>
      </c>
      <c r="D187" s="2">
        <v>5.62</v>
      </c>
      <c r="E187" s="2">
        <v>25.01</v>
      </c>
      <c r="F187" s="2">
        <v>34.4</v>
      </c>
    </row>
    <row r="188" spans="1:6" x14ac:dyDescent="0.3">
      <c r="A188" s="95">
        <v>44936</v>
      </c>
      <c r="B188" s="96">
        <v>0.45828703703703705</v>
      </c>
      <c r="C188" s="2">
        <v>5.22</v>
      </c>
      <c r="D188" s="2">
        <v>5.62</v>
      </c>
      <c r="E188" s="2">
        <v>25.02</v>
      </c>
      <c r="F188" s="2">
        <v>34.44</v>
      </c>
    </row>
    <row r="189" spans="1:6" x14ac:dyDescent="0.3">
      <c r="A189" s="95">
        <v>44936</v>
      </c>
      <c r="B189" s="96">
        <v>0.45898148148148149</v>
      </c>
      <c r="C189" s="2">
        <v>5.22</v>
      </c>
      <c r="D189" s="2">
        <v>5.62</v>
      </c>
      <c r="E189" s="2">
        <v>25.02</v>
      </c>
      <c r="F189" s="2">
        <v>34.44</v>
      </c>
    </row>
    <row r="190" spans="1:6" x14ac:dyDescent="0.3">
      <c r="A190" s="95">
        <v>44936</v>
      </c>
      <c r="B190" s="96">
        <v>0.45967592592592593</v>
      </c>
      <c r="C190" s="2">
        <v>5.22</v>
      </c>
      <c r="D190" s="2">
        <v>5.62</v>
      </c>
      <c r="E190" s="2">
        <v>25.02</v>
      </c>
      <c r="F190" s="2">
        <v>34.46</v>
      </c>
    </row>
    <row r="191" spans="1:6" x14ac:dyDescent="0.3">
      <c r="A191" s="95">
        <v>44936</v>
      </c>
      <c r="B191" s="96">
        <v>0.46037037037037037</v>
      </c>
      <c r="C191" s="2">
        <v>5.22</v>
      </c>
      <c r="D191" s="2">
        <v>5.62</v>
      </c>
      <c r="E191" s="2">
        <v>25.02</v>
      </c>
      <c r="F191" s="2">
        <v>34.51</v>
      </c>
    </row>
    <row r="192" spans="1:6" x14ac:dyDescent="0.3">
      <c r="A192" s="95">
        <v>44936</v>
      </c>
      <c r="B192" s="96">
        <v>0.46106481481481482</v>
      </c>
      <c r="C192" s="2">
        <v>5.22</v>
      </c>
      <c r="D192" s="2">
        <v>5.62</v>
      </c>
      <c r="E192" s="2">
        <v>25.01</v>
      </c>
      <c r="F192" s="2">
        <v>34.47</v>
      </c>
    </row>
    <row r="193" spans="1:6" x14ac:dyDescent="0.3">
      <c r="A193" s="95">
        <v>44936</v>
      </c>
      <c r="B193" s="96">
        <v>0.46175925925925926</v>
      </c>
      <c r="C193" s="2">
        <v>5.22</v>
      </c>
      <c r="D193" s="2">
        <v>5.62</v>
      </c>
      <c r="E193" s="2">
        <v>25.01</v>
      </c>
      <c r="F193" s="2">
        <v>34.479999999999997</v>
      </c>
    </row>
    <row r="194" spans="1:6" x14ac:dyDescent="0.3">
      <c r="A194" s="95">
        <v>44936</v>
      </c>
      <c r="B194" s="96">
        <v>0.4624537037037037</v>
      </c>
      <c r="C194" s="2">
        <v>5.21</v>
      </c>
      <c r="D194" s="2">
        <v>5.62</v>
      </c>
      <c r="E194" s="2">
        <v>25.01</v>
      </c>
      <c r="F194" s="2">
        <v>34.44</v>
      </c>
    </row>
    <row r="195" spans="1:6" x14ac:dyDescent="0.3">
      <c r="A195" s="95">
        <v>44936</v>
      </c>
      <c r="B195" s="96">
        <v>0.46314814814814814</v>
      </c>
      <c r="C195" s="2">
        <v>5.22</v>
      </c>
      <c r="D195" s="2">
        <v>5.62</v>
      </c>
      <c r="E195" s="2">
        <v>25.02</v>
      </c>
      <c r="F195" s="2">
        <v>34.46</v>
      </c>
    </row>
    <row r="196" spans="1:6" x14ac:dyDescent="0.3">
      <c r="A196" s="95">
        <v>44936</v>
      </c>
      <c r="B196" s="96">
        <v>0.46384259259259258</v>
      </c>
      <c r="C196" s="2">
        <v>5.22</v>
      </c>
      <c r="D196" s="2">
        <v>5.62</v>
      </c>
      <c r="E196" s="2">
        <v>25.02</v>
      </c>
      <c r="F196" s="2">
        <v>34.479999999999997</v>
      </c>
    </row>
    <row r="197" spans="1:6" x14ac:dyDescent="0.3">
      <c r="A197" s="95">
        <v>44936</v>
      </c>
      <c r="B197" s="96">
        <v>0.46453703703703703</v>
      </c>
      <c r="C197" s="2">
        <v>5.22</v>
      </c>
      <c r="D197" s="2">
        <v>5.62</v>
      </c>
      <c r="E197" s="2">
        <v>25.02</v>
      </c>
      <c r="F197" s="2">
        <v>34.49</v>
      </c>
    </row>
    <row r="198" spans="1:6" x14ac:dyDescent="0.3">
      <c r="A198" s="95">
        <v>44936</v>
      </c>
      <c r="B198" s="96">
        <v>0.46523148148148147</v>
      </c>
      <c r="C198" s="2">
        <v>5.22</v>
      </c>
      <c r="D198" s="2">
        <v>5.62</v>
      </c>
      <c r="E198" s="2">
        <v>25.02</v>
      </c>
      <c r="F198" s="2">
        <v>34.5</v>
      </c>
    </row>
    <row r="199" spans="1:6" x14ac:dyDescent="0.3">
      <c r="A199" s="95">
        <v>44936</v>
      </c>
      <c r="B199" s="96">
        <v>0.46592592592592591</v>
      </c>
      <c r="C199" s="2">
        <v>5.22</v>
      </c>
      <c r="D199" s="2">
        <v>5.62</v>
      </c>
      <c r="E199" s="2">
        <v>25.01</v>
      </c>
      <c r="F199" s="2">
        <v>34.43</v>
      </c>
    </row>
    <row r="200" spans="1:6" x14ac:dyDescent="0.3">
      <c r="A200" s="95">
        <v>44936</v>
      </c>
      <c r="B200" s="96">
        <v>0.46662037037037035</v>
      </c>
      <c r="C200" s="2">
        <v>5.22</v>
      </c>
      <c r="D200" s="2">
        <v>5.62</v>
      </c>
      <c r="E200" s="2">
        <v>25.01</v>
      </c>
      <c r="F200" s="2">
        <v>34.409999999999997</v>
      </c>
    </row>
    <row r="201" spans="1:6" x14ac:dyDescent="0.3">
      <c r="A201" s="95">
        <v>44936</v>
      </c>
      <c r="B201" s="96">
        <v>0.46731481481481479</v>
      </c>
      <c r="C201" s="2">
        <v>5.22</v>
      </c>
      <c r="D201" s="2">
        <v>5.62</v>
      </c>
      <c r="E201" s="2">
        <v>25.01</v>
      </c>
      <c r="F201" s="2">
        <v>34.409999999999997</v>
      </c>
    </row>
    <row r="202" spans="1:6" x14ac:dyDescent="0.3">
      <c r="A202" s="95">
        <v>44936</v>
      </c>
      <c r="B202" s="96">
        <v>0.46800925925925929</v>
      </c>
      <c r="C202" s="2">
        <v>5.22</v>
      </c>
      <c r="D202" s="2">
        <v>5.62</v>
      </c>
      <c r="E202" s="2">
        <v>25.01</v>
      </c>
      <c r="F202" s="2">
        <v>34.44</v>
      </c>
    </row>
    <row r="203" spans="1:6" x14ac:dyDescent="0.3">
      <c r="A203" s="95">
        <v>44936</v>
      </c>
      <c r="B203" s="96">
        <v>0.46870370370370368</v>
      </c>
      <c r="C203" s="2">
        <v>5.22</v>
      </c>
      <c r="D203" s="2">
        <v>5.62</v>
      </c>
      <c r="E203" s="2">
        <v>25.01</v>
      </c>
      <c r="F203" s="2">
        <v>34.450000000000003</v>
      </c>
    </row>
    <row r="204" spans="1:6" x14ac:dyDescent="0.3">
      <c r="A204" s="95">
        <v>44936</v>
      </c>
      <c r="B204" s="96">
        <v>0.46939814814814818</v>
      </c>
      <c r="C204" s="2">
        <v>5.22</v>
      </c>
      <c r="D204" s="2">
        <v>5.62</v>
      </c>
      <c r="E204" s="2">
        <v>25.01</v>
      </c>
      <c r="F204" s="2">
        <v>34.47</v>
      </c>
    </row>
    <row r="205" spans="1:6" x14ac:dyDescent="0.3">
      <c r="A205" s="95">
        <v>44936</v>
      </c>
      <c r="B205" s="96">
        <v>0.47009259259259256</v>
      </c>
      <c r="C205" s="2">
        <v>5.22</v>
      </c>
      <c r="D205" s="2">
        <v>5.62</v>
      </c>
      <c r="E205" s="2">
        <v>25.01</v>
      </c>
      <c r="F205" s="2">
        <v>34.44</v>
      </c>
    </row>
    <row r="206" spans="1:6" x14ac:dyDescent="0.3">
      <c r="A206" s="95">
        <v>44936</v>
      </c>
      <c r="B206" s="96">
        <v>0.47078703703703706</v>
      </c>
      <c r="C206" s="2">
        <v>5.22</v>
      </c>
      <c r="D206" s="2">
        <v>5.62</v>
      </c>
      <c r="E206" s="2">
        <v>25.02</v>
      </c>
      <c r="F206" s="2">
        <v>34.53</v>
      </c>
    </row>
    <row r="207" spans="1:6" x14ac:dyDescent="0.3">
      <c r="A207" s="95">
        <v>44936</v>
      </c>
      <c r="B207" s="96">
        <v>0.47148148148148145</v>
      </c>
      <c r="C207" s="2">
        <v>5.22</v>
      </c>
      <c r="D207" s="2">
        <v>5.62</v>
      </c>
      <c r="E207" s="2">
        <v>25.02</v>
      </c>
      <c r="F207" s="2">
        <v>34.57</v>
      </c>
    </row>
    <row r="208" spans="1:6" x14ac:dyDescent="0.3">
      <c r="A208" s="95">
        <v>44936</v>
      </c>
      <c r="B208" s="96">
        <v>0.47217592592592594</v>
      </c>
      <c r="C208" s="2">
        <v>5.22</v>
      </c>
      <c r="D208" s="2">
        <v>5.62</v>
      </c>
      <c r="E208" s="2">
        <v>25.01</v>
      </c>
      <c r="F208" s="2">
        <v>34.57</v>
      </c>
    </row>
    <row r="209" spans="1:6" x14ac:dyDescent="0.3">
      <c r="A209" s="95">
        <v>44936</v>
      </c>
      <c r="B209" s="96">
        <v>0.47287037037037033</v>
      </c>
      <c r="C209" s="2">
        <v>5.22</v>
      </c>
      <c r="D209" s="2">
        <v>5.62</v>
      </c>
      <c r="E209" s="2">
        <v>25.01</v>
      </c>
      <c r="F209" s="2">
        <v>34.51</v>
      </c>
    </row>
    <row r="210" spans="1:6" x14ac:dyDescent="0.3">
      <c r="A210" s="95">
        <v>44936</v>
      </c>
      <c r="B210" s="96">
        <v>0.47356481481481483</v>
      </c>
      <c r="C210" s="2">
        <v>5.22</v>
      </c>
      <c r="D210" s="2">
        <v>5.62</v>
      </c>
      <c r="E210" s="2">
        <v>25.02</v>
      </c>
      <c r="F210" s="2">
        <v>34.49</v>
      </c>
    </row>
    <row r="211" spans="1:6" x14ac:dyDescent="0.3">
      <c r="A211" s="95">
        <v>44936</v>
      </c>
      <c r="B211" s="96">
        <v>0.47425925925925921</v>
      </c>
      <c r="C211" s="2">
        <v>5.22</v>
      </c>
      <c r="D211" s="2">
        <v>5.62</v>
      </c>
      <c r="E211" s="2">
        <v>25.02</v>
      </c>
      <c r="F211" s="2">
        <v>34.479999999999997</v>
      </c>
    </row>
    <row r="212" spans="1:6" x14ac:dyDescent="0.3">
      <c r="A212" s="95">
        <v>44936</v>
      </c>
      <c r="B212" s="96">
        <v>0.47495370370370371</v>
      </c>
      <c r="C212" s="2">
        <v>5.22</v>
      </c>
      <c r="D212" s="2">
        <v>5.62</v>
      </c>
      <c r="E212" s="2">
        <v>25.02</v>
      </c>
      <c r="F212" s="2">
        <v>34.520000000000003</v>
      </c>
    </row>
    <row r="213" spans="1:6" x14ac:dyDescent="0.3">
      <c r="A213" s="95">
        <v>44936</v>
      </c>
      <c r="B213" s="96">
        <v>0.4756481481481481</v>
      </c>
      <c r="C213" s="2">
        <v>5.22</v>
      </c>
      <c r="D213" s="2">
        <v>5.62</v>
      </c>
      <c r="E213" s="2">
        <v>25.02</v>
      </c>
      <c r="F213" s="2">
        <v>34.56</v>
      </c>
    </row>
    <row r="214" spans="1:6" x14ac:dyDescent="0.3">
      <c r="A214" s="95">
        <v>44936</v>
      </c>
      <c r="B214" s="96">
        <v>0.4763425925925926</v>
      </c>
      <c r="C214" s="2">
        <v>5.22</v>
      </c>
      <c r="D214" s="2">
        <v>5.62</v>
      </c>
      <c r="E214" s="2">
        <v>25.02</v>
      </c>
      <c r="F214" s="2">
        <v>34.51</v>
      </c>
    </row>
    <row r="215" spans="1:6" x14ac:dyDescent="0.3">
      <c r="A215" s="95">
        <v>44936</v>
      </c>
      <c r="B215" s="96">
        <v>0.47703703703703698</v>
      </c>
      <c r="C215" s="2">
        <v>5.22</v>
      </c>
      <c r="D215" s="2">
        <v>5.62</v>
      </c>
      <c r="E215" s="2">
        <v>25.02</v>
      </c>
      <c r="F215" s="2">
        <v>34.5</v>
      </c>
    </row>
    <row r="216" spans="1:6" x14ac:dyDescent="0.3">
      <c r="A216" s="95">
        <v>44936</v>
      </c>
      <c r="B216" s="96">
        <v>0.47773148148148148</v>
      </c>
      <c r="C216" s="2">
        <v>5.22</v>
      </c>
      <c r="D216" s="2">
        <v>5.62</v>
      </c>
      <c r="E216" s="2">
        <v>25.02</v>
      </c>
      <c r="F216" s="2">
        <v>34.51</v>
      </c>
    </row>
    <row r="217" spans="1:6" x14ac:dyDescent="0.3">
      <c r="A217" s="95">
        <v>44936</v>
      </c>
      <c r="B217" s="96">
        <v>0.47842592592592598</v>
      </c>
      <c r="C217" s="2">
        <v>5.22</v>
      </c>
      <c r="D217" s="2">
        <v>5.62</v>
      </c>
      <c r="E217" s="2">
        <v>25.02</v>
      </c>
      <c r="F217" s="2">
        <v>34.5</v>
      </c>
    </row>
    <row r="218" spans="1:6" x14ac:dyDescent="0.3">
      <c r="A218" s="95">
        <v>44936</v>
      </c>
      <c r="B218" s="96">
        <v>0.47912037037037036</v>
      </c>
      <c r="C218" s="2">
        <v>5.22</v>
      </c>
      <c r="D218" s="2">
        <v>5.62</v>
      </c>
      <c r="E218" s="2">
        <v>25.02</v>
      </c>
      <c r="F218" s="2">
        <v>34.51</v>
      </c>
    </row>
    <row r="219" spans="1:6" x14ac:dyDescent="0.3">
      <c r="A219" s="95">
        <v>44936</v>
      </c>
      <c r="B219" s="96">
        <v>0.47981481481481486</v>
      </c>
      <c r="C219" s="2">
        <v>5.22</v>
      </c>
      <c r="D219" s="2">
        <v>5.62</v>
      </c>
      <c r="E219" s="2">
        <v>25.02</v>
      </c>
      <c r="F219" s="2">
        <v>34.5</v>
      </c>
    </row>
    <row r="220" spans="1:6" x14ac:dyDescent="0.3">
      <c r="A220" s="95">
        <v>44936</v>
      </c>
      <c r="B220" s="96">
        <v>0.48050925925925925</v>
      </c>
      <c r="C220" s="2">
        <v>5.22</v>
      </c>
      <c r="D220" s="2">
        <v>5.62</v>
      </c>
      <c r="E220" s="2">
        <v>25.02</v>
      </c>
      <c r="F220" s="2">
        <v>34.47</v>
      </c>
    </row>
    <row r="221" spans="1:6" x14ac:dyDescent="0.3">
      <c r="A221" s="95">
        <v>44936</v>
      </c>
      <c r="B221" s="96">
        <v>0.48120370370370374</v>
      </c>
      <c r="C221" s="2">
        <v>5.22</v>
      </c>
      <c r="D221" s="2">
        <v>5.62</v>
      </c>
      <c r="E221" s="2">
        <v>25.02</v>
      </c>
      <c r="F221" s="2">
        <v>34.51</v>
      </c>
    </row>
    <row r="222" spans="1:6" x14ac:dyDescent="0.3">
      <c r="A222" s="95">
        <v>44936</v>
      </c>
      <c r="B222" s="96">
        <v>0.48189814814814813</v>
      </c>
      <c r="C222" s="2">
        <v>5.22</v>
      </c>
      <c r="D222" s="2">
        <v>5.62</v>
      </c>
      <c r="E222" s="2">
        <v>25.02</v>
      </c>
      <c r="F222" s="2">
        <v>34.51</v>
      </c>
    </row>
    <row r="223" spans="1:6" x14ac:dyDescent="0.3">
      <c r="A223" s="95">
        <v>44936</v>
      </c>
      <c r="B223" s="96">
        <v>0.48259259259259263</v>
      </c>
      <c r="C223" s="2">
        <v>5.22</v>
      </c>
      <c r="D223" s="2">
        <v>5.62</v>
      </c>
      <c r="E223" s="2">
        <v>25.02</v>
      </c>
      <c r="F223" s="2">
        <v>34.51</v>
      </c>
    </row>
    <row r="224" spans="1:6" x14ac:dyDescent="0.3">
      <c r="A224" s="95">
        <v>44936</v>
      </c>
      <c r="B224" s="96">
        <v>0.48328703703703701</v>
      </c>
      <c r="C224" s="2">
        <v>5.22</v>
      </c>
      <c r="D224" s="2">
        <v>5.62</v>
      </c>
      <c r="E224" s="2">
        <v>25.02</v>
      </c>
      <c r="F224" s="2">
        <v>34.450000000000003</v>
      </c>
    </row>
    <row r="225" spans="1:6" x14ac:dyDescent="0.3">
      <c r="A225" s="95">
        <v>44936</v>
      </c>
      <c r="B225" s="96">
        <v>0.48398148148148151</v>
      </c>
      <c r="C225" s="2">
        <v>5.22</v>
      </c>
      <c r="D225" s="2">
        <v>5.62</v>
      </c>
      <c r="E225" s="2">
        <v>25.02</v>
      </c>
      <c r="F225" s="2">
        <v>34.409999999999997</v>
      </c>
    </row>
    <row r="226" spans="1:6" x14ac:dyDescent="0.3">
      <c r="A226" s="95">
        <v>44936</v>
      </c>
      <c r="B226" s="96">
        <v>0.4846759259259259</v>
      </c>
      <c r="C226" s="2">
        <v>5.22</v>
      </c>
      <c r="D226" s="2">
        <v>5.62</v>
      </c>
      <c r="E226" s="2">
        <v>25.02</v>
      </c>
      <c r="F226" s="2">
        <v>34.409999999999997</v>
      </c>
    </row>
    <row r="227" spans="1:6" x14ac:dyDescent="0.3">
      <c r="A227" s="95">
        <v>44936</v>
      </c>
      <c r="B227" s="96">
        <v>0.4853703703703704</v>
      </c>
      <c r="C227" s="2">
        <v>5.22</v>
      </c>
      <c r="D227" s="2">
        <v>5.62</v>
      </c>
      <c r="E227" s="2">
        <v>25.02</v>
      </c>
      <c r="F227" s="2">
        <v>34.42</v>
      </c>
    </row>
    <row r="228" spans="1:6" x14ac:dyDescent="0.3">
      <c r="A228" s="95">
        <v>44936</v>
      </c>
      <c r="B228" s="96">
        <v>0.48606481481481478</v>
      </c>
      <c r="C228" s="2">
        <v>5.22</v>
      </c>
      <c r="D228" s="2">
        <v>5.62</v>
      </c>
      <c r="E228" s="2">
        <v>25.02</v>
      </c>
      <c r="F228" s="2">
        <v>34.44</v>
      </c>
    </row>
    <row r="229" spans="1:6" x14ac:dyDescent="0.3">
      <c r="A229" s="95">
        <v>44936</v>
      </c>
      <c r="B229" s="96">
        <v>0.48675925925925928</v>
      </c>
      <c r="C229" s="2">
        <v>5.22</v>
      </c>
      <c r="D229" s="2">
        <v>5.62</v>
      </c>
      <c r="E229" s="2">
        <v>25.02</v>
      </c>
      <c r="F229" s="2">
        <v>34.51</v>
      </c>
    </row>
    <row r="230" spans="1:6" x14ac:dyDescent="0.3">
      <c r="A230" s="95">
        <v>44936</v>
      </c>
      <c r="B230" s="96">
        <v>0.48745370370370367</v>
      </c>
      <c r="C230" s="2">
        <v>5.22</v>
      </c>
      <c r="D230" s="2">
        <v>5.62</v>
      </c>
      <c r="E230" s="2">
        <v>25.01</v>
      </c>
      <c r="F230" s="2">
        <v>34.520000000000003</v>
      </c>
    </row>
    <row r="231" spans="1:6" x14ac:dyDescent="0.3">
      <c r="A231" s="95">
        <v>44936</v>
      </c>
      <c r="B231" s="96">
        <v>0.48814814814814816</v>
      </c>
      <c r="C231" s="2">
        <v>5.22</v>
      </c>
      <c r="D231" s="2">
        <v>5.62</v>
      </c>
      <c r="E231" s="2">
        <v>25.01</v>
      </c>
      <c r="F231" s="2">
        <v>34.57</v>
      </c>
    </row>
    <row r="232" spans="1:6" x14ac:dyDescent="0.3">
      <c r="A232" s="95">
        <v>44936</v>
      </c>
      <c r="B232" s="96">
        <v>0.48884259259259261</v>
      </c>
      <c r="C232" s="2">
        <v>5.22</v>
      </c>
      <c r="D232" s="2">
        <v>5.62</v>
      </c>
      <c r="E232" s="2">
        <v>25.01</v>
      </c>
      <c r="F232" s="2">
        <v>34.61</v>
      </c>
    </row>
    <row r="233" spans="1:6" x14ac:dyDescent="0.3">
      <c r="A233" s="95">
        <v>44936</v>
      </c>
      <c r="B233" s="96">
        <v>0.48953703703703705</v>
      </c>
      <c r="C233" s="2">
        <v>5.22</v>
      </c>
      <c r="D233" s="2">
        <v>5.62</v>
      </c>
      <c r="E233" s="2">
        <v>25.02</v>
      </c>
      <c r="F233" s="2">
        <v>34.68</v>
      </c>
    </row>
    <row r="234" spans="1:6" x14ac:dyDescent="0.3">
      <c r="A234" s="95">
        <v>44936</v>
      </c>
      <c r="B234" s="96">
        <v>0.49023148148148149</v>
      </c>
      <c r="C234" s="2">
        <v>5.22</v>
      </c>
      <c r="D234" s="2">
        <v>5.62</v>
      </c>
      <c r="E234" s="2">
        <v>25.01</v>
      </c>
      <c r="F234" s="2">
        <v>34.71</v>
      </c>
    </row>
    <row r="235" spans="1:6" x14ac:dyDescent="0.3">
      <c r="A235" s="95">
        <v>44936</v>
      </c>
      <c r="B235" s="96">
        <v>0.49092592592592593</v>
      </c>
      <c r="C235" s="2">
        <v>5.22</v>
      </c>
      <c r="D235" s="2">
        <v>5.62</v>
      </c>
      <c r="E235" s="2">
        <v>25.02</v>
      </c>
      <c r="F235" s="2">
        <v>34.75</v>
      </c>
    </row>
    <row r="236" spans="1:6" x14ac:dyDescent="0.3">
      <c r="A236" s="95">
        <v>44936</v>
      </c>
      <c r="B236" s="96">
        <v>0.49162037037037037</v>
      </c>
      <c r="C236" s="2">
        <v>5.22</v>
      </c>
      <c r="D236" s="2">
        <v>5.62</v>
      </c>
      <c r="E236" s="2">
        <v>25.01</v>
      </c>
      <c r="F236" s="2">
        <v>34.76</v>
      </c>
    </row>
    <row r="237" spans="1:6" x14ac:dyDescent="0.3">
      <c r="A237" s="95">
        <v>44936</v>
      </c>
      <c r="B237" s="96">
        <v>0.49231481481481482</v>
      </c>
      <c r="C237" s="2">
        <v>5.22</v>
      </c>
      <c r="D237" s="2">
        <v>5.62</v>
      </c>
      <c r="E237" s="2">
        <v>25.02</v>
      </c>
      <c r="F237" s="2">
        <v>34.880000000000003</v>
      </c>
    </row>
    <row r="238" spans="1:6" x14ac:dyDescent="0.3">
      <c r="A238" s="95">
        <v>44936</v>
      </c>
      <c r="B238" s="96">
        <v>0.49300925925925926</v>
      </c>
      <c r="C238" s="2">
        <v>5.22</v>
      </c>
      <c r="D238" s="2">
        <v>5.62</v>
      </c>
      <c r="E238" s="2">
        <v>25.02</v>
      </c>
      <c r="F238" s="2">
        <v>34.85</v>
      </c>
    </row>
    <row r="239" spans="1:6" x14ac:dyDescent="0.3">
      <c r="A239" s="95">
        <v>44936</v>
      </c>
      <c r="B239" s="96">
        <v>0.4937037037037037</v>
      </c>
      <c r="C239" s="2">
        <v>5.22</v>
      </c>
      <c r="D239" s="2">
        <v>5.62</v>
      </c>
      <c r="E239" s="2">
        <v>25.01</v>
      </c>
      <c r="F239" s="2">
        <v>34.869999999999997</v>
      </c>
    </row>
    <row r="240" spans="1:6" x14ac:dyDescent="0.3">
      <c r="A240" s="95">
        <v>44936</v>
      </c>
      <c r="B240" s="96">
        <v>0.49439814814814814</v>
      </c>
      <c r="C240" s="2">
        <v>5.22</v>
      </c>
      <c r="D240" s="2">
        <v>5.62</v>
      </c>
      <c r="E240" s="2">
        <v>25.01</v>
      </c>
      <c r="F240" s="2">
        <v>34.880000000000003</v>
      </c>
    </row>
    <row r="241" spans="1:6" x14ac:dyDescent="0.3">
      <c r="A241" s="95">
        <v>44936</v>
      </c>
      <c r="B241" s="96">
        <v>0.49509259259259258</v>
      </c>
      <c r="C241" s="2">
        <v>5.22</v>
      </c>
      <c r="D241" s="2">
        <v>5.62</v>
      </c>
      <c r="E241" s="2">
        <v>25.02</v>
      </c>
      <c r="F241" s="2">
        <v>34.840000000000003</v>
      </c>
    </row>
    <row r="242" spans="1:6" x14ac:dyDescent="0.3">
      <c r="A242" s="95">
        <v>44936</v>
      </c>
      <c r="B242" s="96">
        <v>0.49578703703703703</v>
      </c>
      <c r="C242" s="2">
        <v>5.22</v>
      </c>
      <c r="D242" s="2">
        <v>5.62</v>
      </c>
      <c r="E242" s="2">
        <v>25.02</v>
      </c>
      <c r="F242" s="2">
        <v>34.86</v>
      </c>
    </row>
    <row r="243" spans="1:6" x14ac:dyDescent="0.3">
      <c r="A243" s="95">
        <v>44936</v>
      </c>
      <c r="B243" s="96">
        <v>0.49648148148148147</v>
      </c>
      <c r="C243" s="2">
        <v>5.22</v>
      </c>
      <c r="D243" s="2">
        <v>5.62</v>
      </c>
      <c r="E243" s="2">
        <v>25.02</v>
      </c>
      <c r="F243" s="2">
        <v>34.89</v>
      </c>
    </row>
    <row r="244" spans="1:6" x14ac:dyDescent="0.3">
      <c r="A244" s="95">
        <v>44936</v>
      </c>
      <c r="B244" s="96">
        <v>0.49717592592592591</v>
      </c>
      <c r="C244" s="2">
        <v>5.22</v>
      </c>
      <c r="D244" s="2">
        <v>5.62</v>
      </c>
      <c r="E244" s="2">
        <v>25.02</v>
      </c>
      <c r="F244" s="2">
        <v>34.82</v>
      </c>
    </row>
    <row r="245" spans="1:6" x14ac:dyDescent="0.3">
      <c r="A245" s="95">
        <v>44936</v>
      </c>
      <c r="B245" s="96">
        <v>0.49787037037037035</v>
      </c>
      <c r="C245" s="2">
        <v>5.22</v>
      </c>
      <c r="D245" s="2">
        <v>5.62</v>
      </c>
      <c r="E245" s="2">
        <v>25.01</v>
      </c>
      <c r="F245" s="2">
        <v>34.770000000000003</v>
      </c>
    </row>
    <row r="246" spans="1:6" x14ac:dyDescent="0.3">
      <c r="A246" s="95">
        <v>44936</v>
      </c>
      <c r="B246" s="96">
        <v>0.49856481481481479</v>
      </c>
      <c r="C246" s="2">
        <v>5.22</v>
      </c>
      <c r="D246" s="2">
        <v>5.62</v>
      </c>
      <c r="E246" s="2">
        <v>25.02</v>
      </c>
      <c r="F246" s="2">
        <v>34.75</v>
      </c>
    </row>
    <row r="247" spans="1:6" x14ac:dyDescent="0.3">
      <c r="A247" s="95">
        <v>44936</v>
      </c>
      <c r="B247" s="96">
        <v>0.49925925925925929</v>
      </c>
      <c r="C247" s="2">
        <v>5.22</v>
      </c>
      <c r="D247" s="2">
        <v>5.62</v>
      </c>
      <c r="E247" s="2">
        <v>25.01</v>
      </c>
      <c r="F247" s="2">
        <v>34.67</v>
      </c>
    </row>
    <row r="248" spans="1:6" x14ac:dyDescent="0.3">
      <c r="A248" s="95">
        <v>44936</v>
      </c>
      <c r="B248" s="96">
        <v>0.49995370370370368</v>
      </c>
      <c r="C248" s="2">
        <v>5.22</v>
      </c>
      <c r="D248" s="2">
        <v>5.62</v>
      </c>
      <c r="E248" s="2">
        <v>25.02</v>
      </c>
      <c r="F248" s="2">
        <v>34.72</v>
      </c>
    </row>
    <row r="249" spans="1:6" x14ac:dyDescent="0.3">
      <c r="A249" s="95">
        <v>44936</v>
      </c>
      <c r="B249" s="96">
        <v>0.50064814814814818</v>
      </c>
      <c r="C249" s="2">
        <v>5.22</v>
      </c>
      <c r="D249" s="2">
        <v>5.62</v>
      </c>
      <c r="E249" s="2">
        <v>25.02</v>
      </c>
      <c r="F249" s="2">
        <v>34.770000000000003</v>
      </c>
    </row>
    <row r="250" spans="1:6" x14ac:dyDescent="0.3">
      <c r="A250" s="95">
        <v>44936</v>
      </c>
      <c r="B250" s="96">
        <v>0.50134259259259262</v>
      </c>
      <c r="C250" s="2">
        <v>5.22</v>
      </c>
      <c r="D250" s="2">
        <v>5.62</v>
      </c>
      <c r="E250" s="2">
        <v>25.02</v>
      </c>
      <c r="F250" s="2">
        <v>34.81</v>
      </c>
    </row>
    <row r="251" spans="1:6" x14ac:dyDescent="0.3">
      <c r="A251" s="95">
        <v>44936</v>
      </c>
      <c r="B251" s="96">
        <v>0.50203703703703706</v>
      </c>
      <c r="C251" s="2">
        <v>5.22</v>
      </c>
      <c r="D251" s="2">
        <v>5.62</v>
      </c>
      <c r="E251" s="2">
        <v>25.02</v>
      </c>
      <c r="F251" s="2">
        <v>34.74</v>
      </c>
    </row>
    <row r="252" spans="1:6" x14ac:dyDescent="0.3">
      <c r="A252" s="95">
        <v>44936</v>
      </c>
      <c r="B252" s="96">
        <v>0.5027314814814815</v>
      </c>
      <c r="C252" s="2">
        <v>5.22</v>
      </c>
      <c r="D252" s="2">
        <v>5.62</v>
      </c>
      <c r="E252" s="2">
        <v>25.02</v>
      </c>
      <c r="F252" s="2">
        <v>34.69</v>
      </c>
    </row>
    <row r="253" spans="1:6" x14ac:dyDescent="0.3">
      <c r="A253" s="95">
        <v>44936</v>
      </c>
      <c r="B253" s="96">
        <v>0.50342592592592594</v>
      </c>
      <c r="C253" s="2">
        <v>5.22</v>
      </c>
      <c r="D253" s="2">
        <v>5.62</v>
      </c>
      <c r="E253" s="2">
        <v>25.01</v>
      </c>
      <c r="F253" s="2">
        <v>34.72</v>
      </c>
    </row>
    <row r="254" spans="1:6" x14ac:dyDescent="0.3">
      <c r="A254" s="95">
        <v>44936</v>
      </c>
      <c r="B254" s="96">
        <v>0.50412037037037039</v>
      </c>
      <c r="C254" s="2">
        <v>5.22</v>
      </c>
      <c r="D254" s="2">
        <v>5.62</v>
      </c>
      <c r="E254" s="2">
        <v>25.02</v>
      </c>
      <c r="F254" s="2">
        <v>34.76</v>
      </c>
    </row>
    <row r="255" spans="1:6" x14ac:dyDescent="0.3">
      <c r="A255" s="95">
        <v>44936</v>
      </c>
      <c r="B255" s="96">
        <v>0.50481481481481483</v>
      </c>
      <c r="C255" s="2">
        <v>5.22</v>
      </c>
      <c r="D255" s="2">
        <v>5.62</v>
      </c>
      <c r="E255" s="2">
        <v>25.01</v>
      </c>
      <c r="F255" s="2">
        <v>34.700000000000003</v>
      </c>
    </row>
    <row r="256" spans="1:6" x14ac:dyDescent="0.3">
      <c r="A256" s="95">
        <v>44936</v>
      </c>
      <c r="B256" s="96">
        <v>0.50550925925925927</v>
      </c>
      <c r="C256" s="2">
        <v>5.22</v>
      </c>
      <c r="D256" s="2">
        <v>5.62</v>
      </c>
      <c r="E256" s="2">
        <v>25.01</v>
      </c>
      <c r="F256" s="2">
        <v>34.68</v>
      </c>
    </row>
    <row r="257" spans="1:6" x14ac:dyDescent="0.3">
      <c r="A257" s="95">
        <v>44936</v>
      </c>
      <c r="B257" s="96">
        <v>0.50620370370370371</v>
      </c>
      <c r="C257" s="2">
        <v>5.22</v>
      </c>
      <c r="D257" s="2">
        <v>5.62</v>
      </c>
      <c r="E257" s="2">
        <v>25.02</v>
      </c>
      <c r="F257" s="2">
        <v>34.72</v>
      </c>
    </row>
    <row r="258" spans="1:6" x14ac:dyDescent="0.3">
      <c r="A258" s="95">
        <v>44936</v>
      </c>
      <c r="B258" s="96">
        <v>0.50689814814814815</v>
      </c>
      <c r="C258" s="2">
        <v>5.22</v>
      </c>
      <c r="D258" s="2">
        <v>5.62</v>
      </c>
      <c r="E258" s="2">
        <v>25.02</v>
      </c>
      <c r="F258" s="2">
        <v>34.82</v>
      </c>
    </row>
    <row r="259" spans="1:6" x14ac:dyDescent="0.3">
      <c r="A259" s="95">
        <v>44936</v>
      </c>
      <c r="B259" s="96">
        <v>0.5075925925925926</v>
      </c>
      <c r="C259" s="2">
        <v>5.22</v>
      </c>
      <c r="D259" s="2">
        <v>5.62</v>
      </c>
      <c r="E259" s="2">
        <v>25.01</v>
      </c>
      <c r="F259" s="2">
        <v>34.81</v>
      </c>
    </row>
    <row r="260" spans="1:6" x14ac:dyDescent="0.3">
      <c r="A260" s="95">
        <v>44936</v>
      </c>
      <c r="B260" s="96">
        <v>0.50828703703703704</v>
      </c>
      <c r="C260" s="2">
        <v>5.22</v>
      </c>
      <c r="D260" s="2">
        <v>5.62</v>
      </c>
      <c r="E260" s="2">
        <v>25.02</v>
      </c>
      <c r="F260" s="2">
        <v>34.869999999999997</v>
      </c>
    </row>
    <row r="261" spans="1:6" x14ac:dyDescent="0.3">
      <c r="A261" s="95">
        <v>44936</v>
      </c>
      <c r="B261" s="96">
        <v>0.50898148148148148</v>
      </c>
      <c r="C261" s="2">
        <v>5.22</v>
      </c>
      <c r="D261" s="2">
        <v>5.62</v>
      </c>
      <c r="E261" s="2">
        <v>25.01</v>
      </c>
      <c r="F261" s="2">
        <v>34.86</v>
      </c>
    </row>
    <row r="262" spans="1:6" x14ac:dyDescent="0.3">
      <c r="A262" s="95">
        <v>44936</v>
      </c>
      <c r="B262" s="96">
        <v>0.50967592592592592</v>
      </c>
      <c r="C262" s="2">
        <v>5.22</v>
      </c>
      <c r="D262" s="2">
        <v>5.62</v>
      </c>
      <c r="E262" s="2">
        <v>25.01</v>
      </c>
      <c r="F262" s="2">
        <v>34.82</v>
      </c>
    </row>
    <row r="263" spans="1:6" x14ac:dyDescent="0.3">
      <c r="A263" s="95">
        <v>44936</v>
      </c>
      <c r="B263" s="96">
        <v>0.51037037037037036</v>
      </c>
      <c r="C263" s="2">
        <v>5.22</v>
      </c>
      <c r="D263" s="2">
        <v>5.62</v>
      </c>
      <c r="E263" s="2">
        <v>25.02</v>
      </c>
      <c r="F263" s="2">
        <v>34.840000000000003</v>
      </c>
    </row>
    <row r="264" spans="1:6" x14ac:dyDescent="0.3">
      <c r="A264" s="95">
        <v>44936</v>
      </c>
      <c r="B264" s="96">
        <v>0.51106481481481481</v>
      </c>
      <c r="C264" s="2">
        <v>5.22</v>
      </c>
      <c r="D264" s="2">
        <v>5.62</v>
      </c>
      <c r="E264" s="2">
        <v>25.02</v>
      </c>
      <c r="F264" s="2">
        <v>34.96</v>
      </c>
    </row>
    <row r="265" spans="1:6" x14ac:dyDescent="0.3">
      <c r="A265" s="95">
        <v>44936</v>
      </c>
      <c r="B265" s="96">
        <v>0.51175925925925925</v>
      </c>
      <c r="C265" s="2">
        <v>5.22</v>
      </c>
      <c r="D265" s="2">
        <v>5.62</v>
      </c>
      <c r="E265" s="2">
        <v>25.02</v>
      </c>
      <c r="F265" s="2">
        <v>35</v>
      </c>
    </row>
    <row r="266" spans="1:6" x14ac:dyDescent="0.3">
      <c r="A266" s="95">
        <v>44936</v>
      </c>
      <c r="B266" s="96">
        <v>0.51245370370370369</v>
      </c>
      <c r="C266" s="2">
        <v>5.22</v>
      </c>
      <c r="D266" s="2">
        <v>5.62</v>
      </c>
      <c r="E266" s="2">
        <v>25.02</v>
      </c>
      <c r="F266" s="2">
        <v>35</v>
      </c>
    </row>
    <row r="267" spans="1:6" x14ac:dyDescent="0.3">
      <c r="A267" s="95">
        <v>44936</v>
      </c>
      <c r="B267" s="96">
        <v>0.51314814814814813</v>
      </c>
      <c r="C267" s="2">
        <v>5.22</v>
      </c>
      <c r="D267" s="2">
        <v>5.62</v>
      </c>
      <c r="E267" s="2">
        <v>25.02</v>
      </c>
      <c r="F267" s="2">
        <v>34.99</v>
      </c>
    </row>
    <row r="268" spans="1:6" x14ac:dyDescent="0.3">
      <c r="A268" s="95">
        <v>44936</v>
      </c>
      <c r="B268" s="96">
        <v>0.51384259259259257</v>
      </c>
      <c r="C268" s="2">
        <v>5.22</v>
      </c>
      <c r="D268" s="2">
        <v>5.62</v>
      </c>
      <c r="E268" s="2">
        <v>25.02</v>
      </c>
      <c r="F268" s="2">
        <v>34.97</v>
      </c>
    </row>
    <row r="269" spans="1:6" x14ac:dyDescent="0.3">
      <c r="A269" s="95">
        <v>44936</v>
      </c>
      <c r="B269" s="96">
        <v>0.51453703703703701</v>
      </c>
      <c r="C269" s="2">
        <v>5.22</v>
      </c>
      <c r="D269" s="2">
        <v>5.62</v>
      </c>
      <c r="E269" s="2">
        <v>25.01</v>
      </c>
      <c r="F269" s="2">
        <v>34.96</v>
      </c>
    </row>
    <row r="270" spans="1:6" x14ac:dyDescent="0.3">
      <c r="A270" s="95">
        <v>44936</v>
      </c>
      <c r="B270" s="96">
        <v>0.51523148148148146</v>
      </c>
      <c r="C270" s="2">
        <v>5.22</v>
      </c>
      <c r="D270" s="2">
        <v>5.62</v>
      </c>
      <c r="E270" s="2">
        <v>25.01</v>
      </c>
      <c r="F270" s="2">
        <v>35.15</v>
      </c>
    </row>
    <row r="271" spans="1:6" x14ac:dyDescent="0.3">
      <c r="A271" s="95">
        <v>44936</v>
      </c>
      <c r="B271" s="96">
        <v>0.5159259259259259</v>
      </c>
      <c r="C271" s="2">
        <v>5.22</v>
      </c>
      <c r="D271" s="2">
        <v>5.62</v>
      </c>
      <c r="E271" s="2">
        <v>25.02</v>
      </c>
      <c r="F271" s="2">
        <v>35.18</v>
      </c>
    </row>
    <row r="272" spans="1:6" x14ac:dyDescent="0.3">
      <c r="A272" s="95">
        <v>44936</v>
      </c>
      <c r="B272" s="96">
        <v>0.51662037037037034</v>
      </c>
      <c r="C272" s="2">
        <v>5.22</v>
      </c>
      <c r="D272" s="2">
        <v>5.62</v>
      </c>
      <c r="E272" s="2">
        <v>25.01</v>
      </c>
      <c r="F272" s="2">
        <v>35.119999999999997</v>
      </c>
    </row>
    <row r="273" spans="1:7" x14ac:dyDescent="0.3">
      <c r="A273" s="95">
        <v>44936</v>
      </c>
      <c r="B273" s="96">
        <v>0.51731481481481478</v>
      </c>
      <c r="C273" s="2">
        <v>5.22</v>
      </c>
      <c r="D273" s="2">
        <v>5.62</v>
      </c>
      <c r="E273" s="2">
        <v>25.02</v>
      </c>
      <c r="F273" s="2">
        <v>35.1</v>
      </c>
    </row>
    <row r="274" spans="1:7" x14ac:dyDescent="0.3">
      <c r="A274" s="95">
        <v>44936</v>
      </c>
      <c r="B274" s="96">
        <v>0.51800925925925922</v>
      </c>
      <c r="C274" s="2">
        <v>5.22</v>
      </c>
      <c r="D274" s="2">
        <v>5.62</v>
      </c>
      <c r="E274" s="2">
        <v>25.01</v>
      </c>
      <c r="F274" s="2">
        <v>35.17</v>
      </c>
    </row>
    <row r="275" spans="1:7" x14ac:dyDescent="0.3">
      <c r="A275" s="95">
        <v>44936</v>
      </c>
      <c r="B275" s="96">
        <v>0.51870370370370367</v>
      </c>
      <c r="C275" s="2">
        <v>5.22</v>
      </c>
      <c r="D275" s="2">
        <v>5.62</v>
      </c>
      <c r="E275" s="2">
        <v>25.02</v>
      </c>
      <c r="F275" s="2">
        <v>35.17</v>
      </c>
    </row>
    <row r="276" spans="1:7" x14ac:dyDescent="0.3">
      <c r="A276" s="95">
        <v>44936</v>
      </c>
      <c r="B276" s="96">
        <v>0.51939814814814811</v>
      </c>
      <c r="C276" s="2">
        <v>5.22</v>
      </c>
      <c r="D276" s="2">
        <v>5.62</v>
      </c>
      <c r="E276" s="2">
        <v>25.01</v>
      </c>
      <c r="F276" s="2">
        <v>35.21</v>
      </c>
    </row>
    <row r="277" spans="1:7" x14ac:dyDescent="0.3">
      <c r="A277" s="95">
        <v>44936</v>
      </c>
      <c r="B277" s="96">
        <v>0.52009259259259266</v>
      </c>
      <c r="C277" s="2">
        <v>5.22</v>
      </c>
      <c r="D277" s="2">
        <v>5.62</v>
      </c>
      <c r="E277" s="2">
        <v>25.01</v>
      </c>
      <c r="F277" s="2">
        <v>35.18</v>
      </c>
    </row>
    <row r="278" spans="1:7" x14ac:dyDescent="0.3">
      <c r="A278" s="95">
        <v>44936</v>
      </c>
      <c r="B278" s="96">
        <v>0.52078703703703699</v>
      </c>
      <c r="C278" s="2">
        <v>5.22</v>
      </c>
      <c r="D278" s="2">
        <v>5.62</v>
      </c>
      <c r="E278" s="2">
        <v>25.01</v>
      </c>
      <c r="F278" s="2">
        <v>35.14</v>
      </c>
    </row>
    <row r="279" spans="1:7" x14ac:dyDescent="0.3">
      <c r="A279" s="95">
        <v>44936</v>
      </c>
      <c r="B279" s="96">
        <v>0.52148148148148155</v>
      </c>
      <c r="C279" s="2">
        <v>5.22</v>
      </c>
      <c r="D279" s="2">
        <v>5.62</v>
      </c>
      <c r="E279" s="2">
        <v>25.02</v>
      </c>
      <c r="F279" s="2">
        <v>35.18</v>
      </c>
    </row>
    <row r="280" spans="1:7" x14ac:dyDescent="0.3">
      <c r="A280" s="95">
        <v>44936</v>
      </c>
      <c r="B280" s="96">
        <v>0.52217592592592588</v>
      </c>
      <c r="C280" s="2">
        <v>5.22</v>
      </c>
      <c r="D280" s="2">
        <v>5.62</v>
      </c>
      <c r="E280" s="2">
        <v>25.01</v>
      </c>
      <c r="F280" s="2">
        <v>35.22</v>
      </c>
    </row>
    <row r="281" spans="1:7" x14ac:dyDescent="0.3">
      <c r="A281" s="95">
        <v>44936</v>
      </c>
      <c r="B281" s="96">
        <v>0.52287037037037043</v>
      </c>
      <c r="C281" s="2">
        <v>5.22</v>
      </c>
      <c r="D281" s="2">
        <v>5.62</v>
      </c>
      <c r="E281" s="2">
        <v>25.02</v>
      </c>
      <c r="F281" s="2">
        <v>35.299999999999997</v>
      </c>
    </row>
    <row r="282" spans="1:7" x14ac:dyDescent="0.3">
      <c r="A282" s="95">
        <v>44936</v>
      </c>
      <c r="B282" s="96">
        <v>0.52356481481481476</v>
      </c>
      <c r="C282" s="2">
        <v>5.22</v>
      </c>
      <c r="D282" s="2">
        <v>5.62</v>
      </c>
      <c r="E282" s="2">
        <v>25.01</v>
      </c>
      <c r="F282" s="2">
        <v>35.340000000000003</v>
      </c>
    </row>
    <row r="283" spans="1:7" x14ac:dyDescent="0.3">
      <c r="A283" s="95">
        <v>44936</v>
      </c>
      <c r="B283" s="96">
        <v>0.52425925925925931</v>
      </c>
      <c r="C283" s="2">
        <v>5.22</v>
      </c>
      <c r="D283" s="2">
        <v>5.62</v>
      </c>
      <c r="E283" s="2">
        <v>25.01</v>
      </c>
      <c r="F283" s="2">
        <v>35.49</v>
      </c>
    </row>
    <row r="284" spans="1:7" x14ac:dyDescent="0.3">
      <c r="A284" s="95">
        <v>44936</v>
      </c>
      <c r="B284" s="96">
        <v>0.52495370370370364</v>
      </c>
      <c r="C284" s="2">
        <v>5.22</v>
      </c>
      <c r="D284" s="2">
        <v>5.62</v>
      </c>
      <c r="E284" s="2">
        <v>25</v>
      </c>
      <c r="F284" s="2">
        <v>35.61</v>
      </c>
    </row>
    <row r="285" spans="1:7" x14ac:dyDescent="0.3">
      <c r="A285" s="95">
        <v>44936</v>
      </c>
      <c r="B285" s="96">
        <v>0.5256481481481482</v>
      </c>
      <c r="C285" s="2">
        <v>5.22</v>
      </c>
      <c r="D285" s="2">
        <v>5.62</v>
      </c>
      <c r="E285" s="2">
        <v>25.01</v>
      </c>
      <c r="F285" s="2">
        <v>35.69</v>
      </c>
    </row>
    <row r="286" spans="1:7" x14ac:dyDescent="0.3">
      <c r="A286" s="95">
        <v>44936</v>
      </c>
      <c r="B286" s="96">
        <v>0.52634259259259253</v>
      </c>
      <c r="C286" s="2">
        <v>5.22</v>
      </c>
      <c r="D286" s="2">
        <v>5.62</v>
      </c>
      <c r="E286" s="2">
        <v>25.01</v>
      </c>
      <c r="F286" s="2">
        <v>35.82</v>
      </c>
      <c r="G286" s="2" t="s">
        <v>217</v>
      </c>
    </row>
    <row r="287" spans="1:7" x14ac:dyDescent="0.3">
      <c r="A287" s="95">
        <v>44936</v>
      </c>
      <c r="B287" s="96">
        <v>0.52703703703703708</v>
      </c>
      <c r="C287" s="2">
        <v>5.22</v>
      </c>
      <c r="D287" s="2">
        <v>5.62</v>
      </c>
      <c r="E287" s="2">
        <v>25.01</v>
      </c>
      <c r="F287" s="2">
        <v>35.81</v>
      </c>
    </row>
    <row r="288" spans="1:7" x14ac:dyDescent="0.3">
      <c r="A288" s="95">
        <v>44936</v>
      </c>
      <c r="B288" s="96">
        <v>0.52773148148148141</v>
      </c>
      <c r="C288" s="2">
        <v>5.22</v>
      </c>
      <c r="D288" s="2">
        <v>5.62</v>
      </c>
      <c r="E288" s="2">
        <v>25.01</v>
      </c>
      <c r="F288" s="2">
        <v>35.92</v>
      </c>
    </row>
    <row r="289" spans="1:12" x14ac:dyDescent="0.3">
      <c r="A289" s="95">
        <v>44936</v>
      </c>
      <c r="B289" s="96">
        <v>0.52842592592592597</v>
      </c>
      <c r="C289" s="2">
        <v>5.22</v>
      </c>
      <c r="D289" s="2">
        <v>5.62</v>
      </c>
      <c r="E289" s="2">
        <v>25.01</v>
      </c>
      <c r="F289" s="2">
        <v>35.950000000000003</v>
      </c>
    </row>
    <row r="290" spans="1:12" x14ac:dyDescent="0.3">
      <c r="A290" s="95">
        <v>44936</v>
      </c>
      <c r="B290" s="96">
        <v>0.5291203703703703</v>
      </c>
      <c r="C290" s="2">
        <v>5.22</v>
      </c>
      <c r="D290" s="2">
        <v>5.62</v>
      </c>
      <c r="E290" s="2">
        <v>25.01</v>
      </c>
      <c r="F290" s="2">
        <v>35.96</v>
      </c>
    </row>
    <row r="291" spans="1:12" x14ac:dyDescent="0.3">
      <c r="A291" s="95">
        <v>44936</v>
      </c>
      <c r="B291" s="96">
        <v>0.52981481481481485</v>
      </c>
      <c r="C291" s="2">
        <v>5.22</v>
      </c>
      <c r="D291" s="2">
        <v>5.62</v>
      </c>
      <c r="E291" s="2">
        <v>25.01</v>
      </c>
      <c r="F291" s="2">
        <v>36.049999999999997</v>
      </c>
    </row>
    <row r="292" spans="1:12" x14ac:dyDescent="0.3">
      <c r="A292" s="95">
        <v>44936</v>
      </c>
      <c r="B292" s="96">
        <v>0.53050925925925929</v>
      </c>
      <c r="C292" s="2">
        <v>5.22</v>
      </c>
      <c r="D292" s="2">
        <v>5.62</v>
      </c>
      <c r="E292" s="2">
        <v>25.01</v>
      </c>
      <c r="F292" s="2">
        <v>35.979999999999997</v>
      </c>
    </row>
    <row r="293" spans="1:12" x14ac:dyDescent="0.3">
      <c r="A293" s="95"/>
      <c r="B293" s="96"/>
    </row>
    <row r="294" spans="1:12" ht="31.2" x14ac:dyDescent="0.3">
      <c r="A294" s="95" t="str">
        <f>A11</f>
        <v>Date</v>
      </c>
      <c r="B294" s="96"/>
      <c r="C294" s="120" t="str">
        <f>C11</f>
        <v>Exhaust Flow [LPM]</v>
      </c>
      <c r="D294" s="120" t="str">
        <f t="shared" ref="D294:F294" si="0">D11</f>
        <v>Inlet Flow [LPM]</v>
      </c>
      <c r="E294" s="120" t="str">
        <f t="shared" si="0"/>
        <v>Temperature [C]</v>
      </c>
      <c r="F294" s="120" t="str">
        <f t="shared" si="0"/>
        <v>Humidity [%]</v>
      </c>
      <c r="G294" s="120"/>
      <c r="H294" s="120"/>
      <c r="I294" s="120"/>
      <c r="J294" s="120"/>
      <c r="K294" s="120"/>
      <c r="L294" s="120"/>
    </row>
    <row r="295" spans="1:12" x14ac:dyDescent="0.3">
      <c r="A295" s="95">
        <f>A12</f>
        <v>44936</v>
      </c>
      <c r="B295" s="96" t="s">
        <v>1</v>
      </c>
      <c r="C295" s="92">
        <f t="shared" ref="C295:E295" si="1">AVERAGE(C46:C286)</f>
        <v>5.2198340248962865</v>
      </c>
      <c r="D295" s="92">
        <f t="shared" si="1"/>
        <v>5.619999999999977</v>
      </c>
      <c r="E295" s="92">
        <f t="shared" si="1"/>
        <v>24.976224066390188</v>
      </c>
      <c r="F295" s="92">
        <f>AVERAGE(F46:F286)</f>
        <v>35.063278008298738</v>
      </c>
      <c r="G295" s="92"/>
      <c r="H295" s="125"/>
      <c r="I295" s="126"/>
      <c r="J295" s="92"/>
      <c r="K295" s="127"/>
      <c r="L295" s="92"/>
    </row>
    <row r="296" spans="1:12" x14ac:dyDescent="0.3">
      <c r="A296" s="95"/>
      <c r="B296" s="96" t="s">
        <v>79</v>
      </c>
      <c r="C296" s="92">
        <f t="shared" ref="C296:E296" si="2">STDEV(C46:C286)</f>
        <v>1.2802359740991139E-3</v>
      </c>
      <c r="D296" s="92">
        <f t="shared" si="2"/>
        <v>2.3140698566503486E-14</v>
      </c>
      <c r="E296" s="92">
        <f t="shared" si="2"/>
        <v>9.9671625442728978E-2</v>
      </c>
      <c r="F296" s="92">
        <f>STDEV(F46:F286)</f>
        <v>0.57402420961374401</v>
      </c>
      <c r="G296" s="92"/>
      <c r="H296" s="125"/>
      <c r="I296" s="126"/>
      <c r="J296" s="92"/>
      <c r="K296" s="127"/>
      <c r="L296" s="92"/>
    </row>
    <row r="297" spans="1:12" x14ac:dyDescent="0.3">
      <c r="A297" s="95"/>
      <c r="B297" s="96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6F8E9B-4B3B-49D8-B6E2-E99599B7B926}">
  <dimension ref="A1:M297"/>
  <sheetViews>
    <sheetView workbookViewId="0">
      <pane ySplit="11" topLeftCell="A282" activePane="bottomLeft" state="frozen"/>
      <selection pane="bottomLeft" activeCell="G302" sqref="G302"/>
    </sheetView>
  </sheetViews>
  <sheetFormatPr defaultColWidth="9.109375" defaultRowHeight="15.6" x14ac:dyDescent="0.3"/>
  <cols>
    <col min="1" max="1" width="10.6640625" style="2" bestFit="1" customWidth="1"/>
    <col min="2" max="2" width="9.6640625" style="2" customWidth="1"/>
    <col min="3" max="3" width="12.6640625" style="2" customWidth="1"/>
    <col min="4" max="4" width="10.6640625" style="2" customWidth="1"/>
    <col min="5" max="5" width="11.6640625" style="2" customWidth="1"/>
    <col min="6" max="6" width="12.6640625" style="2" customWidth="1"/>
    <col min="7" max="7" width="13.33203125" style="2" customWidth="1"/>
    <col min="8" max="8" width="12.6640625" style="2" customWidth="1"/>
    <col min="9" max="9" width="9.6640625" style="2" customWidth="1"/>
    <col min="10" max="10" width="12.6640625" style="2" customWidth="1"/>
    <col min="11" max="12" width="10.6640625" style="2" customWidth="1"/>
    <col min="13" max="16384" width="9.109375" style="2"/>
  </cols>
  <sheetData>
    <row r="1" spans="1:12" x14ac:dyDescent="0.3">
      <c r="A1" s="2" t="s">
        <v>58</v>
      </c>
    </row>
    <row r="2" spans="1:12" x14ac:dyDescent="0.3">
      <c r="A2" s="2" t="s">
        <v>210</v>
      </c>
    </row>
    <row r="3" spans="1:12" x14ac:dyDescent="0.3">
      <c r="A3" s="2" t="s">
        <v>218</v>
      </c>
      <c r="D3" s="2" t="s">
        <v>219</v>
      </c>
    </row>
    <row r="4" spans="1:12" x14ac:dyDescent="0.3">
      <c r="A4" s="2" t="s">
        <v>62</v>
      </c>
    </row>
    <row r="5" spans="1:12" x14ac:dyDescent="0.3">
      <c r="A5" s="2" t="s">
        <v>63</v>
      </c>
    </row>
    <row r="6" spans="1:12" x14ac:dyDescent="0.3">
      <c r="A6" s="2" t="s">
        <v>64</v>
      </c>
    </row>
    <row r="8" spans="1:12" x14ac:dyDescent="0.3">
      <c r="A8" s="2" t="s">
        <v>203</v>
      </c>
    </row>
    <row r="9" spans="1:12" x14ac:dyDescent="0.3">
      <c r="A9" s="2" t="s">
        <v>204</v>
      </c>
    </row>
    <row r="10" spans="1:12" x14ac:dyDescent="0.3">
      <c r="A10" s="2" t="s">
        <v>213</v>
      </c>
    </row>
    <row r="11" spans="1:12" ht="30" customHeight="1" x14ac:dyDescent="0.3">
      <c r="A11" s="2" t="s">
        <v>0</v>
      </c>
      <c r="B11" s="94" t="s">
        <v>67</v>
      </c>
      <c r="C11" s="94" t="s">
        <v>68</v>
      </c>
      <c r="D11" s="172" t="s">
        <v>69</v>
      </c>
      <c r="E11" s="172" t="s">
        <v>70</v>
      </c>
      <c r="F11" s="94" t="s">
        <v>71</v>
      </c>
      <c r="G11" s="94" t="s">
        <v>72</v>
      </c>
      <c r="H11" s="94" t="s">
        <v>73</v>
      </c>
      <c r="I11" s="94" t="s">
        <v>74</v>
      </c>
      <c r="J11" s="94" t="s">
        <v>75</v>
      </c>
      <c r="K11" s="94" t="s">
        <v>133</v>
      </c>
      <c r="L11" s="94" t="s">
        <v>199</v>
      </c>
    </row>
    <row r="12" spans="1:12" x14ac:dyDescent="0.3">
      <c r="A12" s="95">
        <v>44937</v>
      </c>
      <c r="B12" s="96">
        <v>0.33517361111111116</v>
      </c>
      <c r="C12" s="2">
        <v>4.25</v>
      </c>
      <c r="D12" s="2">
        <v>5.28</v>
      </c>
      <c r="E12" s="2">
        <v>5.35</v>
      </c>
      <c r="F12" s="2">
        <v>-1.01</v>
      </c>
      <c r="G12" s="2">
        <v>2.74</v>
      </c>
      <c r="H12" s="2">
        <v>24.12</v>
      </c>
      <c r="I12" s="2">
        <v>38.11</v>
      </c>
      <c r="J12" s="2">
        <v>1.35</v>
      </c>
      <c r="K12" s="2">
        <v>4.0000000000000001E-3</v>
      </c>
    </row>
    <row r="13" spans="1:12" x14ac:dyDescent="0.3">
      <c r="A13" s="95">
        <v>44937</v>
      </c>
      <c r="B13" s="96">
        <v>0.33586805555555554</v>
      </c>
      <c r="C13" s="2">
        <v>4.24</v>
      </c>
      <c r="D13" s="2">
        <v>5.28</v>
      </c>
      <c r="E13" s="2">
        <v>5.35</v>
      </c>
      <c r="F13" s="2">
        <v>-1.02</v>
      </c>
      <c r="G13" s="2">
        <v>2.69</v>
      </c>
      <c r="H13" s="2">
        <v>24.12</v>
      </c>
      <c r="I13" s="2">
        <v>38.130000000000003</v>
      </c>
      <c r="J13" s="2">
        <v>1.35</v>
      </c>
      <c r="K13" s="2">
        <v>3.0000000000000001E-3</v>
      </c>
    </row>
    <row r="14" spans="1:12" x14ac:dyDescent="0.3">
      <c r="A14" s="95">
        <v>44937</v>
      </c>
      <c r="B14" s="96">
        <v>0.33656250000000004</v>
      </c>
      <c r="C14" s="2">
        <v>4.24</v>
      </c>
      <c r="D14" s="2">
        <v>5.28</v>
      </c>
      <c r="E14" s="2">
        <v>5.35</v>
      </c>
      <c r="F14" s="2">
        <v>-1</v>
      </c>
      <c r="G14" s="2">
        <v>2.7</v>
      </c>
      <c r="H14" s="2">
        <v>24.12</v>
      </c>
      <c r="I14" s="2">
        <v>38.17</v>
      </c>
      <c r="J14" s="2">
        <v>1.35</v>
      </c>
      <c r="K14" s="2">
        <v>3.0000000000000001E-3</v>
      </c>
    </row>
    <row r="15" spans="1:12" x14ac:dyDescent="0.3">
      <c r="A15" s="95">
        <v>44937</v>
      </c>
      <c r="B15" s="96">
        <v>0.33725694444444443</v>
      </c>
      <c r="C15" s="2">
        <v>4.24</v>
      </c>
      <c r="D15" s="2">
        <v>5.28</v>
      </c>
      <c r="E15" s="2">
        <v>5.35</v>
      </c>
      <c r="F15" s="2">
        <v>-0.99</v>
      </c>
      <c r="G15" s="2">
        <v>2.69</v>
      </c>
      <c r="H15" s="2">
        <v>24.13</v>
      </c>
      <c r="I15" s="2">
        <v>38.159999999999997</v>
      </c>
      <c r="J15" s="2">
        <v>1.35</v>
      </c>
      <c r="K15" s="2">
        <v>3.0000000000000001E-3</v>
      </c>
    </row>
    <row r="16" spans="1:12" x14ac:dyDescent="0.3">
      <c r="A16" s="95">
        <v>44937</v>
      </c>
      <c r="B16" s="96">
        <v>0.33795138888888893</v>
      </c>
      <c r="C16" s="2">
        <v>4.24</v>
      </c>
      <c r="D16" s="2">
        <v>5.28</v>
      </c>
      <c r="E16" s="2">
        <v>5.35</v>
      </c>
      <c r="F16" s="2">
        <v>-1.01</v>
      </c>
      <c r="G16" s="2">
        <v>2.68</v>
      </c>
      <c r="H16" s="2">
        <v>24.12</v>
      </c>
      <c r="I16" s="2">
        <v>38.119999999999997</v>
      </c>
      <c r="J16" s="2">
        <v>1.35</v>
      </c>
      <c r="K16" s="2">
        <v>3.0000000000000001E-3</v>
      </c>
    </row>
    <row r="17" spans="1:11" x14ac:dyDescent="0.3">
      <c r="A17" s="95">
        <v>44937</v>
      </c>
      <c r="B17" s="96">
        <v>0.33864583333333331</v>
      </c>
      <c r="C17" s="2">
        <v>4.24</v>
      </c>
      <c r="D17" s="2">
        <v>5.28</v>
      </c>
      <c r="E17" s="2">
        <v>5.35</v>
      </c>
      <c r="F17" s="2">
        <v>-1.01</v>
      </c>
      <c r="G17" s="2">
        <v>2.7</v>
      </c>
      <c r="H17" s="2">
        <v>24.13</v>
      </c>
      <c r="I17" s="2">
        <v>38.11</v>
      </c>
      <c r="J17" s="2">
        <v>1.35</v>
      </c>
      <c r="K17" s="2">
        <v>3.0000000000000001E-3</v>
      </c>
    </row>
    <row r="18" spans="1:11" x14ac:dyDescent="0.3">
      <c r="A18" s="95">
        <v>44937</v>
      </c>
      <c r="B18" s="96">
        <v>0.33934027777777781</v>
      </c>
      <c r="C18" s="2">
        <v>4.24</v>
      </c>
      <c r="D18" s="2">
        <v>5.28</v>
      </c>
      <c r="E18" s="2">
        <v>5.35</v>
      </c>
      <c r="F18" s="2">
        <v>-1.01</v>
      </c>
      <c r="G18" s="2">
        <v>2.7</v>
      </c>
      <c r="H18" s="2">
        <v>24.18</v>
      </c>
      <c r="I18" s="2">
        <v>38.1</v>
      </c>
      <c r="J18" s="2">
        <v>1.35</v>
      </c>
      <c r="K18" s="2">
        <v>3.0000000000000001E-3</v>
      </c>
    </row>
    <row r="19" spans="1:11" x14ac:dyDescent="0.3">
      <c r="A19" s="95">
        <v>44937</v>
      </c>
      <c r="B19" s="96">
        <v>0.3400347222222222</v>
      </c>
      <c r="C19" s="2">
        <v>4.24</v>
      </c>
      <c r="D19" s="2">
        <v>5.28</v>
      </c>
      <c r="E19" s="2">
        <v>5.35</v>
      </c>
      <c r="F19" s="2">
        <v>-0.99</v>
      </c>
      <c r="G19" s="2">
        <v>2.7</v>
      </c>
      <c r="H19" s="2">
        <v>24.23</v>
      </c>
      <c r="I19" s="2">
        <v>38.1</v>
      </c>
      <c r="J19" s="2">
        <v>1.35</v>
      </c>
      <c r="K19" s="2">
        <v>3.0000000000000001E-3</v>
      </c>
    </row>
    <row r="20" spans="1:11" x14ac:dyDescent="0.3">
      <c r="A20" s="95">
        <v>44937</v>
      </c>
      <c r="B20" s="96">
        <v>0.34072916666666669</v>
      </c>
      <c r="C20" s="2">
        <v>4.24</v>
      </c>
      <c r="D20" s="2">
        <v>5.28</v>
      </c>
      <c r="E20" s="2">
        <v>5.35</v>
      </c>
      <c r="F20" s="2">
        <v>-0.98</v>
      </c>
      <c r="G20" s="2">
        <v>2.7</v>
      </c>
      <c r="H20" s="2">
        <v>24.24</v>
      </c>
      <c r="I20" s="2">
        <v>38.119999999999997</v>
      </c>
      <c r="J20" s="2">
        <v>1.35</v>
      </c>
      <c r="K20" s="2">
        <v>3.0000000000000001E-3</v>
      </c>
    </row>
    <row r="21" spans="1:11" x14ac:dyDescent="0.3">
      <c r="A21" s="95">
        <v>44937</v>
      </c>
      <c r="B21" s="96">
        <v>0.34142361111111108</v>
      </c>
      <c r="C21" s="2">
        <v>4.25</v>
      </c>
      <c r="D21" s="2">
        <v>5.28</v>
      </c>
      <c r="E21" s="2">
        <v>5.35</v>
      </c>
      <c r="F21" s="2">
        <v>-0.97</v>
      </c>
      <c r="G21" s="2">
        <v>2.69</v>
      </c>
      <c r="H21" s="2">
        <v>24.25</v>
      </c>
      <c r="I21" s="2">
        <v>38.159999999999997</v>
      </c>
      <c r="J21" s="2">
        <v>1.35</v>
      </c>
      <c r="K21" s="2">
        <v>4.0000000000000001E-3</v>
      </c>
    </row>
    <row r="22" spans="1:11" x14ac:dyDescent="0.3">
      <c r="A22" s="95">
        <v>44937</v>
      </c>
      <c r="B22" s="96">
        <v>0.34211805555555558</v>
      </c>
      <c r="C22" s="2">
        <v>4.24</v>
      </c>
      <c r="D22" s="2">
        <v>5.28</v>
      </c>
      <c r="E22" s="2">
        <v>5.35</v>
      </c>
      <c r="F22" s="2">
        <v>-0.95</v>
      </c>
      <c r="G22" s="2">
        <v>2.69</v>
      </c>
      <c r="H22" s="2">
        <v>24.25</v>
      </c>
      <c r="I22" s="2">
        <v>38.130000000000003</v>
      </c>
      <c r="J22" s="2">
        <v>1.35</v>
      </c>
      <c r="K22" s="2">
        <v>3.0000000000000001E-3</v>
      </c>
    </row>
    <row r="23" spans="1:11" x14ac:dyDescent="0.3">
      <c r="A23" s="95">
        <v>44937</v>
      </c>
      <c r="B23" s="96">
        <v>0.34281249999999996</v>
      </c>
      <c r="C23" s="2">
        <v>4.24</v>
      </c>
      <c r="D23" s="2">
        <v>5.28</v>
      </c>
      <c r="E23" s="2">
        <v>5.35</v>
      </c>
      <c r="F23" s="2">
        <v>-0.91</v>
      </c>
      <c r="G23" s="2">
        <v>2.7</v>
      </c>
      <c r="H23" s="2">
        <v>24.25</v>
      </c>
      <c r="I23" s="2">
        <v>38.14</v>
      </c>
      <c r="J23" s="2">
        <v>1.35</v>
      </c>
      <c r="K23" s="2">
        <v>3.0000000000000001E-3</v>
      </c>
    </row>
    <row r="24" spans="1:11" x14ac:dyDescent="0.3">
      <c r="A24" s="95">
        <v>44937</v>
      </c>
      <c r="B24" s="96">
        <v>0.34350694444444446</v>
      </c>
      <c r="C24" s="2">
        <v>4.24</v>
      </c>
      <c r="D24" s="2">
        <v>5.28</v>
      </c>
      <c r="E24" s="2">
        <v>5.35</v>
      </c>
      <c r="F24" s="2">
        <v>-0.91</v>
      </c>
      <c r="G24" s="2">
        <v>2.78</v>
      </c>
      <c r="H24" s="2">
        <v>24.25</v>
      </c>
      <c r="I24" s="2">
        <v>38.18</v>
      </c>
      <c r="J24" s="2">
        <v>1.35</v>
      </c>
      <c r="K24" s="2">
        <v>3.0000000000000001E-3</v>
      </c>
    </row>
    <row r="25" spans="1:11" x14ac:dyDescent="0.3">
      <c r="A25" s="95">
        <v>44937</v>
      </c>
      <c r="B25" s="96">
        <v>0.3442013888888889</v>
      </c>
      <c r="C25" s="2">
        <v>4.25</v>
      </c>
      <c r="D25" s="2">
        <v>5.28</v>
      </c>
      <c r="E25" s="2">
        <v>5.35</v>
      </c>
      <c r="F25" s="2">
        <v>-0.85</v>
      </c>
      <c r="G25" s="2">
        <v>2.83</v>
      </c>
      <c r="H25" s="2">
        <v>24.25</v>
      </c>
      <c r="I25" s="2">
        <v>38.15</v>
      </c>
      <c r="J25" s="2">
        <v>1.35</v>
      </c>
      <c r="K25" s="2">
        <v>4.0000000000000001E-3</v>
      </c>
    </row>
    <row r="26" spans="1:11" x14ac:dyDescent="0.3">
      <c r="A26" s="95">
        <v>44937</v>
      </c>
      <c r="B26" s="96">
        <v>0.34489583333333335</v>
      </c>
      <c r="C26" s="2">
        <v>4.24</v>
      </c>
      <c r="D26" s="2">
        <v>5.28</v>
      </c>
      <c r="E26" s="2">
        <v>5.35</v>
      </c>
      <c r="F26" s="2">
        <v>-0.86</v>
      </c>
      <c r="G26" s="2">
        <v>2.87</v>
      </c>
      <c r="H26" s="2">
        <v>24.26</v>
      </c>
      <c r="I26" s="2">
        <v>38.56</v>
      </c>
      <c r="J26" s="2">
        <v>1.35</v>
      </c>
      <c r="K26" s="2">
        <v>3.0000000000000001E-3</v>
      </c>
    </row>
    <row r="27" spans="1:11" x14ac:dyDescent="0.3">
      <c r="A27" s="95">
        <v>44937</v>
      </c>
      <c r="B27" s="96">
        <v>0.34559027777777779</v>
      </c>
      <c r="C27" s="2">
        <v>4.24</v>
      </c>
      <c r="D27" s="2">
        <v>5.28</v>
      </c>
      <c r="E27" s="2">
        <v>5.35</v>
      </c>
      <c r="F27" s="2">
        <v>-0.85</v>
      </c>
      <c r="G27" s="2">
        <v>2.97</v>
      </c>
      <c r="H27" s="2">
        <v>24.25</v>
      </c>
      <c r="I27" s="2">
        <v>38.96</v>
      </c>
      <c r="J27" s="2">
        <v>1.35</v>
      </c>
      <c r="K27" s="2">
        <v>3.0000000000000001E-3</v>
      </c>
    </row>
    <row r="28" spans="1:11" x14ac:dyDescent="0.3">
      <c r="A28" s="95">
        <v>44937</v>
      </c>
      <c r="B28" s="96">
        <v>0.34628472222222223</v>
      </c>
      <c r="C28" s="2">
        <v>4.24</v>
      </c>
      <c r="D28" s="2">
        <v>5.28</v>
      </c>
      <c r="E28" s="2">
        <v>5.35</v>
      </c>
      <c r="F28" s="2">
        <v>-0.76</v>
      </c>
      <c r="G28" s="2">
        <v>2.93</v>
      </c>
      <c r="H28" s="2">
        <v>24.24</v>
      </c>
      <c r="I28" s="2">
        <v>38.6</v>
      </c>
      <c r="J28" s="2">
        <v>1.35</v>
      </c>
      <c r="K28" s="2">
        <v>3.0000000000000001E-3</v>
      </c>
    </row>
    <row r="29" spans="1:11" x14ac:dyDescent="0.3">
      <c r="A29" s="95">
        <v>44937</v>
      </c>
      <c r="B29" s="96">
        <v>0.34697916666666667</v>
      </c>
      <c r="C29" s="2">
        <v>4.24</v>
      </c>
      <c r="D29" s="2">
        <v>5.28</v>
      </c>
      <c r="E29" s="2">
        <v>5.35</v>
      </c>
      <c r="F29" s="2">
        <v>-0.81</v>
      </c>
      <c r="G29" s="2">
        <v>2.91</v>
      </c>
      <c r="H29" s="2">
        <v>24.24</v>
      </c>
      <c r="I29" s="2">
        <v>38.369999999999997</v>
      </c>
      <c r="J29" s="2">
        <v>1.35</v>
      </c>
      <c r="K29" s="2">
        <v>3.0000000000000001E-3</v>
      </c>
    </row>
    <row r="30" spans="1:11" x14ac:dyDescent="0.3">
      <c r="A30" s="95">
        <v>44937</v>
      </c>
      <c r="B30" s="96">
        <v>0.34767361111111111</v>
      </c>
      <c r="C30" s="2">
        <v>4.24</v>
      </c>
      <c r="D30" s="2">
        <v>5.28</v>
      </c>
      <c r="E30" s="2">
        <v>5.35</v>
      </c>
      <c r="F30" s="2">
        <v>-0.81</v>
      </c>
      <c r="G30" s="2">
        <v>2.91</v>
      </c>
      <c r="H30" s="2">
        <v>24.24</v>
      </c>
      <c r="I30" s="2">
        <v>38.26</v>
      </c>
      <c r="J30" s="2">
        <v>1.35</v>
      </c>
      <c r="K30" s="2">
        <v>3.0000000000000001E-3</v>
      </c>
    </row>
    <row r="31" spans="1:11" x14ac:dyDescent="0.3">
      <c r="A31" s="95">
        <v>44937</v>
      </c>
      <c r="B31" s="96">
        <v>0.34836805555555556</v>
      </c>
      <c r="C31" s="2">
        <v>4.24</v>
      </c>
      <c r="D31" s="2">
        <v>5.28</v>
      </c>
      <c r="E31" s="2">
        <v>5.35</v>
      </c>
      <c r="F31" s="2">
        <v>-0.81</v>
      </c>
      <c r="G31" s="2">
        <v>2.91</v>
      </c>
      <c r="H31" s="2">
        <v>24.24</v>
      </c>
      <c r="I31" s="2">
        <v>38.19</v>
      </c>
      <c r="J31" s="2">
        <v>1.35</v>
      </c>
      <c r="K31" s="2">
        <v>3.0000000000000001E-3</v>
      </c>
    </row>
    <row r="32" spans="1:11" x14ac:dyDescent="0.3">
      <c r="A32" s="95">
        <v>44937</v>
      </c>
      <c r="B32" s="96">
        <v>0.3490625</v>
      </c>
      <c r="C32" s="2">
        <v>4.24</v>
      </c>
      <c r="D32" s="2">
        <v>5.28</v>
      </c>
      <c r="E32" s="2">
        <v>5.35</v>
      </c>
      <c r="F32" s="2">
        <v>-0.82</v>
      </c>
      <c r="G32" s="2">
        <v>2.92</v>
      </c>
      <c r="H32" s="2">
        <v>24.24</v>
      </c>
      <c r="I32" s="2">
        <v>38.14</v>
      </c>
      <c r="J32" s="2">
        <v>1.35</v>
      </c>
      <c r="K32" s="2">
        <v>3.0000000000000001E-3</v>
      </c>
    </row>
    <row r="33" spans="1:13" x14ac:dyDescent="0.3">
      <c r="A33" s="95">
        <v>44937</v>
      </c>
      <c r="B33" s="96">
        <v>0.34975694444444444</v>
      </c>
      <c r="C33" s="2">
        <v>4.24</v>
      </c>
      <c r="D33" s="2">
        <v>5.28</v>
      </c>
      <c r="E33" s="2">
        <v>5.35</v>
      </c>
      <c r="F33" s="2">
        <v>-0.82</v>
      </c>
      <c r="G33" s="2">
        <v>2.99</v>
      </c>
      <c r="H33" s="2">
        <v>24.24</v>
      </c>
      <c r="I33" s="2">
        <v>38.11</v>
      </c>
      <c r="J33" s="2">
        <v>1.35</v>
      </c>
      <c r="K33" s="2">
        <v>3.0000000000000001E-3</v>
      </c>
    </row>
    <row r="34" spans="1:13" x14ac:dyDescent="0.3">
      <c r="A34" s="95">
        <v>44937</v>
      </c>
      <c r="B34" s="96">
        <v>0.35045138888888888</v>
      </c>
      <c r="C34" s="2">
        <v>4.24</v>
      </c>
      <c r="D34" s="2">
        <v>5.28</v>
      </c>
      <c r="E34" s="2">
        <v>5.35</v>
      </c>
      <c r="F34" s="2">
        <v>-0.83</v>
      </c>
      <c r="G34" s="2">
        <v>3.03</v>
      </c>
      <c r="H34" s="2">
        <v>24.24</v>
      </c>
      <c r="I34" s="2">
        <v>38.11</v>
      </c>
      <c r="J34" s="2">
        <v>1.35</v>
      </c>
      <c r="K34" s="2">
        <v>3.0000000000000001E-3</v>
      </c>
    </row>
    <row r="35" spans="1:13" x14ac:dyDescent="0.3">
      <c r="A35" s="95">
        <v>44937</v>
      </c>
      <c r="B35" s="96">
        <v>0.35114583333333332</v>
      </c>
      <c r="C35" s="2">
        <v>4.24</v>
      </c>
      <c r="D35" s="2">
        <v>5.28</v>
      </c>
      <c r="E35" s="2">
        <v>5.35</v>
      </c>
      <c r="F35" s="2">
        <v>-0.84</v>
      </c>
      <c r="G35" s="2">
        <v>3.03</v>
      </c>
      <c r="H35" s="2">
        <v>24.24</v>
      </c>
      <c r="I35" s="2">
        <v>38.1</v>
      </c>
      <c r="J35" s="2">
        <v>1.35</v>
      </c>
      <c r="K35" s="2">
        <v>3.0000000000000001E-3</v>
      </c>
    </row>
    <row r="36" spans="1:13" x14ac:dyDescent="0.3">
      <c r="A36" s="95">
        <v>44937</v>
      </c>
      <c r="B36" s="96">
        <v>0.35184027777777777</v>
      </c>
      <c r="C36" s="2">
        <v>4.24</v>
      </c>
      <c r="D36" s="2">
        <v>5.28</v>
      </c>
      <c r="E36" s="2">
        <v>5.35</v>
      </c>
      <c r="F36" s="2">
        <v>-0.83</v>
      </c>
      <c r="G36" s="2">
        <v>2.99</v>
      </c>
      <c r="H36" s="2">
        <v>24.24</v>
      </c>
      <c r="I36" s="2">
        <v>38.1</v>
      </c>
      <c r="J36" s="2">
        <v>1.35</v>
      </c>
      <c r="K36" s="2">
        <v>3.0000000000000001E-3</v>
      </c>
    </row>
    <row r="37" spans="1:13" x14ac:dyDescent="0.3">
      <c r="A37" s="95">
        <v>44937</v>
      </c>
      <c r="B37" s="96">
        <v>0.35253472222222221</v>
      </c>
      <c r="C37" s="2">
        <v>4.24</v>
      </c>
      <c r="D37" s="2">
        <v>5.28</v>
      </c>
      <c r="E37" s="2">
        <v>5.35</v>
      </c>
      <c r="F37" s="2">
        <v>-0.84</v>
      </c>
      <c r="G37" s="2">
        <v>2.99</v>
      </c>
      <c r="H37" s="2">
        <v>24.24</v>
      </c>
      <c r="I37" s="2">
        <v>38.1</v>
      </c>
      <c r="J37" s="2">
        <v>1.35</v>
      </c>
      <c r="K37" s="2">
        <v>3.0000000000000001E-3</v>
      </c>
    </row>
    <row r="38" spans="1:13" x14ac:dyDescent="0.3">
      <c r="A38" s="95">
        <v>44937</v>
      </c>
      <c r="B38" s="96">
        <v>0.35322916666666665</v>
      </c>
      <c r="C38" s="2">
        <v>4.24</v>
      </c>
      <c r="D38" s="2">
        <v>5.28</v>
      </c>
      <c r="E38" s="2">
        <v>5.35</v>
      </c>
      <c r="F38" s="2">
        <v>-0.83</v>
      </c>
      <c r="G38" s="2">
        <v>2.95</v>
      </c>
      <c r="H38" s="2">
        <v>24.24</v>
      </c>
      <c r="I38" s="2">
        <v>38.1</v>
      </c>
      <c r="J38" s="2">
        <v>1.35</v>
      </c>
      <c r="K38" s="2">
        <v>3.0000000000000001E-3</v>
      </c>
    </row>
    <row r="39" spans="1:13" x14ac:dyDescent="0.3">
      <c r="A39" s="95">
        <v>44937</v>
      </c>
      <c r="B39" s="96">
        <v>0.35392361111111109</v>
      </c>
      <c r="C39" s="2">
        <v>4.24</v>
      </c>
      <c r="D39" s="2">
        <v>5.28</v>
      </c>
      <c r="E39" s="2">
        <v>5.35</v>
      </c>
      <c r="F39" s="2">
        <v>-0.85</v>
      </c>
      <c r="G39" s="2">
        <v>2.9</v>
      </c>
      <c r="H39" s="2">
        <v>24.24</v>
      </c>
      <c r="I39" s="2">
        <v>38.1</v>
      </c>
      <c r="J39" s="2">
        <v>1.35</v>
      </c>
      <c r="K39" s="2">
        <v>3.0000000000000001E-3</v>
      </c>
    </row>
    <row r="40" spans="1:13" x14ac:dyDescent="0.3">
      <c r="A40" s="95">
        <v>44937</v>
      </c>
      <c r="B40" s="96">
        <v>0.35461805555555559</v>
      </c>
      <c r="C40" s="2">
        <v>4.24</v>
      </c>
      <c r="D40" s="2">
        <v>5.28</v>
      </c>
      <c r="E40" s="2">
        <v>5.35</v>
      </c>
      <c r="F40" s="2">
        <v>-0.85</v>
      </c>
      <c r="G40" s="2">
        <v>2.88</v>
      </c>
      <c r="H40" s="2">
        <v>24.24</v>
      </c>
      <c r="I40" s="2">
        <v>38.1</v>
      </c>
      <c r="J40" s="2">
        <v>1.35</v>
      </c>
      <c r="K40" s="2">
        <v>3.0000000000000001E-3</v>
      </c>
    </row>
    <row r="41" spans="1:13" x14ac:dyDescent="0.3">
      <c r="A41" s="95">
        <v>44937</v>
      </c>
      <c r="B41" s="96">
        <v>0.35531249999999998</v>
      </c>
      <c r="C41" s="2">
        <v>4.24</v>
      </c>
      <c r="D41" s="2">
        <v>5.28</v>
      </c>
      <c r="E41" s="2">
        <v>5.35</v>
      </c>
      <c r="F41" s="2">
        <v>10.07</v>
      </c>
      <c r="G41" s="2">
        <v>3.28</v>
      </c>
      <c r="H41" s="2">
        <v>24.24</v>
      </c>
      <c r="I41" s="2">
        <v>38.1</v>
      </c>
      <c r="J41" s="2">
        <v>1.35</v>
      </c>
      <c r="K41" s="2">
        <v>3.0000000000000001E-3</v>
      </c>
    </row>
    <row r="42" spans="1:13" x14ac:dyDescent="0.3">
      <c r="A42" s="95"/>
      <c r="B42" s="96"/>
    </row>
    <row r="43" spans="1:13" x14ac:dyDescent="0.3">
      <c r="A43" s="95">
        <v>44937</v>
      </c>
      <c r="B43" s="96">
        <v>0.35600694444444447</v>
      </c>
      <c r="C43" s="2">
        <v>8.7799999999999994</v>
      </c>
      <c r="D43" s="2">
        <v>5.28</v>
      </c>
      <c r="E43" s="2">
        <v>5.35</v>
      </c>
      <c r="F43" s="2">
        <v>87.08</v>
      </c>
      <c r="G43" s="2">
        <v>3.24</v>
      </c>
      <c r="H43" s="2">
        <v>24.24</v>
      </c>
      <c r="I43" s="2">
        <v>38.08</v>
      </c>
      <c r="J43" s="2">
        <v>1.35</v>
      </c>
      <c r="K43" s="2">
        <v>7.2999999999999995E-2</v>
      </c>
      <c r="L43" s="97">
        <f>36.4-((0.212-K43)*172.03)</f>
        <v>12.487829999999995</v>
      </c>
      <c r="M43" s="2" t="s">
        <v>216</v>
      </c>
    </row>
    <row r="44" spans="1:13" x14ac:dyDescent="0.3">
      <c r="A44" s="95">
        <v>44937</v>
      </c>
      <c r="B44" s="96">
        <v>0.35670138888888886</v>
      </c>
      <c r="C44" s="2">
        <v>13.31</v>
      </c>
      <c r="D44" s="2">
        <v>5.28</v>
      </c>
      <c r="E44" s="2">
        <v>5.35</v>
      </c>
      <c r="F44" s="2">
        <v>85.36</v>
      </c>
      <c r="G44" s="2">
        <v>2.96</v>
      </c>
      <c r="H44" s="2">
        <v>24.24</v>
      </c>
      <c r="I44" s="2">
        <v>38.1</v>
      </c>
      <c r="J44" s="2">
        <v>1.35</v>
      </c>
      <c r="K44" s="2">
        <v>0.111</v>
      </c>
      <c r="L44" s="97">
        <f t="shared" ref="L44:L107" si="0">36.4-((0.212-K44)*172.03)</f>
        <v>19.02497</v>
      </c>
      <c r="M44" s="2" t="s">
        <v>208</v>
      </c>
    </row>
    <row r="45" spans="1:13" x14ac:dyDescent="0.3">
      <c r="A45" s="95">
        <v>44937</v>
      </c>
      <c r="B45" s="96">
        <v>0.35739583333333336</v>
      </c>
      <c r="C45" s="2">
        <v>18.59</v>
      </c>
      <c r="D45" s="2">
        <v>5.28</v>
      </c>
      <c r="E45" s="2">
        <v>5.35</v>
      </c>
      <c r="F45" s="2">
        <v>85.35</v>
      </c>
      <c r="G45" s="2">
        <v>2.87</v>
      </c>
      <c r="H45" s="2">
        <v>24.24</v>
      </c>
      <c r="I45" s="2">
        <v>38.11</v>
      </c>
      <c r="J45" s="2">
        <v>1.35</v>
      </c>
      <c r="K45" s="2">
        <v>0.14099999999999999</v>
      </c>
      <c r="L45" s="97">
        <f t="shared" si="0"/>
        <v>24.185869999999998</v>
      </c>
    </row>
    <row r="46" spans="1:13" x14ac:dyDescent="0.3">
      <c r="A46" s="95">
        <v>44937</v>
      </c>
      <c r="B46" s="96">
        <v>0.35809027777777774</v>
      </c>
      <c r="C46" s="2">
        <v>22.57</v>
      </c>
      <c r="D46" s="2">
        <v>5.28</v>
      </c>
      <c r="E46" s="2">
        <v>5.35</v>
      </c>
      <c r="F46" s="2">
        <v>85.35</v>
      </c>
      <c r="G46" s="2">
        <v>2.86</v>
      </c>
      <c r="H46" s="2">
        <v>24.24</v>
      </c>
      <c r="I46" s="2">
        <v>38.1</v>
      </c>
      <c r="J46" s="2">
        <v>1.35</v>
      </c>
      <c r="K46" s="2">
        <v>0.16</v>
      </c>
      <c r="L46" s="97">
        <f t="shared" si="0"/>
        <v>27.454439999999998</v>
      </c>
    </row>
    <row r="47" spans="1:13" x14ac:dyDescent="0.3">
      <c r="A47" s="95">
        <v>44937</v>
      </c>
      <c r="B47" s="96">
        <v>0.35878472222222224</v>
      </c>
      <c r="C47" s="2">
        <v>24.72</v>
      </c>
      <c r="D47" s="2">
        <v>5.28</v>
      </c>
      <c r="E47" s="2">
        <v>5.35</v>
      </c>
      <c r="F47" s="2">
        <v>85.35</v>
      </c>
      <c r="G47" s="2">
        <v>2.86</v>
      </c>
      <c r="H47" s="2">
        <v>24.24</v>
      </c>
      <c r="I47" s="2">
        <v>38.08</v>
      </c>
      <c r="J47" s="2">
        <v>1.35</v>
      </c>
      <c r="K47" s="2">
        <v>0.16900000000000001</v>
      </c>
      <c r="L47" s="97">
        <f t="shared" si="0"/>
        <v>29.00271</v>
      </c>
    </row>
    <row r="48" spans="1:13" x14ac:dyDescent="0.3">
      <c r="A48" s="95">
        <v>44937</v>
      </c>
      <c r="B48" s="96">
        <v>0.35947916666666663</v>
      </c>
      <c r="C48" s="2">
        <v>25.75</v>
      </c>
      <c r="D48" s="2">
        <v>5.28</v>
      </c>
      <c r="E48" s="2">
        <v>5.35</v>
      </c>
      <c r="F48" s="2">
        <v>85.35</v>
      </c>
      <c r="G48" s="2">
        <v>2.84</v>
      </c>
      <c r="H48" s="2">
        <v>24.24</v>
      </c>
      <c r="I48" s="2">
        <v>38.08</v>
      </c>
      <c r="J48" s="2">
        <v>1.35</v>
      </c>
      <c r="K48" s="2">
        <v>0.17299999999999999</v>
      </c>
      <c r="L48" s="97">
        <f t="shared" si="0"/>
        <v>29.690829999999998</v>
      </c>
    </row>
    <row r="49" spans="1:12" x14ac:dyDescent="0.3">
      <c r="A49" s="95">
        <v>44937</v>
      </c>
      <c r="B49" s="96">
        <v>0.36017361111111112</v>
      </c>
      <c r="C49" s="2">
        <v>26.26</v>
      </c>
      <c r="D49" s="2">
        <v>5.28</v>
      </c>
      <c r="E49" s="2">
        <v>5.35</v>
      </c>
      <c r="F49" s="2">
        <v>85.35</v>
      </c>
      <c r="G49" s="2">
        <v>2.87</v>
      </c>
      <c r="H49" s="2">
        <v>24.24</v>
      </c>
      <c r="I49" s="2">
        <v>38.08</v>
      </c>
      <c r="J49" s="2">
        <v>1.35</v>
      </c>
      <c r="K49" s="2">
        <v>0.17499999999999999</v>
      </c>
      <c r="L49" s="97">
        <f t="shared" si="0"/>
        <v>30.034889999999997</v>
      </c>
    </row>
    <row r="50" spans="1:12" x14ac:dyDescent="0.3">
      <c r="A50" s="95">
        <v>44937</v>
      </c>
      <c r="B50" s="96">
        <v>0.36086805555555551</v>
      </c>
      <c r="C50" s="2">
        <v>26.57</v>
      </c>
      <c r="D50" s="2">
        <v>5.28</v>
      </c>
      <c r="E50" s="2">
        <v>5.35</v>
      </c>
      <c r="F50" s="2">
        <v>85.35</v>
      </c>
      <c r="G50" s="2">
        <v>2.86</v>
      </c>
      <c r="H50" s="2">
        <v>24.24</v>
      </c>
      <c r="I50" s="2">
        <v>38.119999999999997</v>
      </c>
      <c r="J50" s="2">
        <v>1.35</v>
      </c>
      <c r="K50" s="2">
        <v>0.17699999999999999</v>
      </c>
      <c r="L50" s="97">
        <f t="shared" si="0"/>
        <v>30.378949999999996</v>
      </c>
    </row>
    <row r="51" spans="1:12" x14ac:dyDescent="0.3">
      <c r="A51" s="95">
        <v>44937</v>
      </c>
      <c r="B51" s="96">
        <v>0.36156250000000001</v>
      </c>
      <c r="C51" s="2">
        <v>26.73</v>
      </c>
      <c r="D51" s="2">
        <v>5.28</v>
      </c>
      <c r="E51" s="2">
        <v>5.35</v>
      </c>
      <c r="F51" s="2">
        <v>85.35</v>
      </c>
      <c r="G51" s="2">
        <v>2.84</v>
      </c>
      <c r="H51" s="2">
        <v>24.24</v>
      </c>
      <c r="I51" s="2">
        <v>38.11</v>
      </c>
      <c r="J51" s="2">
        <v>1.35</v>
      </c>
      <c r="K51" s="2">
        <v>0.17699999999999999</v>
      </c>
      <c r="L51" s="97">
        <f t="shared" si="0"/>
        <v>30.378949999999996</v>
      </c>
    </row>
    <row r="52" spans="1:12" x14ac:dyDescent="0.3">
      <c r="A52" s="95">
        <v>44937</v>
      </c>
      <c r="B52" s="96">
        <v>0.3622569444444444</v>
      </c>
      <c r="C52" s="2">
        <v>26.87</v>
      </c>
      <c r="D52" s="2">
        <v>5.28</v>
      </c>
      <c r="E52" s="2">
        <v>5.35</v>
      </c>
      <c r="F52" s="2">
        <v>85.34</v>
      </c>
      <c r="G52" s="2">
        <v>2.85</v>
      </c>
      <c r="H52" s="2">
        <v>24.24</v>
      </c>
      <c r="I52" s="2">
        <v>38.1</v>
      </c>
      <c r="J52" s="2">
        <v>1.35</v>
      </c>
      <c r="K52" s="2">
        <v>0.17799999999999999</v>
      </c>
      <c r="L52" s="97">
        <f t="shared" si="0"/>
        <v>30.550979999999999</v>
      </c>
    </row>
    <row r="53" spans="1:12" x14ac:dyDescent="0.3">
      <c r="A53" s="95">
        <v>44937</v>
      </c>
      <c r="B53" s="96">
        <v>0.36295138888888889</v>
      </c>
      <c r="C53" s="2">
        <v>26.96</v>
      </c>
      <c r="D53" s="2">
        <v>5.28</v>
      </c>
      <c r="E53" s="2">
        <v>5.35</v>
      </c>
      <c r="F53" s="2">
        <v>85.36</v>
      </c>
      <c r="G53" s="2">
        <v>2.84</v>
      </c>
      <c r="H53" s="2">
        <v>24.25</v>
      </c>
      <c r="I53" s="2">
        <v>38.1</v>
      </c>
      <c r="J53" s="2">
        <v>1.35</v>
      </c>
      <c r="K53" s="2">
        <v>0.17799999999999999</v>
      </c>
      <c r="L53" s="97">
        <f t="shared" si="0"/>
        <v>30.550979999999999</v>
      </c>
    </row>
    <row r="54" spans="1:12" x14ac:dyDescent="0.3">
      <c r="A54" s="95">
        <v>44937</v>
      </c>
      <c r="B54" s="96">
        <v>0.36364583333333328</v>
      </c>
      <c r="C54" s="2">
        <v>27.02</v>
      </c>
      <c r="D54" s="2">
        <v>5.28</v>
      </c>
      <c r="E54" s="2">
        <v>5.35</v>
      </c>
      <c r="F54" s="2">
        <v>85.35</v>
      </c>
      <c r="G54" s="2">
        <v>2.85</v>
      </c>
      <c r="H54" s="2">
        <v>24.24</v>
      </c>
      <c r="I54" s="2">
        <v>38.119999999999997</v>
      </c>
      <c r="J54" s="2">
        <v>1.35</v>
      </c>
      <c r="K54" s="2">
        <v>0.17799999999999999</v>
      </c>
      <c r="L54" s="97">
        <f t="shared" si="0"/>
        <v>30.550979999999999</v>
      </c>
    </row>
    <row r="55" spans="1:12" x14ac:dyDescent="0.3">
      <c r="A55" s="95">
        <v>44937</v>
      </c>
      <c r="B55" s="96">
        <v>0.36434027777777778</v>
      </c>
      <c r="C55" s="2">
        <v>27.06</v>
      </c>
      <c r="D55" s="2">
        <v>5.28</v>
      </c>
      <c r="E55" s="2">
        <v>5.35</v>
      </c>
      <c r="F55" s="2">
        <v>85.35</v>
      </c>
      <c r="G55" s="2">
        <v>2.84</v>
      </c>
      <c r="H55" s="2">
        <v>24.24</v>
      </c>
      <c r="I55" s="2">
        <v>38.11</v>
      </c>
      <c r="J55" s="2">
        <v>1.35</v>
      </c>
      <c r="K55" s="2">
        <v>0.17899999999999999</v>
      </c>
      <c r="L55" s="97">
        <f t="shared" si="0"/>
        <v>30.723009999999999</v>
      </c>
    </row>
    <row r="56" spans="1:12" x14ac:dyDescent="0.3">
      <c r="A56" s="95">
        <v>44937</v>
      </c>
      <c r="B56" s="96">
        <v>0.36503472222222227</v>
      </c>
      <c r="C56" s="2">
        <v>27.02</v>
      </c>
      <c r="D56" s="2">
        <v>5.28</v>
      </c>
      <c r="E56" s="2">
        <v>5.35</v>
      </c>
      <c r="F56" s="2">
        <v>85.34</v>
      </c>
      <c r="G56" s="2">
        <v>2.83</v>
      </c>
      <c r="H56" s="2">
        <v>24.24</v>
      </c>
      <c r="I56" s="2">
        <v>38.11</v>
      </c>
      <c r="J56" s="2">
        <v>1.35</v>
      </c>
      <c r="K56" s="2">
        <v>0.17799999999999999</v>
      </c>
      <c r="L56" s="97">
        <f t="shared" si="0"/>
        <v>30.550979999999999</v>
      </c>
    </row>
    <row r="57" spans="1:12" x14ac:dyDescent="0.3">
      <c r="A57" s="95">
        <v>44937</v>
      </c>
      <c r="B57" s="96">
        <v>0.36572916666666666</v>
      </c>
      <c r="C57" s="2">
        <v>27.13</v>
      </c>
      <c r="D57" s="2">
        <v>5.28</v>
      </c>
      <c r="E57" s="2">
        <v>5.35</v>
      </c>
      <c r="F57" s="2">
        <v>85.35</v>
      </c>
      <c r="G57" s="2">
        <v>2.78</v>
      </c>
      <c r="H57" s="2">
        <v>24.24</v>
      </c>
      <c r="I57" s="2">
        <v>38.1</v>
      </c>
      <c r="J57" s="2">
        <v>1.35</v>
      </c>
      <c r="K57" s="2">
        <v>0.17899999999999999</v>
      </c>
      <c r="L57" s="97">
        <f t="shared" si="0"/>
        <v>30.723009999999999</v>
      </c>
    </row>
    <row r="58" spans="1:12" x14ac:dyDescent="0.3">
      <c r="A58" s="95">
        <v>44937</v>
      </c>
      <c r="B58" s="96">
        <v>0.36642361111111116</v>
      </c>
      <c r="C58" s="2">
        <v>27.17</v>
      </c>
      <c r="D58" s="2">
        <v>5.28</v>
      </c>
      <c r="E58" s="2">
        <v>5.35</v>
      </c>
      <c r="F58" s="2">
        <v>85.37</v>
      </c>
      <c r="G58" s="2">
        <v>2.71</v>
      </c>
      <c r="H58" s="2">
        <v>24.24</v>
      </c>
      <c r="I58" s="2">
        <v>38.090000000000003</v>
      </c>
      <c r="J58" s="2">
        <v>1.35</v>
      </c>
      <c r="K58" s="2">
        <v>0.17899999999999999</v>
      </c>
      <c r="L58" s="97">
        <f t="shared" si="0"/>
        <v>30.723009999999999</v>
      </c>
    </row>
    <row r="59" spans="1:12" x14ac:dyDescent="0.3">
      <c r="A59" s="95">
        <v>44937</v>
      </c>
      <c r="B59" s="96">
        <v>0.36711805555555554</v>
      </c>
      <c r="C59" s="2">
        <v>27.18</v>
      </c>
      <c r="D59" s="2">
        <v>5.28</v>
      </c>
      <c r="E59" s="2">
        <v>5.35</v>
      </c>
      <c r="F59" s="2">
        <v>85.35</v>
      </c>
      <c r="G59" s="2">
        <v>2.66</v>
      </c>
      <c r="H59" s="2">
        <v>24.24</v>
      </c>
      <c r="I59" s="2">
        <v>38.090000000000003</v>
      </c>
      <c r="J59" s="2">
        <v>1.35</v>
      </c>
      <c r="K59" s="2">
        <v>0.17899999999999999</v>
      </c>
      <c r="L59" s="97">
        <f t="shared" si="0"/>
        <v>30.723009999999999</v>
      </c>
    </row>
    <row r="60" spans="1:12" x14ac:dyDescent="0.3">
      <c r="A60" s="95">
        <v>44937</v>
      </c>
      <c r="B60" s="96">
        <v>0.36781250000000004</v>
      </c>
      <c r="C60" s="2">
        <v>27.22</v>
      </c>
      <c r="D60" s="2">
        <v>5.28</v>
      </c>
      <c r="E60" s="2">
        <v>5.35</v>
      </c>
      <c r="F60" s="2">
        <v>85.35</v>
      </c>
      <c r="G60" s="2">
        <v>2.78</v>
      </c>
      <c r="H60" s="2">
        <v>24.24</v>
      </c>
      <c r="I60" s="2">
        <v>38.090000000000003</v>
      </c>
      <c r="J60" s="2">
        <v>1.35</v>
      </c>
      <c r="K60" s="2">
        <v>0.17899999999999999</v>
      </c>
      <c r="L60" s="97">
        <f t="shared" si="0"/>
        <v>30.723009999999999</v>
      </c>
    </row>
    <row r="61" spans="1:12" x14ac:dyDescent="0.3">
      <c r="A61" s="95">
        <v>44937</v>
      </c>
      <c r="B61" s="96">
        <v>0.36850694444444443</v>
      </c>
      <c r="C61" s="2">
        <v>27.22</v>
      </c>
      <c r="D61" s="2">
        <v>5.28</v>
      </c>
      <c r="E61" s="2">
        <v>5.35</v>
      </c>
      <c r="F61" s="2">
        <v>85.35</v>
      </c>
      <c r="G61" s="2">
        <v>2.69</v>
      </c>
      <c r="H61" s="2">
        <v>24.24</v>
      </c>
      <c r="I61" s="2">
        <v>38.08</v>
      </c>
      <c r="J61" s="2">
        <v>1.35</v>
      </c>
      <c r="K61" s="2">
        <v>0.17899999999999999</v>
      </c>
      <c r="L61" s="97">
        <f t="shared" si="0"/>
        <v>30.723009999999999</v>
      </c>
    </row>
    <row r="62" spans="1:12" x14ac:dyDescent="0.3">
      <c r="A62" s="95">
        <v>44937</v>
      </c>
      <c r="B62" s="96">
        <v>0.36920138888888893</v>
      </c>
      <c r="C62" s="2">
        <v>27.21</v>
      </c>
      <c r="D62" s="2">
        <v>5.28</v>
      </c>
      <c r="E62" s="2">
        <v>5.35</v>
      </c>
      <c r="F62" s="2">
        <v>85.34</v>
      </c>
      <c r="G62" s="2">
        <v>2.63</v>
      </c>
      <c r="H62" s="2">
        <v>24.24</v>
      </c>
      <c r="I62" s="2">
        <v>38.08</v>
      </c>
      <c r="J62" s="2">
        <v>1.35</v>
      </c>
      <c r="K62" s="2">
        <v>0.17899999999999999</v>
      </c>
      <c r="L62" s="97">
        <f t="shared" si="0"/>
        <v>30.723009999999999</v>
      </c>
    </row>
    <row r="63" spans="1:12" x14ac:dyDescent="0.3">
      <c r="A63" s="95">
        <v>44937</v>
      </c>
      <c r="B63" s="96">
        <v>0.36989583333333331</v>
      </c>
      <c r="C63" s="2">
        <v>27.23</v>
      </c>
      <c r="D63" s="2">
        <v>5.28</v>
      </c>
      <c r="E63" s="2">
        <v>5.35</v>
      </c>
      <c r="F63" s="2">
        <v>85.35</v>
      </c>
      <c r="G63" s="2">
        <v>2.66</v>
      </c>
      <c r="H63" s="2">
        <v>24.24</v>
      </c>
      <c r="I63" s="2">
        <v>38.090000000000003</v>
      </c>
      <c r="J63" s="2">
        <v>1.35</v>
      </c>
      <c r="K63" s="2">
        <v>0.17899999999999999</v>
      </c>
      <c r="L63" s="97">
        <f t="shared" si="0"/>
        <v>30.723009999999999</v>
      </c>
    </row>
    <row r="64" spans="1:12" x14ac:dyDescent="0.3">
      <c r="A64" s="95">
        <v>44937</v>
      </c>
      <c r="B64" s="96">
        <v>0.37059027777777781</v>
      </c>
      <c r="C64" s="2">
        <v>27.28</v>
      </c>
      <c r="D64" s="2">
        <v>5.28</v>
      </c>
      <c r="E64" s="2">
        <v>5.35</v>
      </c>
      <c r="F64" s="2">
        <v>85.35</v>
      </c>
      <c r="G64" s="2">
        <v>2.66</v>
      </c>
      <c r="H64" s="2">
        <v>24.24</v>
      </c>
      <c r="I64" s="2">
        <v>38.08</v>
      </c>
      <c r="J64" s="2">
        <v>1.35</v>
      </c>
      <c r="K64" s="2">
        <v>0.17899999999999999</v>
      </c>
      <c r="L64" s="97">
        <f t="shared" si="0"/>
        <v>30.723009999999999</v>
      </c>
    </row>
    <row r="65" spans="1:12" x14ac:dyDescent="0.3">
      <c r="A65" s="95">
        <v>44937</v>
      </c>
      <c r="B65" s="96">
        <v>0.3712847222222222</v>
      </c>
      <c r="C65" s="2">
        <v>27.3</v>
      </c>
      <c r="D65" s="2">
        <v>5.28</v>
      </c>
      <c r="E65" s="2">
        <v>5.35</v>
      </c>
      <c r="F65" s="2">
        <v>85.35</v>
      </c>
      <c r="G65" s="2">
        <v>2.63</v>
      </c>
      <c r="H65" s="2">
        <v>24.24</v>
      </c>
      <c r="I65" s="2">
        <v>38.090000000000003</v>
      </c>
      <c r="J65" s="2">
        <v>1.35</v>
      </c>
      <c r="K65" s="2">
        <v>0.18</v>
      </c>
      <c r="L65" s="97">
        <f t="shared" si="0"/>
        <v>30.895039999999998</v>
      </c>
    </row>
    <row r="66" spans="1:12" x14ac:dyDescent="0.3">
      <c r="A66" s="95">
        <v>44937</v>
      </c>
      <c r="B66" s="96">
        <v>0.37197916666666669</v>
      </c>
      <c r="C66" s="2">
        <v>27.33</v>
      </c>
      <c r="D66" s="2">
        <v>5.28</v>
      </c>
      <c r="E66" s="2">
        <v>5.35</v>
      </c>
      <c r="F66" s="2">
        <v>85.35</v>
      </c>
      <c r="G66" s="2">
        <v>2.65</v>
      </c>
      <c r="H66" s="2">
        <v>24.24</v>
      </c>
      <c r="I66" s="2">
        <v>38.1</v>
      </c>
      <c r="J66" s="2">
        <v>1.35</v>
      </c>
      <c r="K66" s="2">
        <v>0.18</v>
      </c>
      <c r="L66" s="97">
        <f t="shared" si="0"/>
        <v>30.895039999999998</v>
      </c>
    </row>
    <row r="67" spans="1:12" x14ac:dyDescent="0.3">
      <c r="A67" s="95">
        <v>44937</v>
      </c>
      <c r="B67" s="96">
        <v>0.37267361111111108</v>
      </c>
      <c r="C67" s="2">
        <v>27.33</v>
      </c>
      <c r="D67" s="2">
        <v>5.28</v>
      </c>
      <c r="E67" s="2">
        <v>5.35</v>
      </c>
      <c r="F67" s="2">
        <v>85.34</v>
      </c>
      <c r="G67" s="2">
        <v>2.65</v>
      </c>
      <c r="H67" s="2">
        <v>24.24</v>
      </c>
      <c r="I67" s="2">
        <v>38.119999999999997</v>
      </c>
      <c r="J67" s="2">
        <v>1.35</v>
      </c>
      <c r="K67" s="2">
        <v>0.18</v>
      </c>
      <c r="L67" s="97">
        <f t="shared" si="0"/>
        <v>30.895039999999998</v>
      </c>
    </row>
    <row r="68" spans="1:12" x14ac:dyDescent="0.3">
      <c r="A68" s="95">
        <v>44937</v>
      </c>
      <c r="B68" s="96">
        <v>0.37336805555555558</v>
      </c>
      <c r="C68" s="2">
        <v>27.34</v>
      </c>
      <c r="D68" s="2">
        <v>5.28</v>
      </c>
      <c r="E68" s="2">
        <v>5.35</v>
      </c>
      <c r="F68" s="2">
        <v>85.36</v>
      </c>
      <c r="G68" s="2">
        <v>2.66</v>
      </c>
      <c r="H68" s="2">
        <v>24.24</v>
      </c>
      <c r="I68" s="2">
        <v>38.090000000000003</v>
      </c>
      <c r="J68" s="2">
        <v>1.35</v>
      </c>
      <c r="K68" s="2">
        <v>0.18</v>
      </c>
      <c r="L68" s="97">
        <f t="shared" si="0"/>
        <v>30.895039999999998</v>
      </c>
    </row>
    <row r="69" spans="1:12" x14ac:dyDescent="0.3">
      <c r="A69" s="95">
        <v>44937</v>
      </c>
      <c r="B69" s="96">
        <v>0.37406249999999996</v>
      </c>
      <c r="C69" s="2">
        <v>27.38</v>
      </c>
      <c r="D69" s="2">
        <v>5.28</v>
      </c>
      <c r="E69" s="2">
        <v>5.35</v>
      </c>
      <c r="F69" s="2">
        <v>85.35</v>
      </c>
      <c r="G69" s="2">
        <v>2.64</v>
      </c>
      <c r="H69" s="2">
        <v>24.24</v>
      </c>
      <c r="I69" s="2">
        <v>38.08</v>
      </c>
      <c r="J69" s="2">
        <v>1.35</v>
      </c>
      <c r="K69" s="2">
        <v>0.18</v>
      </c>
      <c r="L69" s="97">
        <f t="shared" si="0"/>
        <v>30.895039999999998</v>
      </c>
    </row>
    <row r="70" spans="1:12" x14ac:dyDescent="0.3">
      <c r="A70" s="95">
        <v>44937</v>
      </c>
      <c r="B70" s="96">
        <v>0.37475694444444446</v>
      </c>
      <c r="C70" s="2">
        <v>27.4</v>
      </c>
      <c r="D70" s="2">
        <v>5.28</v>
      </c>
      <c r="E70" s="2">
        <v>5.35</v>
      </c>
      <c r="F70" s="2">
        <v>85.35</v>
      </c>
      <c r="G70" s="2">
        <v>2.76</v>
      </c>
      <c r="H70" s="2">
        <v>24.24</v>
      </c>
      <c r="I70" s="2">
        <v>38.07</v>
      </c>
      <c r="J70" s="2">
        <v>1.35</v>
      </c>
      <c r="K70" s="2">
        <v>0.18</v>
      </c>
      <c r="L70" s="97">
        <f t="shared" si="0"/>
        <v>30.895039999999998</v>
      </c>
    </row>
    <row r="71" spans="1:12" x14ac:dyDescent="0.3">
      <c r="A71" s="95">
        <v>44937</v>
      </c>
      <c r="B71" s="96">
        <v>0.3754513888888889</v>
      </c>
      <c r="C71" s="2">
        <v>27.42</v>
      </c>
      <c r="D71" s="2">
        <v>5.28</v>
      </c>
      <c r="E71" s="2">
        <v>5.35</v>
      </c>
      <c r="F71" s="2">
        <v>85.35</v>
      </c>
      <c r="G71" s="2">
        <v>2.77</v>
      </c>
      <c r="H71" s="2">
        <v>24.24</v>
      </c>
      <c r="I71" s="2">
        <v>38.07</v>
      </c>
      <c r="J71" s="2">
        <v>1.35</v>
      </c>
      <c r="K71" s="2">
        <v>0.18</v>
      </c>
      <c r="L71" s="97">
        <f t="shared" si="0"/>
        <v>30.895039999999998</v>
      </c>
    </row>
    <row r="72" spans="1:12" x14ac:dyDescent="0.3">
      <c r="A72" s="95">
        <v>44937</v>
      </c>
      <c r="B72" s="96">
        <v>0.37614583333333335</v>
      </c>
      <c r="C72" s="2">
        <v>27.46</v>
      </c>
      <c r="D72" s="2">
        <v>5.28</v>
      </c>
      <c r="E72" s="2">
        <v>5.35</v>
      </c>
      <c r="F72" s="2">
        <v>85.35</v>
      </c>
      <c r="G72" s="2">
        <v>2.86</v>
      </c>
      <c r="H72" s="2">
        <v>24.24</v>
      </c>
      <c r="I72" s="2">
        <v>38.06</v>
      </c>
      <c r="J72" s="2">
        <v>1.35</v>
      </c>
      <c r="K72" s="2">
        <v>0.18</v>
      </c>
      <c r="L72" s="97">
        <f t="shared" si="0"/>
        <v>30.895039999999998</v>
      </c>
    </row>
    <row r="73" spans="1:12" x14ac:dyDescent="0.3">
      <c r="A73" s="95">
        <v>44937</v>
      </c>
      <c r="B73" s="96">
        <v>0.37684027777777779</v>
      </c>
      <c r="C73" s="2">
        <v>27.39</v>
      </c>
      <c r="D73" s="2">
        <v>5.28</v>
      </c>
      <c r="E73" s="2">
        <v>5.35</v>
      </c>
      <c r="F73" s="2">
        <v>85.38</v>
      </c>
      <c r="G73" s="2">
        <v>2.86</v>
      </c>
      <c r="H73" s="2">
        <v>24.24</v>
      </c>
      <c r="I73" s="2">
        <v>38.020000000000003</v>
      </c>
      <c r="J73" s="2">
        <v>1.35</v>
      </c>
      <c r="K73" s="2">
        <v>0.18</v>
      </c>
      <c r="L73" s="97">
        <f t="shared" si="0"/>
        <v>30.895039999999998</v>
      </c>
    </row>
    <row r="74" spans="1:12" x14ac:dyDescent="0.3">
      <c r="A74" s="95">
        <v>44937</v>
      </c>
      <c r="B74" s="96">
        <v>0.37753472222222223</v>
      </c>
      <c r="C74" s="2">
        <v>27.39</v>
      </c>
      <c r="D74" s="2">
        <v>5.28</v>
      </c>
      <c r="E74" s="2">
        <v>5.35</v>
      </c>
      <c r="F74" s="2">
        <v>85.35</v>
      </c>
      <c r="G74" s="2">
        <v>2.85</v>
      </c>
      <c r="H74" s="2">
        <v>24.24</v>
      </c>
      <c r="I74" s="2">
        <v>37.94</v>
      </c>
      <c r="J74" s="2">
        <v>1.35</v>
      </c>
      <c r="K74" s="2">
        <v>0.18</v>
      </c>
      <c r="L74" s="97">
        <f t="shared" si="0"/>
        <v>30.895039999999998</v>
      </c>
    </row>
    <row r="75" spans="1:12" x14ac:dyDescent="0.3">
      <c r="A75" s="95">
        <v>44937</v>
      </c>
      <c r="B75" s="96">
        <v>0.37822916666666667</v>
      </c>
      <c r="C75" s="2">
        <v>27.39</v>
      </c>
      <c r="D75" s="2">
        <v>5.28</v>
      </c>
      <c r="E75" s="2">
        <v>5.35</v>
      </c>
      <c r="F75" s="2">
        <v>85.35</v>
      </c>
      <c r="G75" s="2">
        <v>2.84</v>
      </c>
      <c r="H75" s="2">
        <v>24.24</v>
      </c>
      <c r="I75" s="2">
        <v>37.85</v>
      </c>
      <c r="J75" s="2">
        <v>1.35</v>
      </c>
      <c r="K75" s="2">
        <v>0.18</v>
      </c>
      <c r="L75" s="97">
        <f t="shared" si="0"/>
        <v>30.895039999999998</v>
      </c>
    </row>
    <row r="76" spans="1:12" x14ac:dyDescent="0.3">
      <c r="A76" s="95">
        <v>44937</v>
      </c>
      <c r="B76" s="96">
        <v>0.37892361111111111</v>
      </c>
      <c r="C76" s="2">
        <v>27.42</v>
      </c>
      <c r="D76" s="2">
        <v>5.28</v>
      </c>
      <c r="E76" s="2">
        <v>5.35</v>
      </c>
      <c r="F76" s="2">
        <v>85.34</v>
      </c>
      <c r="G76" s="2">
        <v>2.97</v>
      </c>
      <c r="H76" s="2">
        <v>24.24</v>
      </c>
      <c r="I76" s="2">
        <v>37.770000000000003</v>
      </c>
      <c r="J76" s="2">
        <v>1.35</v>
      </c>
      <c r="K76" s="2">
        <v>0.18</v>
      </c>
      <c r="L76" s="97">
        <f t="shared" si="0"/>
        <v>30.895039999999998</v>
      </c>
    </row>
    <row r="77" spans="1:12" x14ac:dyDescent="0.3">
      <c r="A77" s="95">
        <v>44937</v>
      </c>
      <c r="B77" s="96">
        <v>0.37961805555555556</v>
      </c>
      <c r="C77" s="2">
        <v>27.36</v>
      </c>
      <c r="D77" s="2">
        <v>5.28</v>
      </c>
      <c r="E77" s="2">
        <v>5.35</v>
      </c>
      <c r="F77" s="2">
        <v>85.33</v>
      </c>
      <c r="G77" s="2">
        <v>2.87</v>
      </c>
      <c r="H77" s="2">
        <v>24.24</v>
      </c>
      <c r="I77" s="2">
        <v>37.75</v>
      </c>
      <c r="J77" s="2">
        <v>1.35</v>
      </c>
      <c r="K77" s="2">
        <v>0.18</v>
      </c>
      <c r="L77" s="97">
        <f t="shared" si="0"/>
        <v>30.895039999999998</v>
      </c>
    </row>
    <row r="78" spans="1:12" x14ac:dyDescent="0.3">
      <c r="A78" s="95">
        <v>44937</v>
      </c>
      <c r="B78" s="96">
        <v>0.3803125</v>
      </c>
      <c r="C78" s="2">
        <v>27.44</v>
      </c>
      <c r="D78" s="2">
        <v>5.28</v>
      </c>
      <c r="E78" s="2">
        <v>5.35</v>
      </c>
      <c r="F78" s="2">
        <v>85.4</v>
      </c>
      <c r="G78" s="2">
        <v>2.86</v>
      </c>
      <c r="H78" s="2">
        <v>24.24</v>
      </c>
      <c r="I78" s="2">
        <v>37.76</v>
      </c>
      <c r="J78" s="2">
        <v>1.35</v>
      </c>
      <c r="K78" s="2">
        <v>0.18</v>
      </c>
      <c r="L78" s="97">
        <f t="shared" si="0"/>
        <v>30.895039999999998</v>
      </c>
    </row>
    <row r="79" spans="1:12" x14ac:dyDescent="0.3">
      <c r="A79" s="95">
        <v>44937</v>
      </c>
      <c r="B79" s="96">
        <v>0.38100694444444444</v>
      </c>
      <c r="C79" s="2">
        <v>27.41</v>
      </c>
      <c r="D79" s="2">
        <v>5.28</v>
      </c>
      <c r="E79" s="2">
        <v>5.35</v>
      </c>
      <c r="F79" s="2">
        <v>85.35</v>
      </c>
      <c r="G79" s="2">
        <v>2.88</v>
      </c>
      <c r="H79" s="2">
        <v>24.24</v>
      </c>
      <c r="I79" s="2">
        <v>37.799999999999997</v>
      </c>
      <c r="J79" s="2">
        <v>1.35</v>
      </c>
      <c r="K79" s="2">
        <v>0.18</v>
      </c>
      <c r="L79" s="97">
        <f t="shared" si="0"/>
        <v>30.895039999999998</v>
      </c>
    </row>
    <row r="80" spans="1:12" x14ac:dyDescent="0.3">
      <c r="A80" s="95">
        <v>44937</v>
      </c>
      <c r="B80" s="96">
        <v>0.38170138888888888</v>
      </c>
      <c r="C80" s="2">
        <v>27.41</v>
      </c>
      <c r="D80" s="2">
        <v>5.28</v>
      </c>
      <c r="E80" s="2">
        <v>5.35</v>
      </c>
      <c r="F80" s="2">
        <v>85.35</v>
      </c>
      <c r="G80" s="2">
        <v>2.94</v>
      </c>
      <c r="H80" s="2">
        <v>24.24</v>
      </c>
      <c r="I80" s="2">
        <v>37.81</v>
      </c>
      <c r="J80" s="2">
        <v>1.35</v>
      </c>
      <c r="K80" s="2">
        <v>0.18</v>
      </c>
      <c r="L80" s="97">
        <f t="shared" si="0"/>
        <v>30.895039999999998</v>
      </c>
    </row>
    <row r="81" spans="1:12" x14ac:dyDescent="0.3">
      <c r="A81" s="95">
        <v>44937</v>
      </c>
      <c r="B81" s="96">
        <v>0.38239583333333332</v>
      </c>
      <c r="C81" s="2">
        <v>27.46</v>
      </c>
      <c r="D81" s="2">
        <v>5.28</v>
      </c>
      <c r="E81" s="2">
        <v>5.35</v>
      </c>
      <c r="F81" s="2">
        <v>85.35</v>
      </c>
      <c r="G81" s="2">
        <v>2.9</v>
      </c>
      <c r="H81" s="2">
        <v>24.24</v>
      </c>
      <c r="I81" s="2">
        <v>37.89</v>
      </c>
      <c r="J81" s="2">
        <v>1.35</v>
      </c>
      <c r="K81" s="2">
        <v>0.18</v>
      </c>
      <c r="L81" s="97">
        <f t="shared" si="0"/>
        <v>30.895039999999998</v>
      </c>
    </row>
    <row r="82" spans="1:12" x14ac:dyDescent="0.3">
      <c r="A82" s="95">
        <v>44937</v>
      </c>
      <c r="B82" s="96">
        <v>0.38309027777777777</v>
      </c>
      <c r="C82" s="2">
        <v>27.46</v>
      </c>
      <c r="D82" s="2">
        <v>5.28</v>
      </c>
      <c r="E82" s="2">
        <v>5.35</v>
      </c>
      <c r="F82" s="2">
        <v>85.34</v>
      </c>
      <c r="G82" s="2">
        <v>2.9</v>
      </c>
      <c r="H82" s="2">
        <v>24.24</v>
      </c>
      <c r="I82" s="2">
        <v>37.909999999999997</v>
      </c>
      <c r="J82" s="2">
        <v>1.35</v>
      </c>
      <c r="K82" s="2">
        <v>0.18</v>
      </c>
      <c r="L82" s="97">
        <f t="shared" si="0"/>
        <v>30.895039999999998</v>
      </c>
    </row>
    <row r="83" spans="1:12" x14ac:dyDescent="0.3">
      <c r="A83" s="95">
        <v>44937</v>
      </c>
      <c r="B83" s="96">
        <v>0.38378472222222221</v>
      </c>
      <c r="C83" s="2">
        <v>27.45</v>
      </c>
      <c r="D83" s="2">
        <v>5.28</v>
      </c>
      <c r="E83" s="2">
        <v>5.35</v>
      </c>
      <c r="F83" s="2">
        <v>85.36</v>
      </c>
      <c r="G83" s="2">
        <v>2.98</v>
      </c>
      <c r="H83" s="2">
        <v>24.24</v>
      </c>
      <c r="I83" s="2">
        <v>37.880000000000003</v>
      </c>
      <c r="J83" s="2">
        <v>1.35</v>
      </c>
      <c r="K83" s="2">
        <v>0.18</v>
      </c>
      <c r="L83" s="97">
        <f t="shared" si="0"/>
        <v>30.895039999999998</v>
      </c>
    </row>
    <row r="84" spans="1:12" x14ac:dyDescent="0.3">
      <c r="A84" s="95">
        <v>44937</v>
      </c>
      <c r="B84" s="96">
        <v>0.38447916666666665</v>
      </c>
      <c r="C84" s="2">
        <v>27.5</v>
      </c>
      <c r="D84" s="2">
        <v>5.28</v>
      </c>
      <c r="E84" s="2">
        <v>5.35</v>
      </c>
      <c r="F84" s="2">
        <v>85.35</v>
      </c>
      <c r="G84" s="2">
        <v>2.89</v>
      </c>
      <c r="H84" s="2">
        <v>24.24</v>
      </c>
      <c r="I84" s="2">
        <v>37.9</v>
      </c>
      <c r="J84" s="2">
        <v>1.35</v>
      </c>
      <c r="K84" s="2">
        <v>0.18</v>
      </c>
      <c r="L84" s="97">
        <f t="shared" si="0"/>
        <v>30.895039999999998</v>
      </c>
    </row>
    <row r="85" spans="1:12" x14ac:dyDescent="0.3">
      <c r="A85" s="95">
        <v>44937</v>
      </c>
      <c r="B85" s="96">
        <v>0.38517361111111109</v>
      </c>
      <c r="C85" s="2">
        <v>27.46</v>
      </c>
      <c r="D85" s="2">
        <v>5.27</v>
      </c>
      <c r="E85" s="2">
        <v>5.35</v>
      </c>
      <c r="F85" s="2">
        <v>85.35</v>
      </c>
      <c r="G85" s="2">
        <v>2.87</v>
      </c>
      <c r="H85" s="2">
        <v>24.24</v>
      </c>
      <c r="I85" s="2">
        <v>37.9</v>
      </c>
      <c r="J85" s="2">
        <v>1.35</v>
      </c>
      <c r="K85" s="2">
        <v>0.18</v>
      </c>
      <c r="L85" s="97">
        <f t="shared" si="0"/>
        <v>30.895039999999998</v>
      </c>
    </row>
    <row r="86" spans="1:12" x14ac:dyDescent="0.3">
      <c r="A86" s="95">
        <v>44937</v>
      </c>
      <c r="B86" s="96">
        <v>0.38586805555555559</v>
      </c>
      <c r="C86" s="2">
        <v>27.49</v>
      </c>
      <c r="D86" s="2">
        <v>5.28</v>
      </c>
      <c r="E86" s="2">
        <v>5.35</v>
      </c>
      <c r="F86" s="2">
        <v>85.35</v>
      </c>
      <c r="G86" s="2">
        <v>2.86</v>
      </c>
      <c r="H86" s="2">
        <v>24.24</v>
      </c>
      <c r="I86" s="2">
        <v>37.909999999999997</v>
      </c>
      <c r="J86" s="2">
        <v>1.35</v>
      </c>
      <c r="K86" s="2">
        <v>0.18</v>
      </c>
      <c r="L86" s="97">
        <f t="shared" si="0"/>
        <v>30.895039999999998</v>
      </c>
    </row>
    <row r="87" spans="1:12" x14ac:dyDescent="0.3">
      <c r="A87" s="95">
        <v>44937</v>
      </c>
      <c r="B87" s="96">
        <v>0.38656249999999998</v>
      </c>
      <c r="C87" s="2">
        <v>27.52</v>
      </c>
      <c r="D87" s="2">
        <v>5.28</v>
      </c>
      <c r="E87" s="2">
        <v>5.35</v>
      </c>
      <c r="F87" s="2">
        <v>85.35</v>
      </c>
      <c r="G87" s="2">
        <v>2.84</v>
      </c>
      <c r="H87" s="2">
        <v>24.24</v>
      </c>
      <c r="I87" s="2">
        <v>37.869999999999997</v>
      </c>
      <c r="J87" s="2">
        <v>1.35</v>
      </c>
      <c r="K87" s="2">
        <v>0.18</v>
      </c>
      <c r="L87" s="97">
        <f t="shared" si="0"/>
        <v>30.895039999999998</v>
      </c>
    </row>
    <row r="88" spans="1:12" x14ac:dyDescent="0.3">
      <c r="A88" s="95">
        <v>44937</v>
      </c>
      <c r="B88" s="96">
        <v>0.38725694444444447</v>
      </c>
      <c r="C88" s="2">
        <v>27.52</v>
      </c>
      <c r="D88" s="2">
        <v>5.28</v>
      </c>
      <c r="E88" s="2">
        <v>5.35</v>
      </c>
      <c r="F88" s="2">
        <v>85.37</v>
      </c>
      <c r="G88" s="2">
        <v>2.85</v>
      </c>
      <c r="H88" s="2">
        <v>24.24</v>
      </c>
      <c r="I88" s="2">
        <v>37.79</v>
      </c>
      <c r="J88" s="2">
        <v>1.35</v>
      </c>
      <c r="K88" s="2">
        <v>0.18</v>
      </c>
      <c r="L88" s="97">
        <f t="shared" si="0"/>
        <v>30.895039999999998</v>
      </c>
    </row>
    <row r="89" spans="1:12" x14ac:dyDescent="0.3">
      <c r="A89" s="95">
        <v>44937</v>
      </c>
      <c r="B89" s="96">
        <v>0.38795138888888886</v>
      </c>
      <c r="C89" s="2">
        <v>27.53</v>
      </c>
      <c r="D89" s="2">
        <v>5.28</v>
      </c>
      <c r="E89" s="2">
        <v>5.35</v>
      </c>
      <c r="F89" s="2">
        <v>85.35</v>
      </c>
      <c r="G89" s="2">
        <v>2.84</v>
      </c>
      <c r="H89" s="2">
        <v>24.24</v>
      </c>
      <c r="I89" s="2">
        <v>37.75</v>
      </c>
      <c r="J89" s="2">
        <v>1.35</v>
      </c>
      <c r="K89" s="2">
        <v>0.18</v>
      </c>
      <c r="L89" s="97">
        <f t="shared" si="0"/>
        <v>30.895039999999998</v>
      </c>
    </row>
    <row r="90" spans="1:12" x14ac:dyDescent="0.3">
      <c r="A90" s="95">
        <v>44937</v>
      </c>
      <c r="B90" s="96">
        <v>0.38864583333333336</v>
      </c>
      <c r="C90" s="2">
        <v>27.48</v>
      </c>
      <c r="D90" s="2">
        <v>5.28</v>
      </c>
      <c r="E90" s="2">
        <v>5.35</v>
      </c>
      <c r="F90" s="2">
        <v>85.35</v>
      </c>
      <c r="G90" s="2">
        <v>2.81</v>
      </c>
      <c r="H90" s="2">
        <v>24.24</v>
      </c>
      <c r="I90" s="2">
        <v>37.729999999999997</v>
      </c>
      <c r="J90" s="2">
        <v>1.35</v>
      </c>
      <c r="K90" s="2">
        <v>0.18</v>
      </c>
      <c r="L90" s="97">
        <f t="shared" si="0"/>
        <v>30.895039999999998</v>
      </c>
    </row>
    <row r="91" spans="1:12" x14ac:dyDescent="0.3">
      <c r="A91" s="95">
        <v>44937</v>
      </c>
      <c r="B91" s="96">
        <v>0.38934027777777774</v>
      </c>
      <c r="C91" s="2">
        <v>27.51</v>
      </c>
      <c r="D91" s="2">
        <v>5.28</v>
      </c>
      <c r="E91" s="2">
        <v>5.35</v>
      </c>
      <c r="F91" s="2">
        <v>85.35</v>
      </c>
      <c r="G91" s="2">
        <v>2.83</v>
      </c>
      <c r="H91" s="2">
        <v>24.24</v>
      </c>
      <c r="I91" s="2">
        <v>37.71</v>
      </c>
      <c r="J91" s="2">
        <v>1.35</v>
      </c>
      <c r="K91" s="2">
        <v>0.18</v>
      </c>
      <c r="L91" s="97">
        <f t="shared" si="0"/>
        <v>30.895039999999998</v>
      </c>
    </row>
    <row r="92" spans="1:12" x14ac:dyDescent="0.3">
      <c r="A92" s="95">
        <v>44937</v>
      </c>
      <c r="B92" s="96">
        <v>0.39003472222222224</v>
      </c>
      <c r="C92" s="2">
        <v>27.55</v>
      </c>
      <c r="D92" s="2">
        <v>5.28</v>
      </c>
      <c r="E92" s="2">
        <v>5.35</v>
      </c>
      <c r="F92" s="2">
        <v>85.34</v>
      </c>
      <c r="G92" s="2">
        <v>2.96</v>
      </c>
      <c r="H92" s="2">
        <v>24.24</v>
      </c>
      <c r="I92" s="2">
        <v>37.72</v>
      </c>
      <c r="J92" s="2">
        <v>1.35</v>
      </c>
      <c r="K92" s="2">
        <v>0.18099999999999999</v>
      </c>
      <c r="L92" s="97">
        <f t="shared" si="0"/>
        <v>31.067069999999998</v>
      </c>
    </row>
    <row r="93" spans="1:12" x14ac:dyDescent="0.3">
      <c r="A93" s="95">
        <v>44937</v>
      </c>
      <c r="B93" s="96">
        <v>0.39072916666666663</v>
      </c>
      <c r="C93" s="2">
        <v>27.54</v>
      </c>
      <c r="D93" s="2">
        <v>5.28</v>
      </c>
      <c r="E93" s="2">
        <v>5.35</v>
      </c>
      <c r="F93" s="2">
        <v>85.35</v>
      </c>
      <c r="G93" s="2">
        <v>2.85</v>
      </c>
      <c r="H93" s="2">
        <v>24.24</v>
      </c>
      <c r="I93" s="2">
        <v>37.71</v>
      </c>
      <c r="J93" s="2">
        <v>1.35</v>
      </c>
      <c r="K93" s="2">
        <v>0.18099999999999999</v>
      </c>
      <c r="L93" s="97">
        <f t="shared" si="0"/>
        <v>31.067069999999998</v>
      </c>
    </row>
    <row r="94" spans="1:12" x14ac:dyDescent="0.3">
      <c r="A94" s="95">
        <v>44937</v>
      </c>
      <c r="B94" s="96">
        <v>0.39142361111111112</v>
      </c>
      <c r="C94" s="2">
        <v>27.57</v>
      </c>
      <c r="D94" s="2">
        <v>5.28</v>
      </c>
      <c r="E94" s="2">
        <v>5.35</v>
      </c>
      <c r="F94" s="2">
        <v>85.35</v>
      </c>
      <c r="G94" s="2">
        <v>2.86</v>
      </c>
      <c r="H94" s="2">
        <v>24.24</v>
      </c>
      <c r="I94" s="2">
        <v>37.72</v>
      </c>
      <c r="J94" s="2">
        <v>1.35</v>
      </c>
      <c r="K94" s="2">
        <v>0.18099999999999999</v>
      </c>
      <c r="L94" s="97">
        <f t="shared" si="0"/>
        <v>31.067069999999998</v>
      </c>
    </row>
    <row r="95" spans="1:12" x14ac:dyDescent="0.3">
      <c r="A95" s="95">
        <v>44937</v>
      </c>
      <c r="B95" s="96">
        <v>0.39211805555555551</v>
      </c>
      <c r="C95" s="2">
        <v>27.54</v>
      </c>
      <c r="D95" s="2">
        <v>5.28</v>
      </c>
      <c r="E95" s="2">
        <v>5.35</v>
      </c>
      <c r="F95" s="2">
        <v>85.35</v>
      </c>
      <c r="G95" s="2">
        <v>2.85</v>
      </c>
      <c r="H95" s="2">
        <v>24.24</v>
      </c>
      <c r="I95" s="2">
        <v>37.74</v>
      </c>
      <c r="J95" s="2">
        <v>1.35</v>
      </c>
      <c r="K95" s="2">
        <v>0.18099999999999999</v>
      </c>
      <c r="L95" s="97">
        <f t="shared" si="0"/>
        <v>31.067069999999998</v>
      </c>
    </row>
    <row r="96" spans="1:12" x14ac:dyDescent="0.3">
      <c r="A96" s="95">
        <v>44937</v>
      </c>
      <c r="B96" s="96">
        <v>0.39281250000000001</v>
      </c>
      <c r="C96" s="2">
        <v>27.54</v>
      </c>
      <c r="D96" s="2">
        <v>5.28</v>
      </c>
      <c r="E96" s="2">
        <v>5.35</v>
      </c>
      <c r="F96" s="2">
        <v>85.35</v>
      </c>
      <c r="G96" s="2">
        <v>2.84</v>
      </c>
      <c r="H96" s="2">
        <v>24.24</v>
      </c>
      <c r="I96" s="2">
        <v>37.72</v>
      </c>
      <c r="J96" s="2">
        <v>1.35</v>
      </c>
      <c r="K96" s="2">
        <v>0.18099999999999999</v>
      </c>
      <c r="L96" s="97">
        <f t="shared" si="0"/>
        <v>31.067069999999998</v>
      </c>
    </row>
    <row r="97" spans="1:12" x14ac:dyDescent="0.3">
      <c r="A97" s="95">
        <v>44937</v>
      </c>
      <c r="B97" s="96">
        <v>0.3935069444444444</v>
      </c>
      <c r="C97" s="2">
        <v>27.58</v>
      </c>
      <c r="D97" s="2">
        <v>5.28</v>
      </c>
      <c r="E97" s="2">
        <v>5.35</v>
      </c>
      <c r="F97" s="2">
        <v>85.34</v>
      </c>
      <c r="G97" s="2">
        <v>2.84</v>
      </c>
      <c r="H97" s="2">
        <v>24.24</v>
      </c>
      <c r="I97" s="2">
        <v>37.729999999999997</v>
      </c>
      <c r="J97" s="2">
        <v>1.35</v>
      </c>
      <c r="K97" s="2">
        <v>0.18099999999999999</v>
      </c>
      <c r="L97" s="97">
        <f t="shared" si="0"/>
        <v>31.067069999999998</v>
      </c>
    </row>
    <row r="98" spans="1:12" x14ac:dyDescent="0.3">
      <c r="A98" s="95">
        <v>44937</v>
      </c>
      <c r="B98" s="96">
        <v>0.39420138888888889</v>
      </c>
      <c r="C98" s="2">
        <v>27.56</v>
      </c>
      <c r="D98" s="2">
        <v>5.28</v>
      </c>
      <c r="E98" s="2">
        <v>5.35</v>
      </c>
      <c r="F98" s="2">
        <v>85.35</v>
      </c>
      <c r="G98" s="2">
        <v>2.83</v>
      </c>
      <c r="H98" s="2">
        <v>24.24</v>
      </c>
      <c r="I98" s="2">
        <v>37.75</v>
      </c>
      <c r="J98" s="2">
        <v>1.35</v>
      </c>
      <c r="K98" s="2">
        <v>0.18099999999999999</v>
      </c>
      <c r="L98" s="97">
        <f t="shared" si="0"/>
        <v>31.067069999999998</v>
      </c>
    </row>
    <row r="99" spans="1:12" x14ac:dyDescent="0.3">
      <c r="A99" s="95">
        <v>44937</v>
      </c>
      <c r="B99" s="96">
        <v>0.39489583333333328</v>
      </c>
      <c r="C99" s="2">
        <v>27.59</v>
      </c>
      <c r="D99" s="2">
        <v>5.28</v>
      </c>
      <c r="E99" s="2">
        <v>5.35</v>
      </c>
      <c r="F99" s="2">
        <v>85.36</v>
      </c>
      <c r="G99" s="2">
        <v>2.86</v>
      </c>
      <c r="H99" s="2">
        <v>24.24</v>
      </c>
      <c r="I99" s="2">
        <v>37.74</v>
      </c>
      <c r="J99" s="2">
        <v>1.35</v>
      </c>
      <c r="K99" s="2">
        <v>0.18099999999999999</v>
      </c>
      <c r="L99" s="97">
        <f t="shared" si="0"/>
        <v>31.067069999999998</v>
      </c>
    </row>
    <row r="100" spans="1:12" x14ac:dyDescent="0.3">
      <c r="A100" s="95">
        <v>44937</v>
      </c>
      <c r="B100" s="96">
        <v>0.39559027777777778</v>
      </c>
      <c r="C100" s="2">
        <v>27.63</v>
      </c>
      <c r="D100" s="2">
        <v>5.28</v>
      </c>
      <c r="E100" s="2">
        <v>5.35</v>
      </c>
      <c r="F100" s="2">
        <v>85.35</v>
      </c>
      <c r="G100" s="2">
        <v>2.86</v>
      </c>
      <c r="H100" s="2">
        <v>24.24</v>
      </c>
      <c r="I100" s="2">
        <v>37.76</v>
      </c>
      <c r="J100" s="2">
        <v>1.35</v>
      </c>
      <c r="K100" s="2">
        <v>0.18099999999999999</v>
      </c>
      <c r="L100" s="97">
        <f t="shared" si="0"/>
        <v>31.067069999999998</v>
      </c>
    </row>
    <row r="101" spans="1:12" x14ac:dyDescent="0.3">
      <c r="A101" s="95">
        <v>44937</v>
      </c>
      <c r="B101" s="96">
        <v>0.39628472222222227</v>
      </c>
      <c r="C101" s="2">
        <v>27.65</v>
      </c>
      <c r="D101" s="2">
        <v>5.28</v>
      </c>
      <c r="E101" s="2">
        <v>5.35</v>
      </c>
      <c r="F101" s="2">
        <v>85.36</v>
      </c>
      <c r="G101" s="2">
        <v>2.84</v>
      </c>
      <c r="H101" s="2">
        <v>24.24</v>
      </c>
      <c r="I101" s="2">
        <v>37.74</v>
      </c>
      <c r="J101" s="2">
        <v>1.35</v>
      </c>
      <c r="K101" s="2">
        <v>0.18099999999999999</v>
      </c>
      <c r="L101" s="97">
        <f t="shared" si="0"/>
        <v>31.067069999999998</v>
      </c>
    </row>
    <row r="102" spans="1:12" x14ac:dyDescent="0.3">
      <c r="A102" s="95">
        <v>44937</v>
      </c>
      <c r="B102" s="96">
        <v>0.39697916666666666</v>
      </c>
      <c r="C102" s="2">
        <v>27.65</v>
      </c>
      <c r="D102" s="2">
        <v>5.28</v>
      </c>
      <c r="E102" s="2">
        <v>5.35</v>
      </c>
      <c r="F102" s="2">
        <v>85.34</v>
      </c>
      <c r="G102" s="2">
        <v>2.84</v>
      </c>
      <c r="H102" s="2">
        <v>24.24</v>
      </c>
      <c r="I102" s="2">
        <v>37.71</v>
      </c>
      <c r="J102" s="2">
        <v>1.35</v>
      </c>
      <c r="K102" s="2">
        <v>0.18099999999999999</v>
      </c>
      <c r="L102" s="97">
        <f t="shared" si="0"/>
        <v>31.067069999999998</v>
      </c>
    </row>
    <row r="103" spans="1:12" x14ac:dyDescent="0.3">
      <c r="A103" s="95">
        <v>44937</v>
      </c>
      <c r="B103" s="96">
        <v>0.39767361111111116</v>
      </c>
      <c r="C103" s="2">
        <v>27.63</v>
      </c>
      <c r="D103" s="2">
        <v>5.28</v>
      </c>
      <c r="E103" s="2">
        <v>5.35</v>
      </c>
      <c r="F103" s="2">
        <v>85.34</v>
      </c>
      <c r="G103" s="2">
        <v>2.83</v>
      </c>
      <c r="H103" s="2">
        <v>24.24</v>
      </c>
      <c r="I103" s="2">
        <v>37.700000000000003</v>
      </c>
      <c r="J103" s="2">
        <v>1.35</v>
      </c>
      <c r="K103" s="2">
        <v>0.18099999999999999</v>
      </c>
      <c r="L103" s="97">
        <f t="shared" si="0"/>
        <v>31.067069999999998</v>
      </c>
    </row>
    <row r="104" spans="1:12" x14ac:dyDescent="0.3">
      <c r="A104" s="95">
        <v>44937</v>
      </c>
      <c r="B104" s="96">
        <v>0.39836805555555554</v>
      </c>
      <c r="C104" s="2">
        <v>27.58</v>
      </c>
      <c r="D104" s="2">
        <v>5.28</v>
      </c>
      <c r="E104" s="2">
        <v>5.35</v>
      </c>
      <c r="F104" s="2">
        <v>85.36</v>
      </c>
      <c r="G104" s="2">
        <v>2.77</v>
      </c>
      <c r="H104" s="2">
        <v>24.24</v>
      </c>
      <c r="I104" s="2">
        <v>37.69</v>
      </c>
      <c r="J104" s="2">
        <v>1.35</v>
      </c>
      <c r="K104" s="2">
        <v>0.18099999999999999</v>
      </c>
      <c r="L104" s="97">
        <f t="shared" si="0"/>
        <v>31.067069999999998</v>
      </c>
    </row>
    <row r="105" spans="1:12" x14ac:dyDescent="0.3">
      <c r="A105" s="95">
        <v>44937</v>
      </c>
      <c r="B105" s="96">
        <v>0.39906250000000004</v>
      </c>
      <c r="C105" s="2">
        <v>27.63</v>
      </c>
      <c r="D105" s="2">
        <v>5.28</v>
      </c>
      <c r="E105" s="2">
        <v>5.35</v>
      </c>
      <c r="F105" s="2">
        <v>85.35</v>
      </c>
      <c r="G105" s="2">
        <v>2.73</v>
      </c>
      <c r="H105" s="2">
        <v>24.24</v>
      </c>
      <c r="I105" s="2">
        <v>37.700000000000003</v>
      </c>
      <c r="J105" s="2">
        <v>1.35</v>
      </c>
      <c r="K105" s="2">
        <v>0.18099999999999999</v>
      </c>
      <c r="L105" s="97">
        <f t="shared" si="0"/>
        <v>31.067069999999998</v>
      </c>
    </row>
    <row r="106" spans="1:12" x14ac:dyDescent="0.3">
      <c r="A106" s="95">
        <v>44937</v>
      </c>
      <c r="B106" s="96">
        <v>0.39975694444444443</v>
      </c>
      <c r="C106" s="2">
        <v>27.61</v>
      </c>
      <c r="D106" s="2">
        <v>5.28</v>
      </c>
      <c r="E106" s="2">
        <v>5.35</v>
      </c>
      <c r="F106" s="2">
        <v>85.35</v>
      </c>
      <c r="G106" s="2">
        <v>2.67</v>
      </c>
      <c r="H106" s="2">
        <v>24.24</v>
      </c>
      <c r="I106" s="2">
        <v>37.67</v>
      </c>
      <c r="J106" s="2">
        <v>1.35</v>
      </c>
      <c r="K106" s="2">
        <v>0.18099999999999999</v>
      </c>
      <c r="L106" s="97">
        <f t="shared" si="0"/>
        <v>31.067069999999998</v>
      </c>
    </row>
    <row r="107" spans="1:12" x14ac:dyDescent="0.3">
      <c r="A107" s="95">
        <v>44937</v>
      </c>
      <c r="B107" s="96">
        <v>0.40045138888888893</v>
      </c>
      <c r="C107" s="2">
        <v>27.64</v>
      </c>
      <c r="D107" s="2">
        <v>5.28</v>
      </c>
      <c r="E107" s="2">
        <v>5.35</v>
      </c>
      <c r="F107" s="2">
        <v>85.34</v>
      </c>
      <c r="G107" s="2">
        <v>2.65</v>
      </c>
      <c r="H107" s="2">
        <v>24.24</v>
      </c>
      <c r="I107" s="2">
        <v>37.630000000000003</v>
      </c>
      <c r="J107" s="2">
        <v>1.35</v>
      </c>
      <c r="K107" s="2">
        <v>0.18099999999999999</v>
      </c>
      <c r="L107" s="97">
        <f t="shared" si="0"/>
        <v>31.067069999999998</v>
      </c>
    </row>
    <row r="108" spans="1:12" x14ac:dyDescent="0.3">
      <c r="A108" s="95">
        <v>44937</v>
      </c>
      <c r="B108" s="96">
        <v>0.40114583333333331</v>
      </c>
      <c r="C108" s="2">
        <v>27.62</v>
      </c>
      <c r="D108" s="2">
        <v>5.28</v>
      </c>
      <c r="E108" s="2">
        <v>5.35</v>
      </c>
      <c r="F108" s="2">
        <v>85.36</v>
      </c>
      <c r="G108" s="2">
        <v>2.71</v>
      </c>
      <c r="H108" s="2">
        <v>24.24</v>
      </c>
      <c r="I108" s="2">
        <v>37.590000000000003</v>
      </c>
      <c r="J108" s="2">
        <v>1.35</v>
      </c>
      <c r="K108" s="2">
        <v>0.18099999999999999</v>
      </c>
      <c r="L108" s="97">
        <f t="shared" ref="L108:L171" si="1">36.4-((0.212-K108)*172.03)</f>
        <v>31.067069999999998</v>
      </c>
    </row>
    <row r="109" spans="1:12" x14ac:dyDescent="0.3">
      <c r="A109" s="95">
        <v>44937</v>
      </c>
      <c r="B109" s="96">
        <v>0.40184027777777781</v>
      </c>
      <c r="C109" s="2">
        <v>27.61</v>
      </c>
      <c r="D109" s="2">
        <v>5.28</v>
      </c>
      <c r="E109" s="2">
        <v>5.35</v>
      </c>
      <c r="F109" s="2">
        <v>85.37</v>
      </c>
      <c r="G109" s="2">
        <v>2.72</v>
      </c>
      <c r="H109" s="2">
        <v>24.24</v>
      </c>
      <c r="I109" s="2">
        <v>37.590000000000003</v>
      </c>
      <c r="J109" s="2">
        <v>1.35</v>
      </c>
      <c r="K109" s="2">
        <v>0.18099999999999999</v>
      </c>
      <c r="L109" s="97">
        <f t="shared" si="1"/>
        <v>31.067069999999998</v>
      </c>
    </row>
    <row r="110" spans="1:12" x14ac:dyDescent="0.3">
      <c r="A110" s="95">
        <v>44937</v>
      </c>
      <c r="B110" s="96">
        <v>0.4025347222222222</v>
      </c>
      <c r="C110" s="2">
        <v>27.62</v>
      </c>
      <c r="D110" s="2">
        <v>5.28</v>
      </c>
      <c r="E110" s="2">
        <v>5.35</v>
      </c>
      <c r="F110" s="2">
        <v>85.35</v>
      </c>
      <c r="G110" s="2">
        <v>2.65</v>
      </c>
      <c r="H110" s="2">
        <v>24.24</v>
      </c>
      <c r="I110" s="2">
        <v>37.549999999999997</v>
      </c>
      <c r="J110" s="2">
        <v>1.35</v>
      </c>
      <c r="K110" s="2">
        <v>0.18099999999999999</v>
      </c>
      <c r="L110" s="97">
        <f t="shared" si="1"/>
        <v>31.067069999999998</v>
      </c>
    </row>
    <row r="111" spans="1:12" x14ac:dyDescent="0.3">
      <c r="A111" s="95">
        <v>44937</v>
      </c>
      <c r="B111" s="96">
        <v>0.40322916666666669</v>
      </c>
      <c r="C111" s="2">
        <v>27.57</v>
      </c>
      <c r="D111" s="2">
        <v>5.28</v>
      </c>
      <c r="E111" s="2">
        <v>5.35</v>
      </c>
      <c r="F111" s="2">
        <v>85.35</v>
      </c>
      <c r="G111" s="2">
        <v>2.66</v>
      </c>
      <c r="H111" s="2">
        <v>24.24</v>
      </c>
      <c r="I111" s="2">
        <v>37.53</v>
      </c>
      <c r="J111" s="2">
        <v>1.35</v>
      </c>
      <c r="K111" s="2">
        <v>0.18099999999999999</v>
      </c>
      <c r="L111" s="97">
        <f t="shared" si="1"/>
        <v>31.067069999999998</v>
      </c>
    </row>
    <row r="112" spans="1:12" x14ac:dyDescent="0.3">
      <c r="A112" s="95">
        <v>44937</v>
      </c>
      <c r="B112" s="96">
        <v>0.40392361111111108</v>
      </c>
      <c r="C112" s="2">
        <v>27.62</v>
      </c>
      <c r="D112" s="2">
        <v>5.28</v>
      </c>
      <c r="E112" s="2">
        <v>5.35</v>
      </c>
      <c r="F112" s="2">
        <v>85.35</v>
      </c>
      <c r="G112" s="2">
        <v>2.64</v>
      </c>
      <c r="H112" s="2">
        <v>24.24</v>
      </c>
      <c r="I112" s="2">
        <v>37.549999999999997</v>
      </c>
      <c r="J112" s="2">
        <v>1.35</v>
      </c>
      <c r="K112" s="2">
        <v>0.18099999999999999</v>
      </c>
      <c r="L112" s="97">
        <f t="shared" si="1"/>
        <v>31.067069999999998</v>
      </c>
    </row>
    <row r="113" spans="1:12" x14ac:dyDescent="0.3">
      <c r="A113" s="95">
        <v>44937</v>
      </c>
      <c r="B113" s="96">
        <v>0.40461805555555558</v>
      </c>
      <c r="C113" s="2">
        <v>27.63</v>
      </c>
      <c r="D113" s="2">
        <v>5.28</v>
      </c>
      <c r="E113" s="2">
        <v>5.35</v>
      </c>
      <c r="F113" s="2">
        <v>85.34</v>
      </c>
      <c r="G113" s="2">
        <v>2.65</v>
      </c>
      <c r="H113" s="2">
        <v>24.24</v>
      </c>
      <c r="I113" s="2">
        <v>37.47</v>
      </c>
      <c r="J113" s="2">
        <v>1.35</v>
      </c>
      <c r="K113" s="2">
        <v>0.18099999999999999</v>
      </c>
      <c r="L113" s="97">
        <f t="shared" si="1"/>
        <v>31.067069999999998</v>
      </c>
    </row>
    <row r="114" spans="1:12" x14ac:dyDescent="0.3">
      <c r="A114" s="95">
        <v>44937</v>
      </c>
      <c r="B114" s="96">
        <v>0.40531249999999996</v>
      </c>
      <c r="C114" s="2">
        <v>27.68</v>
      </c>
      <c r="D114" s="2">
        <v>5.28</v>
      </c>
      <c r="E114" s="2">
        <v>5.35</v>
      </c>
      <c r="F114" s="2">
        <v>85.36</v>
      </c>
      <c r="G114" s="2">
        <v>2.65</v>
      </c>
      <c r="H114" s="2">
        <v>24.24</v>
      </c>
      <c r="I114" s="2">
        <v>37.43</v>
      </c>
      <c r="J114" s="2">
        <v>1.35</v>
      </c>
      <c r="K114" s="2">
        <v>0.18099999999999999</v>
      </c>
      <c r="L114" s="97">
        <f t="shared" si="1"/>
        <v>31.067069999999998</v>
      </c>
    </row>
    <row r="115" spans="1:12" x14ac:dyDescent="0.3">
      <c r="A115" s="95">
        <v>44937</v>
      </c>
      <c r="B115" s="96">
        <v>0.40600694444444446</v>
      </c>
      <c r="C115" s="2">
        <v>27.69</v>
      </c>
      <c r="D115" s="2">
        <v>5.28</v>
      </c>
      <c r="E115" s="2">
        <v>5.35</v>
      </c>
      <c r="F115" s="2">
        <v>85.35</v>
      </c>
      <c r="G115" s="2">
        <v>2.66</v>
      </c>
      <c r="H115" s="2">
        <v>24.24</v>
      </c>
      <c r="I115" s="2">
        <v>37.4</v>
      </c>
      <c r="J115" s="2">
        <v>1.35</v>
      </c>
      <c r="K115" s="2">
        <v>0.18099999999999999</v>
      </c>
      <c r="L115" s="97">
        <f t="shared" si="1"/>
        <v>31.067069999999998</v>
      </c>
    </row>
    <row r="116" spans="1:12" x14ac:dyDescent="0.3">
      <c r="A116" s="95">
        <v>44937</v>
      </c>
      <c r="B116" s="96">
        <v>0.4067013888888889</v>
      </c>
      <c r="C116" s="2">
        <v>27.68</v>
      </c>
      <c r="D116" s="2">
        <v>5.28</v>
      </c>
      <c r="E116" s="2">
        <v>5.35</v>
      </c>
      <c r="F116" s="2">
        <v>85.35</v>
      </c>
      <c r="G116" s="2">
        <v>2.67</v>
      </c>
      <c r="H116" s="2">
        <v>24.24</v>
      </c>
      <c r="I116" s="2">
        <v>37.39</v>
      </c>
      <c r="J116" s="2">
        <v>1.35</v>
      </c>
      <c r="K116" s="2">
        <v>0.18099999999999999</v>
      </c>
      <c r="L116" s="97">
        <f t="shared" si="1"/>
        <v>31.067069999999998</v>
      </c>
    </row>
    <row r="117" spans="1:12" x14ac:dyDescent="0.3">
      <c r="A117" s="95">
        <v>44937</v>
      </c>
      <c r="B117" s="96">
        <v>0.40739583333333335</v>
      </c>
      <c r="C117" s="2">
        <v>27.69</v>
      </c>
      <c r="D117" s="2">
        <v>5.28</v>
      </c>
      <c r="E117" s="2">
        <v>5.35</v>
      </c>
      <c r="F117" s="2">
        <v>85.35</v>
      </c>
      <c r="G117" s="2">
        <v>2.65</v>
      </c>
      <c r="H117" s="2">
        <v>24.24</v>
      </c>
      <c r="I117" s="2">
        <v>37.369999999999997</v>
      </c>
      <c r="J117" s="2">
        <v>1.35</v>
      </c>
      <c r="K117" s="2">
        <v>0.18099999999999999</v>
      </c>
      <c r="L117" s="97">
        <f t="shared" si="1"/>
        <v>31.067069999999998</v>
      </c>
    </row>
    <row r="118" spans="1:12" x14ac:dyDescent="0.3">
      <c r="A118" s="95">
        <v>44937</v>
      </c>
      <c r="B118" s="96">
        <v>0.40809027777777779</v>
      </c>
      <c r="C118" s="2">
        <v>27.71</v>
      </c>
      <c r="D118" s="2">
        <v>5.28</v>
      </c>
      <c r="E118" s="2">
        <v>5.35</v>
      </c>
      <c r="F118" s="2">
        <v>85.34</v>
      </c>
      <c r="G118" s="2">
        <v>2.67</v>
      </c>
      <c r="H118" s="2">
        <v>24.24</v>
      </c>
      <c r="I118" s="2">
        <v>37.4</v>
      </c>
      <c r="J118" s="2">
        <v>1.35</v>
      </c>
      <c r="K118" s="2">
        <v>0.18099999999999999</v>
      </c>
      <c r="L118" s="97">
        <f t="shared" si="1"/>
        <v>31.067069999999998</v>
      </c>
    </row>
    <row r="119" spans="1:12" x14ac:dyDescent="0.3">
      <c r="A119" s="95">
        <v>44937</v>
      </c>
      <c r="B119" s="96">
        <v>0.40878472222222223</v>
      </c>
      <c r="C119" s="2">
        <v>27.73</v>
      </c>
      <c r="D119" s="2">
        <v>5.28</v>
      </c>
      <c r="E119" s="2">
        <v>5.35</v>
      </c>
      <c r="F119" s="2">
        <v>85.37</v>
      </c>
      <c r="G119" s="2">
        <v>2.83</v>
      </c>
      <c r="H119" s="2">
        <v>24.24</v>
      </c>
      <c r="I119" s="2">
        <v>37.33</v>
      </c>
      <c r="J119" s="2">
        <v>1.35</v>
      </c>
      <c r="K119" s="2">
        <v>0.18099999999999999</v>
      </c>
      <c r="L119" s="97">
        <f t="shared" si="1"/>
        <v>31.067069999999998</v>
      </c>
    </row>
    <row r="120" spans="1:12" x14ac:dyDescent="0.3">
      <c r="A120" s="95">
        <v>44937</v>
      </c>
      <c r="B120" s="96">
        <v>0.40947916666666667</v>
      </c>
      <c r="C120" s="2">
        <v>27.61</v>
      </c>
      <c r="D120" s="2">
        <v>5.28</v>
      </c>
      <c r="E120" s="2">
        <v>5.35</v>
      </c>
      <c r="F120" s="2">
        <v>85.36</v>
      </c>
      <c r="G120" s="2">
        <v>2.84</v>
      </c>
      <c r="H120" s="2">
        <v>24.24</v>
      </c>
      <c r="I120" s="2">
        <v>37.28</v>
      </c>
      <c r="J120" s="2">
        <v>1.35</v>
      </c>
      <c r="K120" s="2">
        <v>0.18099999999999999</v>
      </c>
      <c r="L120" s="97">
        <f t="shared" si="1"/>
        <v>31.067069999999998</v>
      </c>
    </row>
    <row r="121" spans="1:12" x14ac:dyDescent="0.3">
      <c r="A121" s="95">
        <v>44937</v>
      </c>
      <c r="B121" s="96">
        <v>0.41017361111111111</v>
      </c>
      <c r="C121" s="2">
        <v>27.63</v>
      </c>
      <c r="D121" s="2">
        <v>5.28</v>
      </c>
      <c r="E121" s="2">
        <v>5.35</v>
      </c>
      <c r="F121" s="2">
        <v>85.36</v>
      </c>
      <c r="G121" s="2">
        <v>2.84</v>
      </c>
      <c r="H121" s="2">
        <v>24.24</v>
      </c>
      <c r="I121" s="2">
        <v>37.25</v>
      </c>
      <c r="J121" s="2">
        <v>1.35</v>
      </c>
      <c r="K121" s="2">
        <v>0.18099999999999999</v>
      </c>
      <c r="L121" s="97">
        <f t="shared" si="1"/>
        <v>31.067069999999998</v>
      </c>
    </row>
    <row r="122" spans="1:12" x14ac:dyDescent="0.3">
      <c r="A122" s="95">
        <v>44937</v>
      </c>
      <c r="B122" s="96">
        <v>0.41086805555555556</v>
      </c>
      <c r="C122" s="2">
        <v>27.64</v>
      </c>
      <c r="D122" s="2">
        <v>5.28</v>
      </c>
      <c r="E122" s="2">
        <v>5.35</v>
      </c>
      <c r="F122" s="2">
        <v>85.35</v>
      </c>
      <c r="G122" s="2">
        <v>2.82</v>
      </c>
      <c r="H122" s="2">
        <v>24.24</v>
      </c>
      <c r="I122" s="2">
        <v>37.200000000000003</v>
      </c>
      <c r="J122" s="2">
        <v>1.35</v>
      </c>
      <c r="K122" s="2">
        <v>0.18099999999999999</v>
      </c>
      <c r="L122" s="97">
        <f t="shared" si="1"/>
        <v>31.067069999999998</v>
      </c>
    </row>
    <row r="123" spans="1:12" x14ac:dyDescent="0.3">
      <c r="A123" s="95">
        <v>44937</v>
      </c>
      <c r="B123" s="96">
        <v>0.4115625</v>
      </c>
      <c r="C123" s="2">
        <v>27.58</v>
      </c>
      <c r="D123" s="2">
        <v>5.28</v>
      </c>
      <c r="E123" s="2">
        <v>5.35</v>
      </c>
      <c r="F123" s="2">
        <v>85.34</v>
      </c>
      <c r="G123" s="2">
        <v>2.8</v>
      </c>
      <c r="H123" s="2">
        <v>24.24</v>
      </c>
      <c r="I123" s="2">
        <v>37.08</v>
      </c>
      <c r="J123" s="2">
        <v>1.35</v>
      </c>
      <c r="K123" s="2">
        <v>0.18099999999999999</v>
      </c>
      <c r="L123" s="97">
        <f t="shared" si="1"/>
        <v>31.067069999999998</v>
      </c>
    </row>
    <row r="124" spans="1:12" x14ac:dyDescent="0.3">
      <c r="A124" s="95">
        <v>44937</v>
      </c>
      <c r="B124" s="96">
        <v>0.41225694444444444</v>
      </c>
      <c r="C124" s="2">
        <v>27.6</v>
      </c>
      <c r="D124" s="2">
        <v>5.28</v>
      </c>
      <c r="E124" s="2">
        <v>5.35</v>
      </c>
      <c r="F124" s="2">
        <v>85.36</v>
      </c>
      <c r="G124" s="2">
        <v>2.89</v>
      </c>
      <c r="H124" s="2">
        <v>24.24</v>
      </c>
      <c r="I124" s="2">
        <v>37.049999999999997</v>
      </c>
      <c r="J124" s="2">
        <v>1.35</v>
      </c>
      <c r="K124" s="2">
        <v>0.18099999999999999</v>
      </c>
      <c r="L124" s="97">
        <f t="shared" si="1"/>
        <v>31.067069999999998</v>
      </c>
    </row>
    <row r="125" spans="1:12" x14ac:dyDescent="0.3">
      <c r="A125" s="95">
        <v>44937</v>
      </c>
      <c r="B125" s="96">
        <v>0.41295138888888888</v>
      </c>
      <c r="C125" s="2">
        <v>27.6</v>
      </c>
      <c r="D125" s="2">
        <v>5.28</v>
      </c>
      <c r="E125" s="2">
        <v>5.35</v>
      </c>
      <c r="F125" s="2">
        <v>85.36</v>
      </c>
      <c r="G125" s="2">
        <v>2.99</v>
      </c>
      <c r="H125" s="2">
        <v>24.24</v>
      </c>
      <c r="I125" s="2">
        <v>37.08</v>
      </c>
      <c r="J125" s="2">
        <v>1.35</v>
      </c>
      <c r="K125" s="2">
        <v>0.18099999999999999</v>
      </c>
      <c r="L125" s="97">
        <f t="shared" si="1"/>
        <v>31.067069999999998</v>
      </c>
    </row>
    <row r="126" spans="1:12" x14ac:dyDescent="0.3">
      <c r="A126" s="95">
        <v>44937</v>
      </c>
      <c r="B126" s="96">
        <v>0.41364583333333332</v>
      </c>
      <c r="C126" s="2">
        <v>27.62</v>
      </c>
      <c r="D126" s="2">
        <v>5.28</v>
      </c>
      <c r="E126" s="2">
        <v>5.35</v>
      </c>
      <c r="F126" s="2">
        <v>85.35</v>
      </c>
      <c r="G126" s="2">
        <v>2.95</v>
      </c>
      <c r="H126" s="2">
        <v>24.24</v>
      </c>
      <c r="I126" s="2">
        <v>37.130000000000003</v>
      </c>
      <c r="J126" s="2">
        <v>1.35</v>
      </c>
      <c r="K126" s="2">
        <v>0.18099999999999999</v>
      </c>
      <c r="L126" s="97">
        <f t="shared" si="1"/>
        <v>31.067069999999998</v>
      </c>
    </row>
    <row r="127" spans="1:12" x14ac:dyDescent="0.3">
      <c r="A127" s="95">
        <v>44937</v>
      </c>
      <c r="B127" s="96">
        <v>0.41434027777777777</v>
      </c>
      <c r="C127" s="2">
        <v>27.67</v>
      </c>
      <c r="D127" s="2">
        <v>5.28</v>
      </c>
      <c r="E127" s="2">
        <v>5.35</v>
      </c>
      <c r="F127" s="2">
        <v>85.34</v>
      </c>
      <c r="G127" s="2">
        <v>3.04</v>
      </c>
      <c r="H127" s="2">
        <v>24.24</v>
      </c>
      <c r="I127" s="2">
        <v>37.18</v>
      </c>
      <c r="J127" s="2">
        <v>1.35</v>
      </c>
      <c r="K127" s="2">
        <v>0.18099999999999999</v>
      </c>
      <c r="L127" s="97">
        <f t="shared" si="1"/>
        <v>31.067069999999998</v>
      </c>
    </row>
    <row r="128" spans="1:12" x14ac:dyDescent="0.3">
      <c r="A128" s="95">
        <v>44937</v>
      </c>
      <c r="B128" s="96">
        <v>0.41503472222222221</v>
      </c>
      <c r="C128" s="2">
        <v>27.66</v>
      </c>
      <c r="D128" s="2">
        <v>5.28</v>
      </c>
      <c r="E128" s="2">
        <v>5.35</v>
      </c>
      <c r="F128" s="2">
        <v>85.32</v>
      </c>
      <c r="G128" s="2">
        <v>3.05</v>
      </c>
      <c r="H128" s="2">
        <v>24.24</v>
      </c>
      <c r="I128" s="2">
        <v>37.19</v>
      </c>
      <c r="J128" s="2">
        <v>1.35</v>
      </c>
      <c r="K128" s="2">
        <v>0.18099999999999999</v>
      </c>
      <c r="L128" s="97">
        <f t="shared" si="1"/>
        <v>31.067069999999998</v>
      </c>
    </row>
    <row r="129" spans="1:12" x14ac:dyDescent="0.3">
      <c r="A129" s="95">
        <v>44937</v>
      </c>
      <c r="B129" s="96">
        <v>0.41572916666666665</v>
      </c>
      <c r="C129" s="2">
        <v>27.63</v>
      </c>
      <c r="D129" s="2">
        <v>5.28</v>
      </c>
      <c r="E129" s="2">
        <v>5.35</v>
      </c>
      <c r="F129" s="2">
        <v>85.39</v>
      </c>
      <c r="G129" s="2">
        <v>3.04</v>
      </c>
      <c r="H129" s="2">
        <v>24.26</v>
      </c>
      <c r="I129" s="2">
        <v>37.24</v>
      </c>
      <c r="J129" s="2">
        <v>1.35</v>
      </c>
      <c r="K129" s="2">
        <v>0.18099999999999999</v>
      </c>
      <c r="L129" s="97">
        <f t="shared" si="1"/>
        <v>31.067069999999998</v>
      </c>
    </row>
    <row r="130" spans="1:12" x14ac:dyDescent="0.3">
      <c r="A130" s="95">
        <v>44937</v>
      </c>
      <c r="B130" s="96">
        <v>0.41642361111111109</v>
      </c>
      <c r="C130" s="2">
        <v>27.59</v>
      </c>
      <c r="D130" s="2">
        <v>5.28</v>
      </c>
      <c r="E130" s="2">
        <v>5.35</v>
      </c>
      <c r="F130" s="2">
        <v>85.37</v>
      </c>
      <c r="G130" s="2">
        <v>3.06</v>
      </c>
      <c r="H130" s="2">
        <v>24.25</v>
      </c>
      <c r="I130" s="2">
        <v>37.270000000000003</v>
      </c>
      <c r="J130" s="2">
        <v>1.35</v>
      </c>
      <c r="K130" s="2">
        <v>0.18099999999999999</v>
      </c>
      <c r="L130" s="97">
        <f t="shared" si="1"/>
        <v>31.067069999999998</v>
      </c>
    </row>
    <row r="131" spans="1:12" x14ac:dyDescent="0.3">
      <c r="A131" s="95">
        <v>44937</v>
      </c>
      <c r="B131" s="96">
        <v>0.41711805555555559</v>
      </c>
      <c r="C131" s="2">
        <v>27.62</v>
      </c>
      <c r="D131" s="2">
        <v>5.28</v>
      </c>
      <c r="E131" s="2">
        <v>5.35</v>
      </c>
      <c r="F131" s="2">
        <v>85.35</v>
      </c>
      <c r="G131" s="2">
        <v>3.04</v>
      </c>
      <c r="H131" s="2">
        <v>24.24</v>
      </c>
      <c r="I131" s="2">
        <v>37.270000000000003</v>
      </c>
      <c r="J131" s="2">
        <v>1.35</v>
      </c>
      <c r="K131" s="2">
        <v>0.18099999999999999</v>
      </c>
      <c r="L131" s="97">
        <f t="shared" si="1"/>
        <v>31.067069999999998</v>
      </c>
    </row>
    <row r="132" spans="1:12" x14ac:dyDescent="0.3">
      <c r="A132" s="95">
        <v>44937</v>
      </c>
      <c r="B132" s="96">
        <v>0.41781249999999998</v>
      </c>
      <c r="C132" s="2">
        <v>27.66</v>
      </c>
      <c r="D132" s="2">
        <v>5.28</v>
      </c>
      <c r="E132" s="2">
        <v>5.35</v>
      </c>
      <c r="F132" s="2">
        <v>85.35</v>
      </c>
      <c r="G132" s="2">
        <v>3.04</v>
      </c>
      <c r="H132" s="2">
        <v>24.24</v>
      </c>
      <c r="I132" s="2">
        <v>37.26</v>
      </c>
      <c r="J132" s="2">
        <v>1.35</v>
      </c>
      <c r="K132" s="2">
        <v>0.18099999999999999</v>
      </c>
      <c r="L132" s="97">
        <f t="shared" si="1"/>
        <v>31.067069999999998</v>
      </c>
    </row>
    <row r="133" spans="1:12" x14ac:dyDescent="0.3">
      <c r="A133" s="95">
        <v>44937</v>
      </c>
      <c r="B133" s="96">
        <v>0.41850694444444447</v>
      </c>
      <c r="C133" s="2">
        <v>27.66</v>
      </c>
      <c r="D133" s="2">
        <v>5.28</v>
      </c>
      <c r="E133" s="2">
        <v>5.35</v>
      </c>
      <c r="F133" s="2">
        <v>85.35</v>
      </c>
      <c r="G133" s="2">
        <v>3.04</v>
      </c>
      <c r="H133" s="2">
        <v>24.24</v>
      </c>
      <c r="I133" s="2">
        <v>37.270000000000003</v>
      </c>
      <c r="J133" s="2">
        <v>1.35</v>
      </c>
      <c r="K133" s="2">
        <v>0.18099999999999999</v>
      </c>
      <c r="L133" s="97">
        <f t="shared" si="1"/>
        <v>31.067069999999998</v>
      </c>
    </row>
    <row r="134" spans="1:12" x14ac:dyDescent="0.3">
      <c r="A134" s="95">
        <v>44937</v>
      </c>
      <c r="B134" s="96">
        <v>0.41920138888888886</v>
      </c>
      <c r="C134" s="2">
        <v>27.65</v>
      </c>
      <c r="D134" s="2">
        <v>5.28</v>
      </c>
      <c r="E134" s="2">
        <v>5.35</v>
      </c>
      <c r="F134" s="2">
        <v>85.35</v>
      </c>
      <c r="G134" s="2">
        <v>3.02</v>
      </c>
      <c r="H134" s="2">
        <v>24.24</v>
      </c>
      <c r="I134" s="2">
        <v>37.200000000000003</v>
      </c>
      <c r="J134" s="2">
        <v>1.35</v>
      </c>
      <c r="K134" s="2">
        <v>0.18099999999999999</v>
      </c>
      <c r="L134" s="97">
        <f t="shared" si="1"/>
        <v>31.067069999999998</v>
      </c>
    </row>
    <row r="135" spans="1:12" x14ac:dyDescent="0.3">
      <c r="A135" s="95">
        <v>44937</v>
      </c>
      <c r="B135" s="96">
        <v>0.41989583333333336</v>
      </c>
      <c r="C135" s="2">
        <v>27.62</v>
      </c>
      <c r="D135" s="2">
        <v>5.28</v>
      </c>
      <c r="E135" s="2">
        <v>5.35</v>
      </c>
      <c r="F135" s="2">
        <v>85.37</v>
      </c>
      <c r="G135" s="2">
        <v>2.97</v>
      </c>
      <c r="H135" s="2">
        <v>24.24</v>
      </c>
      <c r="I135" s="2">
        <v>37.1</v>
      </c>
      <c r="J135" s="2">
        <v>1.35</v>
      </c>
      <c r="K135" s="2">
        <v>0.18099999999999999</v>
      </c>
      <c r="L135" s="97">
        <f t="shared" si="1"/>
        <v>31.067069999999998</v>
      </c>
    </row>
    <row r="136" spans="1:12" x14ac:dyDescent="0.3">
      <c r="A136" s="95">
        <v>44937</v>
      </c>
      <c r="B136" s="96">
        <v>0.42059027777777774</v>
      </c>
      <c r="C136" s="2">
        <v>27.65</v>
      </c>
      <c r="D136" s="2">
        <v>5.28</v>
      </c>
      <c r="E136" s="2">
        <v>5.35</v>
      </c>
      <c r="F136" s="2">
        <v>85.35</v>
      </c>
      <c r="G136" s="2">
        <v>2.84</v>
      </c>
      <c r="H136" s="2">
        <v>24.24</v>
      </c>
      <c r="I136" s="2">
        <v>37.090000000000003</v>
      </c>
      <c r="J136" s="2">
        <v>1.35</v>
      </c>
      <c r="K136" s="2">
        <v>0.18099999999999999</v>
      </c>
      <c r="L136" s="97">
        <f t="shared" si="1"/>
        <v>31.067069999999998</v>
      </c>
    </row>
    <row r="137" spans="1:12" x14ac:dyDescent="0.3">
      <c r="A137" s="95">
        <v>44937</v>
      </c>
      <c r="B137" s="96">
        <v>0.42128472222222224</v>
      </c>
      <c r="C137" s="2">
        <v>27.64</v>
      </c>
      <c r="D137" s="2">
        <v>5.28</v>
      </c>
      <c r="E137" s="2">
        <v>5.35</v>
      </c>
      <c r="F137" s="2">
        <v>85.35</v>
      </c>
      <c r="G137" s="2">
        <v>2.75</v>
      </c>
      <c r="H137" s="2">
        <v>24.26</v>
      </c>
      <c r="I137" s="2">
        <v>37.04</v>
      </c>
      <c r="J137" s="2">
        <v>1.35</v>
      </c>
      <c r="K137" s="2">
        <v>0.18099999999999999</v>
      </c>
      <c r="L137" s="97">
        <f t="shared" si="1"/>
        <v>31.067069999999998</v>
      </c>
    </row>
    <row r="138" spans="1:12" x14ac:dyDescent="0.3">
      <c r="A138" s="95">
        <v>44937</v>
      </c>
      <c r="B138" s="96">
        <v>0.42197916666666663</v>
      </c>
      <c r="C138" s="2">
        <v>27.69</v>
      </c>
      <c r="D138" s="2">
        <v>5.28</v>
      </c>
      <c r="E138" s="2">
        <v>5.35</v>
      </c>
      <c r="F138" s="2">
        <v>85.35</v>
      </c>
      <c r="G138" s="2">
        <v>2.76</v>
      </c>
      <c r="H138" s="2">
        <v>24.25</v>
      </c>
      <c r="I138" s="2">
        <v>37.04</v>
      </c>
      <c r="J138" s="2">
        <v>1.35</v>
      </c>
      <c r="K138" s="2">
        <v>0.18099999999999999</v>
      </c>
      <c r="L138" s="97">
        <f t="shared" si="1"/>
        <v>31.067069999999998</v>
      </c>
    </row>
    <row r="139" spans="1:12" x14ac:dyDescent="0.3">
      <c r="A139" s="95">
        <v>44937</v>
      </c>
      <c r="B139" s="96">
        <v>0.42267361111111112</v>
      </c>
      <c r="C139" s="2">
        <v>27.71</v>
      </c>
      <c r="D139" s="2">
        <v>5.28</v>
      </c>
      <c r="E139" s="2">
        <v>5.35</v>
      </c>
      <c r="F139" s="2">
        <v>85.35</v>
      </c>
      <c r="G139" s="2">
        <v>2.96</v>
      </c>
      <c r="H139" s="2">
        <v>24.24</v>
      </c>
      <c r="I139" s="2">
        <v>37.01</v>
      </c>
      <c r="J139" s="2">
        <v>1.35</v>
      </c>
      <c r="K139" s="2">
        <v>0.18099999999999999</v>
      </c>
      <c r="L139" s="97">
        <f t="shared" si="1"/>
        <v>31.067069999999998</v>
      </c>
    </row>
    <row r="140" spans="1:12" x14ac:dyDescent="0.3">
      <c r="A140" s="95">
        <v>44937</v>
      </c>
      <c r="B140" s="96">
        <v>0.42336805555555551</v>
      </c>
      <c r="C140" s="2">
        <v>27.7</v>
      </c>
      <c r="D140" s="2">
        <v>5.28</v>
      </c>
      <c r="E140" s="2">
        <v>5.34</v>
      </c>
      <c r="F140" s="2">
        <v>85.37</v>
      </c>
      <c r="G140" s="2">
        <v>3.05</v>
      </c>
      <c r="H140" s="2">
        <v>24.24</v>
      </c>
      <c r="I140" s="2">
        <v>36.979999999999997</v>
      </c>
      <c r="J140" s="2">
        <v>1.35</v>
      </c>
      <c r="K140" s="2">
        <v>0.18099999999999999</v>
      </c>
      <c r="L140" s="97">
        <f t="shared" si="1"/>
        <v>31.067069999999998</v>
      </c>
    </row>
    <row r="141" spans="1:12" x14ac:dyDescent="0.3">
      <c r="A141" s="95">
        <v>44937</v>
      </c>
      <c r="B141" s="96">
        <v>0.42406250000000001</v>
      </c>
      <c r="C141" s="2">
        <v>27.68</v>
      </c>
      <c r="D141" s="2">
        <v>5.28</v>
      </c>
      <c r="E141" s="2">
        <v>5.35</v>
      </c>
      <c r="F141" s="2">
        <v>85.35</v>
      </c>
      <c r="G141" s="2">
        <v>2.93</v>
      </c>
      <c r="H141" s="2">
        <v>24.24</v>
      </c>
      <c r="I141" s="2">
        <v>36.96</v>
      </c>
      <c r="J141" s="2">
        <v>1.35</v>
      </c>
      <c r="K141" s="2">
        <v>0.18099999999999999</v>
      </c>
      <c r="L141" s="97">
        <f t="shared" si="1"/>
        <v>31.067069999999998</v>
      </c>
    </row>
    <row r="142" spans="1:12" x14ac:dyDescent="0.3">
      <c r="A142" s="95">
        <v>44937</v>
      </c>
      <c r="B142" s="96">
        <v>0.4247569444444444</v>
      </c>
      <c r="C142" s="2">
        <v>27.75</v>
      </c>
      <c r="D142" s="2">
        <v>5.28</v>
      </c>
      <c r="E142" s="2">
        <v>5.35</v>
      </c>
      <c r="F142" s="2">
        <v>85.35</v>
      </c>
      <c r="G142" s="2">
        <v>2.85</v>
      </c>
      <c r="H142" s="2">
        <v>24.26</v>
      </c>
      <c r="I142" s="2">
        <v>36.92</v>
      </c>
      <c r="J142" s="2">
        <v>1.35</v>
      </c>
      <c r="K142" s="2">
        <v>0.18099999999999999</v>
      </c>
      <c r="L142" s="97">
        <f t="shared" si="1"/>
        <v>31.067069999999998</v>
      </c>
    </row>
    <row r="143" spans="1:12" x14ac:dyDescent="0.3">
      <c r="A143" s="95">
        <v>44937</v>
      </c>
      <c r="B143" s="96">
        <v>0.42545138888888889</v>
      </c>
      <c r="C143" s="2">
        <v>27.66</v>
      </c>
      <c r="D143" s="2">
        <v>5.28</v>
      </c>
      <c r="E143" s="2">
        <v>5.35</v>
      </c>
      <c r="F143" s="2">
        <v>85.35</v>
      </c>
      <c r="G143" s="2">
        <v>2.84</v>
      </c>
      <c r="H143" s="2">
        <v>24.28</v>
      </c>
      <c r="I143" s="2">
        <v>36.83</v>
      </c>
      <c r="J143" s="2">
        <v>1.35</v>
      </c>
      <c r="K143" s="2">
        <v>0.18099999999999999</v>
      </c>
      <c r="L143" s="97">
        <f t="shared" si="1"/>
        <v>31.067069999999998</v>
      </c>
    </row>
    <row r="144" spans="1:12" x14ac:dyDescent="0.3">
      <c r="A144" s="95">
        <v>44937</v>
      </c>
      <c r="B144" s="96">
        <v>0.42614583333333328</v>
      </c>
      <c r="C144" s="2">
        <v>27.73</v>
      </c>
      <c r="D144" s="2">
        <v>5.28</v>
      </c>
      <c r="E144" s="2">
        <v>5.35</v>
      </c>
      <c r="F144" s="2">
        <v>85.34</v>
      </c>
      <c r="G144" s="2">
        <v>2.86</v>
      </c>
      <c r="H144" s="2">
        <v>24.31</v>
      </c>
      <c r="I144" s="2">
        <v>36.82</v>
      </c>
      <c r="J144" s="2">
        <v>1.35</v>
      </c>
      <c r="K144" s="2">
        <v>0.18099999999999999</v>
      </c>
      <c r="L144" s="97">
        <f t="shared" si="1"/>
        <v>31.067069999999998</v>
      </c>
    </row>
    <row r="145" spans="1:12" x14ac:dyDescent="0.3">
      <c r="A145" s="95">
        <v>44937</v>
      </c>
      <c r="B145" s="96">
        <v>0.42684027777777778</v>
      </c>
      <c r="C145" s="2">
        <v>27.81</v>
      </c>
      <c r="D145" s="2">
        <v>5.28</v>
      </c>
      <c r="E145" s="2">
        <v>5.35</v>
      </c>
      <c r="F145" s="2">
        <v>85.36</v>
      </c>
      <c r="G145" s="2">
        <v>2.85</v>
      </c>
      <c r="H145" s="2">
        <v>24.38</v>
      </c>
      <c r="I145" s="2">
        <v>36.72</v>
      </c>
      <c r="J145" s="2">
        <v>1.35</v>
      </c>
      <c r="K145" s="2">
        <v>0.182</v>
      </c>
      <c r="L145" s="97">
        <f t="shared" si="1"/>
        <v>31.239100000000001</v>
      </c>
    </row>
    <row r="146" spans="1:12" x14ac:dyDescent="0.3">
      <c r="A146" s="95">
        <v>44937</v>
      </c>
      <c r="B146" s="96">
        <v>0.42753472222222227</v>
      </c>
      <c r="C146" s="2">
        <v>27.72</v>
      </c>
      <c r="D146" s="2">
        <v>5.28</v>
      </c>
      <c r="E146" s="2">
        <v>5.35</v>
      </c>
      <c r="F146" s="2">
        <v>85.35</v>
      </c>
      <c r="G146" s="2">
        <v>2.85</v>
      </c>
      <c r="H146" s="2">
        <v>24.39</v>
      </c>
      <c r="I146" s="2">
        <v>36.64</v>
      </c>
      <c r="J146" s="2">
        <v>1.35</v>
      </c>
      <c r="K146" s="2">
        <v>0.18099999999999999</v>
      </c>
      <c r="L146" s="97">
        <f t="shared" si="1"/>
        <v>31.067069999999998</v>
      </c>
    </row>
    <row r="147" spans="1:12" x14ac:dyDescent="0.3">
      <c r="A147" s="95">
        <v>44937</v>
      </c>
      <c r="B147" s="96">
        <v>0.42822916666666666</v>
      </c>
      <c r="C147" s="2">
        <v>27.71</v>
      </c>
      <c r="D147" s="2">
        <v>5.28</v>
      </c>
      <c r="E147" s="2">
        <v>5.35</v>
      </c>
      <c r="F147" s="2">
        <v>85.35</v>
      </c>
      <c r="G147" s="2">
        <v>2.85</v>
      </c>
      <c r="H147" s="2">
        <v>24.4</v>
      </c>
      <c r="I147" s="2">
        <v>36.54</v>
      </c>
      <c r="J147" s="2">
        <v>1.35</v>
      </c>
      <c r="K147" s="2">
        <v>0.18099999999999999</v>
      </c>
      <c r="L147" s="97">
        <f t="shared" si="1"/>
        <v>31.067069999999998</v>
      </c>
    </row>
    <row r="148" spans="1:12" x14ac:dyDescent="0.3">
      <c r="A148" s="95">
        <v>44937</v>
      </c>
      <c r="B148" s="96">
        <v>0.42892361111111116</v>
      </c>
      <c r="C148" s="2">
        <v>27.75</v>
      </c>
      <c r="D148" s="2">
        <v>5.28</v>
      </c>
      <c r="E148" s="2">
        <v>5.35</v>
      </c>
      <c r="F148" s="2">
        <v>85.35</v>
      </c>
      <c r="G148" s="2">
        <v>2.84</v>
      </c>
      <c r="H148" s="2">
        <v>24.41</v>
      </c>
      <c r="I148" s="2">
        <v>36.43</v>
      </c>
      <c r="J148" s="2">
        <v>1.35</v>
      </c>
      <c r="K148" s="2">
        <v>0.18099999999999999</v>
      </c>
      <c r="L148" s="97">
        <f t="shared" si="1"/>
        <v>31.067069999999998</v>
      </c>
    </row>
    <row r="149" spans="1:12" x14ac:dyDescent="0.3">
      <c r="A149" s="95">
        <v>44937</v>
      </c>
      <c r="B149" s="96">
        <v>0.42961805555555554</v>
      </c>
      <c r="C149" s="2">
        <v>27.69</v>
      </c>
      <c r="D149" s="2">
        <v>5.28</v>
      </c>
      <c r="E149" s="2">
        <v>5.35</v>
      </c>
      <c r="F149" s="2">
        <v>85.35</v>
      </c>
      <c r="G149" s="2">
        <v>2.85</v>
      </c>
      <c r="H149" s="2">
        <v>24.41</v>
      </c>
      <c r="I149" s="2">
        <v>36.31</v>
      </c>
      <c r="J149" s="2">
        <v>1.35</v>
      </c>
      <c r="K149" s="2">
        <v>0.18099999999999999</v>
      </c>
      <c r="L149" s="97">
        <f t="shared" si="1"/>
        <v>31.067069999999998</v>
      </c>
    </row>
    <row r="150" spans="1:12" x14ac:dyDescent="0.3">
      <c r="A150" s="95">
        <v>44937</v>
      </c>
      <c r="B150" s="96">
        <v>0.43031250000000004</v>
      </c>
      <c r="C150" s="2">
        <v>27.71</v>
      </c>
      <c r="D150" s="2">
        <v>5.28</v>
      </c>
      <c r="E150" s="2">
        <v>5.35</v>
      </c>
      <c r="F150" s="2">
        <v>85.36</v>
      </c>
      <c r="G150" s="2">
        <v>2.84</v>
      </c>
      <c r="H150" s="2">
        <v>24.41</v>
      </c>
      <c r="I150" s="2">
        <v>36.26</v>
      </c>
      <c r="J150" s="2">
        <v>1.35</v>
      </c>
      <c r="K150" s="2">
        <v>0.18099999999999999</v>
      </c>
      <c r="L150" s="97">
        <f t="shared" si="1"/>
        <v>31.067069999999998</v>
      </c>
    </row>
    <row r="151" spans="1:12" x14ac:dyDescent="0.3">
      <c r="A151" s="95">
        <v>44937</v>
      </c>
      <c r="B151" s="96">
        <v>0.43100694444444443</v>
      </c>
      <c r="C151" s="2">
        <v>27.7</v>
      </c>
      <c r="D151" s="2">
        <v>5.28</v>
      </c>
      <c r="E151" s="2">
        <v>5.35</v>
      </c>
      <c r="F151" s="2">
        <v>85.35</v>
      </c>
      <c r="G151" s="2">
        <v>2.84</v>
      </c>
      <c r="H151" s="2">
        <v>24.41</v>
      </c>
      <c r="I151" s="2">
        <v>36.25</v>
      </c>
      <c r="J151" s="2">
        <v>1.35</v>
      </c>
      <c r="K151" s="2">
        <v>0.18099999999999999</v>
      </c>
      <c r="L151" s="97">
        <f t="shared" si="1"/>
        <v>31.067069999999998</v>
      </c>
    </row>
    <row r="152" spans="1:12" x14ac:dyDescent="0.3">
      <c r="A152" s="95">
        <v>44937</v>
      </c>
      <c r="B152" s="96">
        <v>0.43170138888888893</v>
      </c>
      <c r="C152" s="2">
        <v>27.68</v>
      </c>
      <c r="D152" s="2">
        <v>5.28</v>
      </c>
      <c r="E152" s="2">
        <v>5.35</v>
      </c>
      <c r="F152" s="2">
        <v>85.35</v>
      </c>
      <c r="G152" s="2">
        <v>2.86</v>
      </c>
      <c r="H152" s="2">
        <v>24.41</v>
      </c>
      <c r="I152" s="2">
        <v>36.229999999999997</v>
      </c>
      <c r="J152" s="2">
        <v>1.35</v>
      </c>
      <c r="K152" s="2">
        <v>0.18099999999999999</v>
      </c>
      <c r="L152" s="97">
        <f t="shared" si="1"/>
        <v>31.067069999999998</v>
      </c>
    </row>
    <row r="153" spans="1:12" x14ac:dyDescent="0.3">
      <c r="A153" s="95">
        <v>44937</v>
      </c>
      <c r="B153" s="96">
        <v>0.43239583333333331</v>
      </c>
      <c r="C153" s="2">
        <v>27.81</v>
      </c>
      <c r="D153" s="2">
        <v>5.28</v>
      </c>
      <c r="E153" s="2">
        <v>5.35</v>
      </c>
      <c r="F153" s="2">
        <v>85.35</v>
      </c>
      <c r="G153" s="2">
        <v>2.85</v>
      </c>
      <c r="H153" s="2">
        <v>24.42</v>
      </c>
      <c r="I153" s="2">
        <v>36.270000000000003</v>
      </c>
      <c r="J153" s="2">
        <v>1.35</v>
      </c>
      <c r="K153" s="2">
        <v>0.182</v>
      </c>
      <c r="L153" s="97">
        <f t="shared" si="1"/>
        <v>31.239100000000001</v>
      </c>
    </row>
    <row r="154" spans="1:12" x14ac:dyDescent="0.3">
      <c r="A154" s="95">
        <v>44937</v>
      </c>
      <c r="B154" s="96">
        <v>0.43309027777777781</v>
      </c>
      <c r="C154" s="2">
        <v>27.82</v>
      </c>
      <c r="D154" s="2">
        <v>5.28</v>
      </c>
      <c r="E154" s="2">
        <v>5.35</v>
      </c>
      <c r="F154" s="2">
        <v>85.35</v>
      </c>
      <c r="G154" s="2">
        <v>2.84</v>
      </c>
      <c r="H154" s="2">
        <v>24.42</v>
      </c>
      <c r="I154" s="2">
        <v>36.29</v>
      </c>
      <c r="J154" s="2">
        <v>1.35</v>
      </c>
      <c r="K154" s="2">
        <v>0.182</v>
      </c>
      <c r="L154" s="97">
        <f t="shared" si="1"/>
        <v>31.239100000000001</v>
      </c>
    </row>
    <row r="155" spans="1:12" x14ac:dyDescent="0.3">
      <c r="A155" s="95">
        <v>44937</v>
      </c>
      <c r="B155" s="96">
        <v>0.4337847222222222</v>
      </c>
      <c r="C155" s="2">
        <v>27.74</v>
      </c>
      <c r="D155" s="2">
        <v>5.28</v>
      </c>
      <c r="E155" s="2">
        <v>5.35</v>
      </c>
      <c r="F155" s="2">
        <v>85.33</v>
      </c>
      <c r="G155" s="2">
        <v>2.78</v>
      </c>
      <c r="H155" s="2">
        <v>24.42</v>
      </c>
      <c r="I155" s="2">
        <v>36.25</v>
      </c>
      <c r="J155" s="2">
        <v>1.35</v>
      </c>
      <c r="K155" s="2">
        <v>0.18099999999999999</v>
      </c>
      <c r="L155" s="97">
        <f t="shared" si="1"/>
        <v>31.067069999999998</v>
      </c>
    </row>
    <row r="156" spans="1:12" x14ac:dyDescent="0.3">
      <c r="A156" s="95">
        <v>44937</v>
      </c>
      <c r="B156" s="96">
        <v>0.43447916666666669</v>
      </c>
      <c r="C156" s="2">
        <v>27.77</v>
      </c>
      <c r="D156" s="2">
        <v>5.28</v>
      </c>
      <c r="E156" s="2">
        <v>5.35</v>
      </c>
      <c r="F156" s="2">
        <v>85.37</v>
      </c>
      <c r="G156" s="2">
        <v>2.82</v>
      </c>
      <c r="H156" s="2">
        <v>24.42</v>
      </c>
      <c r="I156" s="2">
        <v>36.25</v>
      </c>
      <c r="J156" s="2">
        <v>1.35</v>
      </c>
      <c r="K156" s="2">
        <v>0.18099999999999999</v>
      </c>
      <c r="L156" s="97">
        <f t="shared" si="1"/>
        <v>31.067069999999998</v>
      </c>
    </row>
    <row r="157" spans="1:12" x14ac:dyDescent="0.3">
      <c r="A157" s="95">
        <v>44937</v>
      </c>
      <c r="B157" s="96">
        <v>0.43517361111111108</v>
      </c>
      <c r="C157" s="2">
        <v>27.83</v>
      </c>
      <c r="D157" s="2">
        <v>5.28</v>
      </c>
      <c r="E157" s="2">
        <v>5.35</v>
      </c>
      <c r="F157" s="2">
        <v>85.35</v>
      </c>
      <c r="G157" s="2">
        <v>2.83</v>
      </c>
      <c r="H157" s="2">
        <v>24.42</v>
      </c>
      <c r="I157" s="2">
        <v>36.22</v>
      </c>
      <c r="J157" s="2">
        <v>1.35</v>
      </c>
      <c r="K157" s="2">
        <v>0.182</v>
      </c>
      <c r="L157" s="97">
        <f t="shared" si="1"/>
        <v>31.239100000000001</v>
      </c>
    </row>
    <row r="158" spans="1:12" x14ac:dyDescent="0.3">
      <c r="A158" s="95">
        <v>44937</v>
      </c>
      <c r="B158" s="96">
        <v>0.43586805555555558</v>
      </c>
      <c r="C158" s="2">
        <v>27.83</v>
      </c>
      <c r="D158" s="2">
        <v>5.28</v>
      </c>
      <c r="E158" s="2">
        <v>5.35</v>
      </c>
      <c r="F158" s="2">
        <v>85.35</v>
      </c>
      <c r="G158" s="2">
        <v>2.74</v>
      </c>
      <c r="H158" s="2">
        <v>24.42</v>
      </c>
      <c r="I158" s="2">
        <v>36.19</v>
      </c>
      <c r="J158" s="2">
        <v>1.35</v>
      </c>
      <c r="K158" s="2">
        <v>0.182</v>
      </c>
      <c r="L158" s="97">
        <f t="shared" si="1"/>
        <v>31.239100000000001</v>
      </c>
    </row>
    <row r="159" spans="1:12" x14ac:dyDescent="0.3">
      <c r="A159" s="95">
        <v>44937</v>
      </c>
      <c r="B159" s="96">
        <v>0.43656249999999996</v>
      </c>
      <c r="C159" s="2">
        <v>27.79</v>
      </c>
      <c r="D159" s="2">
        <v>5.28</v>
      </c>
      <c r="E159" s="2">
        <v>5.35</v>
      </c>
      <c r="F159" s="2">
        <v>85.34</v>
      </c>
      <c r="G159" s="2">
        <v>2.66</v>
      </c>
      <c r="H159" s="2">
        <v>24.44</v>
      </c>
      <c r="I159" s="2">
        <v>36.18</v>
      </c>
      <c r="J159" s="2">
        <v>1.35</v>
      </c>
      <c r="K159" s="2">
        <v>0.182</v>
      </c>
      <c r="L159" s="97">
        <f t="shared" si="1"/>
        <v>31.239100000000001</v>
      </c>
    </row>
    <row r="160" spans="1:12" x14ac:dyDescent="0.3">
      <c r="A160" s="95">
        <v>44937</v>
      </c>
      <c r="B160" s="96">
        <v>0.43725694444444446</v>
      </c>
      <c r="C160" s="2">
        <v>27.82</v>
      </c>
      <c r="D160" s="2">
        <v>5.28</v>
      </c>
      <c r="E160" s="2">
        <v>5.35</v>
      </c>
      <c r="F160" s="2">
        <v>85.36</v>
      </c>
      <c r="G160" s="2">
        <v>2.7</v>
      </c>
      <c r="H160" s="2">
        <v>24.5</v>
      </c>
      <c r="I160" s="2">
        <v>36.11</v>
      </c>
      <c r="J160" s="2">
        <v>1.35</v>
      </c>
      <c r="K160" s="2">
        <v>0.182</v>
      </c>
      <c r="L160" s="97">
        <f t="shared" si="1"/>
        <v>31.239100000000001</v>
      </c>
    </row>
    <row r="161" spans="1:12" x14ac:dyDescent="0.3">
      <c r="A161" s="95">
        <v>44937</v>
      </c>
      <c r="B161" s="96">
        <v>0.4379513888888889</v>
      </c>
      <c r="C161" s="2">
        <v>27.84</v>
      </c>
      <c r="D161" s="2">
        <v>5.28</v>
      </c>
      <c r="E161" s="2">
        <v>5.35</v>
      </c>
      <c r="F161" s="2">
        <v>85.38</v>
      </c>
      <c r="G161" s="2">
        <v>2.68</v>
      </c>
      <c r="H161" s="2">
        <v>24.53</v>
      </c>
      <c r="I161" s="2">
        <v>36.07</v>
      </c>
      <c r="J161" s="2">
        <v>1.35</v>
      </c>
      <c r="K161" s="2">
        <v>0.182</v>
      </c>
      <c r="L161" s="97">
        <f t="shared" si="1"/>
        <v>31.239100000000001</v>
      </c>
    </row>
    <row r="162" spans="1:12" x14ac:dyDescent="0.3">
      <c r="A162" s="95">
        <v>44937</v>
      </c>
      <c r="B162" s="96">
        <v>0.43864583333333335</v>
      </c>
      <c r="C162" s="2">
        <v>27.84</v>
      </c>
      <c r="D162" s="2">
        <v>5.28</v>
      </c>
      <c r="E162" s="2">
        <v>5.35</v>
      </c>
      <c r="F162" s="2">
        <v>85.35</v>
      </c>
      <c r="G162" s="2">
        <v>2.66</v>
      </c>
      <c r="H162" s="2">
        <v>24.54</v>
      </c>
      <c r="I162" s="2">
        <v>36.06</v>
      </c>
      <c r="J162" s="2">
        <v>1.35</v>
      </c>
      <c r="K162" s="2">
        <v>0.182</v>
      </c>
      <c r="L162" s="97">
        <f t="shared" si="1"/>
        <v>31.239100000000001</v>
      </c>
    </row>
    <row r="163" spans="1:12" x14ac:dyDescent="0.3">
      <c r="A163" s="95">
        <v>44937</v>
      </c>
      <c r="B163" s="96">
        <v>0.43934027777777779</v>
      </c>
      <c r="C163" s="2">
        <v>27.76</v>
      </c>
      <c r="D163" s="2">
        <v>5.28</v>
      </c>
      <c r="E163" s="2">
        <v>5.35</v>
      </c>
      <c r="F163" s="2">
        <v>85.35</v>
      </c>
      <c r="G163" s="2">
        <v>2.65</v>
      </c>
      <c r="H163" s="2">
        <v>24.54</v>
      </c>
      <c r="I163" s="2">
        <v>36.049999999999997</v>
      </c>
      <c r="J163" s="2">
        <v>1.35</v>
      </c>
      <c r="K163" s="2">
        <v>0.18099999999999999</v>
      </c>
      <c r="L163" s="97">
        <f t="shared" si="1"/>
        <v>31.067069999999998</v>
      </c>
    </row>
    <row r="164" spans="1:12" x14ac:dyDescent="0.3">
      <c r="A164" s="95">
        <v>44937</v>
      </c>
      <c r="B164" s="96">
        <v>0.44003472222222223</v>
      </c>
      <c r="C164" s="2">
        <v>27.79</v>
      </c>
      <c r="D164" s="2">
        <v>5.28</v>
      </c>
      <c r="E164" s="2">
        <v>5.35</v>
      </c>
      <c r="F164" s="2">
        <v>85.35</v>
      </c>
      <c r="G164" s="2">
        <v>2.73</v>
      </c>
      <c r="H164" s="2">
        <v>24.54</v>
      </c>
      <c r="I164" s="2">
        <v>36.04</v>
      </c>
      <c r="J164" s="2">
        <v>1.35</v>
      </c>
      <c r="K164" s="2">
        <v>0.182</v>
      </c>
      <c r="L164" s="97">
        <f t="shared" si="1"/>
        <v>31.239100000000001</v>
      </c>
    </row>
    <row r="165" spans="1:12" x14ac:dyDescent="0.3">
      <c r="A165" s="95">
        <v>44937</v>
      </c>
      <c r="B165" s="96">
        <v>0.44072916666666667</v>
      </c>
      <c r="C165" s="2">
        <v>27.79</v>
      </c>
      <c r="D165" s="2">
        <v>5.28</v>
      </c>
      <c r="E165" s="2">
        <v>5.35</v>
      </c>
      <c r="F165" s="2">
        <v>85.34</v>
      </c>
      <c r="G165" s="2">
        <v>2.84</v>
      </c>
      <c r="H165" s="2">
        <v>24.54</v>
      </c>
      <c r="I165" s="2">
        <v>35.96</v>
      </c>
      <c r="J165" s="2">
        <v>1.35</v>
      </c>
      <c r="K165" s="2">
        <v>0.182</v>
      </c>
      <c r="L165" s="97">
        <f t="shared" si="1"/>
        <v>31.239100000000001</v>
      </c>
    </row>
    <row r="166" spans="1:12" x14ac:dyDescent="0.3">
      <c r="A166" s="95">
        <v>44937</v>
      </c>
      <c r="B166" s="96">
        <v>0.44142361111111111</v>
      </c>
      <c r="C166" s="2">
        <v>27.8</v>
      </c>
      <c r="D166" s="2">
        <v>5.28</v>
      </c>
      <c r="E166" s="2">
        <v>5.35</v>
      </c>
      <c r="F166" s="2">
        <v>85.36</v>
      </c>
      <c r="G166" s="2">
        <v>2.85</v>
      </c>
      <c r="H166" s="2">
        <v>24.54</v>
      </c>
      <c r="I166" s="2">
        <v>35.99</v>
      </c>
      <c r="J166" s="2">
        <v>1.35</v>
      </c>
      <c r="K166" s="2">
        <v>0.182</v>
      </c>
      <c r="L166" s="97">
        <f t="shared" si="1"/>
        <v>31.239100000000001</v>
      </c>
    </row>
    <row r="167" spans="1:12" x14ac:dyDescent="0.3">
      <c r="A167" s="95">
        <v>44937</v>
      </c>
      <c r="B167" s="96">
        <v>0.44211805555555556</v>
      </c>
      <c r="C167" s="2">
        <v>27.82</v>
      </c>
      <c r="D167" s="2">
        <v>5.28</v>
      </c>
      <c r="E167" s="2">
        <v>5.35</v>
      </c>
      <c r="F167" s="2">
        <v>85.35</v>
      </c>
      <c r="G167" s="2">
        <v>2.85</v>
      </c>
      <c r="H167" s="2">
        <v>24.54</v>
      </c>
      <c r="I167" s="2">
        <v>35.93</v>
      </c>
      <c r="J167" s="2">
        <v>1.35</v>
      </c>
      <c r="K167" s="2">
        <v>0.182</v>
      </c>
      <c r="L167" s="97">
        <f t="shared" si="1"/>
        <v>31.239100000000001</v>
      </c>
    </row>
    <row r="168" spans="1:12" x14ac:dyDescent="0.3">
      <c r="A168" s="95">
        <v>44937</v>
      </c>
      <c r="B168" s="96">
        <v>0.4428125</v>
      </c>
      <c r="C168" s="2">
        <v>27.83</v>
      </c>
      <c r="D168" s="2">
        <v>5.28</v>
      </c>
      <c r="E168" s="2">
        <v>5.35</v>
      </c>
      <c r="F168" s="2">
        <v>85.35</v>
      </c>
      <c r="G168" s="2">
        <v>2.84</v>
      </c>
      <c r="H168" s="2">
        <v>24.54</v>
      </c>
      <c r="I168" s="2">
        <v>35.9</v>
      </c>
      <c r="J168" s="2">
        <v>1.35</v>
      </c>
      <c r="K168" s="2">
        <v>0.182</v>
      </c>
      <c r="L168" s="97">
        <f t="shared" si="1"/>
        <v>31.239100000000001</v>
      </c>
    </row>
    <row r="169" spans="1:12" x14ac:dyDescent="0.3">
      <c r="A169" s="95">
        <v>44937</v>
      </c>
      <c r="B169" s="96">
        <v>0.44350694444444444</v>
      </c>
      <c r="C169" s="2">
        <v>27.84</v>
      </c>
      <c r="D169" s="2">
        <v>5.28</v>
      </c>
      <c r="E169" s="2">
        <v>5.35</v>
      </c>
      <c r="F169" s="2">
        <v>85.36</v>
      </c>
      <c r="G169" s="2">
        <v>2.86</v>
      </c>
      <c r="H169" s="2">
        <v>24.54</v>
      </c>
      <c r="I169" s="2">
        <v>35.86</v>
      </c>
      <c r="J169" s="2">
        <v>1.35</v>
      </c>
      <c r="K169" s="2">
        <v>0.182</v>
      </c>
      <c r="L169" s="97">
        <f t="shared" si="1"/>
        <v>31.239100000000001</v>
      </c>
    </row>
    <row r="170" spans="1:12" x14ac:dyDescent="0.3">
      <c r="A170" s="95">
        <v>44937</v>
      </c>
      <c r="B170" s="96">
        <v>0.44420138888888888</v>
      </c>
      <c r="C170" s="2">
        <v>27.87</v>
      </c>
      <c r="D170" s="2">
        <v>5.28</v>
      </c>
      <c r="E170" s="2">
        <v>5.35</v>
      </c>
      <c r="F170" s="2">
        <v>85.34</v>
      </c>
      <c r="G170" s="2">
        <v>2.85</v>
      </c>
      <c r="H170" s="2">
        <v>24.54</v>
      </c>
      <c r="I170" s="2">
        <v>35.86</v>
      </c>
      <c r="J170" s="2">
        <v>1.35</v>
      </c>
      <c r="K170" s="2">
        <v>0.182</v>
      </c>
      <c r="L170" s="97">
        <f t="shared" si="1"/>
        <v>31.239100000000001</v>
      </c>
    </row>
    <row r="171" spans="1:12" x14ac:dyDescent="0.3">
      <c r="A171" s="95">
        <v>44937</v>
      </c>
      <c r="B171" s="96">
        <v>0.44489583333333332</v>
      </c>
      <c r="C171" s="2">
        <v>27.86</v>
      </c>
      <c r="D171" s="2">
        <v>5.28</v>
      </c>
      <c r="E171" s="2">
        <v>5.35</v>
      </c>
      <c r="F171" s="2">
        <v>85.36</v>
      </c>
      <c r="G171" s="2">
        <v>2.9</v>
      </c>
      <c r="H171" s="2">
        <v>24.54</v>
      </c>
      <c r="I171" s="2">
        <v>35.86</v>
      </c>
      <c r="J171" s="2">
        <v>1.35</v>
      </c>
      <c r="K171" s="2">
        <v>0.182</v>
      </c>
      <c r="L171" s="97">
        <f t="shared" si="1"/>
        <v>31.239100000000001</v>
      </c>
    </row>
    <row r="172" spans="1:12" x14ac:dyDescent="0.3">
      <c r="A172" s="95">
        <v>44937</v>
      </c>
      <c r="B172" s="96">
        <v>0.44559027777777777</v>
      </c>
      <c r="C172" s="2">
        <v>27.86</v>
      </c>
      <c r="D172" s="2">
        <v>5.28</v>
      </c>
      <c r="E172" s="2">
        <v>5.35</v>
      </c>
      <c r="F172" s="2">
        <v>85.35</v>
      </c>
      <c r="G172" s="2">
        <v>3.02</v>
      </c>
      <c r="H172" s="2">
        <v>24.54</v>
      </c>
      <c r="I172" s="2">
        <v>35.86</v>
      </c>
      <c r="J172" s="2">
        <v>1.35</v>
      </c>
      <c r="K172" s="2">
        <v>0.182</v>
      </c>
      <c r="L172" s="97">
        <f t="shared" ref="L172:L235" si="2">36.4-((0.212-K172)*172.03)</f>
        <v>31.239100000000001</v>
      </c>
    </row>
    <row r="173" spans="1:12" x14ac:dyDescent="0.3">
      <c r="A173" s="95">
        <v>44937</v>
      </c>
      <c r="B173" s="96">
        <v>0.44628472222222221</v>
      </c>
      <c r="C173" s="2">
        <v>27.88</v>
      </c>
      <c r="D173" s="2">
        <v>5.28</v>
      </c>
      <c r="E173" s="2">
        <v>5.35</v>
      </c>
      <c r="F173" s="2">
        <v>85.35</v>
      </c>
      <c r="G173" s="2">
        <v>3.19</v>
      </c>
      <c r="H173" s="2">
        <v>24.54</v>
      </c>
      <c r="I173" s="2">
        <v>35.85</v>
      </c>
      <c r="J173" s="2">
        <v>1.35</v>
      </c>
      <c r="K173" s="2">
        <v>0.182</v>
      </c>
      <c r="L173" s="97">
        <f t="shared" si="2"/>
        <v>31.239100000000001</v>
      </c>
    </row>
    <row r="174" spans="1:12" x14ac:dyDescent="0.3">
      <c r="A174" s="95">
        <v>44937</v>
      </c>
      <c r="B174" s="96">
        <v>0.44697916666666665</v>
      </c>
      <c r="C174" s="2">
        <v>27.82</v>
      </c>
      <c r="D174" s="2">
        <v>5.28</v>
      </c>
      <c r="E174" s="2">
        <v>5.35</v>
      </c>
      <c r="F174" s="2">
        <v>85.36</v>
      </c>
      <c r="G174" s="2">
        <v>3.06</v>
      </c>
      <c r="H174" s="2">
        <v>24.54</v>
      </c>
      <c r="I174" s="2">
        <v>35.840000000000003</v>
      </c>
      <c r="J174" s="2">
        <v>1.35</v>
      </c>
      <c r="K174" s="2">
        <v>0.182</v>
      </c>
      <c r="L174" s="97">
        <f t="shared" si="2"/>
        <v>31.239100000000001</v>
      </c>
    </row>
    <row r="175" spans="1:12" x14ac:dyDescent="0.3">
      <c r="A175" s="95">
        <v>44937</v>
      </c>
      <c r="B175" s="96">
        <v>0.44767361111111109</v>
      </c>
      <c r="C175" s="2">
        <v>27.82</v>
      </c>
      <c r="D175" s="2">
        <v>5.28</v>
      </c>
      <c r="E175" s="2">
        <v>5.35</v>
      </c>
      <c r="F175" s="2">
        <v>85.35</v>
      </c>
      <c r="G175" s="2">
        <v>3.06</v>
      </c>
      <c r="H175" s="2">
        <v>24.54</v>
      </c>
      <c r="I175" s="2">
        <v>35.85</v>
      </c>
      <c r="J175" s="2">
        <v>1.35</v>
      </c>
      <c r="K175" s="2">
        <v>0.182</v>
      </c>
      <c r="L175" s="97">
        <f t="shared" si="2"/>
        <v>31.239100000000001</v>
      </c>
    </row>
    <row r="176" spans="1:12" x14ac:dyDescent="0.3">
      <c r="A176" s="95">
        <v>44937</v>
      </c>
      <c r="B176" s="96">
        <v>0.44836805555555559</v>
      </c>
      <c r="C176" s="2">
        <v>27.79</v>
      </c>
      <c r="D176" s="2">
        <v>5.28</v>
      </c>
      <c r="E176" s="2">
        <v>5.35</v>
      </c>
      <c r="F176" s="2">
        <v>85.35</v>
      </c>
      <c r="G176" s="2">
        <v>3.05</v>
      </c>
      <c r="H176" s="2">
        <v>24.54</v>
      </c>
      <c r="I176" s="2">
        <v>35.86</v>
      </c>
      <c r="J176" s="2">
        <v>1.35</v>
      </c>
      <c r="K176" s="2">
        <v>0.182</v>
      </c>
      <c r="L176" s="97">
        <f t="shared" si="2"/>
        <v>31.239100000000001</v>
      </c>
    </row>
    <row r="177" spans="1:12" x14ac:dyDescent="0.3">
      <c r="A177" s="95">
        <v>44937</v>
      </c>
      <c r="B177" s="96">
        <v>0.44906249999999998</v>
      </c>
      <c r="C177" s="2">
        <v>27.82</v>
      </c>
      <c r="D177" s="2">
        <v>5.28</v>
      </c>
      <c r="E177" s="2">
        <v>5.35</v>
      </c>
      <c r="F177" s="2">
        <v>85.37</v>
      </c>
      <c r="G177" s="2">
        <v>3.07</v>
      </c>
      <c r="H177" s="2">
        <v>24.54</v>
      </c>
      <c r="I177" s="2">
        <v>35.86</v>
      </c>
      <c r="J177" s="2">
        <v>1.35</v>
      </c>
      <c r="K177" s="2">
        <v>0.182</v>
      </c>
      <c r="L177" s="97">
        <f t="shared" si="2"/>
        <v>31.239100000000001</v>
      </c>
    </row>
    <row r="178" spans="1:12" x14ac:dyDescent="0.3">
      <c r="A178" s="95">
        <v>44937</v>
      </c>
      <c r="B178" s="96">
        <v>0.44975694444444447</v>
      </c>
      <c r="C178" s="2">
        <v>27.8</v>
      </c>
      <c r="D178" s="2">
        <v>5.28</v>
      </c>
      <c r="E178" s="2">
        <v>5.35</v>
      </c>
      <c r="F178" s="2">
        <v>85.35</v>
      </c>
      <c r="G178" s="2">
        <v>3.06</v>
      </c>
      <c r="H178" s="2">
        <v>24.57</v>
      </c>
      <c r="I178" s="2">
        <v>35.81</v>
      </c>
      <c r="J178" s="2">
        <v>1.35</v>
      </c>
      <c r="K178" s="2">
        <v>0.182</v>
      </c>
      <c r="L178" s="97">
        <f t="shared" si="2"/>
        <v>31.239100000000001</v>
      </c>
    </row>
    <row r="179" spans="1:12" x14ac:dyDescent="0.3">
      <c r="A179" s="95">
        <v>44937</v>
      </c>
      <c r="B179" s="96">
        <v>0.45045138888888886</v>
      </c>
      <c r="C179" s="2">
        <v>27.86</v>
      </c>
      <c r="D179" s="2">
        <v>5.28</v>
      </c>
      <c r="E179" s="2">
        <v>5.35</v>
      </c>
      <c r="F179" s="2">
        <v>85.34</v>
      </c>
      <c r="G179" s="2">
        <v>3.05</v>
      </c>
      <c r="H179" s="2">
        <v>24.55</v>
      </c>
      <c r="I179" s="2">
        <v>35.82</v>
      </c>
      <c r="J179" s="2">
        <v>1.35</v>
      </c>
      <c r="K179" s="2">
        <v>0.182</v>
      </c>
      <c r="L179" s="97">
        <f t="shared" si="2"/>
        <v>31.239100000000001</v>
      </c>
    </row>
    <row r="180" spans="1:12" x14ac:dyDescent="0.3">
      <c r="A180" s="95">
        <v>44937</v>
      </c>
      <c r="B180" s="96">
        <v>0.45114583333333336</v>
      </c>
      <c r="C180" s="2">
        <v>27.83</v>
      </c>
      <c r="D180" s="2">
        <v>5.28</v>
      </c>
      <c r="E180" s="2">
        <v>5.35</v>
      </c>
      <c r="F180" s="2">
        <v>85.34</v>
      </c>
      <c r="G180" s="2">
        <v>3.05</v>
      </c>
      <c r="H180" s="2">
        <v>24.54</v>
      </c>
      <c r="I180" s="2">
        <v>35.83</v>
      </c>
      <c r="J180" s="2">
        <v>1.35</v>
      </c>
      <c r="K180" s="2">
        <v>0.182</v>
      </c>
      <c r="L180" s="97">
        <f t="shared" si="2"/>
        <v>31.239100000000001</v>
      </c>
    </row>
    <row r="181" spans="1:12" x14ac:dyDescent="0.3">
      <c r="A181" s="95">
        <v>44937</v>
      </c>
      <c r="B181" s="96">
        <v>0.45184027777777774</v>
      </c>
      <c r="C181" s="2">
        <v>27.9</v>
      </c>
      <c r="D181" s="2">
        <v>5.28</v>
      </c>
      <c r="E181" s="2">
        <v>5.35</v>
      </c>
      <c r="F181" s="2">
        <v>85.33</v>
      </c>
      <c r="G181" s="2">
        <v>3.05</v>
      </c>
      <c r="H181" s="2">
        <v>24.54</v>
      </c>
      <c r="I181" s="2">
        <v>35.82</v>
      </c>
      <c r="J181" s="2">
        <v>1.35</v>
      </c>
      <c r="K181" s="2">
        <v>0.182</v>
      </c>
      <c r="L181" s="97">
        <f t="shared" si="2"/>
        <v>31.239100000000001</v>
      </c>
    </row>
    <row r="182" spans="1:12" x14ac:dyDescent="0.3">
      <c r="A182" s="95">
        <v>44937</v>
      </c>
      <c r="B182" s="96">
        <v>0.45253472222222224</v>
      </c>
      <c r="C182" s="2">
        <v>27.84</v>
      </c>
      <c r="D182" s="2">
        <v>5.28</v>
      </c>
      <c r="E182" s="2">
        <v>5.35</v>
      </c>
      <c r="F182" s="2">
        <v>85.4</v>
      </c>
      <c r="G182" s="2">
        <v>3.03</v>
      </c>
      <c r="H182" s="2">
        <v>24.54</v>
      </c>
      <c r="I182" s="2">
        <v>35.840000000000003</v>
      </c>
      <c r="J182" s="2">
        <v>1.35</v>
      </c>
      <c r="K182" s="2">
        <v>0.182</v>
      </c>
      <c r="L182" s="97">
        <f t="shared" si="2"/>
        <v>31.239100000000001</v>
      </c>
    </row>
    <row r="183" spans="1:12" x14ac:dyDescent="0.3">
      <c r="A183" s="95">
        <v>44937</v>
      </c>
      <c r="B183" s="96">
        <v>0.45322916666666663</v>
      </c>
      <c r="C183" s="2">
        <v>27.88</v>
      </c>
      <c r="D183" s="2">
        <v>5.28</v>
      </c>
      <c r="E183" s="2">
        <v>5.35</v>
      </c>
      <c r="F183" s="2">
        <v>85.35</v>
      </c>
      <c r="G183" s="2">
        <v>2.95</v>
      </c>
      <c r="H183" s="2">
        <v>24.54</v>
      </c>
      <c r="I183" s="2">
        <v>35.840000000000003</v>
      </c>
      <c r="J183" s="2">
        <v>1.35</v>
      </c>
      <c r="K183" s="2">
        <v>0.182</v>
      </c>
      <c r="L183" s="97">
        <f t="shared" si="2"/>
        <v>31.239100000000001</v>
      </c>
    </row>
    <row r="184" spans="1:12" x14ac:dyDescent="0.3">
      <c r="A184" s="95">
        <v>44937</v>
      </c>
      <c r="B184" s="96">
        <v>0.45392361111111112</v>
      </c>
      <c r="C184" s="2">
        <v>27.9</v>
      </c>
      <c r="D184" s="2">
        <v>5.28</v>
      </c>
      <c r="E184" s="2">
        <v>5.35</v>
      </c>
      <c r="F184" s="2">
        <v>85.35</v>
      </c>
      <c r="G184" s="2">
        <v>2.87</v>
      </c>
      <c r="H184" s="2">
        <v>24.54</v>
      </c>
      <c r="I184" s="2">
        <v>35.85</v>
      </c>
      <c r="J184" s="2">
        <v>1.35</v>
      </c>
      <c r="K184" s="2">
        <v>0.182</v>
      </c>
      <c r="L184" s="97">
        <f t="shared" si="2"/>
        <v>31.239100000000001</v>
      </c>
    </row>
    <row r="185" spans="1:12" x14ac:dyDescent="0.3">
      <c r="A185" s="95">
        <v>44937</v>
      </c>
      <c r="B185" s="96">
        <v>0.45461805555555551</v>
      </c>
      <c r="C185" s="2">
        <v>27.93</v>
      </c>
      <c r="D185" s="2">
        <v>5.28</v>
      </c>
      <c r="E185" s="2">
        <v>5.35</v>
      </c>
      <c r="F185" s="2">
        <v>85.35</v>
      </c>
      <c r="G185" s="2">
        <v>2.85</v>
      </c>
      <c r="H185" s="2">
        <v>24.54</v>
      </c>
      <c r="I185" s="2">
        <v>35.85</v>
      </c>
      <c r="J185" s="2">
        <v>1.35</v>
      </c>
      <c r="K185" s="2">
        <v>0.182</v>
      </c>
      <c r="L185" s="97">
        <f t="shared" si="2"/>
        <v>31.239100000000001</v>
      </c>
    </row>
    <row r="186" spans="1:12" x14ac:dyDescent="0.3">
      <c r="A186" s="95">
        <v>44937</v>
      </c>
      <c r="B186" s="96">
        <v>0.45531250000000001</v>
      </c>
      <c r="C186" s="2">
        <v>27.9</v>
      </c>
      <c r="D186" s="2">
        <v>5.28</v>
      </c>
      <c r="E186" s="2">
        <v>5.35</v>
      </c>
      <c r="F186" s="2">
        <v>85.35</v>
      </c>
      <c r="G186" s="2">
        <v>2.83</v>
      </c>
      <c r="H186" s="2">
        <v>24.55</v>
      </c>
      <c r="I186" s="2">
        <v>35.85</v>
      </c>
      <c r="J186" s="2">
        <v>1.35</v>
      </c>
      <c r="K186" s="2">
        <v>0.182</v>
      </c>
      <c r="L186" s="97">
        <f t="shared" si="2"/>
        <v>31.239100000000001</v>
      </c>
    </row>
    <row r="187" spans="1:12" x14ac:dyDescent="0.3">
      <c r="A187" s="95">
        <v>44937</v>
      </c>
      <c r="B187" s="96">
        <v>0.4560069444444444</v>
      </c>
      <c r="C187" s="2">
        <v>27.94</v>
      </c>
      <c r="D187" s="2">
        <v>5.28</v>
      </c>
      <c r="E187" s="2">
        <v>5.35</v>
      </c>
      <c r="F187" s="2">
        <v>85.36</v>
      </c>
      <c r="G187" s="2">
        <v>2.8</v>
      </c>
      <c r="H187" s="2">
        <v>24.56</v>
      </c>
      <c r="I187" s="2">
        <v>35.83</v>
      </c>
      <c r="J187" s="2">
        <v>1.35</v>
      </c>
      <c r="K187" s="2">
        <v>0.182</v>
      </c>
      <c r="L187" s="97">
        <f t="shared" si="2"/>
        <v>31.239100000000001</v>
      </c>
    </row>
    <row r="188" spans="1:12" x14ac:dyDescent="0.3">
      <c r="A188" s="95">
        <v>44937</v>
      </c>
      <c r="B188" s="96">
        <v>0.45670138888888889</v>
      </c>
      <c r="C188" s="2">
        <v>27.9</v>
      </c>
      <c r="D188" s="2">
        <v>5.28</v>
      </c>
      <c r="E188" s="2">
        <v>5.35</v>
      </c>
      <c r="F188" s="2">
        <v>85.35</v>
      </c>
      <c r="G188" s="2">
        <v>2.85</v>
      </c>
      <c r="H188" s="2">
        <v>24.56</v>
      </c>
      <c r="I188" s="2">
        <v>35.81</v>
      </c>
      <c r="J188" s="2">
        <v>1.35</v>
      </c>
      <c r="K188" s="2">
        <v>0.182</v>
      </c>
      <c r="L188" s="97">
        <f t="shared" si="2"/>
        <v>31.239100000000001</v>
      </c>
    </row>
    <row r="189" spans="1:12" x14ac:dyDescent="0.3">
      <c r="A189" s="95">
        <v>44937</v>
      </c>
      <c r="B189" s="96">
        <v>0.45739583333333328</v>
      </c>
      <c r="C189" s="2">
        <v>27.89</v>
      </c>
      <c r="D189" s="2">
        <v>5.28</v>
      </c>
      <c r="E189" s="2">
        <v>5.35</v>
      </c>
      <c r="F189" s="2">
        <v>85.35</v>
      </c>
      <c r="G189" s="2">
        <v>2.99</v>
      </c>
      <c r="H189" s="2">
        <v>24.57</v>
      </c>
      <c r="I189" s="2">
        <v>35.79</v>
      </c>
      <c r="J189" s="2">
        <v>1.35</v>
      </c>
      <c r="K189" s="2">
        <v>0.182</v>
      </c>
      <c r="L189" s="97">
        <f t="shared" si="2"/>
        <v>31.239100000000001</v>
      </c>
    </row>
    <row r="190" spans="1:12" x14ac:dyDescent="0.3">
      <c r="A190" s="95">
        <v>44937</v>
      </c>
      <c r="B190" s="96">
        <v>0.45809027777777778</v>
      </c>
      <c r="C190" s="2">
        <v>27.92</v>
      </c>
      <c r="D190" s="2">
        <v>5.28</v>
      </c>
      <c r="E190" s="2">
        <v>5.35</v>
      </c>
      <c r="F190" s="2">
        <v>85.35</v>
      </c>
      <c r="G190" s="2">
        <v>2.85</v>
      </c>
      <c r="H190" s="2">
        <v>24.57</v>
      </c>
      <c r="I190" s="2">
        <v>35.76</v>
      </c>
      <c r="J190" s="2">
        <v>1.35</v>
      </c>
      <c r="K190" s="2">
        <v>0.182</v>
      </c>
      <c r="L190" s="97">
        <f t="shared" si="2"/>
        <v>31.239100000000001</v>
      </c>
    </row>
    <row r="191" spans="1:12" x14ac:dyDescent="0.3">
      <c r="A191" s="95">
        <v>44937</v>
      </c>
      <c r="B191" s="96">
        <v>0.45878472222222227</v>
      </c>
      <c r="C191" s="2">
        <v>27.92</v>
      </c>
      <c r="D191" s="2">
        <v>5.28</v>
      </c>
      <c r="E191" s="2">
        <v>5.35</v>
      </c>
      <c r="F191" s="2">
        <v>85.35</v>
      </c>
      <c r="G191" s="2">
        <v>2.86</v>
      </c>
      <c r="H191" s="2">
        <v>24.55</v>
      </c>
      <c r="I191" s="2">
        <v>35.799999999999997</v>
      </c>
      <c r="J191" s="2">
        <v>1.35</v>
      </c>
      <c r="K191" s="2">
        <v>0.182</v>
      </c>
      <c r="L191" s="97">
        <f t="shared" si="2"/>
        <v>31.239100000000001</v>
      </c>
    </row>
    <row r="192" spans="1:12" x14ac:dyDescent="0.3">
      <c r="A192" s="95">
        <v>44937</v>
      </c>
      <c r="B192" s="96">
        <v>0.45947916666666666</v>
      </c>
      <c r="C192" s="2">
        <v>27.9</v>
      </c>
      <c r="D192" s="2">
        <v>5.28</v>
      </c>
      <c r="E192" s="2">
        <v>5.35</v>
      </c>
      <c r="F192" s="2">
        <v>85.36</v>
      </c>
      <c r="G192" s="2">
        <v>2.86</v>
      </c>
      <c r="H192" s="2">
        <v>24.56</v>
      </c>
      <c r="I192" s="2">
        <v>35.79</v>
      </c>
      <c r="J192" s="2">
        <v>1.35</v>
      </c>
      <c r="K192" s="2">
        <v>0.182</v>
      </c>
      <c r="L192" s="97">
        <f t="shared" si="2"/>
        <v>31.239100000000001</v>
      </c>
    </row>
    <row r="193" spans="1:12" x14ac:dyDescent="0.3">
      <c r="A193" s="95">
        <v>44937</v>
      </c>
      <c r="B193" s="96">
        <v>0.46017361111111116</v>
      </c>
      <c r="C193" s="2">
        <v>27.93</v>
      </c>
      <c r="D193" s="2">
        <v>5.28</v>
      </c>
      <c r="E193" s="2">
        <v>5.35</v>
      </c>
      <c r="F193" s="2">
        <v>85.36</v>
      </c>
      <c r="G193" s="2">
        <v>2.85</v>
      </c>
      <c r="H193" s="2">
        <v>24.56</v>
      </c>
      <c r="I193" s="2">
        <v>35.79</v>
      </c>
      <c r="J193" s="2">
        <v>1.35</v>
      </c>
      <c r="K193" s="2">
        <v>0.182</v>
      </c>
      <c r="L193" s="97">
        <f t="shared" si="2"/>
        <v>31.239100000000001</v>
      </c>
    </row>
    <row r="194" spans="1:12" x14ac:dyDescent="0.3">
      <c r="A194" s="95">
        <v>44937</v>
      </c>
      <c r="B194" s="96">
        <v>0.46086805555555554</v>
      </c>
      <c r="C194" s="2">
        <v>27.92</v>
      </c>
      <c r="D194" s="2">
        <v>5.28</v>
      </c>
      <c r="E194" s="2">
        <v>5.35</v>
      </c>
      <c r="F194" s="2">
        <v>85.35</v>
      </c>
      <c r="G194" s="2">
        <v>2.86</v>
      </c>
      <c r="H194" s="2">
        <v>24.55</v>
      </c>
      <c r="I194" s="2">
        <v>35.799999999999997</v>
      </c>
      <c r="J194" s="2">
        <v>1.35</v>
      </c>
      <c r="K194" s="2">
        <v>0.182</v>
      </c>
      <c r="L194" s="97">
        <f t="shared" si="2"/>
        <v>31.239100000000001</v>
      </c>
    </row>
    <row r="195" spans="1:12" x14ac:dyDescent="0.3">
      <c r="A195" s="95">
        <v>44937</v>
      </c>
      <c r="B195" s="96">
        <v>0.46156250000000004</v>
      </c>
      <c r="C195" s="2">
        <v>27.98</v>
      </c>
      <c r="D195" s="2">
        <v>5.28</v>
      </c>
      <c r="E195" s="2">
        <v>5.35</v>
      </c>
      <c r="F195" s="2">
        <v>85.35</v>
      </c>
      <c r="G195" s="2">
        <v>2.86</v>
      </c>
      <c r="H195" s="2">
        <v>24.54</v>
      </c>
      <c r="I195" s="2">
        <v>35.799999999999997</v>
      </c>
      <c r="J195" s="2">
        <v>1.35</v>
      </c>
      <c r="K195" s="2">
        <v>0.182</v>
      </c>
      <c r="L195" s="97">
        <f t="shared" si="2"/>
        <v>31.239100000000001</v>
      </c>
    </row>
    <row r="196" spans="1:12" x14ac:dyDescent="0.3">
      <c r="A196" s="95">
        <v>44937</v>
      </c>
      <c r="B196" s="96">
        <v>0.46225694444444443</v>
      </c>
      <c r="C196" s="2">
        <v>28</v>
      </c>
      <c r="D196" s="2">
        <v>5.28</v>
      </c>
      <c r="E196" s="2">
        <v>5.35</v>
      </c>
      <c r="F196" s="2">
        <v>85.35</v>
      </c>
      <c r="G196" s="2">
        <v>2.84</v>
      </c>
      <c r="H196" s="2">
        <v>24.54</v>
      </c>
      <c r="I196" s="2">
        <v>35.82</v>
      </c>
      <c r="J196" s="2">
        <v>1.35</v>
      </c>
      <c r="K196" s="2">
        <v>0.182</v>
      </c>
      <c r="L196" s="97">
        <f t="shared" si="2"/>
        <v>31.239100000000001</v>
      </c>
    </row>
    <row r="197" spans="1:12" x14ac:dyDescent="0.3">
      <c r="A197" s="95">
        <v>44937</v>
      </c>
      <c r="B197" s="96">
        <v>0.46295138888888893</v>
      </c>
      <c r="C197" s="2">
        <v>27.96</v>
      </c>
      <c r="D197" s="2">
        <v>5.28</v>
      </c>
      <c r="E197" s="2">
        <v>5.35</v>
      </c>
      <c r="F197" s="2">
        <v>85.35</v>
      </c>
      <c r="G197" s="2">
        <v>2.86</v>
      </c>
      <c r="H197" s="2">
        <v>24.54</v>
      </c>
      <c r="I197" s="2">
        <v>35.83</v>
      </c>
      <c r="J197" s="2">
        <v>1.35</v>
      </c>
      <c r="K197" s="2">
        <v>0.182</v>
      </c>
      <c r="L197" s="97">
        <f t="shared" si="2"/>
        <v>31.239100000000001</v>
      </c>
    </row>
    <row r="198" spans="1:12" x14ac:dyDescent="0.3">
      <c r="A198" s="95">
        <v>44937</v>
      </c>
      <c r="B198" s="96">
        <v>0.46364583333333331</v>
      </c>
      <c r="C198" s="2">
        <v>27.97</v>
      </c>
      <c r="D198" s="2">
        <v>5.28</v>
      </c>
      <c r="E198" s="2">
        <v>5.35</v>
      </c>
      <c r="F198" s="2">
        <v>85.35</v>
      </c>
      <c r="G198" s="2">
        <v>2.85</v>
      </c>
      <c r="H198" s="2">
        <v>24.54</v>
      </c>
      <c r="I198" s="2">
        <v>35.83</v>
      </c>
      <c r="J198" s="2">
        <v>1.35</v>
      </c>
      <c r="K198" s="2">
        <v>0.182</v>
      </c>
      <c r="L198" s="97">
        <f t="shared" si="2"/>
        <v>31.239100000000001</v>
      </c>
    </row>
    <row r="199" spans="1:12" x14ac:dyDescent="0.3">
      <c r="A199" s="95">
        <v>44937</v>
      </c>
      <c r="B199" s="96">
        <v>0.46434027777777781</v>
      </c>
      <c r="C199" s="2">
        <v>27.98</v>
      </c>
      <c r="D199" s="2">
        <v>5.28</v>
      </c>
      <c r="E199" s="2">
        <v>5.35</v>
      </c>
      <c r="F199" s="2">
        <v>85.35</v>
      </c>
      <c r="G199" s="2">
        <v>2.85</v>
      </c>
      <c r="H199" s="2">
        <v>24.54</v>
      </c>
      <c r="I199" s="2">
        <v>35.82</v>
      </c>
      <c r="J199" s="2">
        <v>1.35</v>
      </c>
      <c r="K199" s="2">
        <v>0.182</v>
      </c>
      <c r="L199" s="97">
        <f t="shared" si="2"/>
        <v>31.239100000000001</v>
      </c>
    </row>
    <row r="200" spans="1:12" x14ac:dyDescent="0.3">
      <c r="A200" s="95">
        <v>44937</v>
      </c>
      <c r="B200" s="96">
        <v>0.4650347222222222</v>
      </c>
      <c r="C200" s="2">
        <v>28.05</v>
      </c>
      <c r="D200" s="2">
        <v>5.28</v>
      </c>
      <c r="E200" s="2">
        <v>5.35</v>
      </c>
      <c r="F200" s="2">
        <v>85.35</v>
      </c>
      <c r="G200" s="2">
        <v>2.85</v>
      </c>
      <c r="H200" s="2">
        <v>24.54</v>
      </c>
      <c r="I200" s="2">
        <v>35.81</v>
      </c>
      <c r="J200" s="2">
        <v>1.35</v>
      </c>
      <c r="K200" s="2">
        <v>0.183</v>
      </c>
      <c r="L200" s="97">
        <f t="shared" si="2"/>
        <v>31.41113</v>
      </c>
    </row>
    <row r="201" spans="1:12" x14ac:dyDescent="0.3">
      <c r="A201" s="95">
        <v>44937</v>
      </c>
      <c r="B201" s="96">
        <v>0.46572916666666669</v>
      </c>
      <c r="C201" s="2">
        <v>28.04</v>
      </c>
      <c r="D201" s="2">
        <v>5.28</v>
      </c>
      <c r="E201" s="2">
        <v>5.35</v>
      </c>
      <c r="F201" s="2">
        <v>85.35</v>
      </c>
      <c r="G201" s="2">
        <v>2.81</v>
      </c>
      <c r="H201" s="2">
        <v>24.57</v>
      </c>
      <c r="I201" s="2">
        <v>35.79</v>
      </c>
      <c r="J201" s="2">
        <v>1.35</v>
      </c>
      <c r="K201" s="2">
        <v>0.183</v>
      </c>
      <c r="L201" s="97">
        <f t="shared" si="2"/>
        <v>31.41113</v>
      </c>
    </row>
    <row r="202" spans="1:12" x14ac:dyDescent="0.3">
      <c r="A202" s="95">
        <v>44937</v>
      </c>
      <c r="B202" s="96">
        <v>0.46642361111111108</v>
      </c>
      <c r="C202" s="2">
        <v>28.05</v>
      </c>
      <c r="D202" s="2">
        <v>5.28</v>
      </c>
      <c r="E202" s="2">
        <v>5.35</v>
      </c>
      <c r="F202" s="2">
        <v>85.34</v>
      </c>
      <c r="G202" s="2">
        <v>2.8</v>
      </c>
      <c r="H202" s="2">
        <v>24.58</v>
      </c>
      <c r="I202" s="2">
        <v>35.799999999999997</v>
      </c>
      <c r="J202" s="2">
        <v>1.35</v>
      </c>
      <c r="K202" s="2">
        <v>0.183</v>
      </c>
      <c r="L202" s="97">
        <f t="shared" si="2"/>
        <v>31.41113</v>
      </c>
    </row>
    <row r="203" spans="1:12" x14ac:dyDescent="0.3">
      <c r="A203" s="95">
        <v>44937</v>
      </c>
      <c r="B203" s="96">
        <v>0.46711805555555558</v>
      </c>
      <c r="C203" s="2">
        <v>28.07</v>
      </c>
      <c r="D203" s="2">
        <v>5.28</v>
      </c>
      <c r="E203" s="2">
        <v>5.35</v>
      </c>
      <c r="F203" s="2">
        <v>85.35</v>
      </c>
      <c r="G203" s="2">
        <v>2.78</v>
      </c>
      <c r="H203" s="2">
        <v>24.56</v>
      </c>
      <c r="I203" s="2">
        <v>35.82</v>
      </c>
      <c r="J203" s="2">
        <v>1.35</v>
      </c>
      <c r="K203" s="2">
        <v>0.183</v>
      </c>
      <c r="L203" s="97">
        <f t="shared" si="2"/>
        <v>31.41113</v>
      </c>
    </row>
    <row r="204" spans="1:12" x14ac:dyDescent="0.3">
      <c r="A204" s="95">
        <v>44937</v>
      </c>
      <c r="B204" s="96">
        <v>0.46781249999999996</v>
      </c>
      <c r="C204" s="2">
        <v>28.03</v>
      </c>
      <c r="D204" s="2">
        <v>5.28</v>
      </c>
      <c r="E204" s="2">
        <v>5.35</v>
      </c>
      <c r="F204" s="2">
        <v>85.35</v>
      </c>
      <c r="G204" s="2">
        <v>2.82</v>
      </c>
      <c r="H204" s="2">
        <v>24.57</v>
      </c>
      <c r="I204" s="2">
        <v>35.799999999999997</v>
      </c>
      <c r="J204" s="2">
        <v>1.35</v>
      </c>
      <c r="K204" s="2">
        <v>0.182</v>
      </c>
      <c r="L204" s="97">
        <f t="shared" si="2"/>
        <v>31.239100000000001</v>
      </c>
    </row>
    <row r="205" spans="1:12" x14ac:dyDescent="0.3">
      <c r="A205" s="95">
        <v>44937</v>
      </c>
      <c r="B205" s="96">
        <v>0.46850694444444446</v>
      </c>
      <c r="C205" s="2">
        <v>28.08</v>
      </c>
      <c r="D205" s="2">
        <v>5.28</v>
      </c>
      <c r="E205" s="2">
        <v>5.35</v>
      </c>
      <c r="F205" s="2">
        <v>85.35</v>
      </c>
      <c r="G205" s="2">
        <v>2.9</v>
      </c>
      <c r="H205" s="2">
        <v>24.58</v>
      </c>
      <c r="I205" s="2">
        <v>35.76</v>
      </c>
      <c r="J205" s="2">
        <v>1.35</v>
      </c>
      <c r="K205" s="2">
        <v>0.183</v>
      </c>
      <c r="L205" s="97">
        <f t="shared" si="2"/>
        <v>31.41113</v>
      </c>
    </row>
    <row r="206" spans="1:12" x14ac:dyDescent="0.3">
      <c r="A206" s="95">
        <v>44937</v>
      </c>
      <c r="B206" s="96">
        <v>0.4692013888888889</v>
      </c>
      <c r="C206" s="2">
        <v>28.09</v>
      </c>
      <c r="D206" s="2">
        <v>5.27</v>
      </c>
      <c r="E206" s="2">
        <v>5.35</v>
      </c>
      <c r="F206" s="2">
        <v>85.35</v>
      </c>
      <c r="G206" s="2">
        <v>2.78</v>
      </c>
      <c r="H206" s="2">
        <v>24.55</v>
      </c>
      <c r="I206" s="2">
        <v>35.79</v>
      </c>
      <c r="J206" s="2">
        <v>1.35</v>
      </c>
      <c r="K206" s="2">
        <v>0.183</v>
      </c>
      <c r="L206" s="97">
        <f t="shared" si="2"/>
        <v>31.41113</v>
      </c>
    </row>
    <row r="207" spans="1:12" x14ac:dyDescent="0.3">
      <c r="A207" s="95">
        <v>44937</v>
      </c>
      <c r="B207" s="96">
        <v>0.46989583333333335</v>
      </c>
      <c r="C207" s="2">
        <v>28.13</v>
      </c>
      <c r="D207" s="2">
        <v>5.27</v>
      </c>
      <c r="E207" s="2">
        <v>5.35</v>
      </c>
      <c r="F207" s="2">
        <v>85.34</v>
      </c>
      <c r="G207" s="2">
        <v>2.8</v>
      </c>
      <c r="H207" s="2">
        <v>24.56</v>
      </c>
      <c r="I207" s="2">
        <v>35.799999999999997</v>
      </c>
      <c r="J207" s="2">
        <v>1.35</v>
      </c>
      <c r="K207" s="2">
        <v>0.183</v>
      </c>
      <c r="L207" s="97">
        <f t="shared" si="2"/>
        <v>31.41113</v>
      </c>
    </row>
    <row r="208" spans="1:12" x14ac:dyDescent="0.3">
      <c r="A208" s="95">
        <v>44937</v>
      </c>
      <c r="B208" s="96">
        <v>0.47059027777777779</v>
      </c>
      <c r="C208" s="2">
        <v>28.08</v>
      </c>
      <c r="D208" s="2">
        <v>5.28</v>
      </c>
      <c r="E208" s="2">
        <v>5.35</v>
      </c>
      <c r="F208" s="2">
        <v>85.38</v>
      </c>
      <c r="G208" s="2">
        <v>2.78</v>
      </c>
      <c r="H208" s="2">
        <v>24.56</v>
      </c>
      <c r="I208" s="2">
        <v>35.79</v>
      </c>
      <c r="J208" s="2">
        <v>1.35</v>
      </c>
      <c r="K208" s="2">
        <v>0.183</v>
      </c>
      <c r="L208" s="97">
        <f t="shared" si="2"/>
        <v>31.41113</v>
      </c>
    </row>
    <row r="209" spans="1:12" x14ac:dyDescent="0.3">
      <c r="A209" s="95">
        <v>44937</v>
      </c>
      <c r="B209" s="96">
        <v>0.47128472222222223</v>
      </c>
      <c r="C209" s="2">
        <v>28.14</v>
      </c>
      <c r="D209" s="2">
        <v>5.28</v>
      </c>
      <c r="E209" s="2">
        <v>5.35</v>
      </c>
      <c r="F209" s="2">
        <v>85.35</v>
      </c>
      <c r="G209" s="2">
        <v>2.75</v>
      </c>
      <c r="H209" s="2">
        <v>24.55</v>
      </c>
      <c r="I209" s="2">
        <v>35.799999999999997</v>
      </c>
      <c r="J209" s="2">
        <v>1.35</v>
      </c>
      <c r="K209" s="2">
        <v>0.183</v>
      </c>
      <c r="L209" s="97">
        <f t="shared" si="2"/>
        <v>31.41113</v>
      </c>
    </row>
    <row r="210" spans="1:12" x14ac:dyDescent="0.3">
      <c r="A210" s="95">
        <v>44937</v>
      </c>
      <c r="B210" s="96">
        <v>0.47197916666666667</v>
      </c>
      <c r="C210" s="2">
        <v>28.15</v>
      </c>
      <c r="D210" s="2">
        <v>5.28</v>
      </c>
      <c r="E210" s="2">
        <v>5.35</v>
      </c>
      <c r="F210" s="2">
        <v>85.35</v>
      </c>
      <c r="G210" s="2">
        <v>2.84</v>
      </c>
      <c r="H210" s="2">
        <v>24.54</v>
      </c>
      <c r="I210" s="2">
        <v>35.81</v>
      </c>
      <c r="J210" s="2">
        <v>1.35</v>
      </c>
      <c r="K210" s="2">
        <v>0.183</v>
      </c>
      <c r="L210" s="97">
        <f t="shared" si="2"/>
        <v>31.41113</v>
      </c>
    </row>
    <row r="211" spans="1:12" x14ac:dyDescent="0.3">
      <c r="A211" s="95">
        <v>44937</v>
      </c>
      <c r="B211" s="96">
        <v>0.47267361111111111</v>
      </c>
      <c r="C211" s="2">
        <v>28.14</v>
      </c>
      <c r="D211" s="2">
        <v>5.28</v>
      </c>
      <c r="E211" s="2">
        <v>5.35</v>
      </c>
      <c r="F211" s="2">
        <v>85.34</v>
      </c>
      <c r="G211" s="2">
        <v>2.86</v>
      </c>
      <c r="H211" s="2">
        <v>24.54</v>
      </c>
      <c r="I211" s="2">
        <v>35.799999999999997</v>
      </c>
      <c r="J211" s="2">
        <v>1.35</v>
      </c>
      <c r="K211" s="2">
        <v>0.183</v>
      </c>
      <c r="L211" s="97">
        <f t="shared" si="2"/>
        <v>31.41113</v>
      </c>
    </row>
    <row r="212" spans="1:12" x14ac:dyDescent="0.3">
      <c r="A212" s="95">
        <v>44937</v>
      </c>
      <c r="B212" s="96">
        <v>0.47336805555555556</v>
      </c>
      <c r="C212" s="2">
        <v>28.13</v>
      </c>
      <c r="D212" s="2">
        <v>5.28</v>
      </c>
      <c r="E212" s="2">
        <v>5.35</v>
      </c>
      <c r="F212" s="2">
        <v>85.35</v>
      </c>
      <c r="G212" s="2">
        <v>2.85</v>
      </c>
      <c r="H212" s="2">
        <v>24.54</v>
      </c>
      <c r="I212" s="2">
        <v>35.81</v>
      </c>
      <c r="J212" s="2">
        <v>1.35</v>
      </c>
      <c r="K212" s="2">
        <v>0.183</v>
      </c>
      <c r="L212" s="97">
        <f t="shared" si="2"/>
        <v>31.41113</v>
      </c>
    </row>
    <row r="213" spans="1:12" x14ac:dyDescent="0.3">
      <c r="A213" s="95">
        <v>44937</v>
      </c>
      <c r="B213" s="96">
        <v>0.4740625</v>
      </c>
      <c r="C213" s="2">
        <v>28.07</v>
      </c>
      <c r="D213" s="2">
        <v>5.28</v>
      </c>
      <c r="E213" s="2">
        <v>5.35</v>
      </c>
      <c r="F213" s="2">
        <v>85.36</v>
      </c>
      <c r="G213" s="2">
        <v>2.83</v>
      </c>
      <c r="H213" s="2">
        <v>24.54</v>
      </c>
      <c r="I213" s="2">
        <v>35.81</v>
      </c>
      <c r="J213" s="2">
        <v>1.35</v>
      </c>
      <c r="K213" s="2">
        <v>0.183</v>
      </c>
      <c r="L213" s="97">
        <f t="shared" si="2"/>
        <v>31.41113</v>
      </c>
    </row>
    <row r="214" spans="1:12" x14ac:dyDescent="0.3">
      <c r="A214" s="95">
        <v>44937</v>
      </c>
      <c r="B214" s="96">
        <v>0.47475694444444444</v>
      </c>
      <c r="C214" s="2">
        <v>28.07</v>
      </c>
      <c r="D214" s="2">
        <v>5.28</v>
      </c>
      <c r="E214" s="2">
        <v>5.35</v>
      </c>
      <c r="F214" s="2">
        <v>85.35</v>
      </c>
      <c r="G214" s="2">
        <v>2.85</v>
      </c>
      <c r="H214" s="2">
        <v>24.56</v>
      </c>
      <c r="I214" s="2">
        <v>35.799999999999997</v>
      </c>
      <c r="J214" s="2">
        <v>1.35</v>
      </c>
      <c r="K214" s="2">
        <v>0.183</v>
      </c>
      <c r="L214" s="97">
        <f t="shared" si="2"/>
        <v>31.41113</v>
      </c>
    </row>
    <row r="215" spans="1:12" x14ac:dyDescent="0.3">
      <c r="A215" s="95">
        <v>44937</v>
      </c>
      <c r="B215" s="96">
        <v>0.47545138888888888</v>
      </c>
      <c r="C215" s="2">
        <v>28.07</v>
      </c>
      <c r="D215" s="2">
        <v>5.28</v>
      </c>
      <c r="E215" s="2">
        <v>5.35</v>
      </c>
      <c r="F215" s="2">
        <v>85.35</v>
      </c>
      <c r="G215" s="2">
        <v>2.85</v>
      </c>
      <c r="H215" s="2">
        <v>24.56</v>
      </c>
      <c r="I215" s="2">
        <v>35.78</v>
      </c>
      <c r="J215" s="2">
        <v>1.35</v>
      </c>
      <c r="K215" s="2">
        <v>0.183</v>
      </c>
      <c r="L215" s="97">
        <f t="shared" si="2"/>
        <v>31.41113</v>
      </c>
    </row>
    <row r="216" spans="1:12" x14ac:dyDescent="0.3">
      <c r="A216" s="95">
        <v>44937</v>
      </c>
      <c r="B216" s="96">
        <v>0.47614583333333332</v>
      </c>
      <c r="C216" s="2">
        <v>28.01</v>
      </c>
      <c r="D216" s="2">
        <v>5.28</v>
      </c>
      <c r="E216" s="2">
        <v>5.35</v>
      </c>
      <c r="F216" s="2">
        <v>85.35</v>
      </c>
      <c r="G216" s="2">
        <v>2.84</v>
      </c>
      <c r="H216" s="2">
        <v>24.56</v>
      </c>
      <c r="I216" s="2">
        <v>35.79</v>
      </c>
      <c r="J216" s="2">
        <v>1.35</v>
      </c>
      <c r="K216" s="2">
        <v>0.182</v>
      </c>
      <c r="L216" s="97">
        <f t="shared" si="2"/>
        <v>31.239100000000001</v>
      </c>
    </row>
    <row r="217" spans="1:12" x14ac:dyDescent="0.3">
      <c r="A217" s="95">
        <v>44937</v>
      </c>
      <c r="B217" s="96">
        <v>0.47684027777777777</v>
      </c>
      <c r="C217" s="2">
        <v>28.09</v>
      </c>
      <c r="D217" s="2">
        <v>5.28</v>
      </c>
      <c r="E217" s="2">
        <v>5.35</v>
      </c>
      <c r="F217" s="2">
        <v>85.35</v>
      </c>
      <c r="G217" s="2">
        <v>2.97</v>
      </c>
      <c r="H217" s="2">
        <v>24.56</v>
      </c>
      <c r="I217" s="2">
        <v>35.770000000000003</v>
      </c>
      <c r="J217" s="2">
        <v>1.35</v>
      </c>
      <c r="K217" s="2">
        <v>0.183</v>
      </c>
      <c r="L217" s="97">
        <f t="shared" si="2"/>
        <v>31.41113</v>
      </c>
    </row>
    <row r="218" spans="1:12" x14ac:dyDescent="0.3">
      <c r="A218" s="95">
        <v>44937</v>
      </c>
      <c r="B218" s="96">
        <v>0.47753472222222221</v>
      </c>
      <c r="C218" s="2">
        <v>28.06</v>
      </c>
      <c r="D218" s="2">
        <v>5.28</v>
      </c>
      <c r="E218" s="2">
        <v>5.35</v>
      </c>
      <c r="F218" s="2">
        <v>85.36</v>
      </c>
      <c r="G218" s="2">
        <v>3.03</v>
      </c>
      <c r="H218" s="2">
        <v>24.56</v>
      </c>
      <c r="I218" s="2">
        <v>35.799999999999997</v>
      </c>
      <c r="J218" s="2">
        <v>1.35</v>
      </c>
      <c r="K218" s="2">
        <v>0.183</v>
      </c>
      <c r="L218" s="97">
        <f t="shared" si="2"/>
        <v>31.41113</v>
      </c>
    </row>
    <row r="219" spans="1:12" x14ac:dyDescent="0.3">
      <c r="A219" s="95">
        <v>44937</v>
      </c>
      <c r="B219" s="96">
        <v>0.47822916666666665</v>
      </c>
      <c r="C219" s="2">
        <v>28.05</v>
      </c>
      <c r="D219" s="2">
        <v>5.28</v>
      </c>
      <c r="E219" s="2">
        <v>5.35</v>
      </c>
      <c r="F219" s="2">
        <v>85.35</v>
      </c>
      <c r="G219" s="2">
        <v>3.02</v>
      </c>
      <c r="H219" s="2">
        <v>24.58</v>
      </c>
      <c r="I219" s="2">
        <v>35.75</v>
      </c>
      <c r="J219" s="2">
        <v>1.35</v>
      </c>
      <c r="K219" s="2">
        <v>0.183</v>
      </c>
      <c r="L219" s="97">
        <f t="shared" si="2"/>
        <v>31.41113</v>
      </c>
    </row>
    <row r="220" spans="1:12" x14ac:dyDescent="0.3">
      <c r="A220" s="95">
        <v>44937</v>
      </c>
      <c r="B220" s="96">
        <v>0.47892361111111109</v>
      </c>
      <c r="C220" s="2">
        <v>28.08</v>
      </c>
      <c r="D220" s="2">
        <v>5.28</v>
      </c>
      <c r="E220" s="2">
        <v>5.35</v>
      </c>
      <c r="F220" s="2">
        <v>85.35</v>
      </c>
      <c r="G220" s="2">
        <v>3.08</v>
      </c>
      <c r="H220" s="2">
        <v>24.58</v>
      </c>
      <c r="I220" s="2">
        <v>35.75</v>
      </c>
      <c r="J220" s="2">
        <v>1.35</v>
      </c>
      <c r="K220" s="2">
        <v>0.183</v>
      </c>
      <c r="L220" s="97">
        <f t="shared" si="2"/>
        <v>31.41113</v>
      </c>
    </row>
    <row r="221" spans="1:12" x14ac:dyDescent="0.3">
      <c r="A221" s="95">
        <v>44937</v>
      </c>
      <c r="B221" s="96">
        <v>0.47961805555555559</v>
      </c>
      <c r="C221" s="2">
        <v>28.06</v>
      </c>
      <c r="D221" s="2">
        <v>5.28</v>
      </c>
      <c r="E221" s="2">
        <v>5.35</v>
      </c>
      <c r="F221" s="2">
        <v>85.35</v>
      </c>
      <c r="G221" s="2">
        <v>3.15</v>
      </c>
      <c r="H221" s="2">
        <v>24.56</v>
      </c>
      <c r="I221" s="2">
        <v>35.770000000000003</v>
      </c>
      <c r="J221" s="2">
        <v>1.35</v>
      </c>
      <c r="K221" s="2">
        <v>0.183</v>
      </c>
      <c r="L221" s="97">
        <f t="shared" si="2"/>
        <v>31.41113</v>
      </c>
    </row>
    <row r="222" spans="1:12" x14ac:dyDescent="0.3">
      <c r="A222" s="95">
        <v>44937</v>
      </c>
      <c r="B222" s="96">
        <v>0.48031249999999998</v>
      </c>
      <c r="C222" s="2">
        <v>28.08</v>
      </c>
      <c r="D222" s="2">
        <v>5.28</v>
      </c>
      <c r="E222" s="2">
        <v>5.35</v>
      </c>
      <c r="F222" s="2">
        <v>85.35</v>
      </c>
      <c r="G222" s="2">
        <v>3.09</v>
      </c>
      <c r="H222" s="2">
        <v>24.55</v>
      </c>
      <c r="I222" s="2">
        <v>35.799999999999997</v>
      </c>
      <c r="J222" s="2">
        <v>1.35</v>
      </c>
      <c r="K222" s="2">
        <v>0.183</v>
      </c>
      <c r="L222" s="97">
        <f t="shared" si="2"/>
        <v>31.41113</v>
      </c>
    </row>
    <row r="223" spans="1:12" x14ac:dyDescent="0.3">
      <c r="A223" s="95">
        <v>44937</v>
      </c>
      <c r="B223" s="96">
        <v>0.48100694444444447</v>
      </c>
      <c r="C223" s="2">
        <v>28.14</v>
      </c>
      <c r="D223" s="2">
        <v>5.28</v>
      </c>
      <c r="E223" s="2">
        <v>5.35</v>
      </c>
      <c r="F223" s="2">
        <v>85.34</v>
      </c>
      <c r="G223" s="2">
        <v>3.05</v>
      </c>
      <c r="H223" s="2">
        <v>24.54</v>
      </c>
      <c r="I223" s="2">
        <v>35.82</v>
      </c>
      <c r="J223" s="2">
        <v>1.35</v>
      </c>
      <c r="K223" s="2">
        <v>0.183</v>
      </c>
      <c r="L223" s="97">
        <f t="shared" si="2"/>
        <v>31.41113</v>
      </c>
    </row>
    <row r="224" spans="1:12" x14ac:dyDescent="0.3">
      <c r="A224" s="95">
        <v>44937</v>
      </c>
      <c r="B224" s="96">
        <v>0.48170138888888886</v>
      </c>
      <c r="C224" s="2">
        <v>28.12</v>
      </c>
      <c r="D224" s="2">
        <v>5.28</v>
      </c>
      <c r="E224" s="2">
        <v>5.35</v>
      </c>
      <c r="F224" s="2">
        <v>85.37</v>
      </c>
      <c r="G224" s="2">
        <v>3.07</v>
      </c>
      <c r="H224" s="2">
        <v>24.54</v>
      </c>
      <c r="I224" s="2">
        <v>35.840000000000003</v>
      </c>
      <c r="J224" s="2">
        <v>1.35</v>
      </c>
      <c r="K224" s="2">
        <v>0.183</v>
      </c>
      <c r="L224" s="97">
        <f t="shared" si="2"/>
        <v>31.41113</v>
      </c>
    </row>
    <row r="225" spans="1:12" x14ac:dyDescent="0.3">
      <c r="A225" s="95">
        <v>44937</v>
      </c>
      <c r="B225" s="96">
        <v>0.48239583333333336</v>
      </c>
      <c r="C225" s="2">
        <v>28.07</v>
      </c>
      <c r="D225" s="2">
        <v>5.28</v>
      </c>
      <c r="E225" s="2">
        <v>5.35</v>
      </c>
      <c r="F225" s="2">
        <v>85.35</v>
      </c>
      <c r="G225" s="2">
        <v>3.08</v>
      </c>
      <c r="H225" s="2">
        <v>24.56</v>
      </c>
      <c r="I225" s="2">
        <v>35.81</v>
      </c>
      <c r="J225" s="2">
        <v>1.35</v>
      </c>
      <c r="K225" s="2">
        <v>0.183</v>
      </c>
      <c r="L225" s="97">
        <f t="shared" si="2"/>
        <v>31.41113</v>
      </c>
    </row>
    <row r="226" spans="1:12" x14ac:dyDescent="0.3">
      <c r="A226" s="95">
        <v>44937</v>
      </c>
      <c r="B226" s="96">
        <v>0.48309027777777774</v>
      </c>
      <c r="C226" s="2">
        <v>28.1</v>
      </c>
      <c r="D226" s="2">
        <v>5.28</v>
      </c>
      <c r="E226" s="2">
        <v>5.35</v>
      </c>
      <c r="F226" s="2">
        <v>85.35</v>
      </c>
      <c r="G226" s="2">
        <v>3.04</v>
      </c>
      <c r="H226" s="2">
        <v>24.56</v>
      </c>
      <c r="I226" s="2">
        <v>35.79</v>
      </c>
      <c r="J226" s="2">
        <v>1.35</v>
      </c>
      <c r="K226" s="2">
        <v>0.183</v>
      </c>
      <c r="L226" s="97">
        <f t="shared" si="2"/>
        <v>31.41113</v>
      </c>
    </row>
    <row r="227" spans="1:12" x14ac:dyDescent="0.3">
      <c r="A227" s="95">
        <v>44937</v>
      </c>
      <c r="B227" s="96">
        <v>0.48378472222222224</v>
      </c>
      <c r="C227" s="2">
        <v>28.09</v>
      </c>
      <c r="D227" s="2">
        <v>5.28</v>
      </c>
      <c r="E227" s="2">
        <v>5.35</v>
      </c>
      <c r="F227" s="2">
        <v>85.35</v>
      </c>
      <c r="G227" s="2">
        <v>3.04</v>
      </c>
      <c r="H227" s="2">
        <v>24.56</v>
      </c>
      <c r="I227" s="2">
        <v>35.79</v>
      </c>
      <c r="J227" s="2">
        <v>1.35</v>
      </c>
      <c r="K227" s="2">
        <v>0.183</v>
      </c>
      <c r="L227" s="97">
        <f t="shared" si="2"/>
        <v>31.41113</v>
      </c>
    </row>
    <row r="228" spans="1:12" x14ac:dyDescent="0.3">
      <c r="A228" s="95">
        <v>44937</v>
      </c>
      <c r="B228" s="96">
        <v>0.48447916666666663</v>
      </c>
      <c r="C228" s="2">
        <v>28.08</v>
      </c>
      <c r="D228" s="2">
        <v>5.28</v>
      </c>
      <c r="E228" s="2">
        <v>5.35</v>
      </c>
      <c r="F228" s="2">
        <v>85.35</v>
      </c>
      <c r="G228" s="2">
        <v>3.04</v>
      </c>
      <c r="H228" s="2">
        <v>24.55</v>
      </c>
      <c r="I228" s="2">
        <v>35.82</v>
      </c>
      <c r="J228" s="2">
        <v>1.35</v>
      </c>
      <c r="K228" s="2">
        <v>0.183</v>
      </c>
      <c r="L228" s="97">
        <f t="shared" si="2"/>
        <v>31.41113</v>
      </c>
    </row>
    <row r="229" spans="1:12" x14ac:dyDescent="0.3">
      <c r="A229" s="95">
        <v>44937</v>
      </c>
      <c r="B229" s="96">
        <v>0.48517361111111112</v>
      </c>
      <c r="C229" s="2">
        <v>28.11</v>
      </c>
      <c r="D229" s="2">
        <v>5.28</v>
      </c>
      <c r="E229" s="2">
        <v>5.35</v>
      </c>
      <c r="F229" s="2">
        <v>85.36</v>
      </c>
      <c r="G229" s="2">
        <v>2.99</v>
      </c>
      <c r="H229" s="2">
        <v>24.54</v>
      </c>
      <c r="I229" s="2">
        <v>35.83</v>
      </c>
      <c r="J229" s="2">
        <v>1.35</v>
      </c>
      <c r="K229" s="2">
        <v>0.183</v>
      </c>
      <c r="L229" s="97">
        <f t="shared" si="2"/>
        <v>31.41113</v>
      </c>
    </row>
    <row r="230" spans="1:12" x14ac:dyDescent="0.3">
      <c r="A230" s="95">
        <v>44937</v>
      </c>
      <c r="B230" s="96">
        <v>0.48586805555555551</v>
      </c>
      <c r="C230" s="2">
        <v>28.07</v>
      </c>
      <c r="D230" s="2">
        <v>5.28</v>
      </c>
      <c r="E230" s="2">
        <v>5.35</v>
      </c>
      <c r="F230" s="2">
        <v>85.35</v>
      </c>
      <c r="G230" s="2">
        <v>2.92</v>
      </c>
      <c r="H230" s="2">
        <v>24.54</v>
      </c>
      <c r="I230" s="2">
        <v>35.83</v>
      </c>
      <c r="J230" s="2">
        <v>1.35</v>
      </c>
      <c r="K230" s="2">
        <v>0.183</v>
      </c>
      <c r="L230" s="97">
        <f t="shared" si="2"/>
        <v>31.41113</v>
      </c>
    </row>
    <row r="231" spans="1:12" x14ac:dyDescent="0.3">
      <c r="A231" s="95">
        <v>44937</v>
      </c>
      <c r="B231" s="96">
        <v>0.48656250000000001</v>
      </c>
      <c r="C231" s="2">
        <v>28.05</v>
      </c>
      <c r="D231" s="2">
        <v>5.28</v>
      </c>
      <c r="E231" s="2">
        <v>5.35</v>
      </c>
      <c r="F231" s="2">
        <v>85.35</v>
      </c>
      <c r="G231" s="2">
        <v>2.84</v>
      </c>
      <c r="H231" s="2">
        <v>24.54</v>
      </c>
      <c r="I231" s="2">
        <v>35.82</v>
      </c>
      <c r="J231" s="2">
        <v>1.35</v>
      </c>
      <c r="K231" s="2">
        <v>0.183</v>
      </c>
      <c r="L231" s="97">
        <f t="shared" si="2"/>
        <v>31.41113</v>
      </c>
    </row>
    <row r="232" spans="1:12" x14ac:dyDescent="0.3">
      <c r="A232" s="95">
        <v>44937</v>
      </c>
      <c r="B232" s="96">
        <v>0.4872569444444444</v>
      </c>
      <c r="C232" s="2">
        <v>27.98</v>
      </c>
      <c r="D232" s="2">
        <v>5.28</v>
      </c>
      <c r="E232" s="2">
        <v>5.35</v>
      </c>
      <c r="F232" s="2">
        <v>85.34</v>
      </c>
      <c r="G232" s="2">
        <v>2.82</v>
      </c>
      <c r="H232" s="2">
        <v>24.54</v>
      </c>
      <c r="I232" s="2">
        <v>35.82</v>
      </c>
      <c r="J232" s="2">
        <v>1.35</v>
      </c>
      <c r="K232" s="2">
        <v>0.182</v>
      </c>
      <c r="L232" s="97">
        <f t="shared" si="2"/>
        <v>31.239100000000001</v>
      </c>
    </row>
    <row r="233" spans="1:12" x14ac:dyDescent="0.3">
      <c r="A233" s="95">
        <v>44937</v>
      </c>
      <c r="B233" s="96">
        <v>0.48795138888888889</v>
      </c>
      <c r="C233" s="2">
        <v>28.03</v>
      </c>
      <c r="D233" s="2">
        <v>5.28</v>
      </c>
      <c r="E233" s="2">
        <v>5.35</v>
      </c>
      <c r="F233" s="2">
        <v>85.33</v>
      </c>
      <c r="G233" s="2">
        <v>2.81</v>
      </c>
      <c r="H233" s="2">
        <v>24.54</v>
      </c>
      <c r="I233" s="2">
        <v>35.82</v>
      </c>
      <c r="J233" s="2">
        <v>1.35</v>
      </c>
      <c r="K233" s="2">
        <v>0.182</v>
      </c>
      <c r="L233" s="97">
        <f t="shared" si="2"/>
        <v>31.239100000000001</v>
      </c>
    </row>
    <row r="234" spans="1:12" x14ac:dyDescent="0.3">
      <c r="A234" s="95">
        <v>44937</v>
      </c>
      <c r="B234" s="96">
        <v>0.48864583333333328</v>
      </c>
      <c r="C234" s="2">
        <v>28.03</v>
      </c>
      <c r="D234" s="2">
        <v>5.28</v>
      </c>
      <c r="E234" s="2">
        <v>5.35</v>
      </c>
      <c r="F234" s="2">
        <v>85.37</v>
      </c>
      <c r="G234" s="2">
        <v>2.83</v>
      </c>
      <c r="H234" s="2">
        <v>24.54</v>
      </c>
      <c r="I234" s="2">
        <v>35.82</v>
      </c>
      <c r="J234" s="2">
        <v>1.35</v>
      </c>
      <c r="K234" s="2">
        <v>0.182</v>
      </c>
      <c r="L234" s="97">
        <f t="shared" si="2"/>
        <v>31.239100000000001</v>
      </c>
    </row>
    <row r="235" spans="1:12" x14ac:dyDescent="0.3">
      <c r="A235" s="95">
        <v>44937</v>
      </c>
      <c r="B235" s="96">
        <v>0.48934027777777778</v>
      </c>
      <c r="C235" s="2">
        <v>28.05</v>
      </c>
      <c r="D235" s="2">
        <v>5.28</v>
      </c>
      <c r="E235" s="2">
        <v>5.35</v>
      </c>
      <c r="F235" s="2">
        <v>85.39</v>
      </c>
      <c r="G235" s="2">
        <v>2.85</v>
      </c>
      <c r="H235" s="2">
        <v>24.54</v>
      </c>
      <c r="I235" s="2">
        <v>35.81</v>
      </c>
      <c r="J235" s="2">
        <v>1.35</v>
      </c>
      <c r="K235" s="2">
        <v>0.183</v>
      </c>
      <c r="L235" s="97">
        <f t="shared" si="2"/>
        <v>31.41113</v>
      </c>
    </row>
    <row r="236" spans="1:12" x14ac:dyDescent="0.3">
      <c r="A236" s="95">
        <v>44937</v>
      </c>
      <c r="B236" s="96">
        <v>0.49003472222222227</v>
      </c>
      <c r="C236" s="2">
        <v>28.09</v>
      </c>
      <c r="D236" s="2">
        <v>5.28</v>
      </c>
      <c r="E236" s="2">
        <v>5.35</v>
      </c>
      <c r="F236" s="2">
        <v>85.35</v>
      </c>
      <c r="G236" s="2">
        <v>2.82</v>
      </c>
      <c r="H236" s="2">
        <v>24.54</v>
      </c>
      <c r="I236" s="2">
        <v>35.83</v>
      </c>
      <c r="J236" s="2">
        <v>1.35</v>
      </c>
      <c r="K236" s="2">
        <v>0.183</v>
      </c>
      <c r="L236" s="97">
        <f t="shared" ref="L236:L284" si="3">36.4-((0.212-K236)*172.03)</f>
        <v>31.41113</v>
      </c>
    </row>
    <row r="237" spans="1:12" x14ac:dyDescent="0.3">
      <c r="A237" s="95">
        <v>44937</v>
      </c>
      <c r="B237" s="96">
        <v>0.49072916666666666</v>
      </c>
      <c r="C237" s="2">
        <v>28.08</v>
      </c>
      <c r="D237" s="2">
        <v>5.28</v>
      </c>
      <c r="E237" s="2">
        <v>5.35</v>
      </c>
      <c r="F237" s="2">
        <v>85.35</v>
      </c>
      <c r="G237" s="2">
        <v>2.83</v>
      </c>
      <c r="H237" s="2">
        <v>24.54</v>
      </c>
      <c r="I237" s="2">
        <v>35.840000000000003</v>
      </c>
      <c r="J237" s="2">
        <v>1.35</v>
      </c>
      <c r="K237" s="2">
        <v>0.183</v>
      </c>
      <c r="L237" s="97">
        <f t="shared" si="3"/>
        <v>31.41113</v>
      </c>
    </row>
    <row r="238" spans="1:12" x14ac:dyDescent="0.3">
      <c r="A238" s="95">
        <v>44937</v>
      </c>
      <c r="B238" s="96">
        <v>0.49142361111111116</v>
      </c>
      <c r="C238" s="2">
        <v>28.14</v>
      </c>
      <c r="D238" s="2">
        <v>5.28</v>
      </c>
      <c r="E238" s="2">
        <v>5.35</v>
      </c>
      <c r="F238" s="2">
        <v>85.35</v>
      </c>
      <c r="G238" s="2">
        <v>3.02</v>
      </c>
      <c r="H238" s="2">
        <v>24.54</v>
      </c>
      <c r="I238" s="2">
        <v>35.840000000000003</v>
      </c>
      <c r="J238" s="2">
        <v>1.35</v>
      </c>
      <c r="K238" s="2">
        <v>0.183</v>
      </c>
      <c r="L238" s="97">
        <f t="shared" si="3"/>
        <v>31.41113</v>
      </c>
    </row>
    <row r="239" spans="1:12" x14ac:dyDescent="0.3">
      <c r="A239" s="95">
        <v>44937</v>
      </c>
      <c r="B239" s="96">
        <v>0.49211805555555554</v>
      </c>
      <c r="C239" s="2">
        <v>28.13</v>
      </c>
      <c r="D239" s="2">
        <v>5.28</v>
      </c>
      <c r="E239" s="2">
        <v>5.35</v>
      </c>
      <c r="F239" s="2">
        <v>85.34</v>
      </c>
      <c r="G239" s="2">
        <v>2.86</v>
      </c>
      <c r="H239" s="2">
        <v>24.54</v>
      </c>
      <c r="I239" s="2">
        <v>35.840000000000003</v>
      </c>
      <c r="J239" s="2">
        <v>1.35</v>
      </c>
      <c r="K239" s="2">
        <v>0.183</v>
      </c>
      <c r="L239" s="97">
        <f t="shared" si="3"/>
        <v>31.41113</v>
      </c>
    </row>
    <row r="240" spans="1:12" x14ac:dyDescent="0.3">
      <c r="A240" s="95">
        <v>44937</v>
      </c>
      <c r="B240" s="96">
        <v>0.49281250000000004</v>
      </c>
      <c r="C240" s="2">
        <v>28.15</v>
      </c>
      <c r="D240" s="2">
        <v>5.28</v>
      </c>
      <c r="E240" s="2">
        <v>5.35</v>
      </c>
      <c r="F240" s="2">
        <v>85.36</v>
      </c>
      <c r="G240" s="2">
        <v>2.85</v>
      </c>
      <c r="H240" s="2">
        <v>24.54</v>
      </c>
      <c r="I240" s="2">
        <v>35.83</v>
      </c>
      <c r="J240" s="2">
        <v>1.35</v>
      </c>
      <c r="K240" s="2">
        <v>0.183</v>
      </c>
      <c r="L240" s="97">
        <f t="shared" si="3"/>
        <v>31.41113</v>
      </c>
    </row>
    <row r="241" spans="1:12" x14ac:dyDescent="0.3">
      <c r="A241" s="95">
        <v>44937</v>
      </c>
      <c r="B241" s="96">
        <v>0.49350694444444443</v>
      </c>
      <c r="C241" s="2">
        <v>28.16</v>
      </c>
      <c r="D241" s="2">
        <v>5.28</v>
      </c>
      <c r="E241" s="2">
        <v>5.35</v>
      </c>
      <c r="F241" s="2">
        <v>85.35</v>
      </c>
      <c r="G241" s="2">
        <v>2.87</v>
      </c>
      <c r="H241" s="2">
        <v>24.56</v>
      </c>
      <c r="I241" s="2">
        <v>35.82</v>
      </c>
      <c r="J241" s="2">
        <v>1.35</v>
      </c>
      <c r="K241" s="2">
        <v>0.183</v>
      </c>
      <c r="L241" s="97">
        <f t="shared" si="3"/>
        <v>31.41113</v>
      </c>
    </row>
    <row r="242" spans="1:12" x14ac:dyDescent="0.3">
      <c r="A242" s="95">
        <v>44937</v>
      </c>
      <c r="B242" s="96">
        <v>0.49420138888888893</v>
      </c>
      <c r="C242" s="2">
        <v>28.15</v>
      </c>
      <c r="D242" s="2">
        <v>5.28</v>
      </c>
      <c r="E242" s="2">
        <v>5.35</v>
      </c>
      <c r="F242" s="2">
        <v>85.35</v>
      </c>
      <c r="G242" s="2">
        <v>2.86</v>
      </c>
      <c r="H242" s="2">
        <v>24.55</v>
      </c>
      <c r="I242" s="2">
        <v>35.82</v>
      </c>
      <c r="J242" s="2">
        <v>1.35</v>
      </c>
      <c r="K242" s="2">
        <v>0.183</v>
      </c>
      <c r="L242" s="97">
        <f t="shared" si="3"/>
        <v>31.41113</v>
      </c>
    </row>
    <row r="243" spans="1:12" x14ac:dyDescent="0.3">
      <c r="A243" s="95">
        <v>44937</v>
      </c>
      <c r="B243" s="96">
        <v>0.49489583333333331</v>
      </c>
      <c r="C243" s="2">
        <v>28.14</v>
      </c>
      <c r="D243" s="2">
        <v>5.28</v>
      </c>
      <c r="E243" s="2">
        <v>5.35</v>
      </c>
      <c r="F243" s="2">
        <v>85.35</v>
      </c>
      <c r="G243" s="2">
        <v>2.84</v>
      </c>
      <c r="H243" s="2">
        <v>24.55</v>
      </c>
      <c r="I243" s="2">
        <v>35.81</v>
      </c>
      <c r="J243" s="2">
        <v>1.35</v>
      </c>
      <c r="K243" s="2">
        <v>0.183</v>
      </c>
      <c r="L243" s="97">
        <f t="shared" si="3"/>
        <v>31.41113</v>
      </c>
    </row>
    <row r="244" spans="1:12" x14ac:dyDescent="0.3">
      <c r="A244" s="95">
        <v>44937</v>
      </c>
      <c r="B244" s="96">
        <v>0.49559027777777781</v>
      </c>
      <c r="C244" s="2">
        <v>28.22</v>
      </c>
      <c r="D244" s="2">
        <v>5.28</v>
      </c>
      <c r="E244" s="2">
        <v>5.35</v>
      </c>
      <c r="F244" s="2">
        <v>85.34</v>
      </c>
      <c r="G244" s="2">
        <v>2.85</v>
      </c>
      <c r="H244" s="2">
        <v>24.63</v>
      </c>
      <c r="I244" s="2">
        <v>35.83</v>
      </c>
      <c r="J244" s="2">
        <v>1.35</v>
      </c>
      <c r="K244" s="2">
        <v>0.183</v>
      </c>
      <c r="L244" s="97">
        <f t="shared" si="3"/>
        <v>31.41113</v>
      </c>
    </row>
    <row r="245" spans="1:12" x14ac:dyDescent="0.3">
      <c r="A245" s="95">
        <v>44937</v>
      </c>
      <c r="B245" s="96">
        <v>0.4962847222222222</v>
      </c>
      <c r="C245" s="2">
        <v>28.21</v>
      </c>
      <c r="D245" s="2">
        <v>5.28</v>
      </c>
      <c r="E245" s="2">
        <v>5.35</v>
      </c>
      <c r="F245" s="2">
        <v>85.36</v>
      </c>
      <c r="G245" s="2">
        <v>2.85</v>
      </c>
      <c r="H245" s="2">
        <v>24.63</v>
      </c>
      <c r="I245" s="2">
        <v>35.840000000000003</v>
      </c>
      <c r="J245" s="2">
        <v>1.35</v>
      </c>
      <c r="K245" s="2">
        <v>0.183</v>
      </c>
      <c r="L245" s="97">
        <f t="shared" si="3"/>
        <v>31.41113</v>
      </c>
    </row>
    <row r="246" spans="1:12" x14ac:dyDescent="0.3">
      <c r="A246" s="95">
        <v>44937</v>
      </c>
      <c r="B246" s="96">
        <v>0.49697916666666669</v>
      </c>
      <c r="C246" s="2">
        <v>28.17</v>
      </c>
      <c r="D246" s="2">
        <v>5.28</v>
      </c>
      <c r="E246" s="2">
        <v>5.35</v>
      </c>
      <c r="F246" s="2">
        <v>85.35</v>
      </c>
      <c r="G246" s="2">
        <v>2.84</v>
      </c>
      <c r="H246" s="2">
        <v>24.68</v>
      </c>
      <c r="I246" s="2">
        <v>35.85</v>
      </c>
      <c r="J246" s="2">
        <v>1.35</v>
      </c>
      <c r="K246" s="2">
        <v>0.183</v>
      </c>
      <c r="L246" s="97">
        <f t="shared" si="3"/>
        <v>31.41113</v>
      </c>
    </row>
    <row r="247" spans="1:12" x14ac:dyDescent="0.3">
      <c r="A247" s="95">
        <v>44937</v>
      </c>
      <c r="B247" s="96">
        <v>0.49767361111111108</v>
      </c>
      <c r="C247" s="2">
        <v>28.2</v>
      </c>
      <c r="D247" s="2">
        <v>5.28</v>
      </c>
      <c r="E247" s="2">
        <v>5.35</v>
      </c>
      <c r="F247" s="2">
        <v>85.35</v>
      </c>
      <c r="G247" s="2">
        <v>2.85</v>
      </c>
      <c r="H247" s="2">
        <v>24.7</v>
      </c>
      <c r="I247" s="2">
        <v>35.85</v>
      </c>
      <c r="J247" s="2">
        <v>1.35</v>
      </c>
      <c r="K247" s="2">
        <v>0.183</v>
      </c>
      <c r="L247" s="97">
        <f t="shared" si="3"/>
        <v>31.41113</v>
      </c>
    </row>
    <row r="248" spans="1:12" x14ac:dyDescent="0.3">
      <c r="A248" s="95">
        <v>44937</v>
      </c>
      <c r="B248" s="96">
        <v>0.49836805555555558</v>
      </c>
      <c r="C248" s="2">
        <v>28.21</v>
      </c>
      <c r="D248" s="2">
        <v>5.28</v>
      </c>
      <c r="E248" s="2">
        <v>5.35</v>
      </c>
      <c r="F248" s="2">
        <v>85.35</v>
      </c>
      <c r="G248" s="2">
        <v>2.84</v>
      </c>
      <c r="H248" s="2">
        <v>24.68</v>
      </c>
      <c r="I248" s="2">
        <v>35.86</v>
      </c>
      <c r="J248" s="2">
        <v>1.35</v>
      </c>
      <c r="K248" s="2">
        <v>0.183</v>
      </c>
      <c r="L248" s="97">
        <f t="shared" si="3"/>
        <v>31.41113</v>
      </c>
    </row>
    <row r="249" spans="1:12" x14ac:dyDescent="0.3">
      <c r="A249" s="95">
        <v>44937</v>
      </c>
      <c r="B249" s="96">
        <v>0.49906249999999996</v>
      </c>
      <c r="C249" s="2">
        <v>28.13</v>
      </c>
      <c r="D249" s="2">
        <v>5.28</v>
      </c>
      <c r="E249" s="2">
        <v>5.35</v>
      </c>
      <c r="F249" s="2">
        <v>85.34</v>
      </c>
      <c r="G249" s="2">
        <v>2.84</v>
      </c>
      <c r="H249" s="2">
        <v>24.67</v>
      </c>
      <c r="I249" s="2">
        <v>35.86</v>
      </c>
      <c r="J249" s="2">
        <v>1.35</v>
      </c>
      <c r="K249" s="2">
        <v>0.183</v>
      </c>
      <c r="L249" s="97">
        <f t="shared" si="3"/>
        <v>31.41113</v>
      </c>
    </row>
    <row r="250" spans="1:12" x14ac:dyDescent="0.3">
      <c r="A250" s="95">
        <v>44937</v>
      </c>
      <c r="B250" s="96">
        <v>0.49975694444444446</v>
      </c>
      <c r="C250" s="2">
        <v>28.11</v>
      </c>
      <c r="D250" s="2">
        <v>5.28</v>
      </c>
      <c r="E250" s="2">
        <v>5.35</v>
      </c>
      <c r="F250" s="2">
        <v>85.37</v>
      </c>
      <c r="G250" s="2">
        <v>2.79</v>
      </c>
      <c r="H250" s="2">
        <v>24.68</v>
      </c>
      <c r="I250" s="2">
        <v>35.86</v>
      </c>
      <c r="J250" s="2">
        <v>1.35</v>
      </c>
      <c r="K250" s="2">
        <v>0.183</v>
      </c>
      <c r="L250" s="97">
        <f t="shared" si="3"/>
        <v>31.41113</v>
      </c>
    </row>
    <row r="251" spans="1:12" x14ac:dyDescent="0.3">
      <c r="A251" s="95">
        <v>44937</v>
      </c>
      <c r="B251" s="96">
        <v>0.50045138888888896</v>
      </c>
      <c r="C251" s="2">
        <v>28.23</v>
      </c>
      <c r="D251" s="2">
        <v>5.28</v>
      </c>
      <c r="E251" s="2">
        <v>5.35</v>
      </c>
      <c r="F251" s="2">
        <v>85.36</v>
      </c>
      <c r="G251" s="2">
        <v>2.72</v>
      </c>
      <c r="H251" s="2">
        <v>24.69</v>
      </c>
      <c r="I251" s="2">
        <v>35.89</v>
      </c>
      <c r="J251" s="2">
        <v>1.35</v>
      </c>
      <c r="K251" s="2">
        <v>0.183</v>
      </c>
      <c r="L251" s="97">
        <f t="shared" si="3"/>
        <v>31.41113</v>
      </c>
    </row>
    <row r="252" spans="1:12" x14ac:dyDescent="0.3">
      <c r="A252" s="95">
        <v>44937</v>
      </c>
      <c r="B252" s="96">
        <v>0.50114583333333329</v>
      </c>
      <c r="C252" s="2">
        <v>28.19</v>
      </c>
      <c r="D252" s="2">
        <v>5.28</v>
      </c>
      <c r="E252" s="2">
        <v>5.35</v>
      </c>
      <c r="F252" s="2">
        <v>85.35</v>
      </c>
      <c r="G252" s="2">
        <v>2.67</v>
      </c>
      <c r="H252" s="2">
        <v>24.71</v>
      </c>
      <c r="I252" s="2">
        <v>35.93</v>
      </c>
      <c r="J252" s="2">
        <v>1.35</v>
      </c>
      <c r="K252" s="2">
        <v>0.183</v>
      </c>
      <c r="L252" s="97">
        <f t="shared" si="3"/>
        <v>31.41113</v>
      </c>
    </row>
    <row r="253" spans="1:12" x14ac:dyDescent="0.3">
      <c r="A253" s="95">
        <v>44937</v>
      </c>
      <c r="B253" s="96">
        <v>0.50184027777777784</v>
      </c>
      <c r="C253" s="2">
        <v>28.24</v>
      </c>
      <c r="D253" s="2">
        <v>5.28</v>
      </c>
      <c r="E253" s="2">
        <v>5.35</v>
      </c>
      <c r="F253" s="2">
        <v>85.35</v>
      </c>
      <c r="G253" s="2">
        <v>2.77</v>
      </c>
      <c r="H253" s="2">
        <v>24.71</v>
      </c>
      <c r="I253" s="2">
        <v>35.92</v>
      </c>
      <c r="J253" s="2">
        <v>1.35</v>
      </c>
      <c r="K253" s="2">
        <v>0.183</v>
      </c>
      <c r="L253" s="97">
        <f t="shared" si="3"/>
        <v>31.41113</v>
      </c>
    </row>
    <row r="254" spans="1:12" x14ac:dyDescent="0.3">
      <c r="A254" s="95">
        <v>44937</v>
      </c>
      <c r="B254" s="96">
        <v>0.50253472222222217</v>
      </c>
      <c r="C254" s="2">
        <v>28.25</v>
      </c>
      <c r="D254" s="2">
        <v>5.28</v>
      </c>
      <c r="E254" s="2">
        <v>5.35</v>
      </c>
      <c r="F254" s="2">
        <v>85.35</v>
      </c>
      <c r="G254" s="2">
        <v>2.94</v>
      </c>
      <c r="H254" s="2">
        <v>24.71</v>
      </c>
      <c r="I254" s="2">
        <v>35.96</v>
      </c>
      <c r="J254" s="2">
        <v>1.35</v>
      </c>
      <c r="K254" s="2">
        <v>0.183</v>
      </c>
      <c r="L254" s="97">
        <f t="shared" si="3"/>
        <v>31.41113</v>
      </c>
    </row>
    <row r="255" spans="1:12" x14ac:dyDescent="0.3">
      <c r="A255" s="95">
        <v>44937</v>
      </c>
      <c r="B255" s="96">
        <v>0.50322916666666673</v>
      </c>
      <c r="C255" s="2">
        <v>28.26</v>
      </c>
      <c r="D255" s="2">
        <v>5.28</v>
      </c>
      <c r="E255" s="2">
        <v>5.35</v>
      </c>
      <c r="F255" s="2">
        <v>85.35</v>
      </c>
      <c r="G255" s="2">
        <v>2.87</v>
      </c>
      <c r="H255" s="2">
        <v>24.71</v>
      </c>
      <c r="I255" s="2">
        <v>35.93</v>
      </c>
      <c r="J255" s="2">
        <v>1.35</v>
      </c>
      <c r="K255" s="2">
        <v>0.183</v>
      </c>
      <c r="L255" s="97">
        <f t="shared" si="3"/>
        <v>31.41113</v>
      </c>
    </row>
    <row r="256" spans="1:12" x14ac:dyDescent="0.3">
      <c r="A256" s="95">
        <v>44937</v>
      </c>
      <c r="B256" s="96">
        <v>0.50392361111111106</v>
      </c>
      <c r="C256" s="2">
        <v>28.21</v>
      </c>
      <c r="D256" s="2">
        <v>5.28</v>
      </c>
      <c r="E256" s="2">
        <v>5.35</v>
      </c>
      <c r="F256" s="2">
        <v>85.35</v>
      </c>
      <c r="G256" s="2">
        <v>2.85</v>
      </c>
      <c r="H256" s="2">
        <v>24.71</v>
      </c>
      <c r="I256" s="2">
        <v>35.93</v>
      </c>
      <c r="J256" s="2">
        <v>1.35</v>
      </c>
      <c r="K256" s="2">
        <v>0.183</v>
      </c>
      <c r="L256" s="97">
        <f t="shared" si="3"/>
        <v>31.41113</v>
      </c>
    </row>
    <row r="257" spans="1:12" x14ac:dyDescent="0.3">
      <c r="A257" s="95">
        <v>44937</v>
      </c>
      <c r="B257" s="96">
        <v>0.50461805555555561</v>
      </c>
      <c r="C257" s="2">
        <v>28.24</v>
      </c>
      <c r="D257" s="2">
        <v>5.28</v>
      </c>
      <c r="E257" s="2">
        <v>5.35</v>
      </c>
      <c r="F257" s="2">
        <v>85.35</v>
      </c>
      <c r="G257" s="2">
        <v>2.84</v>
      </c>
      <c r="H257" s="2">
        <v>24.71</v>
      </c>
      <c r="I257" s="2">
        <v>35.89</v>
      </c>
      <c r="J257" s="2">
        <v>1.35</v>
      </c>
      <c r="K257" s="2">
        <v>0.183</v>
      </c>
      <c r="L257" s="97">
        <f t="shared" si="3"/>
        <v>31.41113</v>
      </c>
    </row>
    <row r="258" spans="1:12" x14ac:dyDescent="0.3">
      <c r="A258" s="95">
        <v>44937</v>
      </c>
      <c r="B258" s="96">
        <v>0.50531249999999994</v>
      </c>
      <c r="C258" s="2">
        <v>28.2</v>
      </c>
      <c r="D258" s="2">
        <v>5.28</v>
      </c>
      <c r="E258" s="2">
        <v>5.35</v>
      </c>
      <c r="F258" s="2">
        <v>85.35</v>
      </c>
      <c r="G258" s="2">
        <v>2.86</v>
      </c>
      <c r="H258" s="2">
        <v>24.71</v>
      </c>
      <c r="I258" s="2">
        <v>35.85</v>
      </c>
      <c r="J258" s="2">
        <v>1.35</v>
      </c>
      <c r="K258" s="2">
        <v>0.183</v>
      </c>
      <c r="L258" s="97">
        <f t="shared" si="3"/>
        <v>31.41113</v>
      </c>
    </row>
    <row r="259" spans="1:12" x14ac:dyDescent="0.3">
      <c r="A259" s="95">
        <v>44937</v>
      </c>
      <c r="B259" s="96">
        <v>0.5060069444444445</v>
      </c>
      <c r="C259" s="2">
        <v>28.24</v>
      </c>
      <c r="D259" s="2">
        <v>5.28</v>
      </c>
      <c r="E259" s="2">
        <v>5.35</v>
      </c>
      <c r="F259" s="2">
        <v>85.35</v>
      </c>
      <c r="G259" s="2">
        <v>2.86</v>
      </c>
      <c r="H259" s="2">
        <v>24.71</v>
      </c>
      <c r="I259" s="2">
        <v>35.840000000000003</v>
      </c>
      <c r="J259" s="2">
        <v>1.35</v>
      </c>
      <c r="K259" s="2">
        <v>0.183</v>
      </c>
      <c r="L259" s="97">
        <f t="shared" si="3"/>
        <v>31.41113</v>
      </c>
    </row>
    <row r="260" spans="1:12" x14ac:dyDescent="0.3">
      <c r="A260" s="95">
        <v>44937</v>
      </c>
      <c r="B260" s="96">
        <v>0.50670138888888883</v>
      </c>
      <c r="C260" s="2">
        <v>28.25</v>
      </c>
      <c r="D260" s="2">
        <v>5.28</v>
      </c>
      <c r="E260" s="2">
        <v>5.35</v>
      </c>
      <c r="F260" s="2">
        <v>85.35</v>
      </c>
      <c r="G260" s="2">
        <v>2.96</v>
      </c>
      <c r="H260" s="2">
        <v>24.71</v>
      </c>
      <c r="I260" s="2">
        <v>35.85</v>
      </c>
      <c r="J260" s="2">
        <v>1.35</v>
      </c>
      <c r="K260" s="2">
        <v>0.183</v>
      </c>
      <c r="L260" s="97">
        <f t="shared" si="3"/>
        <v>31.41113</v>
      </c>
    </row>
    <row r="261" spans="1:12" x14ac:dyDescent="0.3">
      <c r="A261" s="95">
        <v>44937</v>
      </c>
      <c r="B261" s="96">
        <v>0.50739583333333338</v>
      </c>
      <c r="C261" s="2">
        <v>28.21</v>
      </c>
      <c r="D261" s="2">
        <v>5.28</v>
      </c>
      <c r="E261" s="2">
        <v>5.35</v>
      </c>
      <c r="F261" s="2">
        <v>85.38</v>
      </c>
      <c r="G261" s="2">
        <v>3</v>
      </c>
      <c r="H261" s="2">
        <v>24.71</v>
      </c>
      <c r="I261" s="2">
        <v>35.840000000000003</v>
      </c>
      <c r="J261" s="2">
        <v>1.35</v>
      </c>
      <c r="K261" s="2">
        <v>0.183</v>
      </c>
      <c r="L261" s="97">
        <f t="shared" si="3"/>
        <v>31.41113</v>
      </c>
    </row>
    <row r="262" spans="1:12" x14ac:dyDescent="0.3">
      <c r="A262" s="95">
        <v>44937</v>
      </c>
      <c r="B262" s="96">
        <v>0.50809027777777771</v>
      </c>
      <c r="C262" s="2">
        <v>28.2</v>
      </c>
      <c r="D262" s="2">
        <v>5.28</v>
      </c>
      <c r="E262" s="2">
        <v>5.35</v>
      </c>
      <c r="F262" s="2">
        <v>85.35</v>
      </c>
      <c r="G262" s="2">
        <v>3.05</v>
      </c>
      <c r="H262" s="2">
        <v>24.71</v>
      </c>
      <c r="I262" s="2">
        <v>35.83</v>
      </c>
      <c r="J262" s="2">
        <v>1.35</v>
      </c>
      <c r="K262" s="2">
        <v>0.183</v>
      </c>
      <c r="L262" s="97">
        <f t="shared" si="3"/>
        <v>31.41113</v>
      </c>
    </row>
    <row r="263" spans="1:12" x14ac:dyDescent="0.3">
      <c r="A263" s="95">
        <v>44937</v>
      </c>
      <c r="B263" s="96">
        <v>0.50878472222222226</v>
      </c>
      <c r="C263" s="2">
        <v>28.26</v>
      </c>
      <c r="D263" s="2">
        <v>5.28</v>
      </c>
      <c r="E263" s="2">
        <v>5.35</v>
      </c>
      <c r="F263" s="2">
        <v>85.34</v>
      </c>
      <c r="G263" s="2">
        <v>3.06</v>
      </c>
      <c r="H263" s="2">
        <v>24.71</v>
      </c>
      <c r="I263" s="2">
        <v>35.840000000000003</v>
      </c>
      <c r="J263" s="2">
        <v>1.35</v>
      </c>
      <c r="K263" s="2">
        <v>0.183</v>
      </c>
      <c r="L263" s="97">
        <f t="shared" si="3"/>
        <v>31.41113</v>
      </c>
    </row>
    <row r="264" spans="1:12" x14ac:dyDescent="0.3">
      <c r="A264" s="95">
        <v>44937</v>
      </c>
      <c r="B264" s="96">
        <v>0.50947916666666659</v>
      </c>
      <c r="C264" s="2">
        <v>28.2</v>
      </c>
      <c r="D264" s="2">
        <v>5.28</v>
      </c>
      <c r="E264" s="2">
        <v>5.35</v>
      </c>
      <c r="F264" s="2">
        <v>85.33</v>
      </c>
      <c r="G264" s="2">
        <v>3.06</v>
      </c>
      <c r="H264" s="2">
        <v>24.71</v>
      </c>
      <c r="I264" s="2">
        <v>35.92</v>
      </c>
      <c r="J264" s="2">
        <v>1.35</v>
      </c>
      <c r="K264" s="2">
        <v>0.183</v>
      </c>
      <c r="L264" s="97">
        <f t="shared" si="3"/>
        <v>31.41113</v>
      </c>
    </row>
    <row r="265" spans="1:12" x14ac:dyDescent="0.3">
      <c r="A265" s="95">
        <v>44937</v>
      </c>
      <c r="B265" s="96">
        <v>0.51017361111111115</v>
      </c>
      <c r="C265" s="2">
        <v>28.18</v>
      </c>
      <c r="D265" s="2">
        <v>5.28</v>
      </c>
      <c r="E265" s="2">
        <v>5.35</v>
      </c>
      <c r="F265" s="2">
        <v>85.34</v>
      </c>
      <c r="G265" s="2">
        <v>3.05</v>
      </c>
      <c r="H265" s="2">
        <v>24.71</v>
      </c>
      <c r="I265" s="2">
        <v>35.92</v>
      </c>
      <c r="J265" s="2">
        <v>1.35</v>
      </c>
      <c r="K265" s="2">
        <v>0.183</v>
      </c>
      <c r="L265" s="97">
        <f t="shared" si="3"/>
        <v>31.41113</v>
      </c>
    </row>
    <row r="266" spans="1:12" x14ac:dyDescent="0.3">
      <c r="A266" s="95">
        <v>44937</v>
      </c>
      <c r="B266" s="96">
        <v>0.51086805555555559</v>
      </c>
      <c r="C266" s="2">
        <v>28.16</v>
      </c>
      <c r="D266" s="2">
        <v>5.28</v>
      </c>
      <c r="E266" s="2">
        <v>5.35</v>
      </c>
      <c r="F266" s="2">
        <v>85.37</v>
      </c>
      <c r="G266" s="2">
        <v>3.04</v>
      </c>
      <c r="H266" s="2">
        <v>24.71</v>
      </c>
      <c r="I266" s="2">
        <v>36.020000000000003</v>
      </c>
      <c r="J266" s="2">
        <v>1.35</v>
      </c>
      <c r="K266" s="2">
        <v>0.183</v>
      </c>
      <c r="L266" s="97">
        <f t="shared" si="3"/>
        <v>31.41113</v>
      </c>
    </row>
    <row r="267" spans="1:12" x14ac:dyDescent="0.3">
      <c r="A267" s="95">
        <v>44937</v>
      </c>
      <c r="B267" s="96">
        <v>0.51156250000000003</v>
      </c>
      <c r="C267" s="2">
        <v>28.21</v>
      </c>
      <c r="D267" s="2">
        <v>5.28</v>
      </c>
      <c r="E267" s="2">
        <v>5.35</v>
      </c>
      <c r="F267" s="2">
        <v>85.35</v>
      </c>
      <c r="G267" s="2">
        <v>3.03</v>
      </c>
      <c r="H267" s="2">
        <v>24.71</v>
      </c>
      <c r="I267" s="2">
        <v>36.07</v>
      </c>
      <c r="J267" s="2">
        <v>1.35</v>
      </c>
      <c r="K267" s="2">
        <v>0.183</v>
      </c>
      <c r="L267" s="97">
        <f t="shared" si="3"/>
        <v>31.41113</v>
      </c>
    </row>
    <row r="268" spans="1:12" x14ac:dyDescent="0.3">
      <c r="A268" s="95">
        <v>44937</v>
      </c>
      <c r="B268" s="96">
        <v>0.51225694444444447</v>
      </c>
      <c r="C268" s="2">
        <v>28.19</v>
      </c>
      <c r="D268" s="2">
        <v>5.28</v>
      </c>
      <c r="E268" s="2">
        <v>5.35</v>
      </c>
      <c r="F268" s="2">
        <v>85.35</v>
      </c>
      <c r="G268" s="2">
        <v>3</v>
      </c>
      <c r="H268" s="2">
        <v>24.71</v>
      </c>
      <c r="I268" s="2">
        <v>36.090000000000003</v>
      </c>
      <c r="J268" s="2">
        <v>1.35</v>
      </c>
      <c r="K268" s="2">
        <v>0.183</v>
      </c>
      <c r="L268" s="97">
        <f t="shared" si="3"/>
        <v>31.41113</v>
      </c>
    </row>
    <row r="269" spans="1:12" x14ac:dyDescent="0.3">
      <c r="A269" s="95">
        <v>44937</v>
      </c>
      <c r="B269" s="96">
        <v>0.51295138888888892</v>
      </c>
      <c r="C269" s="2">
        <v>28.19</v>
      </c>
      <c r="D269" s="2">
        <v>5.28</v>
      </c>
      <c r="E269" s="2">
        <v>5.35</v>
      </c>
      <c r="F269" s="2">
        <v>85.35</v>
      </c>
      <c r="G269" s="2">
        <v>3.02</v>
      </c>
      <c r="H269" s="2">
        <v>24.71</v>
      </c>
      <c r="I269" s="2">
        <v>36.03</v>
      </c>
      <c r="J269" s="2">
        <v>1.35</v>
      </c>
      <c r="K269" s="2">
        <v>0.183</v>
      </c>
      <c r="L269" s="97">
        <f t="shared" si="3"/>
        <v>31.41113</v>
      </c>
    </row>
    <row r="270" spans="1:12" x14ac:dyDescent="0.3">
      <c r="A270" s="95">
        <v>44937</v>
      </c>
      <c r="B270" s="96">
        <v>0.51364583333333336</v>
      </c>
      <c r="C270" s="2">
        <v>28.21</v>
      </c>
      <c r="D270" s="2">
        <v>5.28</v>
      </c>
      <c r="E270" s="2">
        <v>5.35</v>
      </c>
      <c r="F270" s="2">
        <v>85.35</v>
      </c>
      <c r="G270" s="2">
        <v>3.12</v>
      </c>
      <c r="H270" s="2">
        <v>24.71</v>
      </c>
      <c r="I270" s="2">
        <v>35.97</v>
      </c>
      <c r="J270" s="2">
        <v>1.35</v>
      </c>
      <c r="K270" s="2">
        <v>0.183</v>
      </c>
      <c r="L270" s="97">
        <f t="shared" si="3"/>
        <v>31.41113</v>
      </c>
    </row>
    <row r="271" spans="1:12" x14ac:dyDescent="0.3">
      <c r="A271" s="95">
        <v>44937</v>
      </c>
      <c r="B271" s="96">
        <v>0.5143402777777778</v>
      </c>
      <c r="C271" s="2">
        <v>28.2</v>
      </c>
      <c r="D271" s="2">
        <v>5.28</v>
      </c>
      <c r="E271" s="2">
        <v>5.35</v>
      </c>
      <c r="F271" s="2">
        <v>85.35</v>
      </c>
      <c r="G271" s="2">
        <v>3.08</v>
      </c>
      <c r="H271" s="2">
        <v>24.71</v>
      </c>
      <c r="I271" s="2">
        <v>35.909999999999997</v>
      </c>
      <c r="J271" s="2">
        <v>1.35</v>
      </c>
      <c r="K271" s="2">
        <v>0.183</v>
      </c>
      <c r="L271" s="97">
        <f t="shared" si="3"/>
        <v>31.41113</v>
      </c>
    </row>
    <row r="272" spans="1:12" x14ac:dyDescent="0.3">
      <c r="A272" s="95">
        <v>44937</v>
      </c>
      <c r="B272" s="96">
        <v>0.51503472222222224</v>
      </c>
      <c r="C272" s="2">
        <v>28.23</v>
      </c>
      <c r="D272" s="2">
        <v>5.28</v>
      </c>
      <c r="E272" s="2">
        <v>5.35</v>
      </c>
      <c r="F272" s="2">
        <v>85.36</v>
      </c>
      <c r="G272" s="2">
        <v>3.05</v>
      </c>
      <c r="H272" s="2">
        <v>24.71</v>
      </c>
      <c r="I272" s="2">
        <v>35.869999999999997</v>
      </c>
      <c r="J272" s="2">
        <v>1.35</v>
      </c>
      <c r="K272" s="2">
        <v>0.183</v>
      </c>
      <c r="L272" s="97">
        <f t="shared" si="3"/>
        <v>31.41113</v>
      </c>
    </row>
    <row r="273" spans="1:13" x14ac:dyDescent="0.3">
      <c r="A273" s="95">
        <v>44937</v>
      </c>
      <c r="B273" s="96">
        <v>0.51572916666666668</v>
      </c>
      <c r="C273" s="2">
        <v>28.17</v>
      </c>
      <c r="D273" s="2">
        <v>5.28</v>
      </c>
      <c r="E273" s="2">
        <v>5.35</v>
      </c>
      <c r="F273" s="2">
        <v>85.35</v>
      </c>
      <c r="G273" s="2">
        <v>3.02</v>
      </c>
      <c r="H273" s="2">
        <v>24.71</v>
      </c>
      <c r="I273" s="2">
        <v>35.85</v>
      </c>
      <c r="J273" s="2">
        <v>1.35</v>
      </c>
      <c r="K273" s="2">
        <v>0.183</v>
      </c>
      <c r="L273" s="97">
        <f t="shared" si="3"/>
        <v>31.41113</v>
      </c>
    </row>
    <row r="274" spans="1:13" x14ac:dyDescent="0.3">
      <c r="A274" s="95">
        <v>44937</v>
      </c>
      <c r="B274" s="96">
        <v>0.51642361111111112</v>
      </c>
      <c r="C274" s="2">
        <v>28.2</v>
      </c>
      <c r="D274" s="2">
        <v>5.28</v>
      </c>
      <c r="E274" s="2">
        <v>5.35</v>
      </c>
      <c r="F274" s="2">
        <v>85.35</v>
      </c>
      <c r="G274" s="2">
        <v>2.97</v>
      </c>
      <c r="H274" s="2">
        <v>24.71</v>
      </c>
      <c r="I274" s="2">
        <v>35.81</v>
      </c>
      <c r="J274" s="2">
        <v>1.35</v>
      </c>
      <c r="K274" s="2">
        <v>0.183</v>
      </c>
      <c r="L274" s="97">
        <f t="shared" si="3"/>
        <v>31.41113</v>
      </c>
    </row>
    <row r="275" spans="1:13" x14ac:dyDescent="0.3">
      <c r="A275" s="95">
        <v>44937</v>
      </c>
      <c r="B275" s="96">
        <v>0.51711805555555557</v>
      </c>
      <c r="C275" s="2">
        <v>28.21</v>
      </c>
      <c r="D275" s="2">
        <v>5.28</v>
      </c>
      <c r="E275" s="2">
        <v>5.35</v>
      </c>
      <c r="F275" s="2">
        <v>85.35</v>
      </c>
      <c r="G275" s="2">
        <v>2.89</v>
      </c>
      <c r="H275" s="2">
        <v>24.71</v>
      </c>
      <c r="I275" s="2">
        <v>35.770000000000003</v>
      </c>
      <c r="J275" s="2">
        <v>1.35</v>
      </c>
      <c r="K275" s="2">
        <v>0.183</v>
      </c>
      <c r="L275" s="97">
        <f t="shared" si="3"/>
        <v>31.41113</v>
      </c>
    </row>
    <row r="276" spans="1:13" x14ac:dyDescent="0.3">
      <c r="A276" s="95">
        <v>44937</v>
      </c>
      <c r="B276" s="96">
        <v>0.51781250000000001</v>
      </c>
      <c r="C276" s="2">
        <v>28.26</v>
      </c>
      <c r="D276" s="2">
        <v>5.28</v>
      </c>
      <c r="E276" s="2">
        <v>5.35</v>
      </c>
      <c r="F276" s="2">
        <v>85.34</v>
      </c>
      <c r="G276" s="2">
        <v>2.83</v>
      </c>
      <c r="H276" s="2">
        <v>24.71</v>
      </c>
      <c r="I276" s="2">
        <v>35.75</v>
      </c>
      <c r="J276" s="2">
        <v>1.35</v>
      </c>
      <c r="K276" s="2">
        <v>0.183</v>
      </c>
      <c r="L276" s="97">
        <f t="shared" si="3"/>
        <v>31.41113</v>
      </c>
    </row>
    <row r="277" spans="1:13" x14ac:dyDescent="0.3">
      <c r="A277" s="95">
        <v>44937</v>
      </c>
      <c r="B277" s="96">
        <v>0.51850694444444445</v>
      </c>
      <c r="C277" s="2">
        <v>28.23</v>
      </c>
      <c r="D277" s="2">
        <v>5.28</v>
      </c>
      <c r="E277" s="2">
        <v>5.35</v>
      </c>
      <c r="F277" s="2">
        <v>85.36</v>
      </c>
      <c r="G277" s="2">
        <v>2.88</v>
      </c>
      <c r="H277" s="2">
        <v>24.71</v>
      </c>
      <c r="I277" s="2">
        <v>35.770000000000003</v>
      </c>
      <c r="J277" s="2">
        <v>1.35</v>
      </c>
      <c r="K277" s="2">
        <v>0.183</v>
      </c>
      <c r="L277" s="97">
        <f t="shared" si="3"/>
        <v>31.41113</v>
      </c>
    </row>
    <row r="278" spans="1:13" x14ac:dyDescent="0.3">
      <c r="A278" s="95">
        <v>44937</v>
      </c>
      <c r="B278" s="96">
        <v>0.51920138888888889</v>
      </c>
      <c r="C278" s="2">
        <v>28.21</v>
      </c>
      <c r="D278" s="2">
        <v>5.28</v>
      </c>
      <c r="E278" s="2">
        <v>5.35</v>
      </c>
      <c r="F278" s="2">
        <v>85.35</v>
      </c>
      <c r="G278" s="2">
        <v>2.85</v>
      </c>
      <c r="H278" s="2">
        <v>24.72</v>
      </c>
      <c r="I278" s="2">
        <v>35.76</v>
      </c>
      <c r="J278" s="2">
        <v>1.35</v>
      </c>
      <c r="K278" s="2">
        <v>0.183</v>
      </c>
      <c r="L278" s="97">
        <f t="shared" si="3"/>
        <v>31.41113</v>
      </c>
    </row>
    <row r="279" spans="1:13" x14ac:dyDescent="0.3">
      <c r="A279" s="95">
        <v>44937</v>
      </c>
      <c r="B279" s="96">
        <v>0.51989583333333333</v>
      </c>
      <c r="C279" s="2">
        <v>28.18</v>
      </c>
      <c r="D279" s="2">
        <v>5.28</v>
      </c>
      <c r="E279" s="2">
        <v>5.35</v>
      </c>
      <c r="F279" s="2">
        <v>85.35</v>
      </c>
      <c r="G279" s="2">
        <v>2.84</v>
      </c>
      <c r="H279" s="2">
        <v>24.71</v>
      </c>
      <c r="I279" s="2">
        <v>35.78</v>
      </c>
      <c r="J279" s="2">
        <v>1.35</v>
      </c>
      <c r="K279" s="2">
        <v>0.183</v>
      </c>
      <c r="L279" s="97">
        <f t="shared" si="3"/>
        <v>31.41113</v>
      </c>
    </row>
    <row r="280" spans="1:13" x14ac:dyDescent="0.3">
      <c r="A280" s="95">
        <v>44937</v>
      </c>
      <c r="B280" s="96">
        <v>0.52059027777777778</v>
      </c>
      <c r="C280" s="2">
        <v>28.24</v>
      </c>
      <c r="D280" s="2">
        <v>5.28</v>
      </c>
      <c r="E280" s="2">
        <v>5.35</v>
      </c>
      <c r="F280" s="2">
        <v>85.35</v>
      </c>
      <c r="G280" s="2">
        <v>2.84</v>
      </c>
      <c r="H280" s="2">
        <v>24.72</v>
      </c>
      <c r="I280" s="2">
        <v>35.799999999999997</v>
      </c>
      <c r="J280" s="2">
        <v>1.35</v>
      </c>
      <c r="K280" s="2">
        <v>0.183</v>
      </c>
      <c r="L280" s="97">
        <f t="shared" si="3"/>
        <v>31.41113</v>
      </c>
    </row>
    <row r="281" spans="1:13" x14ac:dyDescent="0.3">
      <c r="A281" s="95">
        <v>44937</v>
      </c>
      <c r="B281" s="96">
        <v>0.52128472222222222</v>
      </c>
      <c r="C281" s="2">
        <v>28.3</v>
      </c>
      <c r="D281" s="2">
        <v>5.28</v>
      </c>
      <c r="E281" s="2">
        <v>5.35</v>
      </c>
      <c r="F281" s="2">
        <v>85.34</v>
      </c>
      <c r="G281" s="2">
        <v>2.84</v>
      </c>
      <c r="H281" s="2">
        <v>24.71</v>
      </c>
      <c r="I281" s="2">
        <v>35.81</v>
      </c>
      <c r="J281" s="2">
        <v>1.35</v>
      </c>
      <c r="K281" s="2">
        <v>0.184</v>
      </c>
      <c r="L281" s="97">
        <f t="shared" si="3"/>
        <v>31.583159999999999</v>
      </c>
    </row>
    <row r="282" spans="1:13" x14ac:dyDescent="0.3">
      <c r="A282" s="95">
        <v>44937</v>
      </c>
      <c r="B282" s="96">
        <v>0.52197916666666666</v>
      </c>
      <c r="C282" s="2">
        <v>28.33</v>
      </c>
      <c r="D282" s="2">
        <v>5.28</v>
      </c>
      <c r="E282" s="2">
        <v>5.35</v>
      </c>
      <c r="F282" s="2">
        <v>85.38</v>
      </c>
      <c r="G282" s="2">
        <v>2.84</v>
      </c>
      <c r="H282" s="2">
        <v>24.73</v>
      </c>
      <c r="I282" s="2">
        <v>35.81</v>
      </c>
      <c r="J282" s="2">
        <v>1.35</v>
      </c>
      <c r="K282" s="2">
        <v>0.184</v>
      </c>
      <c r="L282" s="97">
        <f t="shared" si="3"/>
        <v>31.583159999999999</v>
      </c>
    </row>
    <row r="283" spans="1:13" x14ac:dyDescent="0.3">
      <c r="A283" s="95">
        <v>44937</v>
      </c>
      <c r="B283" s="96">
        <v>0.5226736111111111</v>
      </c>
      <c r="C283" s="2">
        <v>28.31</v>
      </c>
      <c r="D283" s="2">
        <v>5.28</v>
      </c>
      <c r="E283" s="2">
        <v>5.35</v>
      </c>
      <c r="F283" s="2">
        <v>85.35</v>
      </c>
      <c r="G283" s="2">
        <v>2.86</v>
      </c>
      <c r="H283" s="2">
        <v>24.75</v>
      </c>
      <c r="I283" s="2">
        <v>35.79</v>
      </c>
      <c r="J283" s="2">
        <v>1.35</v>
      </c>
      <c r="K283" s="2">
        <v>0.184</v>
      </c>
      <c r="L283" s="97">
        <f t="shared" si="3"/>
        <v>31.583159999999999</v>
      </c>
    </row>
    <row r="284" spans="1:13" x14ac:dyDescent="0.3">
      <c r="A284" s="95">
        <v>44937</v>
      </c>
      <c r="B284" s="96">
        <v>0.52336805555555554</v>
      </c>
      <c r="C284" s="2">
        <v>26.81</v>
      </c>
      <c r="D284" s="2">
        <v>5.28</v>
      </c>
      <c r="E284" s="2">
        <v>5.35</v>
      </c>
      <c r="F284" s="2">
        <v>59.14</v>
      </c>
      <c r="G284" s="2">
        <v>2.68</v>
      </c>
      <c r="H284" s="2">
        <v>24.75</v>
      </c>
      <c r="I284" s="2">
        <v>35.82</v>
      </c>
      <c r="J284" s="2">
        <v>1.35</v>
      </c>
      <c r="K284" s="2">
        <v>0.17699999999999999</v>
      </c>
      <c r="L284" s="97">
        <f t="shared" si="3"/>
        <v>30.378949999999996</v>
      </c>
      <c r="M284" s="2" t="s">
        <v>220</v>
      </c>
    </row>
    <row r="285" spans="1:13" x14ac:dyDescent="0.3">
      <c r="A285" s="95">
        <v>44937</v>
      </c>
      <c r="B285" s="96">
        <v>0.52406249999999999</v>
      </c>
      <c r="C285" s="2">
        <v>11.6</v>
      </c>
      <c r="D285" s="2">
        <v>5.28</v>
      </c>
      <c r="E285" s="2">
        <v>5.35</v>
      </c>
      <c r="F285" s="2">
        <v>-0.82</v>
      </c>
      <c r="G285" s="2">
        <v>2.85</v>
      </c>
      <c r="H285" s="2">
        <v>24.77</v>
      </c>
      <c r="I285" s="2">
        <v>35.83</v>
      </c>
      <c r="J285" s="2">
        <v>1.35</v>
      </c>
      <c r="K285" s="2">
        <v>9.7000000000000003E-2</v>
      </c>
    </row>
    <row r="286" spans="1:13" x14ac:dyDescent="0.3">
      <c r="A286" s="95">
        <v>44937</v>
      </c>
      <c r="B286" s="96">
        <v>0.52475694444444443</v>
      </c>
      <c r="C286" s="2">
        <v>5.57</v>
      </c>
      <c r="D286" s="2">
        <v>5.28</v>
      </c>
      <c r="E286" s="2">
        <v>5.35</v>
      </c>
      <c r="F286" s="2">
        <v>-0.87</v>
      </c>
      <c r="G286" s="2">
        <v>2.98</v>
      </c>
      <c r="H286" s="2">
        <v>24.83</v>
      </c>
      <c r="I286" s="2">
        <v>35.82</v>
      </c>
      <c r="J286" s="2">
        <v>1.35</v>
      </c>
      <c r="K286" s="2">
        <v>0.04</v>
      </c>
    </row>
    <row r="287" spans="1:13" x14ac:dyDescent="0.3">
      <c r="A287" s="95">
        <v>44937</v>
      </c>
      <c r="B287" s="96">
        <v>0.52545138888888887</v>
      </c>
      <c r="C287" s="2">
        <v>4.5199999999999996</v>
      </c>
      <c r="D287" s="2">
        <v>5.28</v>
      </c>
      <c r="E287" s="2">
        <v>5.35</v>
      </c>
      <c r="F287" s="2">
        <v>-0.82</v>
      </c>
      <c r="G287" s="2">
        <v>2.95</v>
      </c>
      <c r="H287" s="2">
        <v>24.94</v>
      </c>
      <c r="I287" s="2">
        <v>35.82</v>
      </c>
      <c r="J287" s="2">
        <v>1.35</v>
      </c>
      <c r="K287" s="2">
        <v>1.7000000000000001E-2</v>
      </c>
    </row>
    <row r="288" spans="1:13" x14ac:dyDescent="0.3">
      <c r="A288" s="95">
        <v>44937</v>
      </c>
      <c r="B288" s="96">
        <v>0.52614583333333331</v>
      </c>
      <c r="C288" s="2">
        <v>4.32</v>
      </c>
      <c r="D288" s="2">
        <v>5.28</v>
      </c>
      <c r="E288" s="2">
        <v>5.35</v>
      </c>
      <c r="F288" s="2">
        <v>-0.89</v>
      </c>
      <c r="G288" s="2">
        <v>2.89</v>
      </c>
      <c r="H288" s="2">
        <v>24.99</v>
      </c>
      <c r="I288" s="2">
        <v>35.79</v>
      </c>
      <c r="J288" s="2">
        <v>1.35</v>
      </c>
      <c r="K288" s="2">
        <v>8.9999999999999993E-3</v>
      </c>
    </row>
    <row r="289" spans="1:12" x14ac:dyDescent="0.3">
      <c r="A289" s="95">
        <v>44937</v>
      </c>
      <c r="B289" s="96">
        <v>0.52684027777777775</v>
      </c>
      <c r="C289" s="2">
        <v>4.2699999999999996</v>
      </c>
      <c r="D289" s="2">
        <v>5.28</v>
      </c>
      <c r="E289" s="2">
        <v>5.35</v>
      </c>
      <c r="F289" s="2">
        <v>-0.89</v>
      </c>
      <c r="G289" s="2">
        <v>2.89</v>
      </c>
      <c r="H289" s="2">
        <v>25.01</v>
      </c>
      <c r="I289" s="2">
        <v>35.82</v>
      </c>
      <c r="J289" s="2">
        <v>1.35</v>
      </c>
      <c r="K289" s="2">
        <v>5.0000000000000001E-3</v>
      </c>
    </row>
    <row r="290" spans="1:12" x14ac:dyDescent="0.3">
      <c r="A290" s="95">
        <v>44937</v>
      </c>
      <c r="B290" s="96">
        <v>0.5275347222222222</v>
      </c>
      <c r="C290" s="2">
        <v>4.25</v>
      </c>
      <c r="D290" s="2">
        <v>5.28</v>
      </c>
      <c r="E290" s="2">
        <v>5.35</v>
      </c>
      <c r="F290" s="2">
        <v>-0.91</v>
      </c>
      <c r="G290" s="2">
        <v>2.89</v>
      </c>
      <c r="H290" s="2">
        <v>25.02</v>
      </c>
      <c r="I290" s="2">
        <v>35.840000000000003</v>
      </c>
      <c r="J290" s="2">
        <v>1.35</v>
      </c>
      <c r="K290" s="2">
        <v>4.0000000000000001E-3</v>
      </c>
    </row>
    <row r="291" spans="1:12" x14ac:dyDescent="0.3">
      <c r="A291" s="95">
        <v>44937</v>
      </c>
      <c r="B291" s="96">
        <v>0.52822916666666664</v>
      </c>
      <c r="C291" s="2">
        <v>4.25</v>
      </c>
      <c r="D291" s="2">
        <v>4.71</v>
      </c>
      <c r="E291" s="2">
        <v>5.35</v>
      </c>
      <c r="F291" s="2">
        <v>-0.92</v>
      </c>
      <c r="G291" s="2">
        <v>2.89</v>
      </c>
      <c r="H291" s="2">
        <v>25.02</v>
      </c>
      <c r="I291" s="2">
        <v>35.83</v>
      </c>
      <c r="J291" s="2">
        <v>1.35</v>
      </c>
      <c r="K291" s="2">
        <v>4.0000000000000001E-3</v>
      </c>
    </row>
    <row r="292" spans="1:12" x14ac:dyDescent="0.3">
      <c r="A292" s="95">
        <v>44937</v>
      </c>
      <c r="B292" s="96">
        <v>0.52892361111111108</v>
      </c>
      <c r="C292" s="2">
        <v>4.25</v>
      </c>
      <c r="D292" s="2">
        <v>5.09</v>
      </c>
      <c r="E292" s="2">
        <v>5.35</v>
      </c>
      <c r="F292" s="2">
        <v>-0.91</v>
      </c>
      <c r="G292" s="2">
        <v>2.9</v>
      </c>
      <c r="H292" s="2">
        <v>25.02</v>
      </c>
      <c r="I292" s="2">
        <v>35.82</v>
      </c>
      <c r="J292" s="2">
        <v>1.35</v>
      </c>
      <c r="K292" s="2">
        <v>4.0000000000000001E-3</v>
      </c>
    </row>
    <row r="293" spans="1:12" x14ac:dyDescent="0.3">
      <c r="A293" s="95"/>
      <c r="B293" s="96"/>
    </row>
    <row r="294" spans="1:12" ht="30" customHeight="1" x14ac:dyDescent="0.3">
      <c r="A294" s="95" t="str">
        <f>A11</f>
        <v>Date</v>
      </c>
      <c r="B294" s="96"/>
      <c r="C294" s="120" t="str">
        <f>C11</f>
        <v>Conc. [PPM]</v>
      </c>
      <c r="D294" s="120" t="str">
        <f>D11</f>
        <v>Inlet Flow [LPM]</v>
      </c>
      <c r="E294" s="120" t="str">
        <f t="shared" ref="E294:L294" si="4">E11</f>
        <v>Exhaust Flow [LPM]</v>
      </c>
      <c r="F294" s="120" t="str">
        <f t="shared" si="4"/>
        <v>TA Low Flow [ml/min]</v>
      </c>
      <c r="G294" s="120" t="str">
        <f t="shared" si="4"/>
        <v>TA High Flow [ml/min]</v>
      </c>
      <c r="H294" s="120" t="str">
        <f t="shared" si="4"/>
        <v>Temperature [C]</v>
      </c>
      <c r="I294" s="120" t="str">
        <f t="shared" si="4"/>
        <v>Humidity [%]</v>
      </c>
      <c r="J294" s="120" t="str">
        <f t="shared" si="4"/>
        <v>DHS Carrier  [LPM]</v>
      </c>
      <c r="K294" s="120" t="str">
        <f t="shared" si="4"/>
        <v>IR Volt Out [AU]</v>
      </c>
      <c r="L294" s="120" t="str">
        <f t="shared" si="4"/>
        <v>Piecewise [PPM]</v>
      </c>
    </row>
    <row r="295" spans="1:12" x14ac:dyDescent="0.3">
      <c r="A295" s="95">
        <f>A12</f>
        <v>44937</v>
      </c>
      <c r="B295" s="96" t="s">
        <v>1</v>
      </c>
      <c r="C295" s="92">
        <f t="shared" ref="C295:K295" si="5">AVERAGE(C44:C284)</f>
        <v>27.654356846473021</v>
      </c>
      <c r="D295" s="92">
        <f t="shared" si="5"/>
        <v>5.2798755186721777</v>
      </c>
      <c r="E295" s="92">
        <f t="shared" si="5"/>
        <v>5.34995850622406</v>
      </c>
      <c r="F295" s="92">
        <f t="shared" si="5"/>
        <v>85.24307053941908</v>
      </c>
      <c r="G295" s="92">
        <f t="shared" si="5"/>
        <v>2.8645228215767653</v>
      </c>
      <c r="H295" s="92">
        <f t="shared" si="5"/>
        <v>24.438132780083009</v>
      </c>
      <c r="I295" s="92">
        <f t="shared" si="5"/>
        <v>36.640871369294636</v>
      </c>
      <c r="J295" s="92">
        <f t="shared" si="5"/>
        <v>1.3500000000000016</v>
      </c>
      <c r="K295" s="92">
        <f t="shared" si="5"/>
        <v>0.18093775933609918</v>
      </c>
      <c r="L295" s="92">
        <f>AVERAGE(L44:L284)</f>
        <v>31.056362738589321</v>
      </c>
    </row>
    <row r="296" spans="1:12" x14ac:dyDescent="0.3">
      <c r="A296" s="95"/>
      <c r="B296" s="96" t="s">
        <v>79</v>
      </c>
      <c r="C296" s="92">
        <f t="shared" ref="C296:K296" si="6">STDEV(C44:C284)</f>
        <v>1.2237975821719929</v>
      </c>
      <c r="D296" s="92">
        <f t="shared" si="6"/>
        <v>1.111053479372197E-3</v>
      </c>
      <c r="E296" s="92">
        <f t="shared" si="6"/>
        <v>6.441566264008175E-4</v>
      </c>
      <c r="F296" s="92">
        <f t="shared" si="6"/>
        <v>1.688485178842303</v>
      </c>
      <c r="G296" s="92">
        <f t="shared" si="6"/>
        <v>0.11824357143345614</v>
      </c>
      <c r="H296" s="92">
        <f t="shared" si="6"/>
        <v>0.18125097414723729</v>
      </c>
      <c r="I296" s="92">
        <f t="shared" si="6"/>
        <v>0.91812834299924306</v>
      </c>
      <c r="J296" s="92">
        <f t="shared" si="6"/>
        <v>1.5575470188992732E-15</v>
      </c>
      <c r="K296" s="92">
        <f t="shared" si="6"/>
        <v>5.6686515114713386E-3</v>
      </c>
      <c r="L296" s="92">
        <f>STDEV(L44:L284)</f>
        <v>0.97517811951841638</v>
      </c>
    </row>
    <row r="297" spans="1:12" x14ac:dyDescent="0.3">
      <c r="A297" s="95"/>
      <c r="B297" s="96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2696FA-662A-4A56-B1B5-1F98BF4C19CE}">
  <dimension ref="A1:L297"/>
  <sheetViews>
    <sheetView workbookViewId="0">
      <pane ySplit="11" topLeftCell="A283" activePane="bottomLeft" state="frozen"/>
      <selection pane="bottomLeft" activeCell="E295" sqref="E295"/>
    </sheetView>
  </sheetViews>
  <sheetFormatPr defaultColWidth="9.109375" defaultRowHeight="15.6" x14ac:dyDescent="0.3"/>
  <cols>
    <col min="1" max="1" width="10.6640625" style="2" bestFit="1" customWidth="1"/>
    <col min="2" max="2" width="9.6640625" style="2" customWidth="1"/>
    <col min="3" max="5" width="12.6640625" style="2" customWidth="1"/>
    <col min="6" max="6" width="9.6640625" style="2" customWidth="1"/>
    <col min="7" max="16384" width="9.109375" style="2"/>
  </cols>
  <sheetData>
    <row r="1" spans="1:6" x14ac:dyDescent="0.3">
      <c r="A1" s="2" t="s">
        <v>58</v>
      </c>
    </row>
    <row r="2" spans="1:6" x14ac:dyDescent="0.3">
      <c r="A2" s="2" t="s">
        <v>210</v>
      </c>
    </row>
    <row r="3" spans="1:6" x14ac:dyDescent="0.3">
      <c r="A3" s="2" t="s">
        <v>218</v>
      </c>
      <c r="D3" s="2" t="s">
        <v>219</v>
      </c>
    </row>
    <row r="4" spans="1:6" x14ac:dyDescent="0.3">
      <c r="A4" s="2" t="s">
        <v>62</v>
      </c>
    </row>
    <row r="5" spans="1:6" x14ac:dyDescent="0.3">
      <c r="A5" s="2" t="s">
        <v>63</v>
      </c>
    </row>
    <row r="6" spans="1:6" x14ac:dyDescent="0.3">
      <c r="A6" s="2" t="s">
        <v>123</v>
      </c>
    </row>
    <row r="8" spans="1:6" x14ac:dyDescent="0.3">
      <c r="A8" s="2" t="s">
        <v>203</v>
      </c>
    </row>
    <row r="9" spans="1:6" x14ac:dyDescent="0.3">
      <c r="A9" s="2" t="s">
        <v>204</v>
      </c>
    </row>
    <row r="10" spans="1:6" x14ac:dyDescent="0.3">
      <c r="A10" s="2" t="s">
        <v>215</v>
      </c>
    </row>
    <row r="11" spans="1:6" ht="30" customHeight="1" x14ac:dyDescent="0.3">
      <c r="A11" s="2" t="s">
        <v>0</v>
      </c>
      <c r="B11" s="2" t="s">
        <v>67</v>
      </c>
      <c r="C11" s="94" t="s">
        <v>70</v>
      </c>
      <c r="D11" s="94" t="s">
        <v>69</v>
      </c>
      <c r="E11" s="94" t="s">
        <v>73</v>
      </c>
      <c r="F11" s="94" t="s">
        <v>74</v>
      </c>
    </row>
    <row r="12" spans="1:6" x14ac:dyDescent="0.3">
      <c r="A12" s="95">
        <v>44937</v>
      </c>
      <c r="B12" s="96">
        <v>0.33517361111111116</v>
      </c>
      <c r="C12" s="2">
        <v>5.22</v>
      </c>
      <c r="D12" s="2">
        <v>5.62</v>
      </c>
      <c r="E12" s="2">
        <v>24.42</v>
      </c>
      <c r="F12" s="2">
        <v>34.44</v>
      </c>
    </row>
    <row r="13" spans="1:6" x14ac:dyDescent="0.3">
      <c r="A13" s="95">
        <v>44937</v>
      </c>
      <c r="B13" s="96">
        <v>0.33586805555555554</v>
      </c>
      <c r="C13" s="2">
        <v>5.22</v>
      </c>
      <c r="D13" s="2">
        <v>5.62</v>
      </c>
      <c r="E13" s="2">
        <v>24.41</v>
      </c>
      <c r="F13" s="2">
        <v>34.51</v>
      </c>
    </row>
    <row r="14" spans="1:6" x14ac:dyDescent="0.3">
      <c r="A14" s="95">
        <v>44937</v>
      </c>
      <c r="B14" s="96">
        <v>0.33656250000000004</v>
      </c>
      <c r="C14" s="2">
        <v>5.22</v>
      </c>
      <c r="D14" s="2">
        <v>5.62</v>
      </c>
      <c r="E14" s="2">
        <v>24.41</v>
      </c>
      <c r="F14" s="2">
        <v>34.49</v>
      </c>
    </row>
    <row r="15" spans="1:6" x14ac:dyDescent="0.3">
      <c r="A15" s="95">
        <v>44937</v>
      </c>
      <c r="B15" s="96">
        <v>0.33725694444444443</v>
      </c>
      <c r="C15" s="2">
        <v>5.22</v>
      </c>
      <c r="D15" s="2">
        <v>5.62</v>
      </c>
      <c r="E15" s="2">
        <v>24.42</v>
      </c>
      <c r="F15" s="2">
        <v>34.51</v>
      </c>
    </row>
    <row r="16" spans="1:6" x14ac:dyDescent="0.3">
      <c r="A16" s="95">
        <v>44937</v>
      </c>
      <c r="B16" s="96">
        <v>0.33795138888888893</v>
      </c>
      <c r="C16" s="2">
        <v>5.22</v>
      </c>
      <c r="D16" s="2">
        <v>5.62</v>
      </c>
      <c r="E16" s="2">
        <v>24.43</v>
      </c>
      <c r="F16" s="2">
        <v>34.46</v>
      </c>
    </row>
    <row r="17" spans="1:6" x14ac:dyDescent="0.3">
      <c r="A17" s="95">
        <v>44937</v>
      </c>
      <c r="B17" s="96">
        <v>0.33864583333333331</v>
      </c>
      <c r="C17" s="2">
        <v>5.22</v>
      </c>
      <c r="D17" s="2">
        <v>5.62</v>
      </c>
      <c r="E17" s="2">
        <v>24.43</v>
      </c>
      <c r="F17" s="2">
        <v>34.39</v>
      </c>
    </row>
    <row r="18" spans="1:6" x14ac:dyDescent="0.3">
      <c r="A18" s="95">
        <v>44937</v>
      </c>
      <c r="B18" s="96">
        <v>0.33934027777777781</v>
      </c>
      <c r="C18" s="2">
        <v>5.22</v>
      </c>
      <c r="D18" s="2">
        <v>5.62</v>
      </c>
      <c r="E18" s="2">
        <v>24.43</v>
      </c>
      <c r="F18" s="2">
        <v>34.39</v>
      </c>
    </row>
    <row r="19" spans="1:6" x14ac:dyDescent="0.3">
      <c r="A19" s="95">
        <v>44937</v>
      </c>
      <c r="B19" s="96">
        <v>0.3400347222222222</v>
      </c>
      <c r="C19" s="2">
        <v>5.22</v>
      </c>
      <c r="D19" s="2">
        <v>5.62</v>
      </c>
      <c r="E19" s="2">
        <v>24.43</v>
      </c>
      <c r="F19" s="2">
        <v>34.4</v>
      </c>
    </row>
    <row r="20" spans="1:6" x14ac:dyDescent="0.3">
      <c r="A20" s="95">
        <v>44937</v>
      </c>
      <c r="B20" s="96">
        <v>0.34072916666666669</v>
      </c>
      <c r="C20" s="2">
        <v>5.22</v>
      </c>
      <c r="D20" s="2">
        <v>5.62</v>
      </c>
      <c r="E20" s="2">
        <v>24.44</v>
      </c>
      <c r="F20" s="2">
        <v>34.4</v>
      </c>
    </row>
    <row r="21" spans="1:6" x14ac:dyDescent="0.3">
      <c r="A21" s="95">
        <v>44937</v>
      </c>
      <c r="B21" s="96">
        <v>0.34142361111111108</v>
      </c>
      <c r="C21" s="2">
        <v>5.22</v>
      </c>
      <c r="D21" s="2">
        <v>5.62</v>
      </c>
      <c r="E21" s="2">
        <v>24.46</v>
      </c>
      <c r="F21" s="2">
        <v>34.380000000000003</v>
      </c>
    </row>
    <row r="22" spans="1:6" x14ac:dyDescent="0.3">
      <c r="A22" s="95">
        <v>44937</v>
      </c>
      <c r="B22" s="96">
        <v>0.34211805555555558</v>
      </c>
      <c r="C22" s="2">
        <v>5.22</v>
      </c>
      <c r="D22" s="2">
        <v>5.62</v>
      </c>
      <c r="E22" s="2">
        <v>24.49</v>
      </c>
      <c r="F22" s="2">
        <v>34.42</v>
      </c>
    </row>
    <row r="23" spans="1:6" x14ac:dyDescent="0.3">
      <c r="A23" s="95">
        <v>44937</v>
      </c>
      <c r="B23" s="96">
        <v>0.34281249999999996</v>
      </c>
      <c r="C23" s="2">
        <v>5.22</v>
      </c>
      <c r="D23" s="2">
        <v>5.62</v>
      </c>
      <c r="E23" s="2">
        <v>24.49</v>
      </c>
      <c r="F23" s="2">
        <v>34.49</v>
      </c>
    </row>
    <row r="24" spans="1:6" x14ac:dyDescent="0.3">
      <c r="A24" s="95">
        <v>44937</v>
      </c>
      <c r="B24" s="96">
        <v>0.34350694444444446</v>
      </c>
      <c r="C24" s="2">
        <v>5.22</v>
      </c>
      <c r="D24" s="2">
        <v>5.62</v>
      </c>
      <c r="E24" s="2">
        <v>24.49</v>
      </c>
      <c r="F24" s="2">
        <v>34.5</v>
      </c>
    </row>
    <row r="25" spans="1:6" x14ac:dyDescent="0.3">
      <c r="A25" s="95">
        <v>44937</v>
      </c>
      <c r="B25" s="96">
        <v>0.3442013888888889</v>
      </c>
      <c r="C25" s="2">
        <v>5.22</v>
      </c>
      <c r="D25" s="2">
        <v>5.62</v>
      </c>
      <c r="E25" s="2">
        <v>24.5</v>
      </c>
      <c r="F25" s="2">
        <v>34.450000000000003</v>
      </c>
    </row>
    <row r="26" spans="1:6" x14ac:dyDescent="0.3">
      <c r="A26" s="95">
        <v>44937</v>
      </c>
      <c r="B26" s="96">
        <v>0.34489583333333335</v>
      </c>
      <c r="C26" s="2">
        <v>5.22</v>
      </c>
      <c r="D26" s="2">
        <v>5.62</v>
      </c>
      <c r="E26" s="2">
        <v>24.49</v>
      </c>
      <c r="F26" s="2">
        <v>34.479999999999997</v>
      </c>
    </row>
    <row r="27" spans="1:6" x14ac:dyDescent="0.3">
      <c r="A27" s="95">
        <v>44937</v>
      </c>
      <c r="B27" s="96">
        <v>0.34559027777777779</v>
      </c>
      <c r="C27" s="2">
        <v>5.22</v>
      </c>
      <c r="D27" s="2">
        <v>5.62</v>
      </c>
      <c r="E27" s="2">
        <v>24.5</v>
      </c>
      <c r="F27" s="2">
        <v>34.47</v>
      </c>
    </row>
    <row r="28" spans="1:6" x14ac:dyDescent="0.3">
      <c r="A28" s="95">
        <v>44937</v>
      </c>
      <c r="B28" s="96">
        <v>0.34628472222222223</v>
      </c>
      <c r="C28" s="2">
        <v>5.21</v>
      </c>
      <c r="D28" s="2">
        <v>5.62</v>
      </c>
      <c r="E28" s="2">
        <v>24.52</v>
      </c>
      <c r="F28" s="2">
        <v>34.49</v>
      </c>
    </row>
    <row r="29" spans="1:6" x14ac:dyDescent="0.3">
      <c r="A29" s="95">
        <v>44937</v>
      </c>
      <c r="B29" s="96">
        <v>0.34697916666666667</v>
      </c>
      <c r="C29" s="2">
        <v>5.22</v>
      </c>
      <c r="D29" s="2">
        <v>5.62</v>
      </c>
      <c r="E29" s="2">
        <v>24.52</v>
      </c>
      <c r="F29" s="2">
        <v>34.5</v>
      </c>
    </row>
    <row r="30" spans="1:6" x14ac:dyDescent="0.3">
      <c r="A30" s="95">
        <v>44937</v>
      </c>
      <c r="B30" s="96">
        <v>0.34767361111111111</v>
      </c>
      <c r="C30" s="2">
        <v>5.22</v>
      </c>
      <c r="D30" s="2">
        <v>5.62</v>
      </c>
      <c r="E30" s="2">
        <v>24.51</v>
      </c>
      <c r="F30" s="2">
        <v>34.51</v>
      </c>
    </row>
    <row r="31" spans="1:6" x14ac:dyDescent="0.3">
      <c r="A31" s="95">
        <v>44937</v>
      </c>
      <c r="B31" s="96">
        <v>0.34836805555555556</v>
      </c>
      <c r="C31" s="2">
        <v>5.22</v>
      </c>
      <c r="D31" s="2">
        <v>5.62</v>
      </c>
      <c r="E31" s="2">
        <v>24.51</v>
      </c>
      <c r="F31" s="2">
        <v>34.520000000000003</v>
      </c>
    </row>
    <row r="32" spans="1:6" x14ac:dyDescent="0.3">
      <c r="A32" s="95">
        <v>44937</v>
      </c>
      <c r="B32" s="96">
        <v>0.3490625</v>
      </c>
      <c r="C32" s="2">
        <v>5.22</v>
      </c>
      <c r="D32" s="2">
        <v>5.62</v>
      </c>
      <c r="E32" s="2">
        <v>24.49</v>
      </c>
      <c r="F32" s="2">
        <v>34.479999999999997</v>
      </c>
    </row>
    <row r="33" spans="1:7" x14ac:dyDescent="0.3">
      <c r="A33" s="95">
        <v>44937</v>
      </c>
      <c r="B33" s="96">
        <v>0.34975694444444444</v>
      </c>
      <c r="C33" s="2">
        <v>5.22</v>
      </c>
      <c r="D33" s="2">
        <v>5.62</v>
      </c>
      <c r="E33" s="2">
        <v>24.48</v>
      </c>
      <c r="F33" s="2">
        <v>34.49</v>
      </c>
    </row>
    <row r="34" spans="1:7" x14ac:dyDescent="0.3">
      <c r="A34" s="95">
        <v>44937</v>
      </c>
      <c r="B34" s="96">
        <v>0.35045138888888888</v>
      </c>
      <c r="C34" s="2">
        <v>5.22</v>
      </c>
      <c r="D34" s="2">
        <v>5.62</v>
      </c>
      <c r="E34" s="2">
        <v>24.51</v>
      </c>
      <c r="F34" s="2">
        <v>34.46</v>
      </c>
    </row>
    <row r="35" spans="1:7" x14ac:dyDescent="0.3">
      <c r="A35" s="95">
        <v>44937</v>
      </c>
      <c r="B35" s="96">
        <v>0.35114583333333332</v>
      </c>
      <c r="C35" s="2">
        <v>5.22</v>
      </c>
      <c r="D35" s="2">
        <v>5.62</v>
      </c>
      <c r="E35" s="2">
        <v>24.51</v>
      </c>
      <c r="F35" s="2">
        <v>34.450000000000003</v>
      </c>
    </row>
    <row r="36" spans="1:7" x14ac:dyDescent="0.3">
      <c r="A36" s="95">
        <v>44937</v>
      </c>
      <c r="B36" s="96">
        <v>0.35184027777777777</v>
      </c>
      <c r="C36" s="2">
        <v>5.22</v>
      </c>
      <c r="D36" s="2">
        <v>5.62</v>
      </c>
      <c r="E36" s="2">
        <v>24.49</v>
      </c>
      <c r="F36" s="2">
        <v>34.450000000000003</v>
      </c>
    </row>
    <row r="37" spans="1:7" x14ac:dyDescent="0.3">
      <c r="A37" s="95">
        <v>44937</v>
      </c>
      <c r="B37" s="96">
        <v>0.35253472222222221</v>
      </c>
      <c r="C37" s="2">
        <v>5.22</v>
      </c>
      <c r="D37" s="2">
        <v>5.62</v>
      </c>
      <c r="E37" s="2">
        <v>24.48</v>
      </c>
      <c r="F37" s="2">
        <v>34.44</v>
      </c>
    </row>
    <row r="38" spans="1:7" x14ac:dyDescent="0.3">
      <c r="A38" s="95">
        <v>44937</v>
      </c>
      <c r="B38" s="96">
        <v>0.35322916666666665</v>
      </c>
      <c r="C38" s="2">
        <v>5.22</v>
      </c>
      <c r="D38" s="2">
        <v>5.62</v>
      </c>
      <c r="E38" s="2">
        <v>24.47</v>
      </c>
      <c r="F38" s="2">
        <v>34.44</v>
      </c>
    </row>
    <row r="39" spans="1:7" x14ac:dyDescent="0.3">
      <c r="A39" s="95">
        <v>44937</v>
      </c>
      <c r="B39" s="96">
        <v>0.35392361111111109</v>
      </c>
      <c r="C39" s="2">
        <v>5.22</v>
      </c>
      <c r="D39" s="2">
        <v>5.62</v>
      </c>
      <c r="E39" s="2">
        <v>24.43</v>
      </c>
      <c r="F39" s="2">
        <v>34.42</v>
      </c>
    </row>
    <row r="40" spans="1:7" x14ac:dyDescent="0.3">
      <c r="A40" s="95">
        <v>44937</v>
      </c>
      <c r="B40" s="96">
        <v>0.35461805555555559</v>
      </c>
      <c r="C40" s="2">
        <v>5.22</v>
      </c>
      <c r="D40" s="2">
        <v>5.62</v>
      </c>
      <c r="E40" s="2">
        <v>24.44</v>
      </c>
      <c r="F40" s="2">
        <v>34.43</v>
      </c>
    </row>
    <row r="41" spans="1:7" x14ac:dyDescent="0.3">
      <c r="A41" s="95">
        <v>44937</v>
      </c>
      <c r="B41" s="96">
        <v>0.35531249999999998</v>
      </c>
      <c r="C41" s="2">
        <v>5.22</v>
      </c>
      <c r="D41" s="2">
        <v>5.62</v>
      </c>
      <c r="E41" s="2">
        <v>24.43</v>
      </c>
      <c r="F41" s="2">
        <v>34.44</v>
      </c>
    </row>
    <row r="43" spans="1:7" x14ac:dyDescent="0.3">
      <c r="A43" s="95">
        <v>44937</v>
      </c>
      <c r="B43" s="96">
        <v>0.35600694444444447</v>
      </c>
      <c r="C43" s="2">
        <v>5.22</v>
      </c>
      <c r="D43" s="2">
        <v>5.62</v>
      </c>
      <c r="E43" s="2">
        <v>24.42</v>
      </c>
      <c r="F43" s="2">
        <v>34.44</v>
      </c>
      <c r="G43" s="2" t="s">
        <v>216</v>
      </c>
    </row>
    <row r="44" spans="1:7" x14ac:dyDescent="0.3">
      <c r="A44" s="95">
        <v>44937</v>
      </c>
      <c r="B44" s="96">
        <v>0.35670138888888886</v>
      </c>
      <c r="C44" s="2">
        <v>5.22</v>
      </c>
      <c r="D44" s="2">
        <v>5.62</v>
      </c>
      <c r="E44" s="2">
        <v>24.42</v>
      </c>
      <c r="F44" s="2">
        <v>34.450000000000003</v>
      </c>
      <c r="G44" s="2" t="s">
        <v>221</v>
      </c>
    </row>
    <row r="45" spans="1:7" x14ac:dyDescent="0.3">
      <c r="A45" s="95">
        <v>44937</v>
      </c>
      <c r="B45" s="96">
        <v>0.35739583333333336</v>
      </c>
      <c r="C45" s="2">
        <v>5.22</v>
      </c>
      <c r="D45" s="2">
        <v>5.62</v>
      </c>
      <c r="E45" s="2">
        <v>24.42</v>
      </c>
      <c r="F45" s="2">
        <v>34.43</v>
      </c>
    </row>
    <row r="46" spans="1:7" x14ac:dyDescent="0.3">
      <c r="A46" s="95">
        <v>44937</v>
      </c>
      <c r="B46" s="96">
        <v>0.35809027777777774</v>
      </c>
      <c r="C46" s="2">
        <v>5.22</v>
      </c>
      <c r="D46" s="2">
        <v>5.62</v>
      </c>
      <c r="E46" s="2">
        <v>24.42</v>
      </c>
      <c r="F46" s="2">
        <v>34.43</v>
      </c>
    </row>
    <row r="47" spans="1:7" x14ac:dyDescent="0.3">
      <c r="A47" s="95">
        <v>44937</v>
      </c>
      <c r="B47" s="96">
        <v>0.35878472222222224</v>
      </c>
      <c r="C47" s="2">
        <v>5.22</v>
      </c>
      <c r="D47" s="2">
        <v>5.62</v>
      </c>
      <c r="E47" s="2">
        <v>24.42</v>
      </c>
      <c r="F47" s="2">
        <v>34.46</v>
      </c>
    </row>
    <row r="48" spans="1:7" x14ac:dyDescent="0.3">
      <c r="A48" s="95">
        <v>44937</v>
      </c>
      <c r="B48" s="96">
        <v>0.35947916666666663</v>
      </c>
      <c r="C48" s="2">
        <v>5.22</v>
      </c>
      <c r="D48" s="2">
        <v>5.62</v>
      </c>
      <c r="E48" s="2">
        <v>24.45</v>
      </c>
      <c r="F48" s="2">
        <v>34.47</v>
      </c>
    </row>
    <row r="49" spans="1:6" x14ac:dyDescent="0.3">
      <c r="A49" s="95">
        <v>44937</v>
      </c>
      <c r="B49" s="96">
        <v>0.36017361111111112</v>
      </c>
      <c r="C49" s="2">
        <v>5.22</v>
      </c>
      <c r="D49" s="2">
        <v>5.62</v>
      </c>
      <c r="E49" s="2">
        <v>24.5</v>
      </c>
      <c r="F49" s="2">
        <v>34.46</v>
      </c>
    </row>
    <row r="50" spans="1:6" x14ac:dyDescent="0.3">
      <c r="A50" s="95">
        <v>44937</v>
      </c>
      <c r="B50" s="96">
        <v>0.36086805555555551</v>
      </c>
      <c r="C50" s="2">
        <v>5.22</v>
      </c>
      <c r="D50" s="2">
        <v>5.62</v>
      </c>
      <c r="E50" s="2">
        <v>24.53</v>
      </c>
      <c r="F50" s="2">
        <v>34.42</v>
      </c>
    </row>
    <row r="51" spans="1:6" x14ac:dyDescent="0.3">
      <c r="A51" s="95">
        <v>44937</v>
      </c>
      <c r="B51" s="96">
        <v>0.36156250000000001</v>
      </c>
      <c r="C51" s="2">
        <v>5.22</v>
      </c>
      <c r="D51" s="2">
        <v>5.62</v>
      </c>
      <c r="E51" s="2">
        <v>24.53</v>
      </c>
      <c r="F51" s="2">
        <v>34.4</v>
      </c>
    </row>
    <row r="52" spans="1:6" x14ac:dyDescent="0.3">
      <c r="A52" s="95">
        <v>44937</v>
      </c>
      <c r="B52" s="96">
        <v>0.3622569444444444</v>
      </c>
      <c r="C52" s="2">
        <v>5.22</v>
      </c>
      <c r="D52" s="2">
        <v>5.62</v>
      </c>
      <c r="E52" s="2">
        <v>24.53</v>
      </c>
      <c r="F52" s="2">
        <v>34.409999999999997</v>
      </c>
    </row>
    <row r="53" spans="1:6" x14ac:dyDescent="0.3">
      <c r="A53" s="95">
        <v>44937</v>
      </c>
      <c r="B53" s="96">
        <v>0.36295138888888889</v>
      </c>
      <c r="C53" s="2">
        <v>5.22</v>
      </c>
      <c r="D53" s="2">
        <v>5.62</v>
      </c>
      <c r="E53" s="2">
        <v>24.54</v>
      </c>
      <c r="F53" s="2">
        <v>34.409999999999997</v>
      </c>
    </row>
    <row r="54" spans="1:6" x14ac:dyDescent="0.3">
      <c r="A54" s="95">
        <v>44937</v>
      </c>
      <c r="B54" s="96">
        <v>0.36364583333333328</v>
      </c>
      <c r="C54" s="2">
        <v>5.22</v>
      </c>
      <c r="D54" s="2">
        <v>5.62</v>
      </c>
      <c r="E54" s="2">
        <v>24.54</v>
      </c>
      <c r="F54" s="2">
        <v>34.409999999999997</v>
      </c>
    </row>
    <row r="55" spans="1:6" x14ac:dyDescent="0.3">
      <c r="A55" s="95">
        <v>44937</v>
      </c>
      <c r="B55" s="96">
        <v>0.36434027777777778</v>
      </c>
      <c r="C55" s="2">
        <v>5.22</v>
      </c>
      <c r="D55" s="2">
        <v>5.62</v>
      </c>
      <c r="E55" s="2">
        <v>24.53</v>
      </c>
      <c r="F55" s="2">
        <v>34.43</v>
      </c>
    </row>
    <row r="56" spans="1:6" x14ac:dyDescent="0.3">
      <c r="A56" s="95">
        <v>44937</v>
      </c>
      <c r="B56" s="96">
        <v>0.36503472222222227</v>
      </c>
      <c r="C56" s="2">
        <v>5.22</v>
      </c>
      <c r="D56" s="2">
        <v>5.62</v>
      </c>
      <c r="E56" s="2">
        <v>24.53</v>
      </c>
      <c r="F56" s="2">
        <v>34.409999999999997</v>
      </c>
    </row>
    <row r="57" spans="1:6" x14ac:dyDescent="0.3">
      <c r="A57" s="95">
        <v>44937</v>
      </c>
      <c r="B57" s="96">
        <v>0.36572916666666666</v>
      </c>
      <c r="C57" s="2">
        <v>5.22</v>
      </c>
      <c r="D57" s="2">
        <v>5.62</v>
      </c>
      <c r="E57" s="2">
        <v>24.53</v>
      </c>
      <c r="F57" s="2">
        <v>34.409999999999997</v>
      </c>
    </row>
    <row r="58" spans="1:6" x14ac:dyDescent="0.3">
      <c r="A58" s="95">
        <v>44937</v>
      </c>
      <c r="B58" s="96">
        <v>0.36642361111111116</v>
      </c>
      <c r="C58" s="2">
        <v>5.22</v>
      </c>
      <c r="D58" s="2">
        <v>5.62</v>
      </c>
      <c r="E58" s="2">
        <v>24.54</v>
      </c>
      <c r="F58" s="2">
        <v>34.409999999999997</v>
      </c>
    </row>
    <row r="59" spans="1:6" x14ac:dyDescent="0.3">
      <c r="A59" s="95">
        <v>44937</v>
      </c>
      <c r="B59" s="96">
        <v>0.36711805555555554</v>
      </c>
      <c r="C59" s="2">
        <v>5.22</v>
      </c>
      <c r="D59" s="2">
        <v>5.62</v>
      </c>
      <c r="E59" s="2">
        <v>24.54</v>
      </c>
      <c r="F59" s="2">
        <v>34.42</v>
      </c>
    </row>
    <row r="60" spans="1:6" x14ac:dyDescent="0.3">
      <c r="A60" s="95">
        <v>44937</v>
      </c>
      <c r="B60" s="96">
        <v>0.36781250000000004</v>
      </c>
      <c r="C60" s="2">
        <v>5.22</v>
      </c>
      <c r="D60" s="2">
        <v>5.62</v>
      </c>
      <c r="E60" s="2">
        <v>24.54</v>
      </c>
      <c r="F60" s="2">
        <v>34.4</v>
      </c>
    </row>
    <row r="61" spans="1:6" x14ac:dyDescent="0.3">
      <c r="A61" s="95">
        <v>44937</v>
      </c>
      <c r="B61" s="96">
        <v>0.36850694444444443</v>
      </c>
      <c r="C61" s="2">
        <v>5.22</v>
      </c>
      <c r="D61" s="2">
        <v>5.62</v>
      </c>
      <c r="E61" s="2">
        <v>24.54</v>
      </c>
      <c r="F61" s="2">
        <v>34.39</v>
      </c>
    </row>
    <row r="62" spans="1:6" x14ac:dyDescent="0.3">
      <c r="A62" s="95">
        <v>44937</v>
      </c>
      <c r="B62" s="96">
        <v>0.36920138888888893</v>
      </c>
      <c r="C62" s="2">
        <v>5.22</v>
      </c>
      <c r="D62" s="2">
        <v>5.62</v>
      </c>
      <c r="E62" s="2">
        <v>24.55</v>
      </c>
      <c r="F62" s="2">
        <v>34.4</v>
      </c>
    </row>
    <row r="63" spans="1:6" x14ac:dyDescent="0.3">
      <c r="A63" s="95">
        <v>44937</v>
      </c>
      <c r="B63" s="96">
        <v>0.36989583333333331</v>
      </c>
      <c r="C63" s="2">
        <v>5.22</v>
      </c>
      <c r="D63" s="2">
        <v>5.62</v>
      </c>
      <c r="E63" s="2">
        <v>24.54</v>
      </c>
      <c r="F63" s="2">
        <v>34.43</v>
      </c>
    </row>
    <row r="64" spans="1:6" x14ac:dyDescent="0.3">
      <c r="A64" s="95">
        <v>44937</v>
      </c>
      <c r="B64" s="96">
        <v>0.37059027777777781</v>
      </c>
      <c r="C64" s="2">
        <v>5.22</v>
      </c>
      <c r="D64" s="2">
        <v>5.62</v>
      </c>
      <c r="E64" s="2">
        <v>24.53</v>
      </c>
      <c r="F64" s="2">
        <v>34.450000000000003</v>
      </c>
    </row>
    <row r="65" spans="1:6" x14ac:dyDescent="0.3">
      <c r="A65" s="95">
        <v>44937</v>
      </c>
      <c r="B65" s="96">
        <v>0.3712847222222222</v>
      </c>
      <c r="C65" s="2">
        <v>5.22</v>
      </c>
      <c r="D65" s="2">
        <v>5.62</v>
      </c>
      <c r="E65" s="2">
        <v>24.53</v>
      </c>
      <c r="F65" s="2">
        <v>34.409999999999997</v>
      </c>
    </row>
    <row r="66" spans="1:6" x14ac:dyDescent="0.3">
      <c r="A66" s="95">
        <v>44937</v>
      </c>
      <c r="B66" s="96">
        <v>0.37197916666666669</v>
      </c>
      <c r="C66" s="2">
        <v>5.22</v>
      </c>
      <c r="D66" s="2">
        <v>5.62</v>
      </c>
      <c r="E66" s="2">
        <v>24.54</v>
      </c>
      <c r="F66" s="2">
        <v>34.409999999999997</v>
      </c>
    </row>
    <row r="67" spans="1:6" x14ac:dyDescent="0.3">
      <c r="A67" s="95">
        <v>44937</v>
      </c>
      <c r="B67" s="96">
        <v>0.37267361111111108</v>
      </c>
      <c r="C67" s="2">
        <v>5.22</v>
      </c>
      <c r="D67" s="2">
        <v>5.62</v>
      </c>
      <c r="E67" s="2">
        <v>24.54</v>
      </c>
      <c r="F67" s="2">
        <v>34.4</v>
      </c>
    </row>
    <row r="68" spans="1:6" x14ac:dyDescent="0.3">
      <c r="A68" s="95">
        <v>44937</v>
      </c>
      <c r="B68" s="96">
        <v>0.37336805555555558</v>
      </c>
      <c r="C68" s="2">
        <v>5.22</v>
      </c>
      <c r="D68" s="2">
        <v>5.62</v>
      </c>
      <c r="E68" s="2">
        <v>24.55</v>
      </c>
      <c r="F68" s="2">
        <v>34.43</v>
      </c>
    </row>
    <row r="69" spans="1:6" x14ac:dyDescent="0.3">
      <c r="A69" s="95">
        <v>44937</v>
      </c>
      <c r="B69" s="96">
        <v>0.37406249999999996</v>
      </c>
      <c r="C69" s="2">
        <v>5.22</v>
      </c>
      <c r="D69" s="2">
        <v>5.62</v>
      </c>
      <c r="E69" s="2">
        <v>24.55</v>
      </c>
      <c r="F69" s="2">
        <v>34.44</v>
      </c>
    </row>
    <row r="70" spans="1:6" x14ac:dyDescent="0.3">
      <c r="A70" s="95">
        <v>44937</v>
      </c>
      <c r="B70" s="96">
        <v>0.37475694444444446</v>
      </c>
      <c r="C70" s="2">
        <v>5.22</v>
      </c>
      <c r="D70" s="2">
        <v>5.62</v>
      </c>
      <c r="E70" s="2">
        <v>24.57</v>
      </c>
      <c r="F70" s="2">
        <v>34.49</v>
      </c>
    </row>
    <row r="71" spans="1:6" x14ac:dyDescent="0.3">
      <c r="A71" s="95">
        <v>44937</v>
      </c>
      <c r="B71" s="96">
        <v>0.3754513888888889</v>
      </c>
      <c r="C71" s="2">
        <v>5.22</v>
      </c>
      <c r="D71" s="2">
        <v>5.62</v>
      </c>
      <c r="E71" s="2">
        <v>24.55</v>
      </c>
      <c r="F71" s="2">
        <v>34.51</v>
      </c>
    </row>
    <row r="72" spans="1:6" x14ac:dyDescent="0.3">
      <c r="A72" s="95">
        <v>44937</v>
      </c>
      <c r="B72" s="96">
        <v>0.37614583333333335</v>
      </c>
      <c r="C72" s="2">
        <v>5.22</v>
      </c>
      <c r="D72" s="2">
        <v>5.62</v>
      </c>
      <c r="E72" s="2">
        <v>24.54</v>
      </c>
      <c r="F72" s="2">
        <v>34.450000000000003</v>
      </c>
    </row>
    <row r="73" spans="1:6" x14ac:dyDescent="0.3">
      <c r="A73" s="95">
        <v>44937</v>
      </c>
      <c r="B73" s="96">
        <v>0.37684027777777779</v>
      </c>
      <c r="C73" s="2">
        <v>5.22</v>
      </c>
      <c r="D73" s="2">
        <v>5.62</v>
      </c>
      <c r="E73" s="2">
        <v>24.54</v>
      </c>
      <c r="F73" s="2">
        <v>34.409999999999997</v>
      </c>
    </row>
    <row r="74" spans="1:6" x14ac:dyDescent="0.3">
      <c r="A74" s="95">
        <v>44937</v>
      </c>
      <c r="B74" s="96">
        <v>0.37753472222222223</v>
      </c>
      <c r="C74" s="2">
        <v>5.22</v>
      </c>
      <c r="D74" s="2">
        <v>5.62</v>
      </c>
      <c r="E74" s="2">
        <v>24.54</v>
      </c>
      <c r="F74" s="2">
        <v>34.44</v>
      </c>
    </row>
    <row r="75" spans="1:6" x14ac:dyDescent="0.3">
      <c r="A75" s="95">
        <v>44937</v>
      </c>
      <c r="B75" s="96">
        <v>0.37822916666666667</v>
      </c>
      <c r="C75" s="2">
        <v>5.22</v>
      </c>
      <c r="D75" s="2">
        <v>5.62</v>
      </c>
      <c r="E75" s="2">
        <v>24.52</v>
      </c>
      <c r="F75" s="2">
        <v>34.43</v>
      </c>
    </row>
    <row r="76" spans="1:6" x14ac:dyDescent="0.3">
      <c r="A76" s="95">
        <v>44937</v>
      </c>
      <c r="B76" s="96">
        <v>0.37892361111111111</v>
      </c>
      <c r="C76" s="2">
        <v>5.22</v>
      </c>
      <c r="D76" s="2">
        <v>5.62</v>
      </c>
      <c r="E76" s="2">
        <v>24.53</v>
      </c>
      <c r="F76" s="2">
        <v>34.42</v>
      </c>
    </row>
    <row r="77" spans="1:6" x14ac:dyDescent="0.3">
      <c r="A77" s="95">
        <v>44937</v>
      </c>
      <c r="B77" s="96">
        <v>0.37961805555555556</v>
      </c>
      <c r="C77" s="2">
        <v>5.22</v>
      </c>
      <c r="D77" s="2">
        <v>5.62</v>
      </c>
      <c r="E77" s="2">
        <v>24.53</v>
      </c>
      <c r="F77" s="2">
        <v>34.409999999999997</v>
      </c>
    </row>
    <row r="78" spans="1:6" x14ac:dyDescent="0.3">
      <c r="A78" s="95">
        <v>44937</v>
      </c>
      <c r="B78" s="96">
        <v>0.3803125</v>
      </c>
      <c r="C78" s="2">
        <v>5.22</v>
      </c>
      <c r="D78" s="2">
        <v>5.62</v>
      </c>
      <c r="E78" s="2">
        <v>24.52</v>
      </c>
      <c r="F78" s="2">
        <v>34.409999999999997</v>
      </c>
    </row>
    <row r="79" spans="1:6" x14ac:dyDescent="0.3">
      <c r="A79" s="95">
        <v>44937</v>
      </c>
      <c r="B79" s="96">
        <v>0.38100694444444444</v>
      </c>
      <c r="C79" s="2">
        <v>5.22</v>
      </c>
      <c r="D79" s="2">
        <v>5.62</v>
      </c>
      <c r="E79" s="2">
        <v>24.52</v>
      </c>
      <c r="F79" s="2">
        <v>34.42</v>
      </c>
    </row>
    <row r="80" spans="1:6" x14ac:dyDescent="0.3">
      <c r="A80" s="95">
        <v>44937</v>
      </c>
      <c r="B80" s="96">
        <v>0.38170138888888888</v>
      </c>
      <c r="C80" s="2">
        <v>5.22</v>
      </c>
      <c r="D80" s="2">
        <v>5.62</v>
      </c>
      <c r="E80" s="2">
        <v>24.5</v>
      </c>
      <c r="F80" s="2">
        <v>34.409999999999997</v>
      </c>
    </row>
    <row r="81" spans="1:6" x14ac:dyDescent="0.3">
      <c r="A81" s="95">
        <v>44937</v>
      </c>
      <c r="B81" s="96">
        <v>0.38239583333333332</v>
      </c>
      <c r="C81" s="2">
        <v>5.22</v>
      </c>
      <c r="D81" s="2">
        <v>5.62</v>
      </c>
      <c r="E81" s="2">
        <v>24.46</v>
      </c>
      <c r="F81" s="2">
        <v>34.4</v>
      </c>
    </row>
    <row r="82" spans="1:6" x14ac:dyDescent="0.3">
      <c r="A82" s="95">
        <v>44937</v>
      </c>
      <c r="B82" s="96">
        <v>0.38309027777777777</v>
      </c>
      <c r="C82" s="2">
        <v>5.22</v>
      </c>
      <c r="D82" s="2">
        <v>5.62</v>
      </c>
      <c r="E82" s="2">
        <v>24.46</v>
      </c>
      <c r="F82" s="2">
        <v>34.380000000000003</v>
      </c>
    </row>
    <row r="83" spans="1:6" x14ac:dyDescent="0.3">
      <c r="A83" s="95">
        <v>44937</v>
      </c>
      <c r="B83" s="96">
        <v>0.38378472222222221</v>
      </c>
      <c r="C83" s="2">
        <v>5.22</v>
      </c>
      <c r="D83" s="2">
        <v>5.62</v>
      </c>
      <c r="E83" s="2">
        <v>24.46</v>
      </c>
      <c r="F83" s="2">
        <v>34.369999999999997</v>
      </c>
    </row>
    <row r="84" spans="1:6" x14ac:dyDescent="0.3">
      <c r="A84" s="95">
        <v>44937</v>
      </c>
      <c r="B84" s="96">
        <v>0.38447916666666665</v>
      </c>
      <c r="C84" s="2">
        <v>5.22</v>
      </c>
      <c r="D84" s="2">
        <v>5.62</v>
      </c>
      <c r="E84" s="2">
        <v>24.44</v>
      </c>
      <c r="F84" s="2">
        <v>34.4</v>
      </c>
    </row>
    <row r="85" spans="1:6" x14ac:dyDescent="0.3">
      <c r="A85" s="95">
        <v>44937</v>
      </c>
      <c r="B85" s="96">
        <v>0.38517361111111109</v>
      </c>
      <c r="C85" s="2">
        <v>5.22</v>
      </c>
      <c r="D85" s="2">
        <v>5.62</v>
      </c>
      <c r="E85" s="2">
        <v>24.44</v>
      </c>
      <c r="F85" s="2">
        <v>34.39</v>
      </c>
    </row>
    <row r="86" spans="1:6" x14ac:dyDescent="0.3">
      <c r="A86" s="95">
        <v>44937</v>
      </c>
      <c r="B86" s="96">
        <v>0.38586805555555559</v>
      </c>
      <c r="C86" s="2">
        <v>5.22</v>
      </c>
      <c r="D86" s="2">
        <v>5.62</v>
      </c>
      <c r="E86" s="2">
        <v>24.43</v>
      </c>
      <c r="F86" s="2">
        <v>34.42</v>
      </c>
    </row>
    <row r="87" spans="1:6" x14ac:dyDescent="0.3">
      <c r="A87" s="95">
        <v>44937</v>
      </c>
      <c r="B87" s="96">
        <v>0.38656249999999998</v>
      </c>
      <c r="C87" s="2">
        <v>5.22</v>
      </c>
      <c r="D87" s="2">
        <v>5.62</v>
      </c>
      <c r="E87" s="2">
        <v>24.42</v>
      </c>
      <c r="F87" s="2">
        <v>34.43</v>
      </c>
    </row>
    <row r="88" spans="1:6" x14ac:dyDescent="0.3">
      <c r="A88" s="95">
        <v>44937</v>
      </c>
      <c r="B88" s="96">
        <v>0.38725694444444447</v>
      </c>
      <c r="C88" s="2">
        <v>5.22</v>
      </c>
      <c r="D88" s="2">
        <v>5.62</v>
      </c>
      <c r="E88" s="2">
        <v>24.42</v>
      </c>
      <c r="F88" s="2">
        <v>34.380000000000003</v>
      </c>
    </row>
    <row r="89" spans="1:6" x14ac:dyDescent="0.3">
      <c r="A89" s="95">
        <v>44937</v>
      </c>
      <c r="B89" s="96">
        <v>0.38795138888888886</v>
      </c>
      <c r="C89" s="2">
        <v>5.22</v>
      </c>
      <c r="D89" s="2">
        <v>5.62</v>
      </c>
      <c r="E89" s="2">
        <v>24.42</v>
      </c>
      <c r="F89" s="2">
        <v>34.380000000000003</v>
      </c>
    </row>
    <row r="90" spans="1:6" x14ac:dyDescent="0.3">
      <c r="A90" s="95">
        <v>44937</v>
      </c>
      <c r="B90" s="96">
        <v>0.38864583333333336</v>
      </c>
      <c r="C90" s="2">
        <v>5.22</v>
      </c>
      <c r="D90" s="2">
        <v>5.62</v>
      </c>
      <c r="E90" s="2">
        <v>24.42</v>
      </c>
      <c r="F90" s="2">
        <v>34.380000000000003</v>
      </c>
    </row>
    <row r="91" spans="1:6" x14ac:dyDescent="0.3">
      <c r="A91" s="95">
        <v>44937</v>
      </c>
      <c r="B91" s="96">
        <v>0.38934027777777774</v>
      </c>
      <c r="C91" s="2">
        <v>5.22</v>
      </c>
      <c r="D91" s="2">
        <v>5.62</v>
      </c>
      <c r="E91" s="2">
        <v>24.42</v>
      </c>
      <c r="F91" s="2">
        <v>34.39</v>
      </c>
    </row>
    <row r="92" spans="1:6" x14ac:dyDescent="0.3">
      <c r="A92" s="95">
        <v>44937</v>
      </c>
      <c r="B92" s="96">
        <v>0.39003472222222224</v>
      </c>
      <c r="C92" s="2">
        <v>5.22</v>
      </c>
      <c r="D92" s="2">
        <v>5.62</v>
      </c>
      <c r="E92" s="2">
        <v>24.43</v>
      </c>
      <c r="F92" s="2">
        <v>34.380000000000003</v>
      </c>
    </row>
    <row r="93" spans="1:6" x14ac:dyDescent="0.3">
      <c r="A93" s="95">
        <v>44937</v>
      </c>
      <c r="B93" s="96">
        <v>0.39072916666666663</v>
      </c>
      <c r="C93" s="2">
        <v>5.22</v>
      </c>
      <c r="D93" s="2">
        <v>5.62</v>
      </c>
      <c r="E93" s="2">
        <v>24.46</v>
      </c>
      <c r="F93" s="2">
        <v>34.340000000000003</v>
      </c>
    </row>
    <row r="94" spans="1:6" x14ac:dyDescent="0.3">
      <c r="A94" s="95">
        <v>44937</v>
      </c>
      <c r="B94" s="96">
        <v>0.39142361111111112</v>
      </c>
      <c r="C94" s="2">
        <v>5.22</v>
      </c>
      <c r="D94" s="2">
        <v>5.62</v>
      </c>
      <c r="E94" s="2">
        <v>24.46</v>
      </c>
      <c r="F94" s="2">
        <v>34.369999999999997</v>
      </c>
    </row>
    <row r="95" spans="1:6" x14ac:dyDescent="0.3">
      <c r="A95" s="95">
        <v>44937</v>
      </c>
      <c r="B95" s="96">
        <v>0.39211805555555551</v>
      </c>
      <c r="C95" s="2">
        <v>5.22</v>
      </c>
      <c r="D95" s="2">
        <v>5.62</v>
      </c>
      <c r="E95" s="2">
        <v>24.43</v>
      </c>
      <c r="F95" s="2">
        <v>34.43</v>
      </c>
    </row>
    <row r="96" spans="1:6" x14ac:dyDescent="0.3">
      <c r="A96" s="95">
        <v>44937</v>
      </c>
      <c r="B96" s="96">
        <v>0.39281250000000001</v>
      </c>
      <c r="C96" s="2">
        <v>5.22</v>
      </c>
      <c r="D96" s="2">
        <v>5.62</v>
      </c>
      <c r="E96" s="2">
        <v>24.49</v>
      </c>
      <c r="F96" s="2">
        <v>34.409999999999997</v>
      </c>
    </row>
    <row r="97" spans="1:6" x14ac:dyDescent="0.3">
      <c r="A97" s="95">
        <v>44937</v>
      </c>
      <c r="B97" s="96">
        <v>0.3935069444444444</v>
      </c>
      <c r="C97" s="2">
        <v>5.22</v>
      </c>
      <c r="D97" s="2">
        <v>5.62</v>
      </c>
      <c r="E97" s="2">
        <v>24.52</v>
      </c>
      <c r="F97" s="2">
        <v>34.409999999999997</v>
      </c>
    </row>
    <row r="98" spans="1:6" x14ac:dyDescent="0.3">
      <c r="A98" s="95">
        <v>44937</v>
      </c>
      <c r="B98" s="96">
        <v>0.39420138888888889</v>
      </c>
      <c r="C98" s="2">
        <v>5.22</v>
      </c>
      <c r="D98" s="2">
        <v>5.62</v>
      </c>
      <c r="E98" s="2">
        <v>24.5</v>
      </c>
      <c r="F98" s="2">
        <v>34.479999999999997</v>
      </c>
    </row>
    <row r="99" spans="1:6" x14ac:dyDescent="0.3">
      <c r="A99" s="95">
        <v>44937</v>
      </c>
      <c r="B99" s="96">
        <v>0.39489583333333328</v>
      </c>
      <c r="C99" s="2">
        <v>5.22</v>
      </c>
      <c r="D99" s="2">
        <v>5.62</v>
      </c>
      <c r="E99" s="2">
        <v>24.49</v>
      </c>
      <c r="F99" s="2">
        <v>34.51</v>
      </c>
    </row>
    <row r="100" spans="1:6" x14ac:dyDescent="0.3">
      <c r="A100" s="95">
        <v>44937</v>
      </c>
      <c r="B100" s="96">
        <v>0.39559027777777778</v>
      </c>
      <c r="C100" s="2">
        <v>5.22</v>
      </c>
      <c r="D100" s="2">
        <v>5.62</v>
      </c>
      <c r="E100" s="2">
        <v>24.51</v>
      </c>
      <c r="F100" s="2">
        <v>34.479999999999997</v>
      </c>
    </row>
    <row r="101" spans="1:6" x14ac:dyDescent="0.3">
      <c r="A101" s="95">
        <v>44937</v>
      </c>
      <c r="B101" s="96">
        <v>0.39628472222222227</v>
      </c>
      <c r="C101" s="2">
        <v>5.22</v>
      </c>
      <c r="D101" s="2">
        <v>5.62</v>
      </c>
      <c r="E101" s="2">
        <v>24.54</v>
      </c>
      <c r="F101" s="2">
        <v>34.479999999999997</v>
      </c>
    </row>
    <row r="102" spans="1:6" x14ac:dyDescent="0.3">
      <c r="A102" s="95">
        <v>44937</v>
      </c>
      <c r="B102" s="96">
        <v>0.39697916666666666</v>
      </c>
      <c r="C102" s="2">
        <v>5.22</v>
      </c>
      <c r="D102" s="2">
        <v>5.62</v>
      </c>
      <c r="E102" s="2">
        <v>24.52</v>
      </c>
      <c r="F102" s="2">
        <v>34.49</v>
      </c>
    </row>
    <row r="103" spans="1:6" x14ac:dyDescent="0.3">
      <c r="A103" s="95">
        <v>44937</v>
      </c>
      <c r="B103" s="96">
        <v>0.39767361111111116</v>
      </c>
      <c r="C103" s="2">
        <v>5.22</v>
      </c>
      <c r="D103" s="2">
        <v>5.62</v>
      </c>
      <c r="E103" s="2">
        <v>24.52</v>
      </c>
      <c r="F103" s="2">
        <v>34.479999999999997</v>
      </c>
    </row>
    <row r="104" spans="1:6" x14ac:dyDescent="0.3">
      <c r="A104" s="95">
        <v>44937</v>
      </c>
      <c r="B104" s="96">
        <v>0.39836805555555554</v>
      </c>
      <c r="C104" s="2">
        <v>5.22</v>
      </c>
      <c r="D104" s="2">
        <v>5.62</v>
      </c>
      <c r="E104" s="2">
        <v>24.54</v>
      </c>
      <c r="F104" s="2">
        <v>34.5</v>
      </c>
    </row>
    <row r="105" spans="1:6" x14ac:dyDescent="0.3">
      <c r="A105" s="95">
        <v>44937</v>
      </c>
      <c r="B105" s="96">
        <v>0.39906250000000004</v>
      </c>
      <c r="C105" s="2">
        <v>5.22</v>
      </c>
      <c r="D105" s="2">
        <v>5.62</v>
      </c>
      <c r="E105" s="2">
        <v>24.54</v>
      </c>
      <c r="F105" s="2">
        <v>34.47</v>
      </c>
    </row>
    <row r="106" spans="1:6" x14ac:dyDescent="0.3">
      <c r="A106" s="95">
        <v>44937</v>
      </c>
      <c r="B106" s="96">
        <v>0.39975694444444443</v>
      </c>
      <c r="C106" s="2">
        <v>5.22</v>
      </c>
      <c r="D106" s="2">
        <v>5.62</v>
      </c>
      <c r="E106" s="2">
        <v>24.55</v>
      </c>
      <c r="F106" s="2">
        <v>34.46</v>
      </c>
    </row>
    <row r="107" spans="1:6" x14ac:dyDescent="0.3">
      <c r="A107" s="95">
        <v>44937</v>
      </c>
      <c r="B107" s="96">
        <v>0.40045138888888893</v>
      </c>
      <c r="C107" s="2">
        <v>5.22</v>
      </c>
      <c r="D107" s="2">
        <v>5.62</v>
      </c>
      <c r="E107" s="2">
        <v>24.55</v>
      </c>
      <c r="F107" s="2">
        <v>34.47</v>
      </c>
    </row>
    <row r="108" spans="1:6" x14ac:dyDescent="0.3">
      <c r="A108" s="95">
        <v>44937</v>
      </c>
      <c r="B108" s="96">
        <v>0.40114583333333331</v>
      </c>
      <c r="C108" s="2">
        <v>5.22</v>
      </c>
      <c r="D108" s="2">
        <v>5.62</v>
      </c>
      <c r="E108" s="2">
        <v>24.57</v>
      </c>
      <c r="F108" s="2">
        <v>34.53</v>
      </c>
    </row>
    <row r="109" spans="1:6" x14ac:dyDescent="0.3">
      <c r="A109" s="95">
        <v>44937</v>
      </c>
      <c r="B109" s="96">
        <v>0.40184027777777781</v>
      </c>
      <c r="C109" s="2">
        <v>5.22</v>
      </c>
      <c r="D109" s="2">
        <v>5.62</v>
      </c>
      <c r="E109" s="2">
        <v>24.59</v>
      </c>
      <c r="F109" s="2">
        <v>34.520000000000003</v>
      </c>
    </row>
    <row r="110" spans="1:6" x14ac:dyDescent="0.3">
      <c r="A110" s="95">
        <v>44937</v>
      </c>
      <c r="B110" s="96">
        <v>0.4025347222222222</v>
      </c>
      <c r="C110" s="2">
        <v>5.22</v>
      </c>
      <c r="D110" s="2">
        <v>5.62</v>
      </c>
      <c r="E110" s="2">
        <v>24.62</v>
      </c>
      <c r="F110" s="2">
        <v>34.5</v>
      </c>
    </row>
    <row r="111" spans="1:6" x14ac:dyDescent="0.3">
      <c r="A111" s="95">
        <v>44937</v>
      </c>
      <c r="B111" s="96">
        <v>0.40322916666666669</v>
      </c>
      <c r="C111" s="2">
        <v>5.21</v>
      </c>
      <c r="D111" s="2">
        <v>5.62</v>
      </c>
      <c r="E111" s="2">
        <v>24.66</v>
      </c>
      <c r="F111" s="2">
        <v>34.43</v>
      </c>
    </row>
    <row r="112" spans="1:6" x14ac:dyDescent="0.3">
      <c r="A112" s="95">
        <v>44937</v>
      </c>
      <c r="B112" s="96">
        <v>0.40392361111111108</v>
      </c>
      <c r="C112" s="2">
        <v>5.22</v>
      </c>
      <c r="D112" s="2">
        <v>5.62</v>
      </c>
      <c r="E112" s="2">
        <v>24.7</v>
      </c>
      <c r="F112" s="2">
        <v>34.44</v>
      </c>
    </row>
    <row r="113" spans="1:6" x14ac:dyDescent="0.3">
      <c r="A113" s="95">
        <v>44937</v>
      </c>
      <c r="B113" s="96">
        <v>0.40461805555555558</v>
      </c>
      <c r="C113" s="2">
        <v>5.22</v>
      </c>
      <c r="D113" s="2">
        <v>5.62</v>
      </c>
      <c r="E113" s="2">
        <v>24.71</v>
      </c>
      <c r="F113" s="2">
        <v>34.409999999999997</v>
      </c>
    </row>
    <row r="114" spans="1:6" x14ac:dyDescent="0.3">
      <c r="A114" s="95">
        <v>44937</v>
      </c>
      <c r="B114" s="96">
        <v>0.40531249999999996</v>
      </c>
      <c r="C114" s="2">
        <v>5.22</v>
      </c>
      <c r="D114" s="2">
        <v>5.62</v>
      </c>
      <c r="E114" s="2">
        <v>24.7</v>
      </c>
      <c r="F114" s="2">
        <v>34.4</v>
      </c>
    </row>
    <row r="115" spans="1:6" x14ac:dyDescent="0.3">
      <c r="A115" s="95">
        <v>44937</v>
      </c>
      <c r="B115" s="96">
        <v>0.40600694444444446</v>
      </c>
      <c r="C115" s="2">
        <v>5.22</v>
      </c>
      <c r="D115" s="2">
        <v>5.62</v>
      </c>
      <c r="E115" s="2">
        <v>24.71</v>
      </c>
      <c r="F115" s="2">
        <v>34.39</v>
      </c>
    </row>
    <row r="116" spans="1:6" x14ac:dyDescent="0.3">
      <c r="A116" s="95">
        <v>44937</v>
      </c>
      <c r="B116" s="96">
        <v>0.4067013888888889</v>
      </c>
      <c r="C116" s="2">
        <v>5.22</v>
      </c>
      <c r="D116" s="2">
        <v>5.62</v>
      </c>
      <c r="E116" s="2">
        <v>24.72</v>
      </c>
      <c r="F116" s="2">
        <v>34.39</v>
      </c>
    </row>
    <row r="117" spans="1:6" x14ac:dyDescent="0.3">
      <c r="A117" s="95">
        <v>44937</v>
      </c>
      <c r="B117" s="96">
        <v>0.40739583333333335</v>
      </c>
      <c r="C117" s="2">
        <v>5.22</v>
      </c>
      <c r="D117" s="2">
        <v>5.62</v>
      </c>
      <c r="E117" s="2">
        <v>24.72</v>
      </c>
      <c r="F117" s="2">
        <v>34.369999999999997</v>
      </c>
    </row>
    <row r="118" spans="1:6" x14ac:dyDescent="0.3">
      <c r="A118" s="95">
        <v>44937</v>
      </c>
      <c r="B118" s="96">
        <v>0.40809027777777779</v>
      </c>
      <c r="C118" s="2">
        <v>5.22</v>
      </c>
      <c r="D118" s="2">
        <v>5.62</v>
      </c>
      <c r="E118" s="2">
        <v>24.72</v>
      </c>
      <c r="F118" s="2">
        <v>34.409999999999997</v>
      </c>
    </row>
    <row r="119" spans="1:6" x14ac:dyDescent="0.3">
      <c r="A119" s="95">
        <v>44937</v>
      </c>
      <c r="B119" s="96">
        <v>0.40878472222222223</v>
      </c>
      <c r="C119" s="2">
        <v>5.22</v>
      </c>
      <c r="D119" s="2">
        <v>5.62</v>
      </c>
      <c r="E119" s="2">
        <v>24.73</v>
      </c>
      <c r="F119" s="2">
        <v>34.4</v>
      </c>
    </row>
    <row r="120" spans="1:6" x14ac:dyDescent="0.3">
      <c r="A120" s="95">
        <v>44937</v>
      </c>
      <c r="B120" s="96">
        <v>0.40947916666666667</v>
      </c>
      <c r="C120" s="2">
        <v>5.22</v>
      </c>
      <c r="D120" s="2">
        <v>5.62</v>
      </c>
      <c r="E120" s="2">
        <v>24.72</v>
      </c>
      <c r="F120" s="2">
        <v>34.42</v>
      </c>
    </row>
    <row r="121" spans="1:6" x14ac:dyDescent="0.3">
      <c r="A121" s="95">
        <v>44937</v>
      </c>
      <c r="B121" s="96">
        <v>0.41017361111111111</v>
      </c>
      <c r="C121" s="2">
        <v>5.22</v>
      </c>
      <c r="D121" s="2">
        <v>5.62</v>
      </c>
      <c r="E121" s="2">
        <v>24.72</v>
      </c>
      <c r="F121" s="2">
        <v>34.4</v>
      </c>
    </row>
    <row r="122" spans="1:6" x14ac:dyDescent="0.3">
      <c r="A122" s="95">
        <v>44937</v>
      </c>
      <c r="B122" s="96">
        <v>0.41086805555555556</v>
      </c>
      <c r="C122" s="2">
        <v>5.22</v>
      </c>
      <c r="D122" s="2">
        <v>5.62</v>
      </c>
      <c r="E122" s="2">
        <v>24.71</v>
      </c>
      <c r="F122" s="2">
        <v>34.39</v>
      </c>
    </row>
    <row r="123" spans="1:6" x14ac:dyDescent="0.3">
      <c r="A123" s="95">
        <v>44937</v>
      </c>
      <c r="B123" s="96">
        <v>0.4115625</v>
      </c>
      <c r="C123" s="2">
        <v>5.22</v>
      </c>
      <c r="D123" s="2">
        <v>5.62</v>
      </c>
      <c r="E123" s="2">
        <v>24.71</v>
      </c>
      <c r="F123" s="2">
        <v>34.4</v>
      </c>
    </row>
    <row r="124" spans="1:6" x14ac:dyDescent="0.3">
      <c r="A124" s="95">
        <v>44937</v>
      </c>
      <c r="B124" s="96">
        <v>0.41225694444444444</v>
      </c>
      <c r="C124" s="2">
        <v>5.22</v>
      </c>
      <c r="D124" s="2">
        <v>5.62</v>
      </c>
      <c r="E124" s="2">
        <v>24.71</v>
      </c>
      <c r="F124" s="2">
        <v>34.39</v>
      </c>
    </row>
    <row r="125" spans="1:6" x14ac:dyDescent="0.3">
      <c r="A125" s="95">
        <v>44937</v>
      </c>
      <c r="B125" s="96">
        <v>0.41295138888888888</v>
      </c>
      <c r="C125" s="2">
        <v>5.22</v>
      </c>
      <c r="D125" s="2">
        <v>5.62</v>
      </c>
      <c r="E125" s="2">
        <v>24.71</v>
      </c>
      <c r="F125" s="2">
        <v>34.409999999999997</v>
      </c>
    </row>
    <row r="126" spans="1:6" x14ac:dyDescent="0.3">
      <c r="A126" s="95">
        <v>44937</v>
      </c>
      <c r="B126" s="96">
        <v>0.41364583333333332</v>
      </c>
      <c r="C126" s="2">
        <v>5.22</v>
      </c>
      <c r="D126" s="2">
        <v>5.62</v>
      </c>
      <c r="E126" s="2">
        <v>24.71</v>
      </c>
      <c r="F126" s="2">
        <v>34.380000000000003</v>
      </c>
    </row>
    <row r="127" spans="1:6" x14ac:dyDescent="0.3">
      <c r="A127" s="95">
        <v>44937</v>
      </c>
      <c r="B127" s="96">
        <v>0.41434027777777777</v>
      </c>
      <c r="C127" s="2">
        <v>5.22</v>
      </c>
      <c r="D127" s="2">
        <v>5.62</v>
      </c>
      <c r="E127" s="2">
        <v>24.71</v>
      </c>
      <c r="F127" s="2">
        <v>34.369999999999997</v>
      </c>
    </row>
    <row r="128" spans="1:6" x14ac:dyDescent="0.3">
      <c r="A128" s="95">
        <v>44937</v>
      </c>
      <c r="B128" s="96">
        <v>0.41503472222222221</v>
      </c>
      <c r="C128" s="2">
        <v>5.22</v>
      </c>
      <c r="D128" s="2">
        <v>5.62</v>
      </c>
      <c r="E128" s="2">
        <v>24.71</v>
      </c>
      <c r="F128" s="2">
        <v>34.39</v>
      </c>
    </row>
    <row r="129" spans="1:6" x14ac:dyDescent="0.3">
      <c r="A129" s="95">
        <v>44937</v>
      </c>
      <c r="B129" s="96">
        <v>0.41572916666666665</v>
      </c>
      <c r="C129" s="2">
        <v>5.22</v>
      </c>
      <c r="D129" s="2">
        <v>5.62</v>
      </c>
      <c r="E129" s="2">
        <v>24.71</v>
      </c>
      <c r="F129" s="2">
        <v>34.39</v>
      </c>
    </row>
    <row r="130" spans="1:6" x14ac:dyDescent="0.3">
      <c r="A130" s="95">
        <v>44937</v>
      </c>
      <c r="B130" s="96">
        <v>0.41642361111111109</v>
      </c>
      <c r="C130" s="2">
        <v>5.22</v>
      </c>
      <c r="D130" s="2">
        <v>5.62</v>
      </c>
      <c r="E130" s="2">
        <v>24.71</v>
      </c>
      <c r="F130" s="2">
        <v>34.39</v>
      </c>
    </row>
    <row r="131" spans="1:6" x14ac:dyDescent="0.3">
      <c r="A131" s="95">
        <v>44937</v>
      </c>
      <c r="B131" s="96">
        <v>0.41711805555555559</v>
      </c>
      <c r="C131" s="2">
        <v>5.22</v>
      </c>
      <c r="D131" s="2">
        <v>5.62</v>
      </c>
      <c r="E131" s="2">
        <v>24.71</v>
      </c>
      <c r="F131" s="2">
        <v>34.380000000000003</v>
      </c>
    </row>
    <row r="132" spans="1:6" x14ac:dyDescent="0.3">
      <c r="A132" s="95">
        <v>44937</v>
      </c>
      <c r="B132" s="96">
        <v>0.41781249999999998</v>
      </c>
      <c r="C132" s="2">
        <v>5.22</v>
      </c>
      <c r="D132" s="2">
        <v>5.62</v>
      </c>
      <c r="E132" s="2">
        <v>24.68</v>
      </c>
      <c r="F132" s="2">
        <v>34.39</v>
      </c>
    </row>
    <row r="133" spans="1:6" x14ac:dyDescent="0.3">
      <c r="A133" s="95">
        <v>44937</v>
      </c>
      <c r="B133" s="96">
        <v>0.41850694444444447</v>
      </c>
      <c r="C133" s="2">
        <v>5.22</v>
      </c>
      <c r="D133" s="2">
        <v>5.62</v>
      </c>
      <c r="E133" s="2">
        <v>24.65</v>
      </c>
      <c r="F133" s="2">
        <v>34.380000000000003</v>
      </c>
    </row>
    <row r="134" spans="1:6" x14ac:dyDescent="0.3">
      <c r="A134" s="95">
        <v>44937</v>
      </c>
      <c r="B134" s="96">
        <v>0.41920138888888886</v>
      </c>
      <c r="C134" s="2">
        <v>5.22</v>
      </c>
      <c r="D134" s="2">
        <v>5.62</v>
      </c>
      <c r="E134" s="2">
        <v>24.62</v>
      </c>
      <c r="F134" s="2">
        <v>34.380000000000003</v>
      </c>
    </row>
    <row r="135" spans="1:6" x14ac:dyDescent="0.3">
      <c r="A135" s="95">
        <v>44937</v>
      </c>
      <c r="B135" s="96">
        <v>0.41989583333333336</v>
      </c>
      <c r="C135" s="2">
        <v>5.22</v>
      </c>
      <c r="D135" s="2">
        <v>5.62</v>
      </c>
      <c r="E135" s="2">
        <v>24.6</v>
      </c>
      <c r="F135" s="2">
        <v>34.409999999999997</v>
      </c>
    </row>
    <row r="136" spans="1:6" x14ac:dyDescent="0.3">
      <c r="A136" s="95">
        <v>44937</v>
      </c>
      <c r="B136" s="96">
        <v>0.42059027777777774</v>
      </c>
      <c r="C136" s="2">
        <v>5.22</v>
      </c>
      <c r="D136" s="2">
        <v>5.62</v>
      </c>
      <c r="E136" s="2">
        <v>24.56</v>
      </c>
      <c r="F136" s="2">
        <v>34.4</v>
      </c>
    </row>
    <row r="137" spans="1:6" x14ac:dyDescent="0.3">
      <c r="A137" s="95">
        <v>44937</v>
      </c>
      <c r="B137" s="96">
        <v>0.42128472222222224</v>
      </c>
      <c r="C137" s="2">
        <v>5.22</v>
      </c>
      <c r="D137" s="2">
        <v>5.62</v>
      </c>
      <c r="E137" s="2">
        <v>24.55</v>
      </c>
      <c r="F137" s="2">
        <v>34.409999999999997</v>
      </c>
    </row>
    <row r="138" spans="1:6" x14ac:dyDescent="0.3">
      <c r="A138" s="95">
        <v>44937</v>
      </c>
      <c r="B138" s="96">
        <v>0.42197916666666663</v>
      </c>
      <c r="C138" s="2">
        <v>5.22</v>
      </c>
      <c r="D138" s="2">
        <v>5.62</v>
      </c>
      <c r="E138" s="2">
        <v>24.55</v>
      </c>
      <c r="F138" s="2">
        <v>34.42</v>
      </c>
    </row>
    <row r="139" spans="1:6" x14ac:dyDescent="0.3">
      <c r="A139" s="95">
        <v>44937</v>
      </c>
      <c r="B139" s="96">
        <v>0.42267361111111112</v>
      </c>
      <c r="C139" s="2">
        <v>5.22</v>
      </c>
      <c r="D139" s="2">
        <v>5.62</v>
      </c>
      <c r="E139" s="2">
        <v>24.56</v>
      </c>
      <c r="F139" s="2">
        <v>34.4</v>
      </c>
    </row>
    <row r="140" spans="1:6" x14ac:dyDescent="0.3">
      <c r="A140" s="95">
        <v>44937</v>
      </c>
      <c r="B140" s="96">
        <v>0.42336805555555551</v>
      </c>
      <c r="C140" s="2">
        <v>5.22</v>
      </c>
      <c r="D140" s="2">
        <v>5.62</v>
      </c>
      <c r="E140" s="2">
        <v>24.55</v>
      </c>
      <c r="F140" s="2">
        <v>34.43</v>
      </c>
    </row>
    <row r="141" spans="1:6" x14ac:dyDescent="0.3">
      <c r="A141" s="95">
        <v>44937</v>
      </c>
      <c r="B141" s="96">
        <v>0.42406250000000001</v>
      </c>
      <c r="C141" s="2">
        <v>5.22</v>
      </c>
      <c r="D141" s="2">
        <v>5.62</v>
      </c>
      <c r="E141" s="2">
        <v>24.55</v>
      </c>
      <c r="F141" s="2">
        <v>34.409999999999997</v>
      </c>
    </row>
    <row r="142" spans="1:6" x14ac:dyDescent="0.3">
      <c r="A142" s="95">
        <v>44937</v>
      </c>
      <c r="B142" s="96">
        <v>0.4247569444444444</v>
      </c>
      <c r="C142" s="2">
        <v>5.22</v>
      </c>
      <c r="D142" s="2">
        <v>5.62</v>
      </c>
      <c r="E142" s="2">
        <v>24.55</v>
      </c>
      <c r="F142" s="2">
        <v>34.43</v>
      </c>
    </row>
    <row r="143" spans="1:6" x14ac:dyDescent="0.3">
      <c r="A143" s="95">
        <v>44937</v>
      </c>
      <c r="B143" s="96">
        <v>0.42545138888888889</v>
      </c>
      <c r="C143" s="2">
        <v>5.22</v>
      </c>
      <c r="D143" s="2">
        <v>5.62</v>
      </c>
      <c r="E143" s="2">
        <v>24.56</v>
      </c>
      <c r="F143" s="2">
        <v>34.43</v>
      </c>
    </row>
    <row r="144" spans="1:6" x14ac:dyDescent="0.3">
      <c r="A144" s="95">
        <v>44937</v>
      </c>
      <c r="B144" s="96">
        <v>0.42614583333333328</v>
      </c>
      <c r="C144" s="2">
        <v>5.22</v>
      </c>
      <c r="D144" s="2">
        <v>5.62</v>
      </c>
      <c r="E144" s="2">
        <v>24.62</v>
      </c>
      <c r="F144" s="2">
        <v>34.43</v>
      </c>
    </row>
    <row r="145" spans="1:6" x14ac:dyDescent="0.3">
      <c r="A145" s="95">
        <v>44937</v>
      </c>
      <c r="B145" s="96">
        <v>0.42684027777777778</v>
      </c>
      <c r="C145" s="2">
        <v>5.22</v>
      </c>
      <c r="D145" s="2">
        <v>5.62</v>
      </c>
      <c r="E145" s="2">
        <v>24.64</v>
      </c>
      <c r="F145" s="2">
        <v>34.42</v>
      </c>
    </row>
    <row r="146" spans="1:6" x14ac:dyDescent="0.3">
      <c r="A146" s="95">
        <v>44937</v>
      </c>
      <c r="B146" s="96">
        <v>0.42753472222222227</v>
      </c>
      <c r="C146" s="2">
        <v>5.22</v>
      </c>
      <c r="D146" s="2">
        <v>5.62</v>
      </c>
      <c r="E146" s="2">
        <v>24.62</v>
      </c>
      <c r="F146" s="2">
        <v>34.4</v>
      </c>
    </row>
    <row r="147" spans="1:6" x14ac:dyDescent="0.3">
      <c r="A147" s="95">
        <v>44937</v>
      </c>
      <c r="B147" s="96">
        <v>0.42822916666666666</v>
      </c>
      <c r="C147" s="2">
        <v>5.22</v>
      </c>
      <c r="D147" s="2">
        <v>5.62</v>
      </c>
      <c r="E147" s="2">
        <v>24.65</v>
      </c>
      <c r="F147" s="2">
        <v>34.4</v>
      </c>
    </row>
    <row r="148" spans="1:6" x14ac:dyDescent="0.3">
      <c r="A148" s="95">
        <v>44937</v>
      </c>
      <c r="B148" s="96">
        <v>0.42892361111111116</v>
      </c>
      <c r="C148" s="2">
        <v>5.22</v>
      </c>
      <c r="D148" s="2">
        <v>5.62</v>
      </c>
      <c r="E148" s="2">
        <v>24.64</v>
      </c>
      <c r="F148" s="2">
        <v>34.409999999999997</v>
      </c>
    </row>
    <row r="149" spans="1:6" x14ac:dyDescent="0.3">
      <c r="A149" s="95">
        <v>44937</v>
      </c>
      <c r="B149" s="96">
        <v>0.42961805555555554</v>
      </c>
      <c r="C149" s="2">
        <v>5.22</v>
      </c>
      <c r="D149" s="2">
        <v>5.62</v>
      </c>
      <c r="E149" s="2">
        <v>24.64</v>
      </c>
      <c r="F149" s="2">
        <v>34.450000000000003</v>
      </c>
    </row>
    <row r="150" spans="1:6" x14ac:dyDescent="0.3">
      <c r="A150" s="95">
        <v>44937</v>
      </c>
      <c r="B150" s="96">
        <v>0.43031250000000004</v>
      </c>
      <c r="C150" s="2">
        <v>5.22</v>
      </c>
      <c r="D150" s="2">
        <v>5.62</v>
      </c>
      <c r="E150" s="2">
        <v>24.64</v>
      </c>
      <c r="F150" s="2">
        <v>34.409999999999997</v>
      </c>
    </row>
    <row r="151" spans="1:6" x14ac:dyDescent="0.3">
      <c r="A151" s="95">
        <v>44937</v>
      </c>
      <c r="B151" s="96">
        <v>0.43100694444444443</v>
      </c>
      <c r="C151" s="2">
        <v>5.22</v>
      </c>
      <c r="D151" s="2">
        <v>5.62</v>
      </c>
      <c r="E151" s="2">
        <v>24.67</v>
      </c>
      <c r="F151" s="2">
        <v>34.43</v>
      </c>
    </row>
    <row r="152" spans="1:6" x14ac:dyDescent="0.3">
      <c r="A152" s="95">
        <v>44937</v>
      </c>
      <c r="B152" s="96">
        <v>0.43170138888888893</v>
      </c>
      <c r="C152" s="2">
        <v>5.22</v>
      </c>
      <c r="D152" s="2">
        <v>5.62</v>
      </c>
      <c r="E152" s="2">
        <v>24.7</v>
      </c>
      <c r="F152" s="2">
        <v>34.369999999999997</v>
      </c>
    </row>
    <row r="153" spans="1:6" x14ac:dyDescent="0.3">
      <c r="A153" s="95">
        <v>44937</v>
      </c>
      <c r="B153" s="96">
        <v>0.43239583333333331</v>
      </c>
      <c r="C153" s="2">
        <v>5.22</v>
      </c>
      <c r="D153" s="2">
        <v>5.62</v>
      </c>
      <c r="E153" s="2">
        <v>24.72</v>
      </c>
      <c r="F153" s="2">
        <v>34.380000000000003</v>
      </c>
    </row>
    <row r="154" spans="1:6" x14ac:dyDescent="0.3">
      <c r="A154" s="95">
        <v>44937</v>
      </c>
      <c r="B154" s="96">
        <v>0.43309027777777781</v>
      </c>
      <c r="C154" s="2">
        <v>5.22</v>
      </c>
      <c r="D154" s="2">
        <v>5.62</v>
      </c>
      <c r="E154" s="2">
        <v>24.72</v>
      </c>
      <c r="F154" s="2">
        <v>34.43</v>
      </c>
    </row>
    <row r="155" spans="1:6" x14ac:dyDescent="0.3">
      <c r="A155" s="95">
        <v>44937</v>
      </c>
      <c r="B155" s="96">
        <v>0.4337847222222222</v>
      </c>
      <c r="C155" s="2">
        <v>5.22</v>
      </c>
      <c r="D155" s="2">
        <v>5.62</v>
      </c>
      <c r="E155" s="2">
        <v>24.72</v>
      </c>
      <c r="F155" s="2">
        <v>34.44</v>
      </c>
    </row>
    <row r="156" spans="1:6" x14ac:dyDescent="0.3">
      <c r="A156" s="95">
        <v>44937</v>
      </c>
      <c r="B156" s="96">
        <v>0.43447916666666669</v>
      </c>
      <c r="C156" s="2">
        <v>5.22</v>
      </c>
      <c r="D156" s="2">
        <v>5.62</v>
      </c>
      <c r="E156" s="2">
        <v>24.72</v>
      </c>
      <c r="F156" s="2">
        <v>34.42</v>
      </c>
    </row>
    <row r="157" spans="1:6" x14ac:dyDescent="0.3">
      <c r="A157" s="95">
        <v>44937</v>
      </c>
      <c r="B157" s="96">
        <v>0.43517361111111108</v>
      </c>
      <c r="C157" s="2">
        <v>5.22</v>
      </c>
      <c r="D157" s="2">
        <v>5.62</v>
      </c>
      <c r="E157" s="2">
        <v>24.72</v>
      </c>
      <c r="F157" s="2">
        <v>34.409999999999997</v>
      </c>
    </row>
    <row r="158" spans="1:6" x14ac:dyDescent="0.3">
      <c r="A158" s="95">
        <v>44937</v>
      </c>
      <c r="B158" s="96">
        <v>0.43586805555555558</v>
      </c>
      <c r="C158" s="2">
        <v>5.22</v>
      </c>
      <c r="D158" s="2">
        <v>5.62</v>
      </c>
      <c r="E158" s="2">
        <v>24.72</v>
      </c>
      <c r="F158" s="2">
        <v>34.43</v>
      </c>
    </row>
    <row r="159" spans="1:6" x14ac:dyDescent="0.3">
      <c r="A159" s="95">
        <v>44937</v>
      </c>
      <c r="B159" s="96">
        <v>0.43656249999999996</v>
      </c>
      <c r="C159" s="2">
        <v>5.22</v>
      </c>
      <c r="D159" s="2">
        <v>5.62</v>
      </c>
      <c r="E159" s="2">
        <v>24.73</v>
      </c>
      <c r="F159" s="2">
        <v>34.409999999999997</v>
      </c>
    </row>
    <row r="160" spans="1:6" x14ac:dyDescent="0.3">
      <c r="A160" s="95">
        <v>44937</v>
      </c>
      <c r="B160" s="96">
        <v>0.43725694444444446</v>
      </c>
      <c r="C160" s="2">
        <v>5.22</v>
      </c>
      <c r="D160" s="2">
        <v>5.62</v>
      </c>
      <c r="E160" s="2">
        <v>24.73</v>
      </c>
      <c r="F160" s="2">
        <v>34.44</v>
      </c>
    </row>
    <row r="161" spans="1:6" x14ac:dyDescent="0.3">
      <c r="A161" s="95">
        <v>44937</v>
      </c>
      <c r="B161" s="96">
        <v>0.4379513888888889</v>
      </c>
      <c r="C161" s="2">
        <v>5.22</v>
      </c>
      <c r="D161" s="2">
        <v>5.62</v>
      </c>
      <c r="E161" s="2">
        <v>24.73</v>
      </c>
      <c r="F161" s="2">
        <v>34.47</v>
      </c>
    </row>
    <row r="162" spans="1:6" x14ac:dyDescent="0.3">
      <c r="A162" s="95">
        <v>44937</v>
      </c>
      <c r="B162" s="96">
        <v>0.43864583333333335</v>
      </c>
      <c r="C162" s="2">
        <v>5.22</v>
      </c>
      <c r="D162" s="2">
        <v>5.62</v>
      </c>
      <c r="E162" s="2">
        <v>24.72</v>
      </c>
      <c r="F162" s="2">
        <v>34.47</v>
      </c>
    </row>
    <row r="163" spans="1:6" x14ac:dyDescent="0.3">
      <c r="A163" s="95">
        <v>44937</v>
      </c>
      <c r="B163" s="96">
        <v>0.43934027777777779</v>
      </c>
      <c r="C163" s="2">
        <v>5.22</v>
      </c>
      <c r="D163" s="2">
        <v>5.62</v>
      </c>
      <c r="E163" s="2">
        <v>24.72</v>
      </c>
      <c r="F163" s="2">
        <v>34.4</v>
      </c>
    </row>
    <row r="164" spans="1:6" x14ac:dyDescent="0.3">
      <c r="A164" s="95">
        <v>44937</v>
      </c>
      <c r="B164" s="96">
        <v>0.44003472222222223</v>
      </c>
      <c r="C164" s="2">
        <v>5.22</v>
      </c>
      <c r="D164" s="2">
        <v>5.62</v>
      </c>
      <c r="E164" s="2">
        <v>24.72</v>
      </c>
      <c r="F164" s="2">
        <v>34.43</v>
      </c>
    </row>
    <row r="165" spans="1:6" x14ac:dyDescent="0.3">
      <c r="A165" s="95">
        <v>44937</v>
      </c>
      <c r="B165" s="96">
        <v>0.44072916666666667</v>
      </c>
      <c r="C165" s="2">
        <v>5.21</v>
      </c>
      <c r="D165" s="2">
        <v>5.62</v>
      </c>
      <c r="E165" s="2">
        <v>24.72</v>
      </c>
      <c r="F165" s="2">
        <v>34.46</v>
      </c>
    </row>
    <row r="166" spans="1:6" x14ac:dyDescent="0.3">
      <c r="A166" s="95">
        <v>44937</v>
      </c>
      <c r="B166" s="96">
        <v>0.44142361111111111</v>
      </c>
      <c r="C166" s="2">
        <v>5.22</v>
      </c>
      <c r="D166" s="2">
        <v>5.62</v>
      </c>
      <c r="E166" s="2">
        <v>24.72</v>
      </c>
      <c r="F166" s="2">
        <v>34.450000000000003</v>
      </c>
    </row>
    <row r="167" spans="1:6" x14ac:dyDescent="0.3">
      <c r="A167" s="95">
        <v>44937</v>
      </c>
      <c r="B167" s="96">
        <v>0.44211805555555556</v>
      </c>
      <c r="C167" s="2">
        <v>5.22</v>
      </c>
      <c r="D167" s="2">
        <v>5.62</v>
      </c>
      <c r="E167" s="2">
        <v>24.71</v>
      </c>
      <c r="F167" s="2">
        <v>34.42</v>
      </c>
    </row>
    <row r="168" spans="1:6" x14ac:dyDescent="0.3">
      <c r="A168" s="95">
        <v>44937</v>
      </c>
      <c r="B168" s="96">
        <v>0.4428125</v>
      </c>
      <c r="C168" s="2">
        <v>5.22</v>
      </c>
      <c r="D168" s="2">
        <v>5.62</v>
      </c>
      <c r="E168" s="2">
        <v>24.71</v>
      </c>
      <c r="F168" s="2">
        <v>34.409999999999997</v>
      </c>
    </row>
    <row r="169" spans="1:6" x14ac:dyDescent="0.3">
      <c r="A169" s="95">
        <v>44937</v>
      </c>
      <c r="B169" s="96">
        <v>0.44350694444444444</v>
      </c>
      <c r="C169" s="2">
        <v>5.22</v>
      </c>
      <c r="D169" s="2">
        <v>5.62</v>
      </c>
      <c r="E169" s="2">
        <v>24.72</v>
      </c>
      <c r="F169" s="2">
        <v>34.409999999999997</v>
      </c>
    </row>
    <row r="170" spans="1:6" x14ac:dyDescent="0.3">
      <c r="A170" s="95">
        <v>44937</v>
      </c>
      <c r="B170" s="96">
        <v>0.44420138888888888</v>
      </c>
      <c r="C170" s="2">
        <v>5.22</v>
      </c>
      <c r="D170" s="2">
        <v>5.62</v>
      </c>
      <c r="E170" s="2">
        <v>24.71</v>
      </c>
      <c r="F170" s="2">
        <v>34.380000000000003</v>
      </c>
    </row>
    <row r="171" spans="1:6" x14ac:dyDescent="0.3">
      <c r="A171" s="95">
        <v>44937</v>
      </c>
      <c r="B171" s="96">
        <v>0.44489583333333332</v>
      </c>
      <c r="C171" s="2">
        <v>5.22</v>
      </c>
      <c r="D171" s="2">
        <v>5.62</v>
      </c>
      <c r="E171" s="2">
        <v>24.71</v>
      </c>
      <c r="F171" s="2">
        <v>34.44</v>
      </c>
    </row>
    <row r="172" spans="1:6" x14ac:dyDescent="0.3">
      <c r="A172" s="95">
        <v>44937</v>
      </c>
      <c r="B172" s="96">
        <v>0.44559027777777777</v>
      </c>
      <c r="C172" s="2">
        <v>5.22</v>
      </c>
      <c r="D172" s="2">
        <v>5.62</v>
      </c>
      <c r="E172" s="2">
        <v>24.72</v>
      </c>
      <c r="F172" s="2">
        <v>34.549999999999997</v>
      </c>
    </row>
    <row r="173" spans="1:6" x14ac:dyDescent="0.3">
      <c r="A173" s="95">
        <v>44937</v>
      </c>
      <c r="B173" s="96">
        <v>0.44628472222222221</v>
      </c>
      <c r="C173" s="2">
        <v>5.22</v>
      </c>
      <c r="D173" s="2">
        <v>5.62</v>
      </c>
      <c r="E173" s="2">
        <v>24.71</v>
      </c>
      <c r="F173" s="2">
        <v>34.5</v>
      </c>
    </row>
    <row r="174" spans="1:6" x14ac:dyDescent="0.3">
      <c r="A174" s="95">
        <v>44937</v>
      </c>
      <c r="B174" s="96">
        <v>0.44697916666666665</v>
      </c>
      <c r="C174" s="2">
        <v>5.22</v>
      </c>
      <c r="D174" s="2">
        <v>5.62</v>
      </c>
      <c r="E174" s="2">
        <v>24.71</v>
      </c>
      <c r="F174" s="2">
        <v>34.450000000000003</v>
      </c>
    </row>
    <row r="175" spans="1:6" x14ac:dyDescent="0.3">
      <c r="A175" s="95">
        <v>44937</v>
      </c>
      <c r="B175" s="96">
        <v>0.44767361111111109</v>
      </c>
      <c r="C175" s="2">
        <v>5.22</v>
      </c>
      <c r="D175" s="2">
        <v>5.62</v>
      </c>
      <c r="E175" s="2">
        <v>24.72</v>
      </c>
      <c r="F175" s="2">
        <v>34.409999999999997</v>
      </c>
    </row>
    <row r="176" spans="1:6" x14ac:dyDescent="0.3">
      <c r="A176" s="95">
        <v>44937</v>
      </c>
      <c r="B176" s="96">
        <v>0.44836805555555559</v>
      </c>
      <c r="C176" s="2">
        <v>5.22</v>
      </c>
      <c r="D176" s="2">
        <v>5.62</v>
      </c>
      <c r="E176" s="2">
        <v>24.71</v>
      </c>
      <c r="F176" s="2">
        <v>34.46</v>
      </c>
    </row>
    <row r="177" spans="1:6" x14ac:dyDescent="0.3">
      <c r="A177" s="95">
        <v>44937</v>
      </c>
      <c r="B177" s="96">
        <v>0.44906249999999998</v>
      </c>
      <c r="C177" s="2">
        <v>5.22</v>
      </c>
      <c r="D177" s="2">
        <v>5.62</v>
      </c>
      <c r="E177" s="2">
        <v>24.72</v>
      </c>
      <c r="F177" s="2">
        <v>34.46</v>
      </c>
    </row>
    <row r="178" spans="1:6" x14ac:dyDescent="0.3">
      <c r="A178" s="95">
        <v>44937</v>
      </c>
      <c r="B178" s="96">
        <v>0.44975694444444447</v>
      </c>
      <c r="C178" s="2">
        <v>5.22</v>
      </c>
      <c r="D178" s="2">
        <v>5.62</v>
      </c>
      <c r="E178" s="2">
        <v>24.72</v>
      </c>
      <c r="F178" s="2">
        <v>34.47</v>
      </c>
    </row>
    <row r="179" spans="1:6" x14ac:dyDescent="0.3">
      <c r="A179" s="95">
        <v>44937</v>
      </c>
      <c r="B179" s="96">
        <v>0.45045138888888886</v>
      </c>
      <c r="C179" s="2">
        <v>5.22</v>
      </c>
      <c r="D179" s="2">
        <v>5.62</v>
      </c>
      <c r="E179" s="2">
        <v>24.72</v>
      </c>
      <c r="F179" s="2">
        <v>34.5</v>
      </c>
    </row>
    <row r="180" spans="1:6" x14ac:dyDescent="0.3">
      <c r="A180" s="95">
        <v>44937</v>
      </c>
      <c r="B180" s="96">
        <v>0.45114583333333336</v>
      </c>
      <c r="C180" s="2">
        <v>5.22</v>
      </c>
      <c r="D180" s="2">
        <v>5.62</v>
      </c>
      <c r="E180" s="2">
        <v>24.72</v>
      </c>
      <c r="F180" s="2">
        <v>34.47</v>
      </c>
    </row>
    <row r="181" spans="1:6" x14ac:dyDescent="0.3">
      <c r="A181" s="95">
        <v>44937</v>
      </c>
      <c r="B181" s="96">
        <v>0.45184027777777774</v>
      </c>
      <c r="C181" s="2">
        <v>5.22</v>
      </c>
      <c r="D181" s="2">
        <v>5.62</v>
      </c>
      <c r="E181" s="2">
        <v>24.72</v>
      </c>
      <c r="F181" s="2">
        <v>34.46</v>
      </c>
    </row>
    <row r="182" spans="1:6" x14ac:dyDescent="0.3">
      <c r="A182" s="95">
        <v>44937</v>
      </c>
      <c r="B182" s="96">
        <v>0.45253472222222224</v>
      </c>
      <c r="C182" s="2">
        <v>5.22</v>
      </c>
      <c r="D182" s="2">
        <v>5.62</v>
      </c>
      <c r="E182" s="2">
        <v>24.72</v>
      </c>
      <c r="F182" s="2">
        <v>34.450000000000003</v>
      </c>
    </row>
    <row r="183" spans="1:6" x14ac:dyDescent="0.3">
      <c r="A183" s="95">
        <v>44937</v>
      </c>
      <c r="B183" s="96">
        <v>0.45322916666666663</v>
      </c>
      <c r="C183" s="2">
        <v>5.22</v>
      </c>
      <c r="D183" s="2">
        <v>5.62</v>
      </c>
      <c r="E183" s="2">
        <v>24.72</v>
      </c>
      <c r="F183" s="2">
        <v>34.44</v>
      </c>
    </row>
    <row r="184" spans="1:6" x14ac:dyDescent="0.3">
      <c r="A184" s="95">
        <v>44937</v>
      </c>
      <c r="B184" s="96">
        <v>0.45392361111111112</v>
      </c>
      <c r="C184" s="2">
        <v>5.22</v>
      </c>
      <c r="D184" s="2">
        <v>5.62</v>
      </c>
      <c r="E184" s="2">
        <v>24.72</v>
      </c>
      <c r="F184" s="2">
        <v>34.4</v>
      </c>
    </row>
    <row r="185" spans="1:6" x14ac:dyDescent="0.3">
      <c r="A185" s="95">
        <v>44937</v>
      </c>
      <c r="B185" s="96">
        <v>0.45461805555555551</v>
      </c>
      <c r="C185" s="2">
        <v>5.22</v>
      </c>
      <c r="D185" s="2">
        <v>5.62</v>
      </c>
      <c r="E185" s="2">
        <v>24.72</v>
      </c>
      <c r="F185" s="2">
        <v>34.39</v>
      </c>
    </row>
    <row r="186" spans="1:6" x14ac:dyDescent="0.3">
      <c r="A186" s="95">
        <v>44937</v>
      </c>
      <c r="B186" s="96">
        <v>0.45531250000000001</v>
      </c>
      <c r="C186" s="2">
        <v>5.22</v>
      </c>
      <c r="D186" s="2">
        <v>5.62</v>
      </c>
      <c r="E186" s="2">
        <v>24.72</v>
      </c>
      <c r="F186" s="2">
        <v>34.42</v>
      </c>
    </row>
    <row r="187" spans="1:6" x14ac:dyDescent="0.3">
      <c r="A187" s="95">
        <v>44937</v>
      </c>
      <c r="B187" s="96">
        <v>0.4560069444444444</v>
      </c>
      <c r="C187" s="2">
        <v>5.22</v>
      </c>
      <c r="D187" s="2">
        <v>5.62</v>
      </c>
      <c r="E187" s="2">
        <v>24.72</v>
      </c>
      <c r="F187" s="2">
        <v>34.46</v>
      </c>
    </row>
    <row r="188" spans="1:6" x14ac:dyDescent="0.3">
      <c r="A188" s="95">
        <v>44937</v>
      </c>
      <c r="B188" s="96">
        <v>0.45670138888888889</v>
      </c>
      <c r="C188" s="2">
        <v>5.22</v>
      </c>
      <c r="D188" s="2">
        <v>5.62</v>
      </c>
      <c r="E188" s="2">
        <v>24.72</v>
      </c>
      <c r="F188" s="2">
        <v>34.57</v>
      </c>
    </row>
    <row r="189" spans="1:6" x14ac:dyDescent="0.3">
      <c r="A189" s="95">
        <v>44937</v>
      </c>
      <c r="B189" s="96">
        <v>0.45739583333333328</v>
      </c>
      <c r="C189" s="2">
        <v>5.22</v>
      </c>
      <c r="D189" s="2">
        <v>5.62</v>
      </c>
      <c r="E189" s="2">
        <v>24.72</v>
      </c>
      <c r="F189" s="2">
        <v>34.53</v>
      </c>
    </row>
    <row r="190" spans="1:6" x14ac:dyDescent="0.3">
      <c r="A190" s="95">
        <v>44937</v>
      </c>
      <c r="B190" s="96">
        <v>0.45809027777777778</v>
      </c>
      <c r="C190" s="2">
        <v>5.22</v>
      </c>
      <c r="D190" s="2">
        <v>5.62</v>
      </c>
      <c r="E190" s="2">
        <v>24.72</v>
      </c>
      <c r="F190" s="2">
        <v>34.49</v>
      </c>
    </row>
    <row r="191" spans="1:6" x14ac:dyDescent="0.3">
      <c r="A191" s="95">
        <v>44937</v>
      </c>
      <c r="B191" s="96">
        <v>0.45878472222222227</v>
      </c>
      <c r="C191" s="2">
        <v>5.22</v>
      </c>
      <c r="D191" s="2">
        <v>5.62</v>
      </c>
      <c r="E191" s="2">
        <v>24.72</v>
      </c>
      <c r="F191" s="2">
        <v>34.5</v>
      </c>
    </row>
    <row r="192" spans="1:6" x14ac:dyDescent="0.3">
      <c r="A192" s="95">
        <v>44937</v>
      </c>
      <c r="B192" s="96">
        <v>0.45947916666666666</v>
      </c>
      <c r="C192" s="2">
        <v>5.21</v>
      </c>
      <c r="D192" s="2">
        <v>5.62</v>
      </c>
      <c r="E192" s="2">
        <v>24.72</v>
      </c>
      <c r="F192" s="2">
        <v>34.520000000000003</v>
      </c>
    </row>
    <row r="193" spans="1:6" x14ac:dyDescent="0.3">
      <c r="A193" s="95">
        <v>44937</v>
      </c>
      <c r="B193" s="96">
        <v>0.46017361111111116</v>
      </c>
      <c r="C193" s="2">
        <v>5.22</v>
      </c>
      <c r="D193" s="2">
        <v>5.62</v>
      </c>
      <c r="E193" s="2">
        <v>24.72</v>
      </c>
      <c r="F193" s="2">
        <v>34.450000000000003</v>
      </c>
    </row>
    <row r="194" spans="1:6" x14ac:dyDescent="0.3">
      <c r="A194" s="95">
        <v>44937</v>
      </c>
      <c r="B194" s="96">
        <v>0.46086805555555554</v>
      </c>
      <c r="C194" s="2">
        <v>5.22</v>
      </c>
      <c r="D194" s="2">
        <v>5.62</v>
      </c>
      <c r="E194" s="2">
        <v>24.72</v>
      </c>
      <c r="F194" s="2">
        <v>34.450000000000003</v>
      </c>
    </row>
    <row r="195" spans="1:6" x14ac:dyDescent="0.3">
      <c r="A195" s="95">
        <v>44937</v>
      </c>
      <c r="B195" s="96">
        <v>0.46156250000000004</v>
      </c>
      <c r="C195" s="2">
        <v>5.22</v>
      </c>
      <c r="D195" s="2">
        <v>5.62</v>
      </c>
      <c r="E195" s="2">
        <v>24.72</v>
      </c>
      <c r="F195" s="2">
        <v>34.43</v>
      </c>
    </row>
    <row r="196" spans="1:6" x14ac:dyDescent="0.3">
      <c r="A196" s="95">
        <v>44937</v>
      </c>
      <c r="B196" s="96">
        <v>0.46225694444444443</v>
      </c>
      <c r="C196" s="2">
        <v>5.22</v>
      </c>
      <c r="D196" s="2">
        <v>5.62</v>
      </c>
      <c r="E196" s="2">
        <v>24.72</v>
      </c>
      <c r="F196" s="2">
        <v>34.42</v>
      </c>
    </row>
    <row r="197" spans="1:6" x14ac:dyDescent="0.3">
      <c r="A197" s="95">
        <v>44937</v>
      </c>
      <c r="B197" s="96">
        <v>0.46295138888888893</v>
      </c>
      <c r="C197" s="2">
        <v>5.22</v>
      </c>
      <c r="D197" s="2">
        <v>5.62</v>
      </c>
      <c r="E197" s="2">
        <v>24.72</v>
      </c>
      <c r="F197" s="2">
        <v>34.409999999999997</v>
      </c>
    </row>
    <row r="198" spans="1:6" x14ac:dyDescent="0.3">
      <c r="A198" s="95">
        <v>44937</v>
      </c>
      <c r="B198" s="96">
        <v>0.46364583333333331</v>
      </c>
      <c r="C198" s="2">
        <v>5.22</v>
      </c>
      <c r="D198" s="2">
        <v>5.62</v>
      </c>
      <c r="E198" s="2">
        <v>24.72</v>
      </c>
      <c r="F198" s="2">
        <v>34.46</v>
      </c>
    </row>
    <row r="199" spans="1:6" x14ac:dyDescent="0.3">
      <c r="A199" s="95">
        <v>44937</v>
      </c>
      <c r="B199" s="96">
        <v>0.46434027777777781</v>
      </c>
      <c r="C199" s="2">
        <v>5.22</v>
      </c>
      <c r="D199" s="2">
        <v>5.62</v>
      </c>
      <c r="E199" s="2">
        <v>24.73</v>
      </c>
      <c r="F199" s="2">
        <v>34.5</v>
      </c>
    </row>
    <row r="200" spans="1:6" x14ac:dyDescent="0.3">
      <c r="A200" s="95">
        <v>44937</v>
      </c>
      <c r="B200" s="96">
        <v>0.4650347222222222</v>
      </c>
      <c r="C200" s="2">
        <v>5.22</v>
      </c>
      <c r="D200" s="2">
        <v>5.62</v>
      </c>
      <c r="E200" s="2">
        <v>24.73</v>
      </c>
      <c r="F200" s="2">
        <v>34.44</v>
      </c>
    </row>
    <row r="201" spans="1:6" x14ac:dyDescent="0.3">
      <c r="A201" s="95">
        <v>44937</v>
      </c>
      <c r="B201" s="96">
        <v>0.46572916666666669</v>
      </c>
      <c r="C201" s="2">
        <v>5.22</v>
      </c>
      <c r="D201" s="2">
        <v>5.62</v>
      </c>
      <c r="E201" s="2">
        <v>24.73</v>
      </c>
      <c r="F201" s="2">
        <v>34.46</v>
      </c>
    </row>
    <row r="202" spans="1:6" x14ac:dyDescent="0.3">
      <c r="A202" s="95">
        <v>44937</v>
      </c>
      <c r="B202" s="96">
        <v>0.46642361111111108</v>
      </c>
      <c r="C202" s="2">
        <v>5.22</v>
      </c>
      <c r="D202" s="2">
        <v>5.62</v>
      </c>
      <c r="E202" s="2">
        <v>24.72</v>
      </c>
      <c r="F202" s="2">
        <v>34.450000000000003</v>
      </c>
    </row>
    <row r="203" spans="1:6" x14ac:dyDescent="0.3">
      <c r="A203" s="95">
        <v>44937</v>
      </c>
      <c r="B203" s="96">
        <v>0.46711805555555558</v>
      </c>
      <c r="C203" s="2">
        <v>5.22</v>
      </c>
      <c r="D203" s="2">
        <v>5.62</v>
      </c>
      <c r="E203" s="2">
        <v>24.72</v>
      </c>
      <c r="F203" s="2">
        <v>34.42</v>
      </c>
    </row>
    <row r="204" spans="1:6" x14ac:dyDescent="0.3">
      <c r="A204" s="95">
        <v>44937</v>
      </c>
      <c r="B204" s="96">
        <v>0.46781249999999996</v>
      </c>
      <c r="C204" s="2">
        <v>5.22</v>
      </c>
      <c r="D204" s="2">
        <v>5.62</v>
      </c>
      <c r="E204" s="2">
        <v>24.72</v>
      </c>
      <c r="F204" s="2">
        <v>34.409999999999997</v>
      </c>
    </row>
    <row r="205" spans="1:6" x14ac:dyDescent="0.3">
      <c r="A205" s="95">
        <v>44937</v>
      </c>
      <c r="B205" s="96">
        <v>0.46850694444444446</v>
      </c>
      <c r="C205" s="2">
        <v>5.22</v>
      </c>
      <c r="D205" s="2">
        <v>5.62</v>
      </c>
      <c r="E205" s="2">
        <v>24.72</v>
      </c>
      <c r="F205" s="2">
        <v>34.42</v>
      </c>
    </row>
    <row r="206" spans="1:6" x14ac:dyDescent="0.3">
      <c r="A206" s="95">
        <v>44937</v>
      </c>
      <c r="B206" s="96">
        <v>0.4692013888888889</v>
      </c>
      <c r="C206" s="2">
        <v>5.22</v>
      </c>
      <c r="D206" s="2">
        <v>5.62</v>
      </c>
      <c r="E206" s="2">
        <v>24.72</v>
      </c>
      <c r="F206" s="2">
        <v>34.409999999999997</v>
      </c>
    </row>
    <row r="207" spans="1:6" x14ac:dyDescent="0.3">
      <c r="A207" s="95">
        <v>44937</v>
      </c>
      <c r="B207" s="96">
        <v>0.46989583333333335</v>
      </c>
      <c r="C207" s="2">
        <v>5.22</v>
      </c>
      <c r="D207" s="2">
        <v>5.62</v>
      </c>
      <c r="E207" s="2">
        <v>24.72</v>
      </c>
      <c r="F207" s="2">
        <v>34.4</v>
      </c>
    </row>
    <row r="208" spans="1:6" x14ac:dyDescent="0.3">
      <c r="A208" s="95">
        <v>44937</v>
      </c>
      <c r="B208" s="96">
        <v>0.47059027777777779</v>
      </c>
      <c r="C208" s="2">
        <v>5.22</v>
      </c>
      <c r="D208" s="2">
        <v>5.62</v>
      </c>
      <c r="E208" s="2">
        <v>24.72</v>
      </c>
      <c r="F208" s="2">
        <v>34.39</v>
      </c>
    </row>
    <row r="209" spans="1:6" x14ac:dyDescent="0.3">
      <c r="A209" s="95">
        <v>44937</v>
      </c>
      <c r="B209" s="96">
        <v>0.47128472222222223</v>
      </c>
      <c r="C209" s="2">
        <v>5.22</v>
      </c>
      <c r="D209" s="2">
        <v>5.62</v>
      </c>
      <c r="E209" s="2">
        <v>24.72</v>
      </c>
      <c r="F209" s="2">
        <v>34.409999999999997</v>
      </c>
    </row>
    <row r="210" spans="1:6" x14ac:dyDescent="0.3">
      <c r="A210" s="95">
        <v>44937</v>
      </c>
      <c r="B210" s="96">
        <v>0.47197916666666667</v>
      </c>
      <c r="C210" s="2">
        <v>5.22</v>
      </c>
      <c r="D210" s="2">
        <v>5.62</v>
      </c>
      <c r="E210" s="2">
        <v>24.72</v>
      </c>
      <c r="F210" s="2">
        <v>34.43</v>
      </c>
    </row>
    <row r="211" spans="1:6" x14ac:dyDescent="0.3">
      <c r="A211" s="95">
        <v>44937</v>
      </c>
      <c r="B211" s="96">
        <v>0.47267361111111111</v>
      </c>
      <c r="C211" s="2">
        <v>5.22</v>
      </c>
      <c r="D211" s="2">
        <v>5.62</v>
      </c>
      <c r="E211" s="2">
        <v>24.72</v>
      </c>
      <c r="F211" s="2">
        <v>34.39</v>
      </c>
    </row>
    <row r="212" spans="1:6" x14ac:dyDescent="0.3">
      <c r="A212" s="95">
        <v>44937</v>
      </c>
      <c r="B212" s="96">
        <v>0.47336805555555556</v>
      </c>
      <c r="C212" s="2">
        <v>5.22</v>
      </c>
      <c r="D212" s="2">
        <v>5.62</v>
      </c>
      <c r="E212" s="2">
        <v>24.72</v>
      </c>
      <c r="F212" s="2">
        <v>34.4</v>
      </c>
    </row>
    <row r="213" spans="1:6" x14ac:dyDescent="0.3">
      <c r="A213" s="95">
        <v>44937</v>
      </c>
      <c r="B213" s="96">
        <v>0.4740625</v>
      </c>
      <c r="C213" s="2">
        <v>5.22</v>
      </c>
      <c r="D213" s="2">
        <v>5.62</v>
      </c>
      <c r="E213" s="2">
        <v>24.72</v>
      </c>
      <c r="F213" s="2">
        <v>34.42</v>
      </c>
    </row>
    <row r="214" spans="1:6" x14ac:dyDescent="0.3">
      <c r="A214" s="95">
        <v>44937</v>
      </c>
      <c r="B214" s="96">
        <v>0.47475694444444444</v>
      </c>
      <c r="C214" s="2">
        <v>5.22</v>
      </c>
      <c r="D214" s="2">
        <v>5.62</v>
      </c>
      <c r="E214" s="2">
        <v>24.72</v>
      </c>
      <c r="F214" s="2">
        <v>34.479999999999997</v>
      </c>
    </row>
    <row r="215" spans="1:6" x14ac:dyDescent="0.3">
      <c r="A215" s="95">
        <v>44937</v>
      </c>
      <c r="B215" s="96">
        <v>0.47545138888888888</v>
      </c>
      <c r="C215" s="2">
        <v>5.22</v>
      </c>
      <c r="D215" s="2">
        <v>5.62</v>
      </c>
      <c r="E215" s="2">
        <v>24.72</v>
      </c>
      <c r="F215" s="2">
        <v>34.47</v>
      </c>
    </row>
    <row r="216" spans="1:6" x14ac:dyDescent="0.3">
      <c r="A216" s="95">
        <v>44937</v>
      </c>
      <c r="B216" s="96">
        <v>0.47614583333333332</v>
      </c>
      <c r="C216" s="2">
        <v>5.22</v>
      </c>
      <c r="D216" s="2">
        <v>5.62</v>
      </c>
      <c r="E216" s="2">
        <v>24.72</v>
      </c>
      <c r="F216" s="2">
        <v>34.44</v>
      </c>
    </row>
    <row r="217" spans="1:6" x14ac:dyDescent="0.3">
      <c r="A217" s="95">
        <v>44937</v>
      </c>
      <c r="B217" s="96">
        <v>0.47684027777777777</v>
      </c>
      <c r="C217" s="2">
        <v>5.22</v>
      </c>
      <c r="D217" s="2">
        <v>5.62</v>
      </c>
      <c r="E217" s="2">
        <v>24.72</v>
      </c>
      <c r="F217" s="2">
        <v>34.44</v>
      </c>
    </row>
    <row r="218" spans="1:6" x14ac:dyDescent="0.3">
      <c r="A218" s="95">
        <v>44937</v>
      </c>
      <c r="B218" s="96">
        <v>0.47753472222222221</v>
      </c>
      <c r="C218" s="2">
        <v>5.22</v>
      </c>
      <c r="D218" s="2">
        <v>5.62</v>
      </c>
      <c r="E218" s="2">
        <v>24.72</v>
      </c>
      <c r="F218" s="2">
        <v>34.42</v>
      </c>
    </row>
    <row r="219" spans="1:6" x14ac:dyDescent="0.3">
      <c r="A219" s="95">
        <v>44937</v>
      </c>
      <c r="B219" s="96">
        <v>0.47822916666666665</v>
      </c>
      <c r="C219" s="2">
        <v>5.22</v>
      </c>
      <c r="D219" s="2">
        <v>5.62</v>
      </c>
      <c r="E219" s="2">
        <v>24.71</v>
      </c>
      <c r="F219" s="2">
        <v>34.43</v>
      </c>
    </row>
    <row r="220" spans="1:6" x14ac:dyDescent="0.3">
      <c r="A220" s="95">
        <v>44937</v>
      </c>
      <c r="B220" s="96">
        <v>0.47892361111111109</v>
      </c>
      <c r="C220" s="2">
        <v>5.22</v>
      </c>
      <c r="D220" s="2">
        <v>5.62</v>
      </c>
      <c r="E220" s="2">
        <v>24.72</v>
      </c>
      <c r="F220" s="2">
        <v>34.43</v>
      </c>
    </row>
    <row r="221" spans="1:6" x14ac:dyDescent="0.3">
      <c r="A221" s="95">
        <v>44937</v>
      </c>
      <c r="B221" s="96">
        <v>0.47961805555555559</v>
      </c>
      <c r="C221" s="2">
        <v>5.22</v>
      </c>
      <c r="D221" s="2">
        <v>5.62</v>
      </c>
      <c r="E221" s="2">
        <v>24.72</v>
      </c>
      <c r="F221" s="2">
        <v>34.39</v>
      </c>
    </row>
    <row r="222" spans="1:6" x14ac:dyDescent="0.3">
      <c r="A222" s="95">
        <v>44937</v>
      </c>
      <c r="B222" s="96">
        <v>0.48031249999999998</v>
      </c>
      <c r="C222" s="2">
        <v>5.22</v>
      </c>
      <c r="D222" s="2">
        <v>5.62</v>
      </c>
      <c r="E222" s="2">
        <v>24.72</v>
      </c>
      <c r="F222" s="2">
        <v>34.369999999999997</v>
      </c>
    </row>
    <row r="223" spans="1:6" x14ac:dyDescent="0.3">
      <c r="A223" s="95">
        <v>44937</v>
      </c>
      <c r="B223" s="96">
        <v>0.48100694444444447</v>
      </c>
      <c r="C223" s="2">
        <v>5.22</v>
      </c>
      <c r="D223" s="2">
        <v>5.62</v>
      </c>
      <c r="E223" s="2">
        <v>24.72</v>
      </c>
      <c r="F223" s="2">
        <v>34.380000000000003</v>
      </c>
    </row>
    <row r="224" spans="1:6" x14ac:dyDescent="0.3">
      <c r="A224" s="95">
        <v>44937</v>
      </c>
      <c r="B224" s="96">
        <v>0.48170138888888886</v>
      </c>
      <c r="C224" s="2">
        <v>5.22</v>
      </c>
      <c r="D224" s="2">
        <v>5.62</v>
      </c>
      <c r="E224" s="2">
        <v>24.72</v>
      </c>
      <c r="F224" s="2">
        <v>34.409999999999997</v>
      </c>
    </row>
    <row r="225" spans="1:6" x14ac:dyDescent="0.3">
      <c r="A225" s="95">
        <v>44937</v>
      </c>
      <c r="B225" s="96">
        <v>0.48239583333333336</v>
      </c>
      <c r="C225" s="2">
        <v>5.22</v>
      </c>
      <c r="D225" s="2">
        <v>5.62</v>
      </c>
      <c r="E225" s="2">
        <v>24.72</v>
      </c>
      <c r="F225" s="2">
        <v>34.380000000000003</v>
      </c>
    </row>
    <row r="226" spans="1:6" x14ac:dyDescent="0.3">
      <c r="A226" s="95">
        <v>44937</v>
      </c>
      <c r="B226" s="96">
        <v>0.48309027777777774</v>
      </c>
      <c r="C226" s="2">
        <v>5.22</v>
      </c>
      <c r="D226" s="2">
        <v>5.62</v>
      </c>
      <c r="E226" s="2">
        <v>24.72</v>
      </c>
      <c r="F226" s="2">
        <v>34.39</v>
      </c>
    </row>
    <row r="227" spans="1:6" x14ac:dyDescent="0.3">
      <c r="A227" s="95">
        <v>44937</v>
      </c>
      <c r="B227" s="96">
        <v>0.48378472222222224</v>
      </c>
      <c r="C227" s="2">
        <v>5.22</v>
      </c>
      <c r="D227" s="2">
        <v>5.62</v>
      </c>
      <c r="E227" s="2">
        <v>24.72</v>
      </c>
      <c r="F227" s="2">
        <v>34.450000000000003</v>
      </c>
    </row>
    <row r="228" spans="1:6" x14ac:dyDescent="0.3">
      <c r="A228" s="95">
        <v>44937</v>
      </c>
      <c r="B228" s="96">
        <v>0.48447916666666663</v>
      </c>
      <c r="C228" s="2">
        <v>5.22</v>
      </c>
      <c r="D228" s="2">
        <v>5.62</v>
      </c>
      <c r="E228" s="2">
        <v>24.73</v>
      </c>
      <c r="F228" s="2">
        <v>34.46</v>
      </c>
    </row>
    <row r="229" spans="1:6" x14ac:dyDescent="0.3">
      <c r="A229" s="95">
        <v>44937</v>
      </c>
      <c r="B229" s="96">
        <v>0.48517361111111112</v>
      </c>
      <c r="C229" s="2">
        <v>5.22</v>
      </c>
      <c r="D229" s="2">
        <v>5.62</v>
      </c>
      <c r="E229" s="2">
        <v>24.76</v>
      </c>
      <c r="F229" s="2">
        <v>34.42</v>
      </c>
    </row>
    <row r="230" spans="1:6" x14ac:dyDescent="0.3">
      <c r="A230" s="95">
        <v>44937</v>
      </c>
      <c r="B230" s="96">
        <v>0.48586805555555551</v>
      </c>
      <c r="C230" s="2">
        <v>5.22</v>
      </c>
      <c r="D230" s="2">
        <v>5.62</v>
      </c>
      <c r="E230" s="2">
        <v>24.79</v>
      </c>
      <c r="F230" s="2">
        <v>34.450000000000003</v>
      </c>
    </row>
    <row r="231" spans="1:6" x14ac:dyDescent="0.3">
      <c r="A231" s="95">
        <v>44937</v>
      </c>
      <c r="B231" s="96">
        <v>0.48656250000000001</v>
      </c>
      <c r="C231" s="2">
        <v>5.22</v>
      </c>
      <c r="D231" s="2">
        <v>5.62</v>
      </c>
      <c r="E231" s="2">
        <v>24.8</v>
      </c>
      <c r="F231" s="2">
        <v>34.479999999999997</v>
      </c>
    </row>
    <row r="232" spans="1:6" x14ac:dyDescent="0.3">
      <c r="A232" s="95">
        <v>44937</v>
      </c>
      <c r="B232" s="96">
        <v>0.4872569444444444</v>
      </c>
      <c r="C232" s="2">
        <v>5.22</v>
      </c>
      <c r="D232" s="2">
        <v>5.62</v>
      </c>
      <c r="E232" s="2">
        <v>24.82</v>
      </c>
      <c r="F232" s="2">
        <v>34.47</v>
      </c>
    </row>
    <row r="233" spans="1:6" x14ac:dyDescent="0.3">
      <c r="A233" s="95">
        <v>44937</v>
      </c>
      <c r="B233" s="96">
        <v>0.48795138888888889</v>
      </c>
      <c r="C233" s="2">
        <v>5.22</v>
      </c>
      <c r="D233" s="2">
        <v>5.62</v>
      </c>
      <c r="E233" s="2">
        <v>24.82</v>
      </c>
      <c r="F233" s="2">
        <v>34.46</v>
      </c>
    </row>
    <row r="234" spans="1:6" x14ac:dyDescent="0.3">
      <c r="A234" s="95">
        <v>44937</v>
      </c>
      <c r="B234" s="96">
        <v>0.48864583333333328</v>
      </c>
      <c r="C234" s="2">
        <v>5.22</v>
      </c>
      <c r="D234" s="2">
        <v>5.62</v>
      </c>
      <c r="E234" s="2">
        <v>24.84</v>
      </c>
      <c r="F234" s="2">
        <v>34.47</v>
      </c>
    </row>
    <row r="235" spans="1:6" x14ac:dyDescent="0.3">
      <c r="A235" s="95">
        <v>44937</v>
      </c>
      <c r="B235" s="96">
        <v>0.48934027777777778</v>
      </c>
      <c r="C235" s="2">
        <v>5.22</v>
      </c>
      <c r="D235" s="2">
        <v>5.62</v>
      </c>
      <c r="E235" s="2">
        <v>24.91</v>
      </c>
      <c r="F235" s="2">
        <v>34.53</v>
      </c>
    </row>
    <row r="236" spans="1:6" x14ac:dyDescent="0.3">
      <c r="A236" s="95">
        <v>44937</v>
      </c>
      <c r="B236" s="96">
        <v>0.49003472222222227</v>
      </c>
      <c r="C236" s="2">
        <v>5.22</v>
      </c>
      <c r="D236" s="2">
        <v>5.62</v>
      </c>
      <c r="E236" s="2">
        <v>24.98</v>
      </c>
      <c r="F236" s="2">
        <v>34.53</v>
      </c>
    </row>
    <row r="237" spans="1:6" x14ac:dyDescent="0.3">
      <c r="A237" s="95">
        <v>44937</v>
      </c>
      <c r="B237" s="96">
        <v>0.49072916666666666</v>
      </c>
      <c r="C237" s="2">
        <v>5.22</v>
      </c>
      <c r="D237" s="2">
        <v>5.62</v>
      </c>
      <c r="E237" s="2">
        <v>25.01</v>
      </c>
      <c r="F237" s="2">
        <v>34.58</v>
      </c>
    </row>
    <row r="238" spans="1:6" x14ac:dyDescent="0.3">
      <c r="A238" s="95">
        <v>44937</v>
      </c>
      <c r="B238" s="96">
        <v>0.49142361111111116</v>
      </c>
      <c r="C238" s="2">
        <v>5.22</v>
      </c>
      <c r="D238" s="2">
        <v>5.62</v>
      </c>
      <c r="E238" s="2">
        <v>25.02</v>
      </c>
      <c r="F238" s="2">
        <v>34.56</v>
      </c>
    </row>
    <row r="239" spans="1:6" x14ac:dyDescent="0.3">
      <c r="A239" s="95">
        <v>44937</v>
      </c>
      <c r="B239" s="96">
        <v>0.49211805555555554</v>
      </c>
      <c r="C239" s="2">
        <v>5.22</v>
      </c>
      <c r="D239" s="2">
        <v>5.62</v>
      </c>
      <c r="E239" s="2">
        <v>25.02</v>
      </c>
      <c r="F239" s="2">
        <v>34.520000000000003</v>
      </c>
    </row>
    <row r="240" spans="1:6" x14ac:dyDescent="0.3">
      <c r="A240" s="95">
        <v>44937</v>
      </c>
      <c r="B240" s="96">
        <v>0.49281250000000004</v>
      </c>
      <c r="C240" s="2">
        <v>5.22</v>
      </c>
      <c r="D240" s="2">
        <v>5.62</v>
      </c>
      <c r="E240" s="2">
        <v>25.02</v>
      </c>
      <c r="F240" s="2">
        <v>34.54</v>
      </c>
    </row>
    <row r="241" spans="1:6" x14ac:dyDescent="0.3">
      <c r="A241" s="95">
        <v>44937</v>
      </c>
      <c r="B241" s="96">
        <v>0.49350694444444443</v>
      </c>
      <c r="C241" s="2">
        <v>5.22</v>
      </c>
      <c r="D241" s="2">
        <v>5.62</v>
      </c>
      <c r="E241" s="2">
        <v>25.02</v>
      </c>
      <c r="F241" s="2">
        <v>34.53</v>
      </c>
    </row>
    <row r="242" spans="1:6" x14ac:dyDescent="0.3">
      <c r="A242" s="95">
        <v>44937</v>
      </c>
      <c r="B242" s="96">
        <v>0.49420138888888893</v>
      </c>
      <c r="C242" s="2">
        <v>5.22</v>
      </c>
      <c r="D242" s="2">
        <v>5.62</v>
      </c>
      <c r="E242" s="2">
        <v>25.02</v>
      </c>
      <c r="F242" s="2">
        <v>34.479999999999997</v>
      </c>
    </row>
    <row r="243" spans="1:6" x14ac:dyDescent="0.3">
      <c r="A243" s="95">
        <v>44937</v>
      </c>
      <c r="B243" s="96">
        <v>0.49489583333333331</v>
      </c>
      <c r="C243" s="2">
        <v>5.22</v>
      </c>
      <c r="D243" s="2">
        <v>5.62</v>
      </c>
      <c r="E243" s="2">
        <v>25.02</v>
      </c>
      <c r="F243" s="2">
        <v>34.5</v>
      </c>
    </row>
    <row r="244" spans="1:6" x14ac:dyDescent="0.3">
      <c r="A244" s="95">
        <v>44937</v>
      </c>
      <c r="B244" s="96">
        <v>0.49559027777777781</v>
      </c>
      <c r="C244" s="2">
        <v>5.22</v>
      </c>
      <c r="D244" s="2">
        <v>5.62</v>
      </c>
      <c r="E244" s="2">
        <v>25.02</v>
      </c>
      <c r="F244" s="2">
        <v>34.450000000000003</v>
      </c>
    </row>
    <row r="245" spans="1:6" x14ac:dyDescent="0.3">
      <c r="A245" s="95">
        <v>44937</v>
      </c>
      <c r="B245" s="96">
        <v>0.4962847222222222</v>
      </c>
      <c r="C245" s="2">
        <v>5.22</v>
      </c>
      <c r="D245" s="2">
        <v>5.62</v>
      </c>
      <c r="E245" s="2">
        <v>25.02</v>
      </c>
      <c r="F245" s="2">
        <v>34.43</v>
      </c>
    </row>
    <row r="246" spans="1:6" x14ac:dyDescent="0.3">
      <c r="A246" s="95">
        <v>44937</v>
      </c>
      <c r="B246" s="96">
        <v>0.49697916666666669</v>
      </c>
      <c r="C246" s="2">
        <v>5.22</v>
      </c>
      <c r="D246" s="2">
        <v>5.62</v>
      </c>
      <c r="E246" s="2">
        <v>25.03</v>
      </c>
      <c r="F246" s="2">
        <v>34.49</v>
      </c>
    </row>
    <row r="247" spans="1:6" x14ac:dyDescent="0.3">
      <c r="A247" s="95">
        <v>44937</v>
      </c>
      <c r="B247" s="96">
        <v>0.49767361111111108</v>
      </c>
      <c r="C247" s="2">
        <v>5.22</v>
      </c>
      <c r="D247" s="2">
        <v>5.62</v>
      </c>
      <c r="E247" s="2">
        <v>25.02</v>
      </c>
      <c r="F247" s="2">
        <v>34.46</v>
      </c>
    </row>
    <row r="248" spans="1:6" x14ac:dyDescent="0.3">
      <c r="A248" s="95">
        <v>44937</v>
      </c>
      <c r="B248" s="96">
        <v>0.49836805555555558</v>
      </c>
      <c r="C248" s="2">
        <v>5.22</v>
      </c>
      <c r="D248" s="2">
        <v>5.62</v>
      </c>
      <c r="E248" s="2">
        <v>25.02</v>
      </c>
      <c r="F248" s="2">
        <v>34.51</v>
      </c>
    </row>
    <row r="249" spans="1:6" x14ac:dyDescent="0.3">
      <c r="A249" s="95">
        <v>44937</v>
      </c>
      <c r="B249" s="96">
        <v>0.49906249999999996</v>
      </c>
      <c r="C249" s="2">
        <v>5.22</v>
      </c>
      <c r="D249" s="2">
        <v>5.62</v>
      </c>
      <c r="E249" s="2">
        <v>25.02</v>
      </c>
      <c r="F249" s="2">
        <v>34.5</v>
      </c>
    </row>
    <row r="250" spans="1:6" x14ac:dyDescent="0.3">
      <c r="A250" s="95">
        <v>44937</v>
      </c>
      <c r="B250" s="96">
        <v>0.49975694444444446</v>
      </c>
      <c r="C250" s="2">
        <v>5.22</v>
      </c>
      <c r="D250" s="2">
        <v>5.62</v>
      </c>
      <c r="E250" s="2">
        <v>25.02</v>
      </c>
      <c r="F250" s="2">
        <v>34.46</v>
      </c>
    </row>
    <row r="251" spans="1:6" x14ac:dyDescent="0.3">
      <c r="A251" s="95">
        <v>44937</v>
      </c>
      <c r="B251" s="96">
        <v>0.50045138888888896</v>
      </c>
      <c r="C251" s="2">
        <v>5.22</v>
      </c>
      <c r="D251" s="2">
        <v>5.62</v>
      </c>
      <c r="E251" s="2">
        <v>25.02</v>
      </c>
      <c r="F251" s="2">
        <v>34.43</v>
      </c>
    </row>
    <row r="252" spans="1:6" x14ac:dyDescent="0.3">
      <c r="A252" s="95">
        <v>44937</v>
      </c>
      <c r="B252" s="96">
        <v>0.50114583333333329</v>
      </c>
      <c r="C252" s="2">
        <v>5.22</v>
      </c>
      <c r="D252" s="2">
        <v>5.62</v>
      </c>
      <c r="E252" s="2">
        <v>25.02</v>
      </c>
      <c r="F252" s="2">
        <v>34.409999999999997</v>
      </c>
    </row>
    <row r="253" spans="1:6" x14ac:dyDescent="0.3">
      <c r="A253" s="95">
        <v>44937</v>
      </c>
      <c r="B253" s="96">
        <v>0.50184027777777784</v>
      </c>
      <c r="C253" s="2">
        <v>5.22</v>
      </c>
      <c r="D253" s="2">
        <v>5.62</v>
      </c>
      <c r="E253" s="2">
        <v>25.02</v>
      </c>
      <c r="F253" s="2">
        <v>34.44</v>
      </c>
    </row>
    <row r="254" spans="1:6" x14ac:dyDescent="0.3">
      <c r="A254" s="95">
        <v>44937</v>
      </c>
      <c r="B254" s="96">
        <v>0.50253472222222217</v>
      </c>
      <c r="C254" s="2">
        <v>5.22</v>
      </c>
      <c r="D254" s="2">
        <v>5.62</v>
      </c>
      <c r="E254" s="2">
        <v>25.01</v>
      </c>
      <c r="F254" s="2">
        <v>34.450000000000003</v>
      </c>
    </row>
    <row r="255" spans="1:6" x14ac:dyDescent="0.3">
      <c r="A255" s="95">
        <v>44937</v>
      </c>
      <c r="B255" s="96">
        <v>0.50322916666666673</v>
      </c>
      <c r="C255" s="2">
        <v>5.22</v>
      </c>
      <c r="D255" s="2">
        <v>5.62</v>
      </c>
      <c r="E255" s="2">
        <v>25.01</v>
      </c>
      <c r="F255" s="2">
        <v>34.43</v>
      </c>
    </row>
    <row r="256" spans="1:6" x14ac:dyDescent="0.3">
      <c r="A256" s="95">
        <v>44937</v>
      </c>
      <c r="B256" s="96">
        <v>0.50392361111111106</v>
      </c>
      <c r="C256" s="2">
        <v>5.22</v>
      </c>
      <c r="D256" s="2">
        <v>5.62</v>
      </c>
      <c r="E256" s="2">
        <v>25.01</v>
      </c>
      <c r="F256" s="2">
        <v>34.42</v>
      </c>
    </row>
    <row r="257" spans="1:6" x14ac:dyDescent="0.3">
      <c r="A257" s="95">
        <v>44937</v>
      </c>
      <c r="B257" s="96">
        <v>0.50461805555555561</v>
      </c>
      <c r="C257" s="2">
        <v>5.22</v>
      </c>
      <c r="D257" s="2">
        <v>5.62</v>
      </c>
      <c r="E257" s="2">
        <v>25.01</v>
      </c>
      <c r="F257" s="2">
        <v>34.46</v>
      </c>
    </row>
    <row r="258" spans="1:6" x14ac:dyDescent="0.3">
      <c r="A258" s="95">
        <v>44937</v>
      </c>
      <c r="B258" s="96">
        <v>0.50531249999999994</v>
      </c>
      <c r="C258" s="2">
        <v>5.22</v>
      </c>
      <c r="D258" s="2">
        <v>5.62</v>
      </c>
      <c r="E258" s="2">
        <v>25.01</v>
      </c>
      <c r="F258" s="2">
        <v>34.520000000000003</v>
      </c>
    </row>
    <row r="259" spans="1:6" x14ac:dyDescent="0.3">
      <c r="A259" s="95">
        <v>44937</v>
      </c>
      <c r="B259" s="96">
        <v>0.5060069444444445</v>
      </c>
      <c r="C259" s="2">
        <v>5.22</v>
      </c>
      <c r="D259" s="2">
        <v>5.62</v>
      </c>
      <c r="E259" s="2">
        <v>25.01</v>
      </c>
      <c r="F259" s="2">
        <v>34.49</v>
      </c>
    </row>
    <row r="260" spans="1:6" x14ac:dyDescent="0.3">
      <c r="A260" s="95">
        <v>44937</v>
      </c>
      <c r="B260" s="96">
        <v>0.50670138888888883</v>
      </c>
      <c r="C260" s="2">
        <v>5.22</v>
      </c>
      <c r="D260" s="2">
        <v>5.62</v>
      </c>
      <c r="E260" s="2">
        <v>25.01</v>
      </c>
      <c r="F260" s="2">
        <v>34.479999999999997</v>
      </c>
    </row>
    <row r="261" spans="1:6" x14ac:dyDescent="0.3">
      <c r="A261" s="95">
        <v>44937</v>
      </c>
      <c r="B261" s="96">
        <v>0.50739583333333338</v>
      </c>
      <c r="C261" s="2">
        <v>5.22</v>
      </c>
      <c r="D261" s="2">
        <v>5.62</v>
      </c>
      <c r="E261" s="2">
        <v>25.01</v>
      </c>
      <c r="F261" s="2">
        <v>34.49</v>
      </c>
    </row>
    <row r="262" spans="1:6" x14ac:dyDescent="0.3">
      <c r="A262" s="95">
        <v>44937</v>
      </c>
      <c r="B262" s="96">
        <v>0.50809027777777771</v>
      </c>
      <c r="C262" s="2">
        <v>5.22</v>
      </c>
      <c r="D262" s="2">
        <v>5.62</v>
      </c>
      <c r="E262" s="2">
        <v>25.01</v>
      </c>
      <c r="F262" s="2">
        <v>34.479999999999997</v>
      </c>
    </row>
    <row r="263" spans="1:6" x14ac:dyDescent="0.3">
      <c r="A263" s="95">
        <v>44937</v>
      </c>
      <c r="B263" s="96">
        <v>0.50878472222222226</v>
      </c>
      <c r="C263" s="2">
        <v>5.22</v>
      </c>
      <c r="D263" s="2">
        <v>5.62</v>
      </c>
      <c r="E263" s="2">
        <v>25.01</v>
      </c>
      <c r="F263" s="2">
        <v>34.42</v>
      </c>
    </row>
    <row r="264" spans="1:6" x14ac:dyDescent="0.3">
      <c r="A264" s="95">
        <v>44937</v>
      </c>
      <c r="B264" s="96">
        <v>0.50947916666666659</v>
      </c>
      <c r="C264" s="2">
        <v>5.22</v>
      </c>
      <c r="D264" s="2">
        <v>5.62</v>
      </c>
      <c r="E264" s="2">
        <v>25.01</v>
      </c>
      <c r="F264" s="2">
        <v>34.44</v>
      </c>
    </row>
    <row r="265" spans="1:6" x14ac:dyDescent="0.3">
      <c r="A265" s="95">
        <v>44937</v>
      </c>
      <c r="B265" s="96">
        <v>0.51017361111111115</v>
      </c>
      <c r="C265" s="2">
        <v>5.22</v>
      </c>
      <c r="D265" s="2">
        <v>5.62</v>
      </c>
      <c r="E265" s="2">
        <v>25.01</v>
      </c>
      <c r="F265" s="2">
        <v>34.479999999999997</v>
      </c>
    </row>
    <row r="266" spans="1:6" x14ac:dyDescent="0.3">
      <c r="A266" s="95">
        <v>44937</v>
      </c>
      <c r="B266" s="96">
        <v>0.51086805555555559</v>
      </c>
      <c r="C266" s="2">
        <v>5.22</v>
      </c>
      <c r="D266" s="2">
        <v>5.62</v>
      </c>
      <c r="E266" s="2">
        <v>25.02</v>
      </c>
      <c r="F266" s="2">
        <v>34.49</v>
      </c>
    </row>
    <row r="267" spans="1:6" x14ac:dyDescent="0.3">
      <c r="A267" s="95">
        <v>44937</v>
      </c>
      <c r="B267" s="96">
        <v>0.51156250000000003</v>
      </c>
      <c r="C267" s="2">
        <v>5.22</v>
      </c>
      <c r="D267" s="2">
        <v>5.62</v>
      </c>
      <c r="E267" s="2">
        <v>25.02</v>
      </c>
      <c r="F267" s="2">
        <v>34.43</v>
      </c>
    </row>
    <row r="268" spans="1:6" x14ac:dyDescent="0.3">
      <c r="A268" s="95">
        <v>44937</v>
      </c>
      <c r="B268" s="96">
        <v>0.51225694444444447</v>
      </c>
      <c r="C268" s="2">
        <v>5.22</v>
      </c>
      <c r="D268" s="2">
        <v>5.62</v>
      </c>
      <c r="E268" s="2">
        <v>25.01</v>
      </c>
      <c r="F268" s="2">
        <v>34.409999999999997</v>
      </c>
    </row>
    <row r="269" spans="1:6" x14ac:dyDescent="0.3">
      <c r="A269" s="95">
        <v>44937</v>
      </c>
      <c r="B269" s="96">
        <v>0.51295138888888892</v>
      </c>
      <c r="C269" s="2">
        <v>5.22</v>
      </c>
      <c r="D269" s="2">
        <v>5.62</v>
      </c>
      <c r="E269" s="2">
        <v>25.01</v>
      </c>
      <c r="F269" s="2">
        <v>34.42</v>
      </c>
    </row>
    <row r="270" spans="1:6" x14ac:dyDescent="0.3">
      <c r="A270" s="95">
        <v>44937</v>
      </c>
      <c r="B270" s="96">
        <v>0.51364583333333336</v>
      </c>
      <c r="C270" s="2">
        <v>5.22</v>
      </c>
      <c r="D270" s="2">
        <v>5.62</v>
      </c>
      <c r="E270" s="2">
        <v>25.01</v>
      </c>
      <c r="F270" s="2">
        <v>34.4</v>
      </c>
    </row>
    <row r="271" spans="1:6" x14ac:dyDescent="0.3">
      <c r="A271" s="95">
        <v>44937</v>
      </c>
      <c r="B271" s="96">
        <v>0.5143402777777778</v>
      </c>
      <c r="C271" s="2">
        <v>5.22</v>
      </c>
      <c r="D271" s="2">
        <v>5.62</v>
      </c>
      <c r="E271" s="2">
        <v>25.02</v>
      </c>
      <c r="F271" s="2">
        <v>34.39</v>
      </c>
    </row>
    <row r="272" spans="1:6" x14ac:dyDescent="0.3">
      <c r="A272" s="95">
        <v>44937</v>
      </c>
      <c r="B272" s="96">
        <v>0.51503472222222224</v>
      </c>
      <c r="C272" s="2">
        <v>5.22</v>
      </c>
      <c r="D272" s="2">
        <v>5.62</v>
      </c>
      <c r="E272" s="2">
        <v>25.02</v>
      </c>
      <c r="F272" s="2">
        <v>34.39</v>
      </c>
    </row>
    <row r="273" spans="1:7" x14ac:dyDescent="0.3">
      <c r="A273" s="95">
        <v>44937</v>
      </c>
      <c r="B273" s="96">
        <v>0.51572916666666668</v>
      </c>
      <c r="C273" s="2">
        <v>5.22</v>
      </c>
      <c r="D273" s="2">
        <v>5.62</v>
      </c>
      <c r="E273" s="2">
        <v>25.02</v>
      </c>
      <c r="F273" s="2">
        <v>34.39</v>
      </c>
    </row>
    <row r="274" spans="1:7" x14ac:dyDescent="0.3">
      <c r="A274" s="95">
        <v>44937</v>
      </c>
      <c r="B274" s="96">
        <v>0.51642361111111112</v>
      </c>
      <c r="C274" s="2">
        <v>5.22</v>
      </c>
      <c r="D274" s="2">
        <v>5.62</v>
      </c>
      <c r="E274" s="2">
        <v>25.02</v>
      </c>
      <c r="F274" s="2">
        <v>34.39</v>
      </c>
    </row>
    <row r="275" spans="1:7" x14ac:dyDescent="0.3">
      <c r="A275" s="95">
        <v>44937</v>
      </c>
      <c r="B275" s="96">
        <v>0.51711805555555557</v>
      </c>
      <c r="C275" s="2">
        <v>5.22</v>
      </c>
      <c r="D275" s="2">
        <v>5.62</v>
      </c>
      <c r="E275" s="2">
        <v>25.02</v>
      </c>
      <c r="F275" s="2">
        <v>34.39</v>
      </c>
    </row>
    <row r="276" spans="1:7" x14ac:dyDescent="0.3">
      <c r="A276" s="95">
        <v>44937</v>
      </c>
      <c r="B276" s="96">
        <v>0.51781250000000001</v>
      </c>
      <c r="C276" s="2">
        <v>5.22</v>
      </c>
      <c r="D276" s="2">
        <v>5.62</v>
      </c>
      <c r="E276" s="2">
        <v>25.02</v>
      </c>
      <c r="F276" s="2">
        <v>34.39</v>
      </c>
    </row>
    <row r="277" spans="1:7" x14ac:dyDescent="0.3">
      <c r="A277" s="95">
        <v>44937</v>
      </c>
      <c r="B277" s="96">
        <v>0.51850694444444445</v>
      </c>
      <c r="C277" s="2">
        <v>5.22</v>
      </c>
      <c r="D277" s="2">
        <v>5.62</v>
      </c>
      <c r="E277" s="2">
        <v>25.02</v>
      </c>
      <c r="F277" s="2">
        <v>34.39</v>
      </c>
    </row>
    <row r="278" spans="1:7" x14ac:dyDescent="0.3">
      <c r="A278" s="95">
        <v>44937</v>
      </c>
      <c r="B278" s="96">
        <v>0.51920138888888889</v>
      </c>
      <c r="C278" s="2">
        <v>5.22</v>
      </c>
      <c r="D278" s="2">
        <v>5.62</v>
      </c>
      <c r="E278" s="2">
        <v>25.02</v>
      </c>
      <c r="F278" s="2">
        <v>34.39</v>
      </c>
    </row>
    <row r="279" spans="1:7" x14ac:dyDescent="0.3">
      <c r="A279" s="95">
        <v>44937</v>
      </c>
      <c r="B279" s="96">
        <v>0.51989583333333333</v>
      </c>
      <c r="C279" s="2">
        <v>5.22</v>
      </c>
      <c r="D279" s="2">
        <v>5.62</v>
      </c>
      <c r="E279" s="2">
        <v>25.02</v>
      </c>
      <c r="F279" s="2">
        <v>34.340000000000003</v>
      </c>
    </row>
    <row r="280" spans="1:7" x14ac:dyDescent="0.3">
      <c r="A280" s="95">
        <v>44937</v>
      </c>
      <c r="B280" s="96">
        <v>0.52059027777777778</v>
      </c>
      <c r="C280" s="2">
        <v>5.22</v>
      </c>
      <c r="D280" s="2">
        <v>5.62</v>
      </c>
      <c r="E280" s="2">
        <v>25.02</v>
      </c>
      <c r="F280" s="2">
        <v>34.35</v>
      </c>
    </row>
    <row r="281" spans="1:7" x14ac:dyDescent="0.3">
      <c r="A281" s="95">
        <v>44937</v>
      </c>
      <c r="B281" s="96">
        <v>0.52128472222222222</v>
      </c>
      <c r="C281" s="2">
        <v>5.22</v>
      </c>
      <c r="D281" s="2">
        <v>5.62</v>
      </c>
      <c r="E281" s="2">
        <v>25.02</v>
      </c>
      <c r="F281" s="2">
        <v>34.369999999999997</v>
      </c>
    </row>
    <row r="282" spans="1:7" x14ac:dyDescent="0.3">
      <c r="A282" s="95">
        <v>44937</v>
      </c>
      <c r="B282" s="96">
        <v>0.52197916666666666</v>
      </c>
      <c r="C282" s="2">
        <v>5.22</v>
      </c>
      <c r="D282" s="2">
        <v>5.62</v>
      </c>
      <c r="E282" s="2">
        <v>25.02</v>
      </c>
      <c r="F282" s="2">
        <v>34.340000000000003</v>
      </c>
    </row>
    <row r="283" spans="1:7" x14ac:dyDescent="0.3">
      <c r="A283" s="95">
        <v>44937</v>
      </c>
      <c r="B283" s="96">
        <v>0.5226736111111111</v>
      </c>
      <c r="C283" s="2">
        <v>5.22</v>
      </c>
      <c r="D283" s="2">
        <v>5.62</v>
      </c>
      <c r="E283" s="2">
        <v>25.02</v>
      </c>
      <c r="F283" s="2">
        <v>34.31</v>
      </c>
    </row>
    <row r="284" spans="1:7" x14ac:dyDescent="0.3">
      <c r="A284" s="95">
        <v>44937</v>
      </c>
      <c r="B284" s="96">
        <v>0.52336805555555554</v>
      </c>
      <c r="C284" s="2">
        <v>5.22</v>
      </c>
      <c r="D284" s="2">
        <v>5.62</v>
      </c>
      <c r="E284" s="2">
        <v>25.02</v>
      </c>
      <c r="F284" s="2">
        <v>34.270000000000003</v>
      </c>
      <c r="G284" s="2" t="s">
        <v>217</v>
      </c>
    </row>
    <row r="285" spans="1:7" x14ac:dyDescent="0.3">
      <c r="A285" s="95">
        <v>44937</v>
      </c>
      <c r="B285" s="96">
        <v>0.52406249999999999</v>
      </c>
      <c r="C285" s="2">
        <v>5.22</v>
      </c>
      <c r="D285" s="2">
        <v>5.62</v>
      </c>
      <c r="E285" s="2">
        <v>25.02</v>
      </c>
      <c r="F285" s="2">
        <v>34.26</v>
      </c>
    </row>
    <row r="286" spans="1:7" x14ac:dyDescent="0.3">
      <c r="A286" s="95">
        <v>44937</v>
      </c>
      <c r="B286" s="96">
        <v>0.52475694444444443</v>
      </c>
      <c r="C286" s="2">
        <v>5.22</v>
      </c>
      <c r="D286" s="2">
        <v>5.62</v>
      </c>
      <c r="E286" s="2">
        <v>25.02</v>
      </c>
      <c r="F286" s="2">
        <v>34.25</v>
      </c>
    </row>
    <row r="287" spans="1:7" x14ac:dyDescent="0.3">
      <c r="A287" s="95">
        <v>44937</v>
      </c>
      <c r="B287" s="96">
        <v>0.52545138888888887</v>
      </c>
      <c r="C287" s="2">
        <v>5.22</v>
      </c>
      <c r="D287" s="2">
        <v>5.62</v>
      </c>
      <c r="E287" s="2">
        <v>25.02</v>
      </c>
      <c r="F287" s="2">
        <v>34.21</v>
      </c>
    </row>
    <row r="288" spans="1:7" x14ac:dyDescent="0.3">
      <c r="A288" s="95">
        <v>44937</v>
      </c>
      <c r="B288" s="96">
        <v>0.52614583333333331</v>
      </c>
      <c r="C288" s="2">
        <v>5.22</v>
      </c>
      <c r="D288" s="2">
        <v>5.62</v>
      </c>
      <c r="E288" s="2">
        <v>25.02</v>
      </c>
      <c r="F288" s="2">
        <v>34.25</v>
      </c>
    </row>
    <row r="289" spans="1:12" x14ac:dyDescent="0.3">
      <c r="A289" s="95">
        <v>44937</v>
      </c>
      <c r="B289" s="96">
        <v>0.52684027777777775</v>
      </c>
      <c r="C289" s="2">
        <v>5.22</v>
      </c>
      <c r="D289" s="2">
        <v>5.62</v>
      </c>
      <c r="E289" s="2">
        <v>25.02</v>
      </c>
      <c r="F289" s="2">
        <v>34.130000000000003</v>
      </c>
    </row>
    <row r="290" spans="1:12" x14ac:dyDescent="0.3">
      <c r="A290" s="95">
        <v>44937</v>
      </c>
      <c r="B290" s="96">
        <v>0.5275347222222222</v>
      </c>
      <c r="C290" s="2">
        <v>5.22</v>
      </c>
      <c r="D290" s="2">
        <v>5.62</v>
      </c>
      <c r="E290" s="2">
        <v>25.02</v>
      </c>
      <c r="F290" s="2">
        <v>34.130000000000003</v>
      </c>
    </row>
    <row r="291" spans="1:12" x14ac:dyDescent="0.3">
      <c r="A291" s="95">
        <v>44937</v>
      </c>
      <c r="B291" s="96">
        <v>0.52822916666666664</v>
      </c>
      <c r="C291" s="2">
        <v>5.22</v>
      </c>
      <c r="D291" s="2">
        <v>5.62</v>
      </c>
      <c r="E291" s="2">
        <v>25.02</v>
      </c>
      <c r="F291" s="2">
        <v>34.04</v>
      </c>
    </row>
    <row r="292" spans="1:12" x14ac:dyDescent="0.3">
      <c r="A292" s="95">
        <v>44937</v>
      </c>
      <c r="B292" s="96">
        <v>0.52892361111111108</v>
      </c>
      <c r="C292" s="2">
        <v>5.22</v>
      </c>
      <c r="D292" s="2">
        <v>5.62</v>
      </c>
      <c r="E292" s="2">
        <v>25.02</v>
      </c>
      <c r="F292" s="2">
        <v>33.9</v>
      </c>
    </row>
    <row r="293" spans="1:12" x14ac:dyDescent="0.3">
      <c r="A293" s="95"/>
      <c r="B293" s="96"/>
    </row>
    <row r="294" spans="1:12" ht="31.2" x14ac:dyDescent="0.3">
      <c r="A294" s="95" t="str">
        <f>A11</f>
        <v>Date</v>
      </c>
      <c r="B294" s="96"/>
      <c r="C294" s="120" t="str">
        <f>C11</f>
        <v>Exhaust Flow [LPM]</v>
      </c>
      <c r="D294" s="120" t="str">
        <f>D11</f>
        <v>Inlet Flow [LPM]</v>
      </c>
      <c r="E294" s="120" t="str">
        <f t="shared" ref="E294:F294" si="0">E11</f>
        <v>Temperature [C]</v>
      </c>
      <c r="F294" s="120" t="str">
        <f t="shared" si="0"/>
        <v>Humidity [%]</v>
      </c>
      <c r="G294" s="120"/>
      <c r="H294" s="120"/>
      <c r="I294" s="120"/>
      <c r="J294" s="120"/>
      <c r="K294" s="120"/>
      <c r="L294" s="120"/>
    </row>
    <row r="295" spans="1:12" x14ac:dyDescent="0.3">
      <c r="A295" s="95">
        <f>A12</f>
        <v>44937</v>
      </c>
      <c r="B295" s="96" t="s">
        <v>1</v>
      </c>
      <c r="C295" s="92">
        <f t="shared" ref="C295:E295" si="1">AVERAGE(C44:C284)</f>
        <v>5.2198755186722199</v>
      </c>
      <c r="D295" s="92">
        <f t="shared" si="1"/>
        <v>5.619999999999977</v>
      </c>
      <c r="E295" s="92">
        <f t="shared" si="1"/>
        <v>24.712904564315398</v>
      </c>
      <c r="F295" s="92">
        <f>AVERAGE(F44:F284)</f>
        <v>34.431535269709535</v>
      </c>
      <c r="G295" s="92"/>
      <c r="H295" s="125"/>
      <c r="I295" s="126"/>
      <c r="J295" s="92"/>
      <c r="K295" s="127"/>
      <c r="L295" s="92"/>
    </row>
    <row r="296" spans="1:12" x14ac:dyDescent="0.3">
      <c r="A296" s="95"/>
      <c r="B296" s="96" t="s">
        <v>79</v>
      </c>
      <c r="C296" s="92">
        <f t="shared" ref="C296:E296" si="2">STDEV(C44:C284)</f>
        <v>1.1110534793720959E-3</v>
      </c>
      <c r="D296" s="92">
        <f t="shared" si="2"/>
        <v>2.3140698566503486E-14</v>
      </c>
      <c r="E296" s="92">
        <f t="shared" si="2"/>
        <v>0.18189702678735634</v>
      </c>
      <c r="F296" s="92">
        <f>STDEV(F44:F284)</f>
        <v>4.6175929435126606E-2</v>
      </c>
      <c r="G296" s="92"/>
      <c r="H296" s="125"/>
      <c r="I296" s="126"/>
      <c r="J296" s="92"/>
      <c r="K296" s="127"/>
      <c r="L296" s="92"/>
    </row>
    <row r="297" spans="1:12" x14ac:dyDescent="0.3">
      <c r="A297" s="95"/>
      <c r="B297" s="96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80267C-F028-4647-978F-DF263012D0BE}">
  <dimension ref="A1:M298"/>
  <sheetViews>
    <sheetView workbookViewId="0">
      <pane ySplit="11" topLeftCell="A286" activePane="bottomLeft" state="frozen"/>
      <selection pane="bottomLeft" activeCell="L296" sqref="L296"/>
    </sheetView>
  </sheetViews>
  <sheetFormatPr defaultColWidth="9.109375" defaultRowHeight="15.6" x14ac:dyDescent="0.3"/>
  <cols>
    <col min="1" max="1" width="10.6640625" style="2" bestFit="1" customWidth="1"/>
    <col min="2" max="2" width="9.6640625" style="2" customWidth="1"/>
    <col min="3" max="3" width="10.6640625" style="2" customWidth="1"/>
    <col min="4" max="6" width="12.6640625" style="2" customWidth="1"/>
    <col min="7" max="7" width="13.33203125" style="2" customWidth="1"/>
    <col min="8" max="8" width="12.6640625" style="2" customWidth="1"/>
    <col min="9" max="9" width="10.6640625" style="2" customWidth="1"/>
    <col min="10" max="10" width="12.6640625" style="2" customWidth="1"/>
    <col min="11" max="12" width="10.6640625" style="2" customWidth="1"/>
    <col min="13" max="16384" width="9.109375" style="2"/>
  </cols>
  <sheetData>
    <row r="1" spans="1:12" x14ac:dyDescent="0.3">
      <c r="A1" s="2" t="s">
        <v>58</v>
      </c>
    </row>
    <row r="2" spans="1:12" x14ac:dyDescent="0.3">
      <c r="A2" s="2" t="s">
        <v>210</v>
      </c>
    </row>
    <row r="3" spans="1:12" x14ac:dyDescent="0.3">
      <c r="A3" s="2" t="s">
        <v>222</v>
      </c>
      <c r="B3" s="2" t="s">
        <v>223</v>
      </c>
    </row>
    <row r="4" spans="1:12" x14ac:dyDescent="0.3">
      <c r="A4" s="2" t="s">
        <v>62</v>
      </c>
    </row>
    <row r="5" spans="1:12" x14ac:dyDescent="0.3">
      <c r="A5" s="2" t="s">
        <v>63</v>
      </c>
    </row>
    <row r="6" spans="1:12" x14ac:dyDescent="0.3">
      <c r="A6" s="2" t="s">
        <v>64</v>
      </c>
    </row>
    <row r="8" spans="1:12" x14ac:dyDescent="0.3">
      <c r="A8" s="2" t="s">
        <v>203</v>
      </c>
    </row>
    <row r="9" spans="1:12" x14ac:dyDescent="0.3">
      <c r="A9" s="2" t="s">
        <v>204</v>
      </c>
    </row>
    <row r="10" spans="1:12" x14ac:dyDescent="0.3">
      <c r="A10" s="2" t="s">
        <v>224</v>
      </c>
    </row>
    <row r="11" spans="1:12" ht="30" customHeight="1" x14ac:dyDescent="0.3">
      <c r="A11" s="2" t="s">
        <v>0</v>
      </c>
      <c r="B11" s="2" t="s">
        <v>67</v>
      </c>
      <c r="C11" s="94" t="s">
        <v>68</v>
      </c>
      <c r="D11" s="94" t="s">
        <v>69</v>
      </c>
      <c r="E11" s="94" t="s">
        <v>70</v>
      </c>
      <c r="F11" s="94" t="s">
        <v>71</v>
      </c>
      <c r="G11" s="94" t="s">
        <v>72</v>
      </c>
      <c r="H11" s="94" t="s">
        <v>73</v>
      </c>
      <c r="I11" s="94" t="s">
        <v>74</v>
      </c>
      <c r="J11" s="94" t="s">
        <v>75</v>
      </c>
      <c r="K11" s="94" t="s">
        <v>133</v>
      </c>
      <c r="L11" s="94" t="s">
        <v>199</v>
      </c>
    </row>
    <row r="12" spans="1:12" x14ac:dyDescent="0.3">
      <c r="A12" s="95">
        <v>44938</v>
      </c>
      <c r="B12" s="96">
        <v>0.30689814814814814</v>
      </c>
      <c r="C12" s="2">
        <v>4.22</v>
      </c>
      <c r="D12" s="2">
        <v>5.0999999999999996</v>
      </c>
      <c r="E12" s="2">
        <v>5.35</v>
      </c>
      <c r="F12" s="2">
        <v>-0.93</v>
      </c>
      <c r="G12" s="2">
        <v>2.89</v>
      </c>
      <c r="H12" s="2">
        <v>23.82</v>
      </c>
      <c r="I12" s="2">
        <v>38.229999999999997</v>
      </c>
      <c r="J12" s="2">
        <v>1.35</v>
      </c>
      <c r="K12" s="2">
        <v>0</v>
      </c>
    </row>
    <row r="13" spans="1:12" x14ac:dyDescent="0.3">
      <c r="A13" s="95">
        <v>44938</v>
      </c>
      <c r="B13" s="96">
        <v>0.30759259259259258</v>
      </c>
      <c r="C13" s="2">
        <v>4.22</v>
      </c>
      <c r="D13" s="2">
        <v>5.0999999999999996</v>
      </c>
      <c r="E13" s="2">
        <v>5.35</v>
      </c>
      <c r="F13" s="2">
        <v>-0.86</v>
      </c>
      <c r="G13" s="2">
        <v>2.56</v>
      </c>
      <c r="H13" s="2">
        <v>23.82</v>
      </c>
      <c r="I13" s="2">
        <v>38.21</v>
      </c>
      <c r="J13" s="2">
        <v>1.35</v>
      </c>
      <c r="K13" s="2">
        <v>1E-3</v>
      </c>
    </row>
    <row r="14" spans="1:12" x14ac:dyDescent="0.3">
      <c r="A14" s="95">
        <v>44938</v>
      </c>
      <c r="B14" s="96">
        <v>0.30828703703703703</v>
      </c>
      <c r="C14" s="2">
        <v>4.22</v>
      </c>
      <c r="D14" s="2">
        <v>5.0999999999999996</v>
      </c>
      <c r="E14" s="2">
        <v>5.35</v>
      </c>
      <c r="F14" s="2">
        <v>-0.8</v>
      </c>
      <c r="G14" s="2">
        <v>2.33</v>
      </c>
      <c r="H14" s="2">
        <v>23.82</v>
      </c>
      <c r="I14" s="2">
        <v>38.15</v>
      </c>
      <c r="J14" s="2">
        <v>1.35</v>
      </c>
      <c r="K14" s="2">
        <v>1E-3</v>
      </c>
    </row>
    <row r="15" spans="1:12" x14ac:dyDescent="0.3">
      <c r="A15" s="95">
        <v>44938</v>
      </c>
      <c r="B15" s="96">
        <v>0.30898148148148147</v>
      </c>
      <c r="C15" s="2">
        <v>4.22</v>
      </c>
      <c r="D15" s="2">
        <v>5.0999999999999996</v>
      </c>
      <c r="E15" s="2">
        <v>5.35</v>
      </c>
      <c r="F15" s="2">
        <v>-0.81</v>
      </c>
      <c r="G15" s="2">
        <v>2.29</v>
      </c>
      <c r="H15" s="2">
        <v>23.82</v>
      </c>
      <c r="I15" s="2">
        <v>38.130000000000003</v>
      </c>
      <c r="J15" s="2">
        <v>1.35</v>
      </c>
      <c r="K15" s="2">
        <v>1E-3</v>
      </c>
    </row>
    <row r="16" spans="1:12" x14ac:dyDescent="0.3">
      <c r="A16" s="95">
        <v>44938</v>
      </c>
      <c r="B16" s="96">
        <v>0.30967592592592591</v>
      </c>
      <c r="C16" s="2">
        <v>4.22</v>
      </c>
      <c r="D16" s="2">
        <v>5.0999999999999996</v>
      </c>
      <c r="E16" s="2">
        <v>5.35</v>
      </c>
      <c r="F16" s="2">
        <v>-0.81</v>
      </c>
      <c r="G16" s="2">
        <v>2.2999999999999998</v>
      </c>
      <c r="H16" s="2">
        <v>23.83</v>
      </c>
      <c r="I16" s="2">
        <v>38.159999999999997</v>
      </c>
      <c r="J16" s="2">
        <v>1.35</v>
      </c>
      <c r="K16" s="2">
        <v>1E-3</v>
      </c>
    </row>
    <row r="17" spans="1:11" x14ac:dyDescent="0.3">
      <c r="A17" s="95">
        <v>44938</v>
      </c>
      <c r="B17" s="96">
        <v>0.31037037037037035</v>
      </c>
      <c r="C17" s="2">
        <v>4.22</v>
      </c>
      <c r="D17" s="2">
        <v>5.0999999999999996</v>
      </c>
      <c r="E17" s="2">
        <v>5.35</v>
      </c>
      <c r="F17" s="2">
        <v>-0.82</v>
      </c>
      <c r="G17" s="2">
        <v>2.29</v>
      </c>
      <c r="H17" s="2">
        <v>23.83</v>
      </c>
      <c r="I17" s="2">
        <v>38.159999999999997</v>
      </c>
      <c r="J17" s="2">
        <v>1.35</v>
      </c>
      <c r="K17" s="2">
        <v>0</v>
      </c>
    </row>
    <row r="18" spans="1:11" x14ac:dyDescent="0.3">
      <c r="A18" s="95">
        <v>44938</v>
      </c>
      <c r="B18" s="96">
        <v>0.31106481481481479</v>
      </c>
      <c r="C18" s="2">
        <v>4.22</v>
      </c>
      <c r="D18" s="2">
        <v>5.0999999999999996</v>
      </c>
      <c r="E18" s="2">
        <v>5.35</v>
      </c>
      <c r="F18" s="2">
        <v>-0.85</v>
      </c>
      <c r="G18" s="2">
        <v>2.29</v>
      </c>
      <c r="H18" s="2">
        <v>23.83</v>
      </c>
      <c r="I18" s="2">
        <v>38.18</v>
      </c>
      <c r="J18" s="2">
        <v>1.35</v>
      </c>
      <c r="K18" s="2">
        <v>1E-3</v>
      </c>
    </row>
    <row r="19" spans="1:11" x14ac:dyDescent="0.3">
      <c r="A19" s="95">
        <v>44938</v>
      </c>
      <c r="B19" s="96">
        <v>0.31175925925925924</v>
      </c>
      <c r="C19" s="2">
        <v>4.2300000000000004</v>
      </c>
      <c r="D19" s="2">
        <v>5.0999999999999996</v>
      </c>
      <c r="E19" s="2">
        <v>5.35</v>
      </c>
      <c r="F19" s="2">
        <v>-0.83</v>
      </c>
      <c r="G19" s="2">
        <v>2.29</v>
      </c>
      <c r="H19" s="2">
        <v>23.83</v>
      </c>
      <c r="I19" s="2">
        <v>38.18</v>
      </c>
      <c r="J19" s="2">
        <v>1.35</v>
      </c>
      <c r="K19" s="2">
        <v>1E-3</v>
      </c>
    </row>
    <row r="20" spans="1:11" x14ac:dyDescent="0.3">
      <c r="A20" s="95">
        <v>44938</v>
      </c>
      <c r="B20" s="96">
        <v>0.31245370370370368</v>
      </c>
      <c r="C20" s="2">
        <v>4.2300000000000004</v>
      </c>
      <c r="D20" s="2">
        <v>5.0999999999999996</v>
      </c>
      <c r="E20" s="2">
        <v>5.35</v>
      </c>
      <c r="F20" s="2">
        <v>-0.81</v>
      </c>
      <c r="G20" s="2">
        <v>2.29</v>
      </c>
      <c r="H20" s="2">
        <v>23.83</v>
      </c>
      <c r="I20" s="2">
        <v>38.130000000000003</v>
      </c>
      <c r="J20" s="2">
        <v>1.35</v>
      </c>
      <c r="K20" s="2">
        <v>2E-3</v>
      </c>
    </row>
    <row r="21" spans="1:11" x14ac:dyDescent="0.3">
      <c r="A21" s="95">
        <v>44938</v>
      </c>
      <c r="B21" s="96">
        <v>0.31314814814814812</v>
      </c>
      <c r="C21" s="2">
        <v>4.2300000000000004</v>
      </c>
      <c r="D21" s="2">
        <v>5.0999999999999996</v>
      </c>
      <c r="E21" s="2">
        <v>5.35</v>
      </c>
      <c r="F21" s="2">
        <v>-0.82</v>
      </c>
      <c r="G21" s="2">
        <v>2.25</v>
      </c>
      <c r="H21" s="2">
        <v>23.83</v>
      </c>
      <c r="I21" s="2">
        <v>38.11</v>
      </c>
      <c r="J21" s="2">
        <v>1.35</v>
      </c>
      <c r="K21" s="2">
        <v>2E-3</v>
      </c>
    </row>
    <row r="22" spans="1:11" x14ac:dyDescent="0.3">
      <c r="A22" s="95">
        <v>44938</v>
      </c>
      <c r="B22" s="96">
        <v>0.31384259259259256</v>
      </c>
      <c r="C22" s="2">
        <v>4.2300000000000004</v>
      </c>
      <c r="D22" s="2">
        <v>5.0999999999999996</v>
      </c>
      <c r="E22" s="2">
        <v>5.35</v>
      </c>
      <c r="F22" s="2">
        <v>-0.85</v>
      </c>
      <c r="G22" s="2">
        <v>2.2999999999999998</v>
      </c>
      <c r="H22" s="2">
        <v>23.83</v>
      </c>
      <c r="I22" s="2">
        <v>38.130000000000003</v>
      </c>
      <c r="J22" s="2">
        <v>1.35</v>
      </c>
      <c r="K22" s="2">
        <v>2E-3</v>
      </c>
    </row>
    <row r="23" spans="1:11" x14ac:dyDescent="0.3">
      <c r="A23" s="95">
        <v>44938</v>
      </c>
      <c r="B23" s="96">
        <v>0.314537037037037</v>
      </c>
      <c r="C23" s="2">
        <v>4.2300000000000004</v>
      </c>
      <c r="D23" s="2">
        <v>5.0999999999999996</v>
      </c>
      <c r="E23" s="2">
        <v>5.35</v>
      </c>
      <c r="F23" s="2">
        <v>-0.86</v>
      </c>
      <c r="G23" s="2">
        <v>2.44</v>
      </c>
      <c r="H23" s="2">
        <v>23.83</v>
      </c>
      <c r="I23" s="2">
        <v>38.14</v>
      </c>
      <c r="J23" s="2">
        <v>1.35</v>
      </c>
      <c r="K23" s="2">
        <v>2E-3</v>
      </c>
    </row>
    <row r="24" spans="1:11" x14ac:dyDescent="0.3">
      <c r="A24" s="95">
        <v>44938</v>
      </c>
      <c r="B24" s="96">
        <v>0.31523148148148145</v>
      </c>
      <c r="C24" s="2">
        <v>4.2300000000000004</v>
      </c>
      <c r="D24" s="2">
        <v>5.0999999999999996</v>
      </c>
      <c r="E24" s="2">
        <v>5.35</v>
      </c>
      <c r="F24" s="2">
        <v>-0.83</v>
      </c>
      <c r="G24" s="2">
        <v>2.48</v>
      </c>
      <c r="H24" s="2">
        <v>23.88</v>
      </c>
      <c r="I24" s="2">
        <v>38.130000000000003</v>
      </c>
      <c r="J24" s="2">
        <v>1.35</v>
      </c>
      <c r="K24" s="2">
        <v>1E-3</v>
      </c>
    </row>
    <row r="25" spans="1:11" x14ac:dyDescent="0.3">
      <c r="A25" s="95">
        <v>44938</v>
      </c>
      <c r="B25" s="96">
        <v>0.31592592592592594</v>
      </c>
      <c r="C25" s="2">
        <v>4.2300000000000004</v>
      </c>
      <c r="D25" s="2">
        <v>5.0999999999999996</v>
      </c>
      <c r="E25" s="2">
        <v>5.35</v>
      </c>
      <c r="F25" s="2">
        <v>-0.84</v>
      </c>
      <c r="G25" s="2">
        <v>2.4</v>
      </c>
      <c r="H25" s="2">
        <v>23.92</v>
      </c>
      <c r="I25" s="2">
        <v>38.21</v>
      </c>
      <c r="J25" s="2">
        <v>1.35</v>
      </c>
      <c r="K25" s="2">
        <v>1E-3</v>
      </c>
    </row>
    <row r="26" spans="1:11" x14ac:dyDescent="0.3">
      <c r="A26" s="95">
        <v>44938</v>
      </c>
      <c r="B26" s="96">
        <v>0.31662037037037033</v>
      </c>
      <c r="C26" s="2">
        <v>4.2300000000000004</v>
      </c>
      <c r="D26" s="2">
        <v>5.0999999999999996</v>
      </c>
      <c r="E26" s="2">
        <v>5.35</v>
      </c>
      <c r="F26" s="2">
        <v>-0.85</v>
      </c>
      <c r="G26" s="2">
        <v>2.34</v>
      </c>
      <c r="H26" s="2">
        <v>23.96</v>
      </c>
      <c r="I26" s="2">
        <v>38.26</v>
      </c>
      <c r="J26" s="2">
        <v>1.35</v>
      </c>
      <c r="K26" s="2">
        <v>1E-3</v>
      </c>
    </row>
    <row r="27" spans="1:11" x14ac:dyDescent="0.3">
      <c r="A27" s="95">
        <v>44938</v>
      </c>
      <c r="B27" s="96">
        <v>0.31731481481481483</v>
      </c>
      <c r="C27" s="2">
        <v>4.22</v>
      </c>
      <c r="D27" s="2">
        <v>5.0999999999999996</v>
      </c>
      <c r="E27" s="2">
        <v>5.35</v>
      </c>
      <c r="F27" s="2">
        <v>-0.85</v>
      </c>
      <c r="G27" s="2">
        <v>2.35</v>
      </c>
      <c r="H27" s="2">
        <v>24.02</v>
      </c>
      <c r="I27" s="2">
        <v>38.200000000000003</v>
      </c>
      <c r="J27" s="2">
        <v>1.35</v>
      </c>
      <c r="K27" s="2">
        <v>1E-3</v>
      </c>
    </row>
    <row r="28" spans="1:11" x14ac:dyDescent="0.3">
      <c r="A28" s="95">
        <v>44938</v>
      </c>
      <c r="B28" s="96">
        <v>0.31800925925925927</v>
      </c>
      <c r="C28" s="2">
        <v>4.22</v>
      </c>
      <c r="D28" s="2">
        <v>5.0999999999999996</v>
      </c>
      <c r="E28" s="2">
        <v>5.35</v>
      </c>
      <c r="F28" s="2">
        <v>-0.85</v>
      </c>
      <c r="G28" s="2">
        <v>2.48</v>
      </c>
      <c r="H28" s="2">
        <v>24.1</v>
      </c>
      <c r="I28" s="2">
        <v>38.19</v>
      </c>
      <c r="J28" s="2">
        <v>1.35</v>
      </c>
      <c r="K28" s="2">
        <v>1E-3</v>
      </c>
    </row>
    <row r="29" spans="1:11" x14ac:dyDescent="0.3">
      <c r="A29" s="95">
        <v>44938</v>
      </c>
      <c r="B29" s="96">
        <v>0.31870370370370371</v>
      </c>
      <c r="C29" s="2">
        <v>4.22</v>
      </c>
      <c r="D29" s="2">
        <v>5.0999999999999996</v>
      </c>
      <c r="E29" s="2">
        <v>5.35</v>
      </c>
      <c r="F29" s="2">
        <v>-0.84</v>
      </c>
      <c r="G29" s="2">
        <v>2.4300000000000002</v>
      </c>
      <c r="H29" s="2">
        <v>24.12</v>
      </c>
      <c r="I29" s="2">
        <v>38.72</v>
      </c>
      <c r="J29" s="2">
        <v>1.35</v>
      </c>
      <c r="K29" s="2">
        <v>1E-3</v>
      </c>
    </row>
    <row r="30" spans="1:11" x14ac:dyDescent="0.3">
      <c r="A30" s="95">
        <v>44938</v>
      </c>
      <c r="B30" s="96">
        <v>0.31939814814814815</v>
      </c>
      <c r="C30" s="2">
        <v>4.22</v>
      </c>
      <c r="D30" s="2">
        <v>5.0999999999999996</v>
      </c>
      <c r="E30" s="2">
        <v>5.35</v>
      </c>
      <c r="F30" s="2">
        <v>-0.85</v>
      </c>
      <c r="G30" s="2">
        <v>2.4</v>
      </c>
      <c r="H30" s="2">
        <v>24.12</v>
      </c>
      <c r="I30" s="2">
        <v>39.119999999999997</v>
      </c>
      <c r="J30" s="2">
        <v>1.35</v>
      </c>
      <c r="K30" s="2">
        <v>1E-3</v>
      </c>
    </row>
    <row r="31" spans="1:11" x14ac:dyDescent="0.3">
      <c r="A31" s="95">
        <v>44938</v>
      </c>
      <c r="B31" s="96">
        <v>0.3200925925925926</v>
      </c>
      <c r="C31" s="2">
        <v>4.2300000000000004</v>
      </c>
      <c r="D31" s="2">
        <v>5.0999999999999996</v>
      </c>
      <c r="E31" s="2">
        <v>5.35</v>
      </c>
      <c r="F31" s="2">
        <v>-0.84</v>
      </c>
      <c r="G31" s="2">
        <v>2.4</v>
      </c>
      <c r="H31" s="2">
        <v>24.11</v>
      </c>
      <c r="I31" s="2">
        <v>38.950000000000003</v>
      </c>
      <c r="J31" s="2">
        <v>1.35</v>
      </c>
      <c r="K31" s="2">
        <v>1E-3</v>
      </c>
    </row>
    <row r="32" spans="1:11" x14ac:dyDescent="0.3">
      <c r="A32" s="95">
        <v>44938</v>
      </c>
      <c r="B32" s="96">
        <v>0.32078703703703704</v>
      </c>
      <c r="C32" s="2">
        <v>4.2300000000000004</v>
      </c>
      <c r="D32" s="2">
        <v>5.0999999999999996</v>
      </c>
      <c r="E32" s="2">
        <v>5.35</v>
      </c>
      <c r="F32" s="2">
        <v>-0.85</v>
      </c>
      <c r="G32" s="2">
        <v>2.4500000000000002</v>
      </c>
      <c r="H32" s="2">
        <v>24.11</v>
      </c>
      <c r="I32" s="2">
        <v>38.67</v>
      </c>
      <c r="J32" s="2">
        <v>1.35</v>
      </c>
      <c r="K32" s="2">
        <v>1E-3</v>
      </c>
    </row>
    <row r="33" spans="1:13" x14ac:dyDescent="0.3">
      <c r="A33" s="95">
        <v>44938</v>
      </c>
      <c r="B33" s="96">
        <v>0.32148148148148148</v>
      </c>
      <c r="C33" s="2">
        <v>4.2300000000000004</v>
      </c>
      <c r="D33" s="2">
        <v>5.0999999999999996</v>
      </c>
      <c r="E33" s="2">
        <v>5.35</v>
      </c>
      <c r="F33" s="2">
        <v>-0.83</v>
      </c>
      <c r="G33" s="2">
        <v>2.46</v>
      </c>
      <c r="H33" s="2">
        <v>24.11</v>
      </c>
      <c r="I33" s="2">
        <v>38.53</v>
      </c>
      <c r="J33" s="2">
        <v>1.35</v>
      </c>
      <c r="K33" s="2">
        <v>1E-3</v>
      </c>
    </row>
    <row r="34" spans="1:13" x14ac:dyDescent="0.3">
      <c r="A34" s="95">
        <v>44938</v>
      </c>
      <c r="B34" s="96">
        <v>0.32217592592592592</v>
      </c>
      <c r="C34" s="2">
        <v>4.2300000000000004</v>
      </c>
      <c r="D34" s="2">
        <v>5.0999999999999996</v>
      </c>
      <c r="E34" s="2">
        <v>5.35</v>
      </c>
      <c r="F34" s="2">
        <v>-0.84</v>
      </c>
      <c r="G34" s="2">
        <v>2.41</v>
      </c>
      <c r="H34" s="2">
        <v>24.11</v>
      </c>
      <c r="I34" s="2">
        <v>38.53</v>
      </c>
      <c r="J34" s="2">
        <v>1.35</v>
      </c>
      <c r="K34" s="2">
        <v>1E-3</v>
      </c>
    </row>
    <row r="35" spans="1:13" x14ac:dyDescent="0.3">
      <c r="A35" s="95">
        <v>44938</v>
      </c>
      <c r="B35" s="96">
        <v>0.32287037037037036</v>
      </c>
      <c r="C35" s="2">
        <v>4.2300000000000004</v>
      </c>
      <c r="D35" s="2">
        <v>5.0999999999999996</v>
      </c>
      <c r="E35" s="2">
        <v>5.35</v>
      </c>
      <c r="F35" s="2">
        <v>-0.85</v>
      </c>
      <c r="G35" s="2">
        <v>2.27</v>
      </c>
      <c r="H35" s="2">
        <v>24.11</v>
      </c>
      <c r="I35" s="2">
        <v>38.53</v>
      </c>
      <c r="J35" s="2">
        <v>1.35</v>
      </c>
      <c r="K35" s="2">
        <v>1E-3</v>
      </c>
    </row>
    <row r="36" spans="1:13" x14ac:dyDescent="0.3">
      <c r="A36" s="95">
        <v>44938</v>
      </c>
      <c r="B36" s="96">
        <v>0.32356481481481481</v>
      </c>
      <c r="C36" s="2">
        <v>4.2300000000000004</v>
      </c>
      <c r="D36" s="2">
        <v>5.0999999999999996</v>
      </c>
      <c r="E36" s="2">
        <v>5.35</v>
      </c>
      <c r="F36" s="2">
        <v>-0.86</v>
      </c>
      <c r="G36" s="2">
        <v>2.29</v>
      </c>
      <c r="H36" s="2">
        <v>24.11</v>
      </c>
      <c r="I36" s="2">
        <v>38.44</v>
      </c>
      <c r="J36" s="2">
        <v>1.35</v>
      </c>
      <c r="K36" s="2">
        <v>1E-3</v>
      </c>
    </row>
    <row r="37" spans="1:13" x14ac:dyDescent="0.3">
      <c r="A37" s="95">
        <v>44938</v>
      </c>
      <c r="B37" s="96">
        <v>0.32425925925925925</v>
      </c>
      <c r="C37" s="2">
        <v>4.2300000000000004</v>
      </c>
      <c r="D37" s="2">
        <v>5.0999999999999996</v>
      </c>
      <c r="E37" s="2">
        <v>5.35</v>
      </c>
      <c r="F37" s="2">
        <v>-0.87</v>
      </c>
      <c r="G37" s="2">
        <v>2.38</v>
      </c>
      <c r="H37" s="2">
        <v>24.11</v>
      </c>
      <c r="I37" s="2">
        <v>38.369999999999997</v>
      </c>
      <c r="J37" s="2">
        <v>1.35</v>
      </c>
      <c r="K37" s="2">
        <v>2E-3</v>
      </c>
    </row>
    <row r="38" spans="1:13" x14ac:dyDescent="0.3">
      <c r="A38" s="95">
        <v>44938</v>
      </c>
      <c r="B38" s="96">
        <v>0.32495370370370369</v>
      </c>
      <c r="C38" s="2">
        <v>4.2300000000000004</v>
      </c>
      <c r="D38" s="2">
        <v>5.0999999999999996</v>
      </c>
      <c r="E38" s="2">
        <v>5.35</v>
      </c>
      <c r="F38" s="2">
        <v>-0.79</v>
      </c>
      <c r="G38" s="2">
        <v>2.59</v>
      </c>
      <c r="H38" s="2">
        <v>24.12</v>
      </c>
      <c r="I38" s="2">
        <v>38.24</v>
      </c>
      <c r="J38" s="2">
        <v>1.35</v>
      </c>
      <c r="K38" s="2">
        <v>2E-3</v>
      </c>
    </row>
    <row r="39" spans="1:13" x14ac:dyDescent="0.3">
      <c r="A39" s="95">
        <v>44938</v>
      </c>
      <c r="B39" s="96">
        <v>0.32564814814814813</v>
      </c>
      <c r="C39" s="2">
        <v>4.2300000000000004</v>
      </c>
      <c r="D39" s="2">
        <v>5.0999999999999996</v>
      </c>
      <c r="E39" s="2">
        <v>5.35</v>
      </c>
      <c r="F39" s="2">
        <v>-0.84</v>
      </c>
      <c r="G39" s="2">
        <v>2.58</v>
      </c>
      <c r="H39" s="2">
        <v>24.12</v>
      </c>
      <c r="I39" s="2">
        <v>38.35</v>
      </c>
      <c r="J39" s="2">
        <v>1.35</v>
      </c>
      <c r="K39" s="2">
        <v>2E-3</v>
      </c>
    </row>
    <row r="40" spans="1:13" x14ac:dyDescent="0.3">
      <c r="A40" s="95">
        <v>44938</v>
      </c>
      <c r="B40" s="96">
        <v>0.32634259259259263</v>
      </c>
      <c r="C40" s="2">
        <v>4.2300000000000004</v>
      </c>
      <c r="D40" s="2">
        <v>5.0999999999999996</v>
      </c>
      <c r="E40" s="2">
        <v>5.35</v>
      </c>
      <c r="F40" s="2">
        <v>-0.84</v>
      </c>
      <c r="G40" s="2">
        <v>2.48</v>
      </c>
      <c r="H40" s="2">
        <v>24.12</v>
      </c>
      <c r="I40" s="2">
        <v>38.61</v>
      </c>
      <c r="J40" s="2">
        <v>1.35</v>
      </c>
      <c r="K40" s="2">
        <v>1E-3</v>
      </c>
    </row>
    <row r="41" spans="1:13" x14ac:dyDescent="0.3">
      <c r="A41" s="95">
        <v>44938</v>
      </c>
      <c r="B41" s="96">
        <v>0.32703703703703701</v>
      </c>
      <c r="C41" s="2">
        <v>4.2300000000000004</v>
      </c>
      <c r="D41" s="2">
        <v>5.0999999999999996</v>
      </c>
      <c r="E41" s="2">
        <v>5.35</v>
      </c>
      <c r="F41" s="2">
        <v>-0.84</v>
      </c>
      <c r="G41" s="2">
        <v>2.5</v>
      </c>
      <c r="H41" s="2">
        <v>24.12</v>
      </c>
      <c r="I41" s="2">
        <v>38.81</v>
      </c>
      <c r="J41" s="2">
        <v>1.35</v>
      </c>
      <c r="K41" s="2">
        <v>2E-3</v>
      </c>
    </row>
    <row r="42" spans="1:13" x14ac:dyDescent="0.3">
      <c r="A42" s="95">
        <v>44938</v>
      </c>
      <c r="B42" s="96">
        <v>0.32773148148148151</v>
      </c>
      <c r="C42" s="2">
        <v>4.2300000000000004</v>
      </c>
      <c r="D42" s="2">
        <v>5.0999999999999996</v>
      </c>
      <c r="E42" s="2">
        <v>5.35</v>
      </c>
      <c r="F42" s="2">
        <v>-0.84</v>
      </c>
      <c r="G42" s="2">
        <v>2.5</v>
      </c>
      <c r="H42" s="2">
        <v>24.12</v>
      </c>
      <c r="I42" s="2">
        <v>38.93</v>
      </c>
      <c r="J42" s="2">
        <v>1.35</v>
      </c>
      <c r="K42" s="2">
        <v>2E-3</v>
      </c>
    </row>
    <row r="43" spans="1:13" x14ac:dyDescent="0.3">
      <c r="A43" s="95">
        <v>44938</v>
      </c>
      <c r="B43" s="96">
        <v>0.32842592592592595</v>
      </c>
      <c r="C43" s="2">
        <v>4.2300000000000004</v>
      </c>
      <c r="D43" s="2">
        <v>5.0999999999999996</v>
      </c>
      <c r="E43" s="2">
        <v>5.35</v>
      </c>
      <c r="F43" s="2">
        <v>-0.59</v>
      </c>
      <c r="G43" s="2">
        <v>17.48</v>
      </c>
      <c r="H43" s="2">
        <v>24.11</v>
      </c>
      <c r="I43" s="2">
        <v>38.94</v>
      </c>
      <c r="J43" s="2">
        <v>1.35</v>
      </c>
      <c r="K43" s="2">
        <v>2E-3</v>
      </c>
    </row>
    <row r="44" spans="1:13" x14ac:dyDescent="0.3">
      <c r="A44" s="95"/>
      <c r="B44" s="96"/>
    </row>
    <row r="45" spans="1:13" x14ac:dyDescent="0.3">
      <c r="A45" s="95">
        <v>44938</v>
      </c>
      <c r="B45" s="96">
        <v>0.3291203703703704</v>
      </c>
      <c r="C45" s="2">
        <v>25.61</v>
      </c>
      <c r="D45" s="2">
        <v>5.0999999999999996</v>
      </c>
      <c r="E45" s="2">
        <v>5.35</v>
      </c>
      <c r="F45" s="2">
        <v>-0.47</v>
      </c>
      <c r="G45" s="2">
        <v>262.27</v>
      </c>
      <c r="H45" s="2">
        <v>24.11</v>
      </c>
      <c r="I45" s="2">
        <v>38.79</v>
      </c>
      <c r="J45" s="2">
        <v>1.35</v>
      </c>
      <c r="K45" s="2">
        <v>0.16300000000000001</v>
      </c>
      <c r="L45" s="97">
        <f>110.6-((0.397-K45)*278.69)</f>
        <v>45.386539999999997</v>
      </c>
      <c r="M45" s="2" t="s">
        <v>225</v>
      </c>
    </row>
    <row r="46" spans="1:13" x14ac:dyDescent="0.3">
      <c r="A46" s="95">
        <v>44938</v>
      </c>
      <c r="B46" s="96">
        <v>0.32981481481481484</v>
      </c>
      <c r="C46" s="2">
        <v>51.89</v>
      </c>
      <c r="D46" s="2">
        <v>5.0999999999999996</v>
      </c>
      <c r="E46" s="2">
        <v>5.35</v>
      </c>
      <c r="F46" s="2">
        <v>-0.83</v>
      </c>
      <c r="G46" s="2">
        <v>262.58</v>
      </c>
      <c r="H46" s="2">
        <v>24.11</v>
      </c>
      <c r="I46" s="2">
        <v>38.44</v>
      </c>
      <c r="J46" s="2">
        <v>1.35</v>
      </c>
      <c r="K46" s="2">
        <v>0.25900000000000001</v>
      </c>
      <c r="L46" s="97">
        <f t="shared" ref="L46:L109" si="0">110.6-((0.397-K46)*278.69)</f>
        <v>72.140779999999992</v>
      </c>
      <c r="M46" s="2" t="s">
        <v>221</v>
      </c>
    </row>
    <row r="47" spans="1:13" x14ac:dyDescent="0.3">
      <c r="A47" s="95">
        <v>44938</v>
      </c>
      <c r="B47" s="96">
        <v>0.33050925925925928</v>
      </c>
      <c r="C47" s="2">
        <v>73.87</v>
      </c>
      <c r="D47" s="2">
        <v>5.0999999999999996</v>
      </c>
      <c r="E47" s="2">
        <v>5.35</v>
      </c>
      <c r="F47" s="2">
        <v>-0.84</v>
      </c>
      <c r="G47" s="2">
        <v>262.64</v>
      </c>
      <c r="H47" s="2">
        <v>24.11</v>
      </c>
      <c r="I47" s="2">
        <v>38.270000000000003</v>
      </c>
      <c r="J47" s="2">
        <v>1.35</v>
      </c>
      <c r="K47" s="2">
        <v>0.315</v>
      </c>
      <c r="L47" s="97">
        <f t="shared" si="0"/>
        <v>87.747419999999991</v>
      </c>
    </row>
    <row r="48" spans="1:13" x14ac:dyDescent="0.3">
      <c r="A48" s="95">
        <v>44938</v>
      </c>
      <c r="B48" s="96">
        <v>0.33120370370370372</v>
      </c>
      <c r="C48" s="2">
        <v>85.15</v>
      </c>
      <c r="D48" s="2">
        <v>5.0999999999999996</v>
      </c>
      <c r="E48" s="2">
        <v>5.35</v>
      </c>
      <c r="F48" s="2">
        <v>-0.83</v>
      </c>
      <c r="G48" s="2">
        <v>262.68</v>
      </c>
      <c r="H48" s="2">
        <v>24.11</v>
      </c>
      <c r="I48" s="2">
        <v>38.01</v>
      </c>
      <c r="J48" s="2">
        <v>1.35</v>
      </c>
      <c r="K48" s="2">
        <v>0.34</v>
      </c>
      <c r="L48" s="97">
        <f t="shared" si="0"/>
        <v>94.714669999999998</v>
      </c>
    </row>
    <row r="49" spans="1:12" x14ac:dyDescent="0.3">
      <c r="A49" s="95">
        <v>44938</v>
      </c>
      <c r="B49" s="96">
        <v>0.33189814814814816</v>
      </c>
      <c r="C49" s="2">
        <v>90.13</v>
      </c>
      <c r="D49" s="2">
        <v>5.0999999999999996</v>
      </c>
      <c r="E49" s="2">
        <v>5.34</v>
      </c>
      <c r="F49" s="2">
        <v>-0.82</v>
      </c>
      <c r="G49" s="2">
        <v>262.68</v>
      </c>
      <c r="H49" s="2">
        <v>24.11</v>
      </c>
      <c r="I49" s="2">
        <v>37.75</v>
      </c>
      <c r="J49" s="2">
        <v>1.35</v>
      </c>
      <c r="K49" s="2">
        <v>0.35</v>
      </c>
      <c r="L49" s="97">
        <f t="shared" si="0"/>
        <v>97.501569999999987</v>
      </c>
    </row>
    <row r="50" spans="1:12" x14ac:dyDescent="0.3">
      <c r="A50" s="95">
        <v>44938</v>
      </c>
      <c r="B50" s="96">
        <v>0.33259259259259261</v>
      </c>
      <c r="C50" s="2">
        <v>92.28</v>
      </c>
      <c r="D50" s="2">
        <v>5.0999999999999996</v>
      </c>
      <c r="E50" s="2">
        <v>5.34</v>
      </c>
      <c r="F50" s="2">
        <v>-0.83</v>
      </c>
      <c r="G50" s="2">
        <v>262.68</v>
      </c>
      <c r="H50" s="2">
        <v>24.11</v>
      </c>
      <c r="I50" s="2">
        <v>37.590000000000003</v>
      </c>
      <c r="J50" s="2">
        <v>1.35</v>
      </c>
      <c r="K50" s="2">
        <v>0.35399999999999998</v>
      </c>
      <c r="L50" s="97">
        <f t="shared" si="0"/>
        <v>98.616329999999977</v>
      </c>
    </row>
    <row r="51" spans="1:12" x14ac:dyDescent="0.3">
      <c r="A51" s="95">
        <v>44938</v>
      </c>
      <c r="B51" s="96">
        <v>0.33328703703703705</v>
      </c>
      <c r="C51" s="2">
        <v>93.38</v>
      </c>
      <c r="D51" s="2">
        <v>5.0999999999999996</v>
      </c>
      <c r="E51" s="2">
        <v>5.35</v>
      </c>
      <c r="F51" s="2">
        <v>-0.83</v>
      </c>
      <c r="G51" s="2">
        <v>262.68</v>
      </c>
      <c r="H51" s="2">
        <v>24.11</v>
      </c>
      <c r="I51" s="2">
        <v>37.42</v>
      </c>
      <c r="J51" s="2">
        <v>1.35</v>
      </c>
      <c r="K51" s="2">
        <v>0.35699999999999998</v>
      </c>
      <c r="L51" s="97">
        <f t="shared" si="0"/>
        <v>99.452399999999983</v>
      </c>
    </row>
    <row r="52" spans="1:12" x14ac:dyDescent="0.3">
      <c r="A52" s="95">
        <v>44938</v>
      </c>
      <c r="B52" s="96">
        <v>0.33398148148148149</v>
      </c>
      <c r="C52" s="2">
        <v>94.01</v>
      </c>
      <c r="D52" s="2">
        <v>5.0999999999999996</v>
      </c>
      <c r="E52" s="2">
        <v>5.35</v>
      </c>
      <c r="F52" s="2">
        <v>-0.83</v>
      </c>
      <c r="G52" s="2">
        <v>262.68</v>
      </c>
      <c r="H52" s="2">
        <v>24.11</v>
      </c>
      <c r="I52" s="2">
        <v>37.340000000000003</v>
      </c>
      <c r="J52" s="2">
        <v>1.35</v>
      </c>
      <c r="K52" s="2">
        <v>0.35799999999999998</v>
      </c>
      <c r="L52" s="97">
        <f t="shared" si="0"/>
        <v>99.73108999999998</v>
      </c>
    </row>
    <row r="53" spans="1:12" x14ac:dyDescent="0.3">
      <c r="A53" s="95">
        <v>44938</v>
      </c>
      <c r="B53" s="96">
        <v>0.33467592592592593</v>
      </c>
      <c r="C53" s="2">
        <v>94.38</v>
      </c>
      <c r="D53" s="2">
        <v>5.0999999999999996</v>
      </c>
      <c r="E53" s="2">
        <v>5.35</v>
      </c>
      <c r="F53" s="2">
        <v>-0.82</v>
      </c>
      <c r="G53" s="2">
        <v>262.68</v>
      </c>
      <c r="H53" s="2">
        <v>24.12</v>
      </c>
      <c r="I53" s="2">
        <v>37.32</v>
      </c>
      <c r="J53" s="2">
        <v>1.35</v>
      </c>
      <c r="K53" s="2">
        <v>0.35899999999999999</v>
      </c>
      <c r="L53" s="97">
        <f t="shared" si="0"/>
        <v>100.00977999999998</v>
      </c>
    </row>
    <row r="54" spans="1:12" x14ac:dyDescent="0.3">
      <c r="A54" s="95">
        <v>44938</v>
      </c>
      <c r="B54" s="96">
        <v>0.33537037037037037</v>
      </c>
      <c r="C54" s="2">
        <v>94.58</v>
      </c>
      <c r="D54" s="2">
        <v>5.0999999999999996</v>
      </c>
      <c r="E54" s="2">
        <v>5.35</v>
      </c>
      <c r="F54" s="2">
        <v>-0.83</v>
      </c>
      <c r="G54" s="2">
        <v>262.64999999999998</v>
      </c>
      <c r="H54" s="2">
        <v>24.12</v>
      </c>
      <c r="I54" s="2">
        <v>37.29</v>
      </c>
      <c r="J54" s="2">
        <v>1.35</v>
      </c>
      <c r="K54" s="2">
        <v>0.35899999999999999</v>
      </c>
      <c r="L54" s="97">
        <f t="shared" si="0"/>
        <v>100.00977999999998</v>
      </c>
    </row>
    <row r="55" spans="1:12" x14ac:dyDescent="0.3">
      <c r="A55" s="95">
        <v>44938</v>
      </c>
      <c r="B55" s="96">
        <v>0.33606481481481482</v>
      </c>
      <c r="C55" s="2">
        <v>94.86</v>
      </c>
      <c r="D55" s="2">
        <v>5.0999999999999996</v>
      </c>
      <c r="E55" s="2">
        <v>5.35</v>
      </c>
      <c r="F55" s="2">
        <v>-0.83</v>
      </c>
      <c r="G55" s="2">
        <v>262.68</v>
      </c>
      <c r="H55" s="2">
        <v>24.11</v>
      </c>
      <c r="I55" s="2">
        <v>37.24</v>
      </c>
      <c r="J55" s="2">
        <v>1.35</v>
      </c>
      <c r="K55" s="2">
        <v>0.36</v>
      </c>
      <c r="L55" s="97">
        <f t="shared" si="0"/>
        <v>100.28846999999999</v>
      </c>
    </row>
    <row r="56" spans="1:12" x14ac:dyDescent="0.3">
      <c r="A56" s="95">
        <v>44938</v>
      </c>
      <c r="B56" s="96">
        <v>0.33675925925925926</v>
      </c>
      <c r="C56" s="2">
        <v>95.15</v>
      </c>
      <c r="D56" s="2">
        <v>5.0999999999999996</v>
      </c>
      <c r="E56" s="2">
        <v>5.35</v>
      </c>
      <c r="F56" s="2">
        <v>-0.83</v>
      </c>
      <c r="G56" s="2">
        <v>262.79000000000002</v>
      </c>
      <c r="H56" s="2">
        <v>24.11</v>
      </c>
      <c r="I56" s="2">
        <v>37.200000000000003</v>
      </c>
      <c r="J56" s="2">
        <v>1.35</v>
      </c>
      <c r="K56" s="2">
        <v>0.36</v>
      </c>
      <c r="L56" s="97">
        <f t="shared" si="0"/>
        <v>100.28846999999999</v>
      </c>
    </row>
    <row r="57" spans="1:12" x14ac:dyDescent="0.3">
      <c r="A57" s="95">
        <v>44938</v>
      </c>
      <c r="B57" s="96">
        <v>0.3374537037037037</v>
      </c>
      <c r="C57" s="2">
        <v>95.3</v>
      </c>
      <c r="D57" s="2">
        <v>5.0999999999999996</v>
      </c>
      <c r="E57" s="2">
        <v>5.35</v>
      </c>
      <c r="F57" s="2">
        <v>-0.84</v>
      </c>
      <c r="G57" s="2">
        <v>262.66000000000003</v>
      </c>
      <c r="H57" s="2">
        <v>24.12</v>
      </c>
      <c r="I57" s="2">
        <v>37.18</v>
      </c>
      <c r="J57" s="2">
        <v>1.35</v>
      </c>
      <c r="K57" s="2">
        <v>0.36099999999999999</v>
      </c>
      <c r="L57" s="97">
        <f t="shared" si="0"/>
        <v>100.56715999999999</v>
      </c>
    </row>
    <row r="58" spans="1:12" x14ac:dyDescent="0.3">
      <c r="A58" s="95">
        <v>44938</v>
      </c>
      <c r="B58" s="96">
        <v>0.33814814814814814</v>
      </c>
      <c r="C58" s="2">
        <v>95.43</v>
      </c>
      <c r="D58" s="2">
        <v>5.0999999999999996</v>
      </c>
      <c r="E58" s="2">
        <v>5.35</v>
      </c>
      <c r="F58" s="2">
        <v>-0.81</v>
      </c>
      <c r="G58" s="2">
        <v>262.69</v>
      </c>
      <c r="H58" s="2">
        <v>24.12</v>
      </c>
      <c r="I58" s="2">
        <v>37.1</v>
      </c>
      <c r="J58" s="2">
        <v>1.35</v>
      </c>
      <c r="K58" s="2">
        <v>0.36099999999999999</v>
      </c>
      <c r="L58" s="97">
        <f t="shared" si="0"/>
        <v>100.56715999999999</v>
      </c>
    </row>
    <row r="59" spans="1:12" x14ac:dyDescent="0.3">
      <c r="A59" s="95">
        <v>44938</v>
      </c>
      <c r="B59" s="96">
        <v>0.33884259259259258</v>
      </c>
      <c r="C59" s="2">
        <v>95.49</v>
      </c>
      <c r="D59" s="2">
        <v>5.0999999999999996</v>
      </c>
      <c r="E59" s="2">
        <v>5.35</v>
      </c>
      <c r="F59" s="2">
        <v>-0.83</v>
      </c>
      <c r="G59" s="2">
        <v>262.7</v>
      </c>
      <c r="H59" s="2">
        <v>24.11</v>
      </c>
      <c r="I59" s="2">
        <v>37.04</v>
      </c>
      <c r="J59" s="2">
        <v>1.35</v>
      </c>
      <c r="K59" s="2">
        <v>0.36099999999999999</v>
      </c>
      <c r="L59" s="97">
        <f t="shared" si="0"/>
        <v>100.56715999999999</v>
      </c>
    </row>
    <row r="60" spans="1:12" x14ac:dyDescent="0.3">
      <c r="A60" s="95">
        <v>44938</v>
      </c>
      <c r="B60" s="96">
        <v>0.33953703703703703</v>
      </c>
      <c r="C60" s="2">
        <v>95.58</v>
      </c>
      <c r="D60" s="2">
        <v>5.0999999999999996</v>
      </c>
      <c r="E60" s="2">
        <v>5.35</v>
      </c>
      <c r="F60" s="2">
        <v>-0.83</v>
      </c>
      <c r="G60" s="2">
        <v>262.7</v>
      </c>
      <c r="H60" s="2">
        <v>24.11</v>
      </c>
      <c r="I60" s="2">
        <v>37.01</v>
      </c>
      <c r="J60" s="2">
        <v>1.35</v>
      </c>
      <c r="K60" s="2">
        <v>0.36099999999999999</v>
      </c>
      <c r="L60" s="97">
        <f t="shared" si="0"/>
        <v>100.56715999999999</v>
      </c>
    </row>
    <row r="61" spans="1:12" x14ac:dyDescent="0.3">
      <c r="A61" s="95">
        <v>44938</v>
      </c>
      <c r="B61" s="96">
        <v>0.34023148148148147</v>
      </c>
      <c r="C61" s="2">
        <v>95.82</v>
      </c>
      <c r="D61" s="2">
        <v>5.0999999999999996</v>
      </c>
      <c r="E61" s="2">
        <v>5.35</v>
      </c>
      <c r="F61" s="2">
        <v>-0.83</v>
      </c>
      <c r="G61" s="2">
        <v>262.69</v>
      </c>
      <c r="H61" s="2">
        <v>24.12</v>
      </c>
      <c r="I61" s="2">
        <v>36.96</v>
      </c>
      <c r="J61" s="2">
        <v>1.35</v>
      </c>
      <c r="K61" s="2">
        <v>0.36199999999999999</v>
      </c>
      <c r="L61" s="97">
        <f t="shared" si="0"/>
        <v>100.84584999999998</v>
      </c>
    </row>
    <row r="62" spans="1:12" x14ac:dyDescent="0.3">
      <c r="A62" s="95">
        <v>44938</v>
      </c>
      <c r="B62" s="96">
        <v>0.34092592592592591</v>
      </c>
      <c r="C62" s="2">
        <v>95.78</v>
      </c>
      <c r="D62" s="2">
        <v>5.0999999999999996</v>
      </c>
      <c r="E62" s="2">
        <v>5.34</v>
      </c>
      <c r="F62" s="2">
        <v>-0.84</v>
      </c>
      <c r="G62" s="2">
        <v>262.69</v>
      </c>
      <c r="H62" s="2">
        <v>24.12</v>
      </c>
      <c r="I62" s="2">
        <v>36.92</v>
      </c>
      <c r="J62" s="2">
        <v>1.35</v>
      </c>
      <c r="K62" s="2">
        <v>0.36199999999999999</v>
      </c>
      <c r="L62" s="97">
        <f t="shared" si="0"/>
        <v>100.84584999999998</v>
      </c>
    </row>
    <row r="63" spans="1:12" x14ac:dyDescent="0.3">
      <c r="A63" s="95">
        <v>44938</v>
      </c>
      <c r="B63" s="96">
        <v>0.34162037037037035</v>
      </c>
      <c r="C63" s="2">
        <v>96</v>
      </c>
      <c r="D63" s="2">
        <v>5.0999999999999996</v>
      </c>
      <c r="E63" s="2">
        <v>5.34</v>
      </c>
      <c r="F63" s="2">
        <v>-0.82</v>
      </c>
      <c r="G63" s="2">
        <v>262.68</v>
      </c>
      <c r="H63" s="2">
        <v>24.12</v>
      </c>
      <c r="I63" s="2">
        <v>36.880000000000003</v>
      </c>
      <c r="J63" s="2">
        <v>1.35</v>
      </c>
      <c r="K63" s="2">
        <v>0.36199999999999999</v>
      </c>
      <c r="L63" s="97">
        <f t="shared" si="0"/>
        <v>100.84584999999998</v>
      </c>
    </row>
    <row r="64" spans="1:12" x14ac:dyDescent="0.3">
      <c r="A64" s="95">
        <v>44938</v>
      </c>
      <c r="B64" s="96">
        <v>0.34231481481481479</v>
      </c>
      <c r="C64" s="2">
        <v>95.89</v>
      </c>
      <c r="D64" s="2">
        <v>5.0999999999999996</v>
      </c>
      <c r="E64" s="2">
        <v>5.34</v>
      </c>
      <c r="F64" s="2">
        <v>-0.83</v>
      </c>
      <c r="G64" s="2">
        <v>262.70999999999998</v>
      </c>
      <c r="H64" s="2">
        <v>24.11</v>
      </c>
      <c r="I64" s="2">
        <v>36.89</v>
      </c>
      <c r="J64" s="2">
        <v>1.35</v>
      </c>
      <c r="K64" s="2">
        <v>0.36199999999999999</v>
      </c>
      <c r="L64" s="97">
        <f t="shared" si="0"/>
        <v>100.84584999999998</v>
      </c>
    </row>
    <row r="65" spans="1:12" x14ac:dyDescent="0.3">
      <c r="A65" s="95">
        <v>44938</v>
      </c>
      <c r="B65" s="96">
        <v>0.34300925925925929</v>
      </c>
      <c r="C65" s="2">
        <v>96.11</v>
      </c>
      <c r="D65" s="2">
        <v>5.0999999999999996</v>
      </c>
      <c r="E65" s="2">
        <v>5.34</v>
      </c>
      <c r="F65" s="2">
        <v>-0.83</v>
      </c>
      <c r="G65" s="2">
        <v>262.69</v>
      </c>
      <c r="H65" s="2">
        <v>24.12</v>
      </c>
      <c r="I65" s="2">
        <v>36.83</v>
      </c>
      <c r="J65" s="2">
        <v>1.35</v>
      </c>
      <c r="K65" s="2">
        <v>0.36199999999999999</v>
      </c>
      <c r="L65" s="97">
        <f t="shared" si="0"/>
        <v>100.84584999999998</v>
      </c>
    </row>
    <row r="66" spans="1:12" x14ac:dyDescent="0.3">
      <c r="A66" s="95">
        <v>44938</v>
      </c>
      <c r="B66" s="96">
        <v>0.34370370370370368</v>
      </c>
      <c r="C66" s="2">
        <v>96.16</v>
      </c>
      <c r="D66" s="2">
        <v>5.0999999999999996</v>
      </c>
      <c r="E66" s="2">
        <v>5.35</v>
      </c>
      <c r="F66" s="2">
        <v>-0.85</v>
      </c>
      <c r="G66" s="2">
        <v>262.7</v>
      </c>
      <c r="H66" s="2">
        <v>24.12</v>
      </c>
      <c r="I66" s="2">
        <v>36.75</v>
      </c>
      <c r="J66" s="2">
        <v>1.35</v>
      </c>
      <c r="K66" s="2">
        <v>0.36199999999999999</v>
      </c>
      <c r="L66" s="97">
        <f t="shared" si="0"/>
        <v>100.84584999999998</v>
      </c>
    </row>
    <row r="67" spans="1:12" x14ac:dyDescent="0.3">
      <c r="A67" s="95">
        <v>44938</v>
      </c>
      <c r="B67" s="96">
        <v>0.34439814814814818</v>
      </c>
      <c r="C67" s="2">
        <v>96.39</v>
      </c>
      <c r="D67" s="2">
        <v>5.0999999999999996</v>
      </c>
      <c r="E67" s="2">
        <v>5.35</v>
      </c>
      <c r="F67" s="2">
        <v>-0.83</v>
      </c>
      <c r="G67" s="2">
        <v>262.70999999999998</v>
      </c>
      <c r="H67" s="2">
        <v>24.11</v>
      </c>
      <c r="I67" s="2">
        <v>36.68</v>
      </c>
      <c r="J67" s="2">
        <v>1.35</v>
      </c>
      <c r="K67" s="2">
        <v>0.36299999999999999</v>
      </c>
      <c r="L67" s="97">
        <f t="shared" si="0"/>
        <v>101.12453999999998</v>
      </c>
    </row>
    <row r="68" spans="1:12" x14ac:dyDescent="0.3">
      <c r="A68" s="95">
        <v>44938</v>
      </c>
      <c r="B68" s="96">
        <v>0.34509259259259256</v>
      </c>
      <c r="C68" s="2">
        <v>96.32</v>
      </c>
      <c r="D68" s="2">
        <v>5.0999999999999996</v>
      </c>
      <c r="E68" s="2">
        <v>5.35</v>
      </c>
      <c r="F68" s="2">
        <v>-0.82</v>
      </c>
      <c r="G68" s="2">
        <v>262.69</v>
      </c>
      <c r="H68" s="2">
        <v>24.12</v>
      </c>
      <c r="I68" s="2">
        <v>36.65</v>
      </c>
      <c r="J68" s="2">
        <v>1.35</v>
      </c>
      <c r="K68" s="2">
        <v>0.36299999999999999</v>
      </c>
      <c r="L68" s="97">
        <f t="shared" si="0"/>
        <v>101.12453999999998</v>
      </c>
    </row>
    <row r="69" spans="1:12" x14ac:dyDescent="0.3">
      <c r="A69" s="95">
        <v>44938</v>
      </c>
      <c r="B69" s="96">
        <v>0.34578703703703706</v>
      </c>
      <c r="C69" s="2">
        <v>96.34</v>
      </c>
      <c r="D69" s="2">
        <v>5.0999999999999996</v>
      </c>
      <c r="E69" s="2">
        <v>5.34</v>
      </c>
      <c r="F69" s="2">
        <v>-0.83</v>
      </c>
      <c r="G69" s="2">
        <v>262.69</v>
      </c>
      <c r="H69" s="2">
        <v>24.11</v>
      </c>
      <c r="I69" s="2">
        <v>36.58</v>
      </c>
      <c r="J69" s="2">
        <v>1.35</v>
      </c>
      <c r="K69" s="2">
        <v>0.36299999999999999</v>
      </c>
      <c r="L69" s="97">
        <f t="shared" si="0"/>
        <v>101.12453999999998</v>
      </c>
    </row>
    <row r="70" spans="1:12" x14ac:dyDescent="0.3">
      <c r="A70" s="95">
        <v>44938</v>
      </c>
      <c r="B70" s="96">
        <v>0.34648148148148145</v>
      </c>
      <c r="C70" s="2">
        <v>96.46</v>
      </c>
      <c r="D70" s="2">
        <v>5.0999999999999996</v>
      </c>
      <c r="E70" s="2">
        <v>5.34</v>
      </c>
      <c r="F70" s="2">
        <v>-0.83</v>
      </c>
      <c r="G70" s="2">
        <v>262.67</v>
      </c>
      <c r="H70" s="2">
        <v>24.11</v>
      </c>
      <c r="I70" s="2">
        <v>36.520000000000003</v>
      </c>
      <c r="J70" s="2">
        <v>1.35</v>
      </c>
      <c r="K70" s="2">
        <v>0.36299999999999999</v>
      </c>
      <c r="L70" s="97">
        <f t="shared" si="0"/>
        <v>101.12453999999998</v>
      </c>
    </row>
    <row r="71" spans="1:12" x14ac:dyDescent="0.3">
      <c r="A71" s="95">
        <v>44938</v>
      </c>
      <c r="B71" s="96">
        <v>0.34717592592592594</v>
      </c>
      <c r="C71" s="2">
        <v>96.47</v>
      </c>
      <c r="D71" s="2">
        <v>5.0999999999999996</v>
      </c>
      <c r="E71" s="2">
        <v>5.34</v>
      </c>
      <c r="F71" s="2">
        <v>-0.83</v>
      </c>
      <c r="G71" s="2">
        <v>262.63</v>
      </c>
      <c r="H71" s="2">
        <v>24.11</v>
      </c>
      <c r="I71" s="2">
        <v>36.409999999999997</v>
      </c>
      <c r="J71" s="2">
        <v>1.35</v>
      </c>
      <c r="K71" s="2">
        <v>0.36299999999999999</v>
      </c>
      <c r="L71" s="97">
        <f t="shared" si="0"/>
        <v>101.12453999999998</v>
      </c>
    </row>
    <row r="72" spans="1:12" x14ac:dyDescent="0.3">
      <c r="A72" s="95">
        <v>44938</v>
      </c>
      <c r="B72" s="96">
        <v>0.34787037037037033</v>
      </c>
      <c r="C72" s="2">
        <v>96.62</v>
      </c>
      <c r="D72" s="2">
        <v>5.0999999999999996</v>
      </c>
      <c r="E72" s="2">
        <v>5.35</v>
      </c>
      <c r="F72" s="2">
        <v>-0.83</v>
      </c>
      <c r="G72" s="2">
        <v>262.75</v>
      </c>
      <c r="H72" s="2">
        <v>24.11</v>
      </c>
      <c r="I72" s="2">
        <v>36.369999999999997</v>
      </c>
      <c r="J72" s="2">
        <v>1.35</v>
      </c>
      <c r="K72" s="2">
        <v>0.36299999999999999</v>
      </c>
      <c r="L72" s="97">
        <f t="shared" si="0"/>
        <v>101.12453999999998</v>
      </c>
    </row>
    <row r="73" spans="1:12" x14ac:dyDescent="0.3">
      <c r="A73" s="95">
        <v>44938</v>
      </c>
      <c r="B73" s="96">
        <v>0.34856481481481483</v>
      </c>
      <c r="C73" s="2">
        <v>96.55</v>
      </c>
      <c r="D73" s="2">
        <v>5.0999999999999996</v>
      </c>
      <c r="E73" s="2">
        <v>5.34</v>
      </c>
      <c r="F73" s="2">
        <v>-0.83</v>
      </c>
      <c r="G73" s="2">
        <v>262.75</v>
      </c>
      <c r="H73" s="2">
        <v>24.12</v>
      </c>
      <c r="I73" s="2">
        <v>36.35</v>
      </c>
      <c r="J73" s="2">
        <v>1.35</v>
      </c>
      <c r="K73" s="2">
        <v>0.36299999999999999</v>
      </c>
      <c r="L73" s="97">
        <f t="shared" si="0"/>
        <v>101.12453999999998</v>
      </c>
    </row>
    <row r="74" spans="1:12" x14ac:dyDescent="0.3">
      <c r="A74" s="95">
        <v>44938</v>
      </c>
      <c r="B74" s="96">
        <v>0.34925925925925921</v>
      </c>
      <c r="C74" s="2">
        <v>96.71</v>
      </c>
      <c r="D74" s="2">
        <v>5.0999999999999996</v>
      </c>
      <c r="E74" s="2">
        <v>5.34</v>
      </c>
      <c r="F74" s="2">
        <v>-0.83</v>
      </c>
      <c r="G74" s="2">
        <v>262.69</v>
      </c>
      <c r="H74" s="2">
        <v>24.11</v>
      </c>
      <c r="I74" s="2">
        <v>36.26</v>
      </c>
      <c r="J74" s="2">
        <v>1.35</v>
      </c>
      <c r="K74" s="2">
        <v>0.36299999999999999</v>
      </c>
      <c r="L74" s="97">
        <f t="shared" si="0"/>
        <v>101.12453999999998</v>
      </c>
    </row>
    <row r="75" spans="1:12" x14ac:dyDescent="0.3">
      <c r="A75" s="95">
        <v>44938</v>
      </c>
      <c r="B75" s="96">
        <v>0.34995370370370371</v>
      </c>
      <c r="C75" s="2">
        <v>96.86</v>
      </c>
      <c r="D75" s="2">
        <v>5.0999999999999996</v>
      </c>
      <c r="E75" s="2">
        <v>5.35</v>
      </c>
      <c r="F75" s="2">
        <v>-0.83</v>
      </c>
      <c r="G75" s="2">
        <v>262.70999999999998</v>
      </c>
      <c r="H75" s="2">
        <v>24.12</v>
      </c>
      <c r="I75" s="2">
        <v>36.19</v>
      </c>
      <c r="J75" s="2">
        <v>1.35</v>
      </c>
      <c r="K75" s="2">
        <v>0.36399999999999999</v>
      </c>
      <c r="L75" s="97">
        <f t="shared" si="0"/>
        <v>101.40322999999998</v>
      </c>
    </row>
    <row r="76" spans="1:12" x14ac:dyDescent="0.3">
      <c r="A76" s="95">
        <v>44938</v>
      </c>
      <c r="B76" s="96">
        <v>0.3506481481481481</v>
      </c>
      <c r="C76" s="2">
        <v>96.93</v>
      </c>
      <c r="D76" s="2">
        <v>5.0999999999999996</v>
      </c>
      <c r="E76" s="2">
        <v>5.35</v>
      </c>
      <c r="F76" s="2">
        <v>-0.84</v>
      </c>
      <c r="G76" s="2">
        <v>262.72000000000003</v>
      </c>
      <c r="H76" s="2">
        <v>24.11</v>
      </c>
      <c r="I76" s="2">
        <v>36.15</v>
      </c>
      <c r="J76" s="2">
        <v>1.35</v>
      </c>
      <c r="K76" s="2">
        <v>0.36399999999999999</v>
      </c>
      <c r="L76" s="97">
        <f t="shared" si="0"/>
        <v>101.40322999999998</v>
      </c>
    </row>
    <row r="77" spans="1:12" x14ac:dyDescent="0.3">
      <c r="A77" s="95">
        <v>44938</v>
      </c>
      <c r="B77" s="96">
        <v>0.3513425925925926</v>
      </c>
      <c r="C77" s="2">
        <v>96.97</v>
      </c>
      <c r="D77" s="2">
        <v>5.0999999999999996</v>
      </c>
      <c r="E77" s="2">
        <v>5.35</v>
      </c>
      <c r="F77" s="2">
        <v>-0.81</v>
      </c>
      <c r="G77" s="2">
        <v>262.72000000000003</v>
      </c>
      <c r="H77" s="2">
        <v>24.12</v>
      </c>
      <c r="I77" s="2">
        <v>36.14</v>
      </c>
      <c r="J77" s="2">
        <v>1.35</v>
      </c>
      <c r="K77" s="2">
        <v>0.36399999999999999</v>
      </c>
      <c r="L77" s="97">
        <f t="shared" si="0"/>
        <v>101.40322999999998</v>
      </c>
    </row>
    <row r="78" spans="1:12" x14ac:dyDescent="0.3">
      <c r="A78" s="95">
        <v>44938</v>
      </c>
      <c r="B78" s="96">
        <v>0.35203703703703698</v>
      </c>
      <c r="C78" s="2">
        <v>96.98</v>
      </c>
      <c r="D78" s="2">
        <v>5.0999999999999996</v>
      </c>
      <c r="E78" s="2">
        <v>5.35</v>
      </c>
      <c r="F78" s="2">
        <v>-0.83</v>
      </c>
      <c r="G78" s="2">
        <v>262.7</v>
      </c>
      <c r="H78" s="2">
        <v>24.12</v>
      </c>
      <c r="I78" s="2">
        <v>36.090000000000003</v>
      </c>
      <c r="J78" s="2">
        <v>1.35</v>
      </c>
      <c r="K78" s="2">
        <v>0.36399999999999999</v>
      </c>
      <c r="L78" s="97">
        <f t="shared" si="0"/>
        <v>101.40322999999998</v>
      </c>
    </row>
    <row r="79" spans="1:12" x14ac:dyDescent="0.3">
      <c r="A79" s="95">
        <v>44938</v>
      </c>
      <c r="B79" s="96">
        <v>0.35273148148148148</v>
      </c>
      <c r="C79" s="2">
        <v>97.2</v>
      </c>
      <c r="D79" s="2">
        <v>5.0999999999999996</v>
      </c>
      <c r="E79" s="2">
        <v>5.35</v>
      </c>
      <c r="F79" s="2">
        <v>-0.82</v>
      </c>
      <c r="G79" s="2">
        <v>262.69</v>
      </c>
      <c r="H79" s="2">
        <v>24.12</v>
      </c>
      <c r="I79" s="2">
        <v>36.06</v>
      </c>
      <c r="J79" s="2">
        <v>1.35</v>
      </c>
      <c r="K79" s="2">
        <v>0.36399999999999999</v>
      </c>
      <c r="L79" s="97">
        <f t="shared" si="0"/>
        <v>101.40322999999998</v>
      </c>
    </row>
    <row r="80" spans="1:12" x14ac:dyDescent="0.3">
      <c r="A80" s="95">
        <v>44938</v>
      </c>
      <c r="B80" s="96">
        <v>0.35342592592592598</v>
      </c>
      <c r="C80" s="2">
        <v>97.17</v>
      </c>
      <c r="D80" s="2">
        <v>5.0999999999999996</v>
      </c>
      <c r="E80" s="2">
        <v>5.35</v>
      </c>
      <c r="F80" s="2">
        <v>-0.83</v>
      </c>
      <c r="G80" s="2">
        <v>262.70999999999998</v>
      </c>
      <c r="H80" s="2">
        <v>24.12</v>
      </c>
      <c r="I80" s="2">
        <v>36.04</v>
      </c>
      <c r="J80" s="2">
        <v>1.35</v>
      </c>
      <c r="K80" s="2">
        <v>0.36399999999999999</v>
      </c>
      <c r="L80" s="97">
        <f t="shared" si="0"/>
        <v>101.40322999999998</v>
      </c>
    </row>
    <row r="81" spans="1:12" x14ac:dyDescent="0.3">
      <c r="A81" s="95">
        <v>44938</v>
      </c>
      <c r="B81" s="96">
        <v>0.35412037037037036</v>
      </c>
      <c r="C81" s="2">
        <v>97.09</v>
      </c>
      <c r="D81" s="2">
        <v>5.0999999999999996</v>
      </c>
      <c r="E81" s="2">
        <v>5.35</v>
      </c>
      <c r="F81" s="2">
        <v>-0.84</v>
      </c>
      <c r="G81" s="2">
        <v>262.70999999999998</v>
      </c>
      <c r="H81" s="2">
        <v>24.12</v>
      </c>
      <c r="I81" s="2">
        <v>36</v>
      </c>
      <c r="J81" s="2">
        <v>1.35</v>
      </c>
      <c r="K81" s="2">
        <v>0.36399999999999999</v>
      </c>
      <c r="L81" s="97">
        <f t="shared" si="0"/>
        <v>101.40322999999998</v>
      </c>
    </row>
    <row r="82" spans="1:12" x14ac:dyDescent="0.3">
      <c r="A82" s="95">
        <v>44938</v>
      </c>
      <c r="B82" s="96">
        <v>0.35481481481481486</v>
      </c>
      <c r="C82" s="2">
        <v>97.07</v>
      </c>
      <c r="D82" s="2">
        <v>5.0999999999999996</v>
      </c>
      <c r="E82" s="2">
        <v>5.35</v>
      </c>
      <c r="F82" s="2">
        <v>-0.82</v>
      </c>
      <c r="G82" s="2">
        <v>262.70999999999998</v>
      </c>
      <c r="H82" s="2">
        <v>24.12</v>
      </c>
      <c r="I82" s="2">
        <v>36</v>
      </c>
      <c r="J82" s="2">
        <v>1.35</v>
      </c>
      <c r="K82" s="2">
        <v>0.36399999999999999</v>
      </c>
      <c r="L82" s="97">
        <f t="shared" si="0"/>
        <v>101.40322999999998</v>
      </c>
    </row>
    <row r="83" spans="1:12" x14ac:dyDescent="0.3">
      <c r="A83" s="95">
        <v>44938</v>
      </c>
      <c r="B83" s="96">
        <v>0.35550925925925925</v>
      </c>
      <c r="C83" s="2">
        <v>97.21</v>
      </c>
      <c r="D83" s="2">
        <v>5.0999999999999996</v>
      </c>
      <c r="E83" s="2">
        <v>5.35</v>
      </c>
      <c r="F83" s="2">
        <v>-0.83</v>
      </c>
      <c r="G83" s="2">
        <v>262.69</v>
      </c>
      <c r="H83" s="2">
        <v>24.12</v>
      </c>
      <c r="I83" s="2">
        <v>36</v>
      </c>
      <c r="J83" s="2">
        <v>1.35</v>
      </c>
      <c r="K83" s="2">
        <v>0.36399999999999999</v>
      </c>
      <c r="L83" s="97">
        <f t="shared" si="0"/>
        <v>101.40322999999998</v>
      </c>
    </row>
    <row r="84" spans="1:12" x14ac:dyDescent="0.3">
      <c r="A84" s="95">
        <v>44938</v>
      </c>
      <c r="B84" s="96">
        <v>0.35620370370370374</v>
      </c>
      <c r="C84" s="2">
        <v>97.33</v>
      </c>
      <c r="D84" s="2">
        <v>5.0999999999999996</v>
      </c>
      <c r="E84" s="2">
        <v>5.35</v>
      </c>
      <c r="F84" s="2">
        <v>-0.83</v>
      </c>
      <c r="G84" s="2">
        <v>262.7</v>
      </c>
      <c r="H84" s="2">
        <v>24.12</v>
      </c>
      <c r="I84" s="2">
        <v>36</v>
      </c>
      <c r="J84" s="2">
        <v>1.35</v>
      </c>
      <c r="K84" s="2">
        <v>0.36499999999999999</v>
      </c>
      <c r="L84" s="97">
        <f t="shared" si="0"/>
        <v>101.68191999999999</v>
      </c>
    </row>
    <row r="85" spans="1:12" x14ac:dyDescent="0.3">
      <c r="A85" s="95">
        <v>44938</v>
      </c>
      <c r="B85" s="96">
        <v>0.35689814814814813</v>
      </c>
      <c r="C85" s="2">
        <v>97.32</v>
      </c>
      <c r="D85" s="2">
        <v>5.0999999999999996</v>
      </c>
      <c r="E85" s="2">
        <v>5.35</v>
      </c>
      <c r="F85" s="2">
        <v>-0.85</v>
      </c>
      <c r="G85" s="2">
        <v>262.67</v>
      </c>
      <c r="H85" s="2">
        <v>24.12</v>
      </c>
      <c r="I85" s="2">
        <v>35.979999999999997</v>
      </c>
      <c r="J85" s="2">
        <v>1.35</v>
      </c>
      <c r="K85" s="2">
        <v>0.36499999999999999</v>
      </c>
      <c r="L85" s="97">
        <f t="shared" si="0"/>
        <v>101.68191999999999</v>
      </c>
    </row>
    <row r="86" spans="1:12" x14ac:dyDescent="0.3">
      <c r="A86" s="95">
        <v>44938</v>
      </c>
      <c r="B86" s="96">
        <v>0.35759259259259263</v>
      </c>
      <c r="C86" s="2">
        <v>97.2</v>
      </c>
      <c r="D86" s="2">
        <v>5.0999999999999996</v>
      </c>
      <c r="E86" s="2">
        <v>5.34</v>
      </c>
      <c r="F86" s="2">
        <v>-0.85</v>
      </c>
      <c r="G86" s="2">
        <v>262.64999999999998</v>
      </c>
      <c r="H86" s="2">
        <v>24.12</v>
      </c>
      <c r="I86" s="2">
        <v>35.96</v>
      </c>
      <c r="J86" s="2">
        <v>1.35</v>
      </c>
      <c r="K86" s="2">
        <v>0.36399999999999999</v>
      </c>
      <c r="L86" s="97">
        <f t="shared" si="0"/>
        <v>101.40322999999998</v>
      </c>
    </row>
    <row r="87" spans="1:12" x14ac:dyDescent="0.3">
      <c r="A87" s="95">
        <v>44938</v>
      </c>
      <c r="B87" s="96">
        <v>0.35828703703703701</v>
      </c>
      <c r="C87" s="2">
        <v>97.42</v>
      </c>
      <c r="D87" s="2">
        <v>5.0999999999999996</v>
      </c>
      <c r="E87" s="2">
        <v>5.34</v>
      </c>
      <c r="F87" s="2">
        <v>-0.8</v>
      </c>
      <c r="G87" s="2">
        <v>262.66000000000003</v>
      </c>
      <c r="H87" s="2">
        <v>24.12</v>
      </c>
      <c r="I87" s="2">
        <v>35.96</v>
      </c>
      <c r="J87" s="2">
        <v>1.35</v>
      </c>
      <c r="K87" s="2">
        <v>0.36499999999999999</v>
      </c>
      <c r="L87" s="97">
        <f t="shared" si="0"/>
        <v>101.68191999999999</v>
      </c>
    </row>
    <row r="88" spans="1:12" x14ac:dyDescent="0.3">
      <c r="A88" s="95">
        <v>44938</v>
      </c>
      <c r="B88" s="96">
        <v>0.35898148148148151</v>
      </c>
      <c r="C88" s="2">
        <v>97.34</v>
      </c>
      <c r="D88" s="2">
        <v>5.0999999999999996</v>
      </c>
      <c r="E88" s="2">
        <v>5.35</v>
      </c>
      <c r="F88" s="2">
        <v>-0.83</v>
      </c>
      <c r="G88" s="2">
        <v>262.72000000000003</v>
      </c>
      <c r="H88" s="2">
        <v>24.12</v>
      </c>
      <c r="I88" s="2">
        <v>35.97</v>
      </c>
      <c r="J88" s="2">
        <v>1.35</v>
      </c>
      <c r="K88" s="2">
        <v>0.36499999999999999</v>
      </c>
      <c r="L88" s="97">
        <f t="shared" si="0"/>
        <v>101.68191999999999</v>
      </c>
    </row>
    <row r="89" spans="1:12" x14ac:dyDescent="0.3">
      <c r="A89" s="95">
        <v>44938</v>
      </c>
      <c r="B89" s="96">
        <v>0.3596759259259259</v>
      </c>
      <c r="C89" s="2">
        <v>97.31</v>
      </c>
      <c r="D89" s="2">
        <v>5.0999999999999996</v>
      </c>
      <c r="E89" s="2">
        <v>5.34</v>
      </c>
      <c r="F89" s="2">
        <v>-0.83</v>
      </c>
      <c r="G89" s="2">
        <v>262.74</v>
      </c>
      <c r="H89" s="2">
        <v>24.12</v>
      </c>
      <c r="I89" s="2">
        <v>35.97</v>
      </c>
      <c r="J89" s="2">
        <v>1.35</v>
      </c>
      <c r="K89" s="2">
        <v>0.36499999999999999</v>
      </c>
      <c r="L89" s="97">
        <f t="shared" si="0"/>
        <v>101.68191999999999</v>
      </c>
    </row>
    <row r="90" spans="1:12" x14ac:dyDescent="0.3">
      <c r="A90" s="95">
        <v>44938</v>
      </c>
      <c r="B90" s="96">
        <v>0.3603703703703704</v>
      </c>
      <c r="C90" s="2">
        <v>97.36</v>
      </c>
      <c r="D90" s="2">
        <v>5.0999999999999996</v>
      </c>
      <c r="E90" s="2">
        <v>5.34</v>
      </c>
      <c r="F90" s="2">
        <v>-0.83</v>
      </c>
      <c r="G90" s="2">
        <v>262.7</v>
      </c>
      <c r="H90" s="2">
        <v>24.12</v>
      </c>
      <c r="I90" s="2">
        <v>35.950000000000003</v>
      </c>
      <c r="J90" s="2">
        <v>1.35</v>
      </c>
      <c r="K90" s="2">
        <v>0.36499999999999999</v>
      </c>
      <c r="L90" s="97">
        <f t="shared" si="0"/>
        <v>101.68191999999999</v>
      </c>
    </row>
    <row r="91" spans="1:12" x14ac:dyDescent="0.3">
      <c r="A91" s="95">
        <v>44938</v>
      </c>
      <c r="B91" s="96">
        <v>0.36106481481481478</v>
      </c>
      <c r="C91" s="2">
        <v>97.61</v>
      </c>
      <c r="D91" s="2">
        <v>5.0999999999999996</v>
      </c>
      <c r="E91" s="2">
        <v>5.35</v>
      </c>
      <c r="F91" s="2">
        <v>-0.84</v>
      </c>
      <c r="G91" s="2">
        <v>262.69</v>
      </c>
      <c r="H91" s="2">
        <v>24.12</v>
      </c>
      <c r="I91" s="2">
        <v>35.99</v>
      </c>
      <c r="J91" s="2">
        <v>1.35</v>
      </c>
      <c r="K91" s="2">
        <v>0.36499999999999999</v>
      </c>
      <c r="L91" s="97">
        <f t="shared" si="0"/>
        <v>101.68191999999999</v>
      </c>
    </row>
    <row r="92" spans="1:12" x14ac:dyDescent="0.3">
      <c r="A92" s="95">
        <v>44938</v>
      </c>
      <c r="B92" s="96">
        <v>0.36175925925925928</v>
      </c>
      <c r="C92" s="2">
        <v>97.58</v>
      </c>
      <c r="D92" s="2">
        <v>5.0999999999999996</v>
      </c>
      <c r="E92" s="2">
        <v>5.35</v>
      </c>
      <c r="F92" s="2">
        <v>-0.82</v>
      </c>
      <c r="G92" s="2">
        <v>262.72000000000003</v>
      </c>
      <c r="H92" s="2">
        <v>24.12</v>
      </c>
      <c r="I92" s="2">
        <v>35.96</v>
      </c>
      <c r="J92" s="2">
        <v>1.35</v>
      </c>
      <c r="K92" s="2">
        <v>0.36499999999999999</v>
      </c>
      <c r="L92" s="97">
        <f t="shared" si="0"/>
        <v>101.68191999999999</v>
      </c>
    </row>
    <row r="93" spans="1:12" x14ac:dyDescent="0.3">
      <c r="A93" s="95">
        <v>44938</v>
      </c>
      <c r="B93" s="96">
        <v>0.36245370370370367</v>
      </c>
      <c r="C93" s="2">
        <v>97.56</v>
      </c>
      <c r="D93" s="2">
        <v>5.0999999999999996</v>
      </c>
      <c r="E93" s="2">
        <v>5.35</v>
      </c>
      <c r="F93" s="2">
        <v>-0.83</v>
      </c>
      <c r="G93" s="2">
        <v>262.70999999999998</v>
      </c>
      <c r="H93" s="2">
        <v>24.12</v>
      </c>
      <c r="I93" s="2">
        <v>35.92</v>
      </c>
      <c r="J93" s="2">
        <v>1.35</v>
      </c>
      <c r="K93" s="2">
        <v>0.36499999999999999</v>
      </c>
      <c r="L93" s="97">
        <f t="shared" si="0"/>
        <v>101.68191999999999</v>
      </c>
    </row>
    <row r="94" spans="1:12" x14ac:dyDescent="0.3">
      <c r="A94" s="95">
        <v>44938</v>
      </c>
      <c r="B94" s="96">
        <v>0.36314814814814816</v>
      </c>
      <c r="C94" s="2">
        <v>97.57</v>
      </c>
      <c r="D94" s="2">
        <v>5.0999999999999996</v>
      </c>
      <c r="E94" s="2">
        <v>5.35</v>
      </c>
      <c r="F94" s="2">
        <v>-0.83</v>
      </c>
      <c r="G94" s="2">
        <v>262.72000000000003</v>
      </c>
      <c r="H94" s="2">
        <v>24.12</v>
      </c>
      <c r="I94" s="2">
        <v>35.909999999999997</v>
      </c>
      <c r="J94" s="2">
        <v>1.35</v>
      </c>
      <c r="K94" s="2">
        <v>0.36499999999999999</v>
      </c>
      <c r="L94" s="97">
        <f t="shared" si="0"/>
        <v>101.68191999999999</v>
      </c>
    </row>
    <row r="95" spans="1:12" x14ac:dyDescent="0.3">
      <c r="A95" s="95">
        <v>44938</v>
      </c>
      <c r="B95" s="96">
        <v>0.36384259259259261</v>
      </c>
      <c r="C95" s="2">
        <v>97.57</v>
      </c>
      <c r="D95" s="2">
        <v>5.0999999999999996</v>
      </c>
      <c r="E95" s="2">
        <v>5.35</v>
      </c>
      <c r="F95" s="2">
        <v>-0.84</v>
      </c>
      <c r="G95" s="2">
        <v>262.7</v>
      </c>
      <c r="H95" s="2">
        <v>24.12</v>
      </c>
      <c r="I95" s="2">
        <v>35.89</v>
      </c>
      <c r="J95" s="2">
        <v>1.35</v>
      </c>
      <c r="K95" s="2">
        <v>0.36499999999999999</v>
      </c>
      <c r="L95" s="97">
        <f t="shared" si="0"/>
        <v>101.68191999999999</v>
      </c>
    </row>
    <row r="96" spans="1:12" x14ac:dyDescent="0.3">
      <c r="A96" s="95">
        <v>44938</v>
      </c>
      <c r="B96" s="96">
        <v>0.36453703703703705</v>
      </c>
      <c r="C96" s="2">
        <v>97.68</v>
      </c>
      <c r="D96" s="2">
        <v>5.0999999999999996</v>
      </c>
      <c r="E96" s="2">
        <v>5.34</v>
      </c>
      <c r="F96" s="2">
        <v>-0.84</v>
      </c>
      <c r="G96" s="2">
        <v>262.67</v>
      </c>
      <c r="H96" s="2">
        <v>24.12</v>
      </c>
      <c r="I96" s="2">
        <v>35.869999999999997</v>
      </c>
      <c r="J96" s="2">
        <v>1.35</v>
      </c>
      <c r="K96" s="2">
        <v>0.36499999999999999</v>
      </c>
      <c r="L96" s="97">
        <f t="shared" si="0"/>
        <v>101.68191999999999</v>
      </c>
    </row>
    <row r="97" spans="1:12" x14ac:dyDescent="0.3">
      <c r="A97" s="95">
        <v>44938</v>
      </c>
      <c r="B97" s="96">
        <v>0.36523148148148149</v>
      </c>
      <c r="C97" s="2">
        <v>97.71</v>
      </c>
      <c r="D97" s="2">
        <v>5.0999999999999996</v>
      </c>
      <c r="E97" s="2">
        <v>5.35</v>
      </c>
      <c r="F97" s="2">
        <v>-0.84</v>
      </c>
      <c r="G97" s="2">
        <v>262.70999999999998</v>
      </c>
      <c r="H97" s="2">
        <v>24.12</v>
      </c>
      <c r="I97" s="2">
        <v>35.869999999999997</v>
      </c>
      <c r="J97" s="2">
        <v>1.35</v>
      </c>
      <c r="K97" s="2">
        <v>0.36499999999999999</v>
      </c>
      <c r="L97" s="97">
        <f t="shared" si="0"/>
        <v>101.68191999999999</v>
      </c>
    </row>
    <row r="98" spans="1:12" x14ac:dyDescent="0.3">
      <c r="A98" s="95">
        <v>44938</v>
      </c>
      <c r="B98" s="96">
        <v>0.36592592592592593</v>
      </c>
      <c r="C98" s="2">
        <v>97.72</v>
      </c>
      <c r="D98" s="2">
        <v>5.0999999999999996</v>
      </c>
      <c r="E98" s="2">
        <v>5.34</v>
      </c>
      <c r="F98" s="2">
        <v>-0.84</v>
      </c>
      <c r="G98" s="2">
        <v>262.70999999999998</v>
      </c>
      <c r="H98" s="2">
        <v>24.12</v>
      </c>
      <c r="I98" s="2">
        <v>35.86</v>
      </c>
      <c r="J98" s="2">
        <v>1.35</v>
      </c>
      <c r="K98" s="2">
        <v>0.36499999999999999</v>
      </c>
      <c r="L98" s="97">
        <f t="shared" si="0"/>
        <v>101.68191999999999</v>
      </c>
    </row>
    <row r="99" spans="1:12" x14ac:dyDescent="0.3">
      <c r="A99" s="95">
        <v>44938</v>
      </c>
      <c r="B99" s="96">
        <v>0.36662037037037037</v>
      </c>
      <c r="C99" s="2">
        <v>97.7</v>
      </c>
      <c r="D99" s="2">
        <v>5.0999999999999996</v>
      </c>
      <c r="E99" s="2">
        <v>5.35</v>
      </c>
      <c r="F99" s="2">
        <v>-0.84</v>
      </c>
      <c r="G99" s="2">
        <v>262.68</v>
      </c>
      <c r="H99" s="2">
        <v>24.12</v>
      </c>
      <c r="I99" s="2">
        <v>35.86</v>
      </c>
      <c r="J99" s="2">
        <v>1.35</v>
      </c>
      <c r="K99" s="2">
        <v>0.36499999999999999</v>
      </c>
      <c r="L99" s="97">
        <f t="shared" si="0"/>
        <v>101.68191999999999</v>
      </c>
    </row>
    <row r="100" spans="1:12" x14ac:dyDescent="0.3">
      <c r="A100" s="95">
        <v>44938</v>
      </c>
      <c r="B100" s="96">
        <v>0.36731481481481482</v>
      </c>
      <c r="C100" s="2">
        <v>97.63</v>
      </c>
      <c r="D100" s="2">
        <v>5.0999999999999996</v>
      </c>
      <c r="E100" s="2">
        <v>5.35</v>
      </c>
      <c r="F100" s="2">
        <v>-0.84</v>
      </c>
      <c r="G100" s="2">
        <v>262.72000000000003</v>
      </c>
      <c r="H100" s="2">
        <v>24.12</v>
      </c>
      <c r="I100" s="2">
        <v>35.86</v>
      </c>
      <c r="J100" s="2">
        <v>1.35</v>
      </c>
      <c r="K100" s="2">
        <v>0.36499999999999999</v>
      </c>
      <c r="L100" s="97">
        <f t="shared" si="0"/>
        <v>101.68191999999999</v>
      </c>
    </row>
    <row r="101" spans="1:12" x14ac:dyDescent="0.3">
      <c r="A101" s="95">
        <v>44938</v>
      </c>
      <c r="B101" s="96">
        <v>0.36800925925925926</v>
      </c>
      <c r="C101" s="2">
        <v>97.76</v>
      </c>
      <c r="D101" s="2">
        <v>5.0999999999999996</v>
      </c>
      <c r="E101" s="2">
        <v>5.35</v>
      </c>
      <c r="F101" s="2">
        <v>-0.83</v>
      </c>
      <c r="G101" s="2">
        <v>262.70999999999998</v>
      </c>
      <c r="H101" s="2">
        <v>24.12</v>
      </c>
      <c r="I101" s="2">
        <v>35.86</v>
      </c>
      <c r="J101" s="2">
        <v>1.35</v>
      </c>
      <c r="K101" s="2">
        <v>0.36499999999999999</v>
      </c>
      <c r="L101" s="97">
        <f t="shared" si="0"/>
        <v>101.68191999999999</v>
      </c>
    </row>
    <row r="102" spans="1:12" x14ac:dyDescent="0.3">
      <c r="A102" s="95">
        <v>44938</v>
      </c>
      <c r="B102" s="96">
        <v>0.3687037037037037</v>
      </c>
      <c r="C102" s="2">
        <v>97.8</v>
      </c>
      <c r="D102" s="2">
        <v>5.0999999999999996</v>
      </c>
      <c r="E102" s="2">
        <v>5.35</v>
      </c>
      <c r="F102" s="2">
        <v>-0.84</v>
      </c>
      <c r="G102" s="2">
        <v>262.72000000000003</v>
      </c>
      <c r="H102" s="2">
        <v>24.12</v>
      </c>
      <c r="I102" s="2">
        <v>35.86</v>
      </c>
      <c r="J102" s="2">
        <v>1.35</v>
      </c>
      <c r="K102" s="2">
        <v>0.36599999999999999</v>
      </c>
      <c r="L102" s="97">
        <f t="shared" si="0"/>
        <v>101.96060999999999</v>
      </c>
    </row>
    <row r="103" spans="1:12" x14ac:dyDescent="0.3">
      <c r="A103" s="95">
        <v>44938</v>
      </c>
      <c r="B103" s="96">
        <v>0.36939814814814814</v>
      </c>
      <c r="C103" s="2">
        <v>97.94</v>
      </c>
      <c r="D103" s="2">
        <v>5.0999999999999996</v>
      </c>
      <c r="E103" s="2">
        <v>5.35</v>
      </c>
      <c r="F103" s="2">
        <v>-0.86</v>
      </c>
      <c r="G103" s="2">
        <v>262.67</v>
      </c>
      <c r="H103" s="2">
        <v>24.13</v>
      </c>
      <c r="I103" s="2">
        <v>35.86</v>
      </c>
      <c r="J103" s="2">
        <v>1.35</v>
      </c>
      <c r="K103" s="2">
        <v>0.36599999999999999</v>
      </c>
      <c r="L103" s="97">
        <f t="shared" si="0"/>
        <v>101.96060999999999</v>
      </c>
    </row>
    <row r="104" spans="1:12" x14ac:dyDescent="0.3">
      <c r="A104" s="95">
        <v>44938</v>
      </c>
      <c r="B104" s="96">
        <v>0.37009259259259258</v>
      </c>
      <c r="C104" s="2">
        <v>97.91</v>
      </c>
      <c r="D104" s="2">
        <v>5.0999999999999996</v>
      </c>
      <c r="E104" s="2">
        <v>5.35</v>
      </c>
      <c r="F104" s="2">
        <v>-0.86</v>
      </c>
      <c r="G104" s="2">
        <v>262.70999999999998</v>
      </c>
      <c r="H104" s="2">
        <v>24.12</v>
      </c>
      <c r="I104" s="2">
        <v>35.86</v>
      </c>
      <c r="J104" s="2">
        <v>1.35</v>
      </c>
      <c r="K104" s="2">
        <v>0.36599999999999999</v>
      </c>
      <c r="L104" s="97">
        <f t="shared" si="0"/>
        <v>101.96060999999999</v>
      </c>
    </row>
    <row r="105" spans="1:12" x14ac:dyDescent="0.3">
      <c r="A105" s="95">
        <v>44938</v>
      </c>
      <c r="B105" s="96">
        <v>0.37078703703703703</v>
      </c>
      <c r="C105" s="2">
        <v>97.85</v>
      </c>
      <c r="D105" s="2">
        <v>5.0999999999999996</v>
      </c>
      <c r="E105" s="2">
        <v>5.35</v>
      </c>
      <c r="F105" s="2">
        <v>-0.86</v>
      </c>
      <c r="G105" s="2">
        <v>262.91000000000003</v>
      </c>
      <c r="H105" s="2">
        <v>24.16</v>
      </c>
      <c r="I105" s="2">
        <v>35.86</v>
      </c>
      <c r="J105" s="2">
        <v>1.35</v>
      </c>
      <c r="K105" s="2">
        <v>0.36599999999999999</v>
      </c>
      <c r="L105" s="97">
        <f t="shared" si="0"/>
        <v>101.96060999999999</v>
      </c>
    </row>
    <row r="106" spans="1:12" x14ac:dyDescent="0.3">
      <c r="A106" s="95">
        <v>44938</v>
      </c>
      <c r="B106" s="96">
        <v>0.37148148148148147</v>
      </c>
      <c r="C106" s="2">
        <v>97.95</v>
      </c>
      <c r="D106" s="2">
        <v>5.0999999999999996</v>
      </c>
      <c r="E106" s="2">
        <v>5.34</v>
      </c>
      <c r="F106" s="2">
        <v>-0.82</v>
      </c>
      <c r="G106" s="2">
        <v>262.75</v>
      </c>
      <c r="H106" s="2">
        <v>24.17</v>
      </c>
      <c r="I106" s="2">
        <v>35.840000000000003</v>
      </c>
      <c r="J106" s="2">
        <v>1.35</v>
      </c>
      <c r="K106" s="2">
        <v>0.36599999999999999</v>
      </c>
      <c r="L106" s="97">
        <f t="shared" si="0"/>
        <v>101.96060999999999</v>
      </c>
    </row>
    <row r="107" spans="1:12" x14ac:dyDescent="0.3">
      <c r="A107" s="95">
        <v>44938</v>
      </c>
      <c r="B107" s="96">
        <v>0.37217592592592591</v>
      </c>
      <c r="C107" s="2">
        <v>97.97</v>
      </c>
      <c r="D107" s="2">
        <v>5.0999999999999996</v>
      </c>
      <c r="E107" s="2">
        <v>5.34</v>
      </c>
      <c r="F107" s="2">
        <v>-0.83</v>
      </c>
      <c r="G107" s="2">
        <v>262.72000000000003</v>
      </c>
      <c r="H107" s="2">
        <v>24.16</v>
      </c>
      <c r="I107" s="2">
        <v>35.85</v>
      </c>
      <c r="J107" s="2">
        <v>1.35</v>
      </c>
      <c r="K107" s="2">
        <v>0.36599999999999999</v>
      </c>
      <c r="L107" s="97">
        <f t="shared" si="0"/>
        <v>101.96060999999999</v>
      </c>
    </row>
    <row r="108" spans="1:12" x14ac:dyDescent="0.3">
      <c r="A108" s="95">
        <v>44938</v>
      </c>
      <c r="B108" s="96">
        <v>0.37287037037037035</v>
      </c>
      <c r="C108" s="2">
        <v>97.95</v>
      </c>
      <c r="D108" s="2">
        <v>5.0999999999999996</v>
      </c>
      <c r="E108" s="2">
        <v>5.34</v>
      </c>
      <c r="F108" s="2">
        <v>-0.85</v>
      </c>
      <c r="G108" s="2">
        <v>262.69</v>
      </c>
      <c r="H108" s="2">
        <v>24.19</v>
      </c>
      <c r="I108" s="2">
        <v>35.85</v>
      </c>
      <c r="J108" s="2">
        <v>1.35</v>
      </c>
      <c r="K108" s="2">
        <v>0.36599999999999999</v>
      </c>
      <c r="L108" s="97">
        <f t="shared" si="0"/>
        <v>101.96060999999999</v>
      </c>
    </row>
    <row r="109" spans="1:12" x14ac:dyDescent="0.3">
      <c r="A109" s="95">
        <v>44938</v>
      </c>
      <c r="B109" s="96">
        <v>0.37356481481481479</v>
      </c>
      <c r="C109" s="2">
        <v>97.84</v>
      </c>
      <c r="D109" s="2">
        <v>5.0999999999999996</v>
      </c>
      <c r="E109" s="2">
        <v>5.34</v>
      </c>
      <c r="F109" s="2">
        <v>-0.84</v>
      </c>
      <c r="G109" s="2">
        <v>262.72000000000003</v>
      </c>
      <c r="H109" s="2">
        <v>24.23</v>
      </c>
      <c r="I109" s="2">
        <v>35.85</v>
      </c>
      <c r="J109" s="2">
        <v>1.35</v>
      </c>
      <c r="K109" s="2">
        <v>0.36599999999999999</v>
      </c>
      <c r="L109" s="97">
        <f t="shared" si="0"/>
        <v>101.96060999999999</v>
      </c>
    </row>
    <row r="110" spans="1:12" x14ac:dyDescent="0.3">
      <c r="A110" s="95">
        <v>44938</v>
      </c>
      <c r="B110" s="96">
        <v>0.37425925925925929</v>
      </c>
      <c r="C110" s="2">
        <v>98.06</v>
      </c>
      <c r="D110" s="2">
        <v>5.0999999999999996</v>
      </c>
      <c r="E110" s="2">
        <v>5.34</v>
      </c>
      <c r="F110" s="2">
        <v>-0.83</v>
      </c>
      <c r="G110" s="2">
        <v>262.72000000000003</v>
      </c>
      <c r="H110" s="2">
        <v>24.22</v>
      </c>
      <c r="I110" s="2">
        <v>35.85</v>
      </c>
      <c r="J110" s="2">
        <v>1.35</v>
      </c>
      <c r="K110" s="2">
        <v>0.36599999999999999</v>
      </c>
      <c r="L110" s="97">
        <f t="shared" ref="L110:L173" si="1">110.6-((0.397-K110)*278.69)</f>
        <v>101.96060999999999</v>
      </c>
    </row>
    <row r="111" spans="1:12" x14ac:dyDescent="0.3">
      <c r="A111" s="95">
        <v>44938</v>
      </c>
      <c r="B111" s="96">
        <v>0.37495370370370368</v>
      </c>
      <c r="C111" s="2">
        <v>98.07</v>
      </c>
      <c r="D111" s="2">
        <v>5.0999999999999996</v>
      </c>
      <c r="E111" s="2">
        <v>5.35</v>
      </c>
      <c r="F111" s="2">
        <v>-0.82</v>
      </c>
      <c r="G111" s="2">
        <v>262.73</v>
      </c>
      <c r="H111" s="2">
        <v>24.22</v>
      </c>
      <c r="I111" s="2">
        <v>35.86</v>
      </c>
      <c r="J111" s="2">
        <v>1.35</v>
      </c>
      <c r="K111" s="2">
        <v>0.36599999999999999</v>
      </c>
      <c r="L111" s="97">
        <f t="shared" si="1"/>
        <v>101.96060999999999</v>
      </c>
    </row>
    <row r="112" spans="1:12" x14ac:dyDescent="0.3">
      <c r="A112" s="95">
        <v>44938</v>
      </c>
      <c r="B112" s="96">
        <v>0.37564814814814818</v>
      </c>
      <c r="C112" s="2">
        <v>98.02</v>
      </c>
      <c r="D112" s="2">
        <v>5.0999999999999996</v>
      </c>
      <c r="E112" s="2">
        <v>5.35</v>
      </c>
      <c r="F112" s="2">
        <v>-0.83</v>
      </c>
      <c r="G112" s="2">
        <v>262.73</v>
      </c>
      <c r="H112" s="2">
        <v>24.23</v>
      </c>
      <c r="I112" s="2">
        <v>35.86</v>
      </c>
      <c r="J112" s="2">
        <v>1.35</v>
      </c>
      <c r="K112" s="2">
        <v>0.36599999999999999</v>
      </c>
      <c r="L112" s="97">
        <f t="shared" si="1"/>
        <v>101.96060999999999</v>
      </c>
    </row>
    <row r="113" spans="1:12" x14ac:dyDescent="0.3">
      <c r="A113" s="95">
        <v>44938</v>
      </c>
      <c r="B113" s="96">
        <v>0.37634259259259256</v>
      </c>
      <c r="C113" s="2">
        <v>97.86</v>
      </c>
      <c r="D113" s="2">
        <v>5.0999999999999996</v>
      </c>
      <c r="E113" s="2">
        <v>5.35</v>
      </c>
      <c r="F113" s="2">
        <v>-0.83</v>
      </c>
      <c r="G113" s="2">
        <v>262.72000000000003</v>
      </c>
      <c r="H113" s="2">
        <v>24.24</v>
      </c>
      <c r="I113" s="2">
        <v>35.86</v>
      </c>
      <c r="J113" s="2">
        <v>1.35</v>
      </c>
      <c r="K113" s="2">
        <v>0.36599999999999999</v>
      </c>
      <c r="L113" s="97">
        <f t="shared" si="1"/>
        <v>101.96060999999999</v>
      </c>
    </row>
    <row r="114" spans="1:12" x14ac:dyDescent="0.3">
      <c r="A114" s="95">
        <v>44938</v>
      </c>
      <c r="B114" s="96">
        <v>0.37703703703703706</v>
      </c>
      <c r="C114" s="2">
        <v>98.02</v>
      </c>
      <c r="D114" s="2">
        <v>5.0999999999999996</v>
      </c>
      <c r="E114" s="2">
        <v>5.35</v>
      </c>
      <c r="F114" s="2">
        <v>-0.84</v>
      </c>
      <c r="G114" s="2">
        <v>262.70999999999998</v>
      </c>
      <c r="H114" s="2">
        <v>24.24</v>
      </c>
      <c r="I114" s="2">
        <v>35.86</v>
      </c>
      <c r="J114" s="2">
        <v>1.35</v>
      </c>
      <c r="K114" s="2">
        <v>0.36599999999999999</v>
      </c>
      <c r="L114" s="97">
        <f t="shared" si="1"/>
        <v>101.96060999999999</v>
      </c>
    </row>
    <row r="115" spans="1:12" x14ac:dyDescent="0.3">
      <c r="A115" s="95">
        <v>44938</v>
      </c>
      <c r="B115" s="96">
        <v>0.37773148148148145</v>
      </c>
      <c r="C115" s="2">
        <v>98</v>
      </c>
      <c r="D115" s="2">
        <v>5.0999999999999996</v>
      </c>
      <c r="E115" s="2">
        <v>5.35</v>
      </c>
      <c r="F115" s="2">
        <v>-0.82</v>
      </c>
      <c r="G115" s="2">
        <v>262.70999999999998</v>
      </c>
      <c r="H115" s="2">
        <v>24.24</v>
      </c>
      <c r="I115" s="2">
        <v>35.86</v>
      </c>
      <c r="J115" s="2">
        <v>1.35</v>
      </c>
      <c r="K115" s="2">
        <v>0.36599999999999999</v>
      </c>
      <c r="L115" s="97">
        <f t="shared" si="1"/>
        <v>101.96060999999999</v>
      </c>
    </row>
    <row r="116" spans="1:12" x14ac:dyDescent="0.3">
      <c r="A116" s="95">
        <v>44938</v>
      </c>
      <c r="B116" s="96">
        <v>0.37842592592592594</v>
      </c>
      <c r="C116" s="2">
        <v>97.88</v>
      </c>
      <c r="D116" s="2">
        <v>5.0999999999999996</v>
      </c>
      <c r="E116" s="2">
        <v>5.35</v>
      </c>
      <c r="F116" s="2">
        <v>-0.83</v>
      </c>
      <c r="G116" s="2">
        <v>262.7</v>
      </c>
      <c r="H116" s="2">
        <v>24.24</v>
      </c>
      <c r="I116" s="2">
        <v>35.86</v>
      </c>
      <c r="J116" s="2">
        <v>1.35</v>
      </c>
      <c r="K116" s="2">
        <v>0.36599999999999999</v>
      </c>
      <c r="L116" s="97">
        <f t="shared" si="1"/>
        <v>101.96060999999999</v>
      </c>
    </row>
    <row r="117" spans="1:12" x14ac:dyDescent="0.3">
      <c r="A117" s="95">
        <v>44938</v>
      </c>
      <c r="B117" s="96">
        <v>0.37912037037037033</v>
      </c>
      <c r="C117" s="2">
        <v>98.06</v>
      </c>
      <c r="D117" s="2">
        <v>5.0999999999999996</v>
      </c>
      <c r="E117" s="2">
        <v>5.34</v>
      </c>
      <c r="F117" s="2">
        <v>-0.85</v>
      </c>
      <c r="G117" s="2">
        <v>262.72000000000003</v>
      </c>
      <c r="H117" s="2">
        <v>24.24</v>
      </c>
      <c r="I117" s="2">
        <v>35.86</v>
      </c>
      <c r="J117" s="2">
        <v>1.35</v>
      </c>
      <c r="K117" s="2">
        <v>0.36599999999999999</v>
      </c>
      <c r="L117" s="97">
        <f t="shared" si="1"/>
        <v>101.96060999999999</v>
      </c>
    </row>
    <row r="118" spans="1:12" x14ac:dyDescent="0.3">
      <c r="A118" s="95">
        <v>44938</v>
      </c>
      <c r="B118" s="96">
        <v>0.37981481481481483</v>
      </c>
      <c r="C118" s="2">
        <v>97.99</v>
      </c>
      <c r="D118" s="2">
        <v>5.0999999999999996</v>
      </c>
      <c r="E118" s="2">
        <v>5.35</v>
      </c>
      <c r="F118" s="2">
        <v>-0.85</v>
      </c>
      <c r="G118" s="2">
        <v>262.7</v>
      </c>
      <c r="H118" s="2">
        <v>24.24</v>
      </c>
      <c r="I118" s="2">
        <v>35.86</v>
      </c>
      <c r="J118" s="2">
        <v>1.35</v>
      </c>
      <c r="K118" s="2">
        <v>0.36599999999999999</v>
      </c>
      <c r="L118" s="97">
        <f t="shared" si="1"/>
        <v>101.96060999999999</v>
      </c>
    </row>
    <row r="119" spans="1:12" x14ac:dyDescent="0.3">
      <c r="A119" s="95">
        <v>44938</v>
      </c>
      <c r="B119" s="96">
        <v>0.38050925925925921</v>
      </c>
      <c r="C119" s="2">
        <v>98.04</v>
      </c>
      <c r="D119" s="2">
        <v>5.0999999999999996</v>
      </c>
      <c r="E119" s="2">
        <v>5.34</v>
      </c>
      <c r="F119" s="2">
        <v>-0.87</v>
      </c>
      <c r="G119" s="2">
        <v>262.68</v>
      </c>
      <c r="H119" s="2">
        <v>24.24</v>
      </c>
      <c r="I119" s="2">
        <v>35.86</v>
      </c>
      <c r="J119" s="2">
        <v>1.35</v>
      </c>
      <c r="K119" s="2">
        <v>0.36599999999999999</v>
      </c>
      <c r="L119" s="97">
        <f t="shared" si="1"/>
        <v>101.96060999999999</v>
      </c>
    </row>
    <row r="120" spans="1:12" x14ac:dyDescent="0.3">
      <c r="A120" s="95">
        <v>44938</v>
      </c>
      <c r="B120" s="96">
        <v>0.38120370370370371</v>
      </c>
      <c r="C120" s="2">
        <v>98.02</v>
      </c>
      <c r="D120" s="2">
        <v>5.0999999999999996</v>
      </c>
      <c r="E120" s="2">
        <v>5.35</v>
      </c>
      <c r="F120" s="2">
        <v>-0.87</v>
      </c>
      <c r="G120" s="2">
        <v>262.69</v>
      </c>
      <c r="H120" s="2">
        <v>24.24</v>
      </c>
      <c r="I120" s="2">
        <v>35.86</v>
      </c>
      <c r="J120" s="2">
        <v>1.35</v>
      </c>
      <c r="K120" s="2">
        <v>0.36599999999999999</v>
      </c>
      <c r="L120" s="97">
        <f t="shared" si="1"/>
        <v>101.96060999999999</v>
      </c>
    </row>
    <row r="121" spans="1:12" x14ac:dyDescent="0.3">
      <c r="A121" s="95">
        <v>44938</v>
      </c>
      <c r="B121" s="96">
        <v>0.3818981481481481</v>
      </c>
      <c r="C121" s="2">
        <v>98.16</v>
      </c>
      <c r="D121" s="2">
        <v>5.0999999999999996</v>
      </c>
      <c r="E121" s="2">
        <v>5.35</v>
      </c>
      <c r="F121" s="2">
        <v>-0.87</v>
      </c>
      <c r="G121" s="2">
        <v>262.74</v>
      </c>
      <c r="H121" s="2">
        <v>24.22</v>
      </c>
      <c r="I121" s="2">
        <v>35.86</v>
      </c>
      <c r="J121" s="2">
        <v>1.35</v>
      </c>
      <c r="K121" s="2">
        <v>0.36599999999999999</v>
      </c>
      <c r="L121" s="97">
        <f t="shared" si="1"/>
        <v>101.96060999999999</v>
      </c>
    </row>
    <row r="122" spans="1:12" x14ac:dyDescent="0.3">
      <c r="A122" s="95">
        <v>44938</v>
      </c>
      <c r="B122" s="96">
        <v>0.3825925925925926</v>
      </c>
      <c r="C122" s="2">
        <v>98.11</v>
      </c>
      <c r="D122" s="2">
        <v>5.0999999999999996</v>
      </c>
      <c r="E122" s="2">
        <v>5.35</v>
      </c>
      <c r="F122" s="2">
        <v>-0.87</v>
      </c>
      <c r="G122" s="2">
        <v>262.85000000000002</v>
      </c>
      <c r="H122" s="2">
        <v>24.24</v>
      </c>
      <c r="I122" s="2">
        <v>35.86</v>
      </c>
      <c r="J122" s="2">
        <v>1.35</v>
      </c>
      <c r="K122" s="2">
        <v>0.36599999999999999</v>
      </c>
      <c r="L122" s="97">
        <f t="shared" si="1"/>
        <v>101.96060999999999</v>
      </c>
    </row>
    <row r="123" spans="1:12" x14ac:dyDescent="0.3">
      <c r="A123" s="95">
        <v>44938</v>
      </c>
      <c r="B123" s="96">
        <v>0.38328703703703698</v>
      </c>
      <c r="C123" s="2">
        <v>98.19</v>
      </c>
      <c r="D123" s="2">
        <v>5.0999999999999996</v>
      </c>
      <c r="E123" s="2">
        <v>5.35</v>
      </c>
      <c r="F123" s="2">
        <v>-0.87</v>
      </c>
      <c r="G123" s="2">
        <v>262.72000000000003</v>
      </c>
      <c r="H123" s="2">
        <v>24.24</v>
      </c>
      <c r="I123" s="2">
        <v>35.86</v>
      </c>
      <c r="J123" s="2">
        <v>1.35</v>
      </c>
      <c r="K123" s="2">
        <v>0.36599999999999999</v>
      </c>
      <c r="L123" s="97">
        <f t="shared" si="1"/>
        <v>101.96060999999999</v>
      </c>
    </row>
    <row r="124" spans="1:12" x14ac:dyDescent="0.3">
      <c r="A124" s="95">
        <v>44938</v>
      </c>
      <c r="B124" s="96">
        <v>0.38398148148148148</v>
      </c>
      <c r="C124" s="2">
        <v>98.2</v>
      </c>
      <c r="D124" s="2">
        <v>5.0999999999999996</v>
      </c>
      <c r="E124" s="2">
        <v>5.35</v>
      </c>
      <c r="F124" s="2">
        <v>-0.89</v>
      </c>
      <c r="G124" s="2">
        <v>262.70999999999998</v>
      </c>
      <c r="H124" s="2">
        <v>24.24</v>
      </c>
      <c r="I124" s="2">
        <v>35.86</v>
      </c>
      <c r="J124" s="2">
        <v>1.35</v>
      </c>
      <c r="K124" s="2">
        <v>0.36599999999999999</v>
      </c>
      <c r="L124" s="97">
        <f t="shared" si="1"/>
        <v>101.96060999999999</v>
      </c>
    </row>
    <row r="125" spans="1:12" x14ac:dyDescent="0.3">
      <c r="A125" s="95">
        <v>44938</v>
      </c>
      <c r="B125" s="96">
        <v>0.38467592592592598</v>
      </c>
      <c r="C125" s="2">
        <v>98.12</v>
      </c>
      <c r="D125" s="2">
        <v>5.0999999999999996</v>
      </c>
      <c r="E125" s="2">
        <v>5.34</v>
      </c>
      <c r="F125" s="2">
        <v>-0.86</v>
      </c>
      <c r="G125" s="2">
        <v>262.74</v>
      </c>
      <c r="H125" s="2">
        <v>24.24</v>
      </c>
      <c r="I125" s="2">
        <v>35.86</v>
      </c>
      <c r="J125" s="2">
        <v>1.35</v>
      </c>
      <c r="K125" s="2">
        <v>0.36599999999999999</v>
      </c>
      <c r="L125" s="97">
        <f t="shared" si="1"/>
        <v>101.96060999999999</v>
      </c>
    </row>
    <row r="126" spans="1:12" x14ac:dyDescent="0.3">
      <c r="A126" s="95">
        <v>44938</v>
      </c>
      <c r="B126" s="96">
        <v>0.38537037037037036</v>
      </c>
      <c r="C126" s="2">
        <v>98.18</v>
      </c>
      <c r="D126" s="2">
        <v>5.0999999999999996</v>
      </c>
      <c r="E126" s="2">
        <v>5.34</v>
      </c>
      <c r="F126" s="2">
        <v>-0.87</v>
      </c>
      <c r="G126" s="2">
        <v>262.69</v>
      </c>
      <c r="H126" s="2">
        <v>24.22</v>
      </c>
      <c r="I126" s="2">
        <v>35.86</v>
      </c>
      <c r="J126" s="2">
        <v>1.35</v>
      </c>
      <c r="K126" s="2">
        <v>0.36599999999999999</v>
      </c>
      <c r="L126" s="97">
        <f t="shared" si="1"/>
        <v>101.96060999999999</v>
      </c>
    </row>
    <row r="127" spans="1:12" x14ac:dyDescent="0.3">
      <c r="A127" s="95">
        <v>44938</v>
      </c>
      <c r="B127" s="96">
        <v>0.38606481481481486</v>
      </c>
      <c r="C127" s="2">
        <v>98.18</v>
      </c>
      <c r="D127" s="2">
        <v>5.0999999999999996</v>
      </c>
      <c r="E127" s="2">
        <v>5.35</v>
      </c>
      <c r="F127" s="2">
        <v>-0.87</v>
      </c>
      <c r="G127" s="2">
        <v>262.69</v>
      </c>
      <c r="H127" s="2">
        <v>24.24</v>
      </c>
      <c r="I127" s="2">
        <v>35.86</v>
      </c>
      <c r="J127" s="2">
        <v>1.35</v>
      </c>
      <c r="K127" s="2">
        <v>0.36599999999999999</v>
      </c>
      <c r="L127" s="97">
        <f t="shared" si="1"/>
        <v>101.96060999999999</v>
      </c>
    </row>
    <row r="128" spans="1:12" x14ac:dyDescent="0.3">
      <c r="A128" s="95">
        <v>44938</v>
      </c>
      <c r="B128" s="96">
        <v>0.38675925925925925</v>
      </c>
      <c r="C128" s="2">
        <v>98.18</v>
      </c>
      <c r="D128" s="2">
        <v>5.0999999999999996</v>
      </c>
      <c r="E128" s="2">
        <v>5.34</v>
      </c>
      <c r="F128" s="2">
        <v>-0.87</v>
      </c>
      <c r="G128" s="2">
        <v>262.72000000000003</v>
      </c>
      <c r="H128" s="2">
        <v>24.24</v>
      </c>
      <c r="I128" s="2">
        <v>35.86</v>
      </c>
      <c r="J128" s="2">
        <v>1.35</v>
      </c>
      <c r="K128" s="2">
        <v>0.36599999999999999</v>
      </c>
      <c r="L128" s="97">
        <f t="shared" si="1"/>
        <v>101.96060999999999</v>
      </c>
    </row>
    <row r="129" spans="1:12" x14ac:dyDescent="0.3">
      <c r="A129" s="95">
        <v>44938</v>
      </c>
      <c r="B129" s="96">
        <v>0.38745370370370374</v>
      </c>
      <c r="C129" s="2">
        <v>98.3</v>
      </c>
      <c r="D129" s="2">
        <v>5.0999999999999996</v>
      </c>
      <c r="E129" s="2">
        <v>5.34</v>
      </c>
      <c r="F129" s="2">
        <v>-0.87</v>
      </c>
      <c r="G129" s="2">
        <v>262.70999999999998</v>
      </c>
      <c r="H129" s="2">
        <v>24.24</v>
      </c>
      <c r="I129" s="2">
        <v>35.86</v>
      </c>
      <c r="J129" s="2">
        <v>1.35</v>
      </c>
      <c r="K129" s="2">
        <v>0.36699999999999999</v>
      </c>
      <c r="L129" s="97">
        <f t="shared" si="1"/>
        <v>102.23929999999999</v>
      </c>
    </row>
    <row r="130" spans="1:12" x14ac:dyDescent="0.3">
      <c r="A130" s="95">
        <v>44938</v>
      </c>
      <c r="B130" s="96">
        <v>0.38814814814814813</v>
      </c>
      <c r="C130" s="2">
        <v>98.23</v>
      </c>
      <c r="D130" s="2">
        <v>5.0999999999999996</v>
      </c>
      <c r="E130" s="2">
        <v>5.34</v>
      </c>
      <c r="F130" s="2">
        <v>-0.86</v>
      </c>
      <c r="G130" s="2">
        <v>262.70999999999998</v>
      </c>
      <c r="H130" s="2">
        <v>24.24</v>
      </c>
      <c r="I130" s="2">
        <v>35.86</v>
      </c>
      <c r="J130" s="2">
        <v>1.35</v>
      </c>
      <c r="K130" s="2">
        <v>0.36599999999999999</v>
      </c>
      <c r="L130" s="97">
        <f t="shared" si="1"/>
        <v>101.96060999999999</v>
      </c>
    </row>
    <row r="131" spans="1:12" x14ac:dyDescent="0.3">
      <c r="A131" s="95">
        <v>44938</v>
      </c>
      <c r="B131" s="96">
        <v>0.38884259259259263</v>
      </c>
      <c r="C131" s="2">
        <v>98.34</v>
      </c>
      <c r="D131" s="2">
        <v>5.0999999999999996</v>
      </c>
      <c r="E131" s="2">
        <v>5.35</v>
      </c>
      <c r="F131" s="2">
        <v>-0.87</v>
      </c>
      <c r="G131" s="2">
        <v>262.67</v>
      </c>
      <c r="H131" s="2">
        <v>24.24</v>
      </c>
      <c r="I131" s="2">
        <v>35.86</v>
      </c>
      <c r="J131" s="2">
        <v>1.35</v>
      </c>
      <c r="K131" s="2">
        <v>0.36699999999999999</v>
      </c>
      <c r="L131" s="97">
        <f t="shared" si="1"/>
        <v>102.23929999999999</v>
      </c>
    </row>
    <row r="132" spans="1:12" x14ac:dyDescent="0.3">
      <c r="A132" s="95">
        <v>44938</v>
      </c>
      <c r="B132" s="96">
        <v>0.38953703703703701</v>
      </c>
      <c r="C132" s="2">
        <v>98.34</v>
      </c>
      <c r="D132" s="2">
        <v>5.0999999999999996</v>
      </c>
      <c r="E132" s="2">
        <v>5.35</v>
      </c>
      <c r="F132" s="2">
        <v>-0.88</v>
      </c>
      <c r="G132" s="2">
        <v>262.67</v>
      </c>
      <c r="H132" s="2">
        <v>24.24</v>
      </c>
      <c r="I132" s="2">
        <v>35.86</v>
      </c>
      <c r="J132" s="2">
        <v>1.35</v>
      </c>
      <c r="K132" s="2">
        <v>0.36699999999999999</v>
      </c>
      <c r="L132" s="97">
        <f t="shared" si="1"/>
        <v>102.23929999999999</v>
      </c>
    </row>
    <row r="133" spans="1:12" x14ac:dyDescent="0.3">
      <c r="A133" s="95">
        <v>44938</v>
      </c>
      <c r="B133" s="96">
        <v>0.39023148148148151</v>
      </c>
      <c r="C133" s="2">
        <v>98.41</v>
      </c>
      <c r="D133" s="2">
        <v>5.0999999999999996</v>
      </c>
      <c r="E133" s="2">
        <v>5.35</v>
      </c>
      <c r="F133" s="2">
        <v>-0.9</v>
      </c>
      <c r="G133" s="2">
        <v>262.66000000000003</v>
      </c>
      <c r="H133" s="2">
        <v>24.24</v>
      </c>
      <c r="I133" s="2">
        <v>35.86</v>
      </c>
      <c r="J133" s="2">
        <v>1.35</v>
      </c>
      <c r="K133" s="2">
        <v>0.36699999999999999</v>
      </c>
      <c r="L133" s="97">
        <f t="shared" si="1"/>
        <v>102.23929999999999</v>
      </c>
    </row>
    <row r="134" spans="1:12" x14ac:dyDescent="0.3">
      <c r="A134" s="95">
        <v>44938</v>
      </c>
      <c r="B134" s="96">
        <v>0.3909259259259259</v>
      </c>
      <c r="C134" s="2">
        <v>98.55</v>
      </c>
      <c r="D134" s="2">
        <v>5.0999999999999996</v>
      </c>
      <c r="E134" s="2">
        <v>5.35</v>
      </c>
      <c r="F134" s="2">
        <v>-0.85</v>
      </c>
      <c r="G134" s="2">
        <v>262.68</v>
      </c>
      <c r="H134" s="2">
        <v>24.24</v>
      </c>
      <c r="I134" s="2">
        <v>35.86</v>
      </c>
      <c r="J134" s="2">
        <v>1.35</v>
      </c>
      <c r="K134" s="2">
        <v>0.36699999999999999</v>
      </c>
      <c r="L134" s="97">
        <f t="shared" si="1"/>
        <v>102.23929999999999</v>
      </c>
    </row>
    <row r="135" spans="1:12" x14ac:dyDescent="0.3">
      <c r="A135" s="95">
        <v>44938</v>
      </c>
      <c r="B135" s="96">
        <v>0.3916203703703704</v>
      </c>
      <c r="C135" s="2">
        <v>98.49</v>
      </c>
      <c r="D135" s="2">
        <v>5.0999999999999996</v>
      </c>
      <c r="E135" s="2">
        <v>5.35</v>
      </c>
      <c r="F135" s="2">
        <v>-0.85</v>
      </c>
      <c r="G135" s="2">
        <v>262.70999999999998</v>
      </c>
      <c r="H135" s="2">
        <v>24.24</v>
      </c>
      <c r="I135" s="2">
        <v>35.86</v>
      </c>
      <c r="J135" s="2">
        <v>1.35</v>
      </c>
      <c r="K135" s="2">
        <v>0.36699999999999999</v>
      </c>
      <c r="L135" s="97">
        <f t="shared" si="1"/>
        <v>102.23929999999999</v>
      </c>
    </row>
    <row r="136" spans="1:12" x14ac:dyDescent="0.3">
      <c r="A136" s="95">
        <v>44938</v>
      </c>
      <c r="B136" s="96">
        <v>0.39231481481481478</v>
      </c>
      <c r="C136" s="2">
        <v>98.32</v>
      </c>
      <c r="D136" s="2">
        <v>5.0999999999999996</v>
      </c>
      <c r="E136" s="2">
        <v>5.35</v>
      </c>
      <c r="F136" s="2">
        <v>-0.87</v>
      </c>
      <c r="G136" s="2">
        <v>262.66000000000003</v>
      </c>
      <c r="H136" s="2">
        <v>24.23</v>
      </c>
      <c r="I136" s="2">
        <v>35.880000000000003</v>
      </c>
      <c r="J136" s="2">
        <v>1.35</v>
      </c>
      <c r="K136" s="2">
        <v>0.36699999999999999</v>
      </c>
      <c r="L136" s="97">
        <f t="shared" si="1"/>
        <v>102.23929999999999</v>
      </c>
    </row>
    <row r="137" spans="1:12" x14ac:dyDescent="0.3">
      <c r="A137" s="95">
        <v>44938</v>
      </c>
      <c r="B137" s="96">
        <v>0.39300925925925928</v>
      </c>
      <c r="C137" s="2">
        <v>98.44</v>
      </c>
      <c r="D137" s="2">
        <v>5.0999999999999996</v>
      </c>
      <c r="E137" s="2">
        <v>5.35</v>
      </c>
      <c r="F137" s="2">
        <v>-0.87</v>
      </c>
      <c r="G137" s="2">
        <v>262.66000000000003</v>
      </c>
      <c r="H137" s="2">
        <v>24.23</v>
      </c>
      <c r="I137" s="2">
        <v>35.880000000000003</v>
      </c>
      <c r="J137" s="2">
        <v>1.35</v>
      </c>
      <c r="K137" s="2">
        <v>0.36699999999999999</v>
      </c>
      <c r="L137" s="97">
        <f t="shared" si="1"/>
        <v>102.23929999999999</v>
      </c>
    </row>
    <row r="138" spans="1:12" x14ac:dyDescent="0.3">
      <c r="A138" s="95">
        <v>44938</v>
      </c>
      <c r="B138" s="96">
        <v>0.39370370370370367</v>
      </c>
      <c r="C138" s="2">
        <v>98.35</v>
      </c>
      <c r="D138" s="2">
        <v>5.0999999999999996</v>
      </c>
      <c r="E138" s="2">
        <v>5.35</v>
      </c>
      <c r="F138" s="2">
        <v>-0.88</v>
      </c>
      <c r="G138" s="2">
        <v>262.75</v>
      </c>
      <c r="H138" s="2">
        <v>24.24</v>
      </c>
      <c r="I138" s="2">
        <v>35.869999999999997</v>
      </c>
      <c r="J138" s="2">
        <v>1.35</v>
      </c>
      <c r="K138" s="2">
        <v>0.36699999999999999</v>
      </c>
      <c r="L138" s="97">
        <f t="shared" si="1"/>
        <v>102.23929999999999</v>
      </c>
    </row>
    <row r="139" spans="1:12" x14ac:dyDescent="0.3">
      <c r="A139" s="95">
        <v>44938</v>
      </c>
      <c r="B139" s="96">
        <v>0.39439814814814816</v>
      </c>
      <c r="C139" s="2">
        <v>98.47</v>
      </c>
      <c r="D139" s="2">
        <v>5.0999999999999996</v>
      </c>
      <c r="E139" s="2">
        <v>5.35</v>
      </c>
      <c r="F139" s="2">
        <v>-0.85</v>
      </c>
      <c r="G139" s="2">
        <v>262.76</v>
      </c>
      <c r="H139" s="2">
        <v>24.24</v>
      </c>
      <c r="I139" s="2">
        <v>35.869999999999997</v>
      </c>
      <c r="J139" s="2">
        <v>1.35</v>
      </c>
      <c r="K139" s="2">
        <v>0.36699999999999999</v>
      </c>
      <c r="L139" s="97">
        <f t="shared" si="1"/>
        <v>102.23929999999999</v>
      </c>
    </row>
    <row r="140" spans="1:12" x14ac:dyDescent="0.3">
      <c r="A140" s="95">
        <v>44938</v>
      </c>
      <c r="B140" s="96">
        <v>0.39509259259259261</v>
      </c>
      <c r="C140" s="2">
        <v>98.44</v>
      </c>
      <c r="D140" s="2">
        <v>5.0999999999999996</v>
      </c>
      <c r="E140" s="2">
        <v>5.34</v>
      </c>
      <c r="F140" s="2">
        <v>-0.84</v>
      </c>
      <c r="G140" s="2">
        <v>262.7</v>
      </c>
      <c r="H140" s="2">
        <v>24.24</v>
      </c>
      <c r="I140" s="2">
        <v>35.86</v>
      </c>
      <c r="J140" s="2">
        <v>1.35</v>
      </c>
      <c r="K140" s="2">
        <v>0.36699999999999999</v>
      </c>
      <c r="L140" s="97">
        <f t="shared" si="1"/>
        <v>102.23929999999999</v>
      </c>
    </row>
    <row r="141" spans="1:12" x14ac:dyDescent="0.3">
      <c r="A141" s="95">
        <v>44938</v>
      </c>
      <c r="B141" s="96">
        <v>0.39578703703703705</v>
      </c>
      <c r="C141" s="2">
        <v>98.53</v>
      </c>
      <c r="D141" s="2">
        <v>5.0999999999999996</v>
      </c>
      <c r="E141" s="2">
        <v>5.34</v>
      </c>
      <c r="F141" s="2">
        <v>-0.83</v>
      </c>
      <c r="G141" s="2">
        <v>262.72000000000003</v>
      </c>
      <c r="H141" s="2">
        <v>24.24</v>
      </c>
      <c r="I141" s="2">
        <v>35.840000000000003</v>
      </c>
      <c r="J141" s="2">
        <v>1.35</v>
      </c>
      <c r="K141" s="2">
        <v>0.36699999999999999</v>
      </c>
      <c r="L141" s="97">
        <f t="shared" si="1"/>
        <v>102.23929999999999</v>
      </c>
    </row>
    <row r="142" spans="1:12" x14ac:dyDescent="0.3">
      <c r="A142" s="95">
        <v>44938</v>
      </c>
      <c r="B142" s="96">
        <v>0.39648148148148149</v>
      </c>
      <c r="C142" s="2">
        <v>98.45</v>
      </c>
      <c r="D142" s="2">
        <v>5.0999999999999996</v>
      </c>
      <c r="E142" s="2">
        <v>5.34</v>
      </c>
      <c r="F142" s="2">
        <v>-0.83</v>
      </c>
      <c r="G142" s="2">
        <v>262.74</v>
      </c>
      <c r="H142" s="2">
        <v>24.24</v>
      </c>
      <c r="I142" s="2">
        <v>35.840000000000003</v>
      </c>
      <c r="J142" s="2">
        <v>1.35</v>
      </c>
      <c r="K142" s="2">
        <v>0.36699999999999999</v>
      </c>
      <c r="L142" s="97">
        <f t="shared" si="1"/>
        <v>102.23929999999999</v>
      </c>
    </row>
    <row r="143" spans="1:12" x14ac:dyDescent="0.3">
      <c r="A143" s="95">
        <v>44938</v>
      </c>
      <c r="B143" s="96">
        <v>0.39717592592592593</v>
      </c>
      <c r="C143" s="2">
        <v>98.53</v>
      </c>
      <c r="D143" s="2">
        <v>5.0999999999999996</v>
      </c>
      <c r="E143" s="2">
        <v>5.35</v>
      </c>
      <c r="F143" s="2">
        <v>-0.84</v>
      </c>
      <c r="G143" s="2">
        <v>262.70999999999998</v>
      </c>
      <c r="H143" s="2">
        <v>24.24</v>
      </c>
      <c r="I143" s="2">
        <v>35.83</v>
      </c>
      <c r="J143" s="2">
        <v>1.35</v>
      </c>
      <c r="K143" s="2">
        <v>0.36699999999999999</v>
      </c>
      <c r="L143" s="97">
        <f t="shared" si="1"/>
        <v>102.23929999999999</v>
      </c>
    </row>
    <row r="144" spans="1:12" x14ac:dyDescent="0.3">
      <c r="A144" s="95">
        <v>44938</v>
      </c>
      <c r="B144" s="96">
        <v>0.39787037037037037</v>
      </c>
      <c r="C144" s="2">
        <v>98.6</v>
      </c>
      <c r="D144" s="2">
        <v>5.0999999999999996</v>
      </c>
      <c r="E144" s="2">
        <v>5.34</v>
      </c>
      <c r="F144" s="2">
        <v>-0.82</v>
      </c>
      <c r="G144" s="2">
        <v>262.70999999999998</v>
      </c>
      <c r="H144" s="2">
        <v>24.24</v>
      </c>
      <c r="I144" s="2">
        <v>35.840000000000003</v>
      </c>
      <c r="J144" s="2">
        <v>1.35</v>
      </c>
      <c r="K144" s="2">
        <v>0.36699999999999999</v>
      </c>
      <c r="L144" s="97">
        <f t="shared" si="1"/>
        <v>102.23929999999999</v>
      </c>
    </row>
    <row r="145" spans="1:12" x14ac:dyDescent="0.3">
      <c r="A145" s="95">
        <v>44938</v>
      </c>
      <c r="B145" s="96">
        <v>0.39856481481481482</v>
      </c>
      <c r="C145" s="2">
        <v>98.55</v>
      </c>
      <c r="D145" s="2">
        <v>5.0999999999999996</v>
      </c>
      <c r="E145" s="2">
        <v>5.34</v>
      </c>
      <c r="F145" s="2">
        <v>-0.83</v>
      </c>
      <c r="G145" s="2">
        <v>262.72000000000003</v>
      </c>
      <c r="H145" s="2">
        <v>24.24</v>
      </c>
      <c r="I145" s="2">
        <v>35.840000000000003</v>
      </c>
      <c r="J145" s="2">
        <v>1.35</v>
      </c>
      <c r="K145" s="2">
        <v>0.36699999999999999</v>
      </c>
      <c r="L145" s="97">
        <f t="shared" si="1"/>
        <v>102.23929999999999</v>
      </c>
    </row>
    <row r="146" spans="1:12" x14ac:dyDescent="0.3">
      <c r="A146" s="95">
        <v>44938</v>
      </c>
      <c r="B146" s="96">
        <v>0.39925925925925926</v>
      </c>
      <c r="C146" s="2">
        <v>98.58</v>
      </c>
      <c r="D146" s="2">
        <v>5.0999999999999996</v>
      </c>
      <c r="E146" s="2">
        <v>5.34</v>
      </c>
      <c r="F146" s="2">
        <v>-0.83</v>
      </c>
      <c r="G146" s="2">
        <v>262.69</v>
      </c>
      <c r="H146" s="2">
        <v>24.24</v>
      </c>
      <c r="I146" s="2">
        <v>35.85</v>
      </c>
      <c r="J146" s="2">
        <v>1.35</v>
      </c>
      <c r="K146" s="2">
        <v>0.36699999999999999</v>
      </c>
      <c r="L146" s="97">
        <f t="shared" si="1"/>
        <v>102.23929999999999</v>
      </c>
    </row>
    <row r="147" spans="1:12" x14ac:dyDescent="0.3">
      <c r="A147" s="95">
        <v>44938</v>
      </c>
      <c r="B147" s="96">
        <v>0.3999537037037037</v>
      </c>
      <c r="C147" s="2">
        <v>98.59</v>
      </c>
      <c r="D147" s="2">
        <v>5.0999999999999996</v>
      </c>
      <c r="E147" s="2">
        <v>5.34</v>
      </c>
      <c r="F147" s="2">
        <v>-0.83</v>
      </c>
      <c r="G147" s="2">
        <v>262.7</v>
      </c>
      <c r="H147" s="2">
        <v>24.24</v>
      </c>
      <c r="I147" s="2">
        <v>35.86</v>
      </c>
      <c r="J147" s="2">
        <v>1.35</v>
      </c>
      <c r="K147" s="2">
        <v>0.36699999999999999</v>
      </c>
      <c r="L147" s="97">
        <f t="shared" si="1"/>
        <v>102.23929999999999</v>
      </c>
    </row>
    <row r="148" spans="1:12" x14ac:dyDescent="0.3">
      <c r="A148" s="95">
        <v>44938</v>
      </c>
      <c r="B148" s="96">
        <v>0.40064814814814814</v>
      </c>
      <c r="C148" s="2">
        <v>98.5</v>
      </c>
      <c r="D148" s="2">
        <v>5.0999999999999996</v>
      </c>
      <c r="E148" s="2">
        <v>5.34</v>
      </c>
      <c r="F148" s="2">
        <v>-0.83</v>
      </c>
      <c r="G148" s="2">
        <v>262.70999999999998</v>
      </c>
      <c r="H148" s="2">
        <v>24.24</v>
      </c>
      <c r="I148" s="2">
        <v>35.86</v>
      </c>
      <c r="J148" s="2">
        <v>1.35</v>
      </c>
      <c r="K148" s="2">
        <v>0.36699999999999999</v>
      </c>
      <c r="L148" s="97">
        <f t="shared" si="1"/>
        <v>102.23929999999999</v>
      </c>
    </row>
    <row r="149" spans="1:12" x14ac:dyDescent="0.3">
      <c r="A149" s="95">
        <v>44938</v>
      </c>
      <c r="B149" s="96">
        <v>0.40134259259259258</v>
      </c>
      <c r="C149" s="2">
        <v>98.58</v>
      </c>
      <c r="D149" s="2">
        <v>5.0999999999999996</v>
      </c>
      <c r="E149" s="2">
        <v>5.35</v>
      </c>
      <c r="F149" s="2">
        <v>-0.82</v>
      </c>
      <c r="G149" s="2">
        <v>262.7</v>
      </c>
      <c r="H149" s="2">
        <v>24.24</v>
      </c>
      <c r="I149" s="2">
        <v>35.86</v>
      </c>
      <c r="J149" s="2">
        <v>1.35</v>
      </c>
      <c r="K149" s="2">
        <v>0.36699999999999999</v>
      </c>
      <c r="L149" s="97">
        <f t="shared" si="1"/>
        <v>102.23929999999999</v>
      </c>
    </row>
    <row r="150" spans="1:12" x14ac:dyDescent="0.3">
      <c r="A150" s="95">
        <v>44938</v>
      </c>
      <c r="B150" s="96">
        <v>0.40203703703703703</v>
      </c>
      <c r="C150" s="2">
        <v>98.4</v>
      </c>
      <c r="D150" s="2">
        <v>5.0999999999999996</v>
      </c>
      <c r="E150" s="2">
        <v>5.35</v>
      </c>
      <c r="F150" s="2">
        <v>-0.83</v>
      </c>
      <c r="G150" s="2">
        <v>262.72000000000003</v>
      </c>
      <c r="H150" s="2">
        <v>24.24</v>
      </c>
      <c r="I150" s="2">
        <v>35.85</v>
      </c>
      <c r="J150" s="2">
        <v>1.35</v>
      </c>
      <c r="K150" s="2">
        <v>0.36699999999999999</v>
      </c>
      <c r="L150" s="97">
        <f t="shared" si="1"/>
        <v>102.23929999999999</v>
      </c>
    </row>
    <row r="151" spans="1:12" x14ac:dyDescent="0.3">
      <c r="A151" s="95">
        <v>44938</v>
      </c>
      <c r="B151" s="96">
        <v>0.40273148148148147</v>
      </c>
      <c r="C151" s="2">
        <v>98.44</v>
      </c>
      <c r="D151" s="2">
        <v>5.0999999999999996</v>
      </c>
      <c r="E151" s="2">
        <v>5.35</v>
      </c>
      <c r="F151" s="2">
        <v>-0.83</v>
      </c>
      <c r="G151" s="2">
        <v>262.69</v>
      </c>
      <c r="H151" s="2">
        <v>24.24</v>
      </c>
      <c r="I151" s="2">
        <v>35.86</v>
      </c>
      <c r="J151" s="2">
        <v>1.35</v>
      </c>
      <c r="K151" s="2">
        <v>0.36699999999999999</v>
      </c>
      <c r="L151" s="97">
        <f t="shared" si="1"/>
        <v>102.23929999999999</v>
      </c>
    </row>
    <row r="152" spans="1:12" x14ac:dyDescent="0.3">
      <c r="A152" s="95">
        <v>44938</v>
      </c>
      <c r="B152" s="96">
        <v>0.40342592592592591</v>
      </c>
      <c r="C152" s="2">
        <v>98.44</v>
      </c>
      <c r="D152" s="2">
        <v>5.0999999999999996</v>
      </c>
      <c r="E152" s="2">
        <v>5.34</v>
      </c>
      <c r="F152" s="2">
        <v>-0.83</v>
      </c>
      <c r="G152" s="2">
        <v>262.68</v>
      </c>
      <c r="H152" s="2">
        <v>24.24</v>
      </c>
      <c r="I152" s="2">
        <v>35.86</v>
      </c>
      <c r="J152" s="2">
        <v>1.35</v>
      </c>
      <c r="K152" s="2">
        <v>0.36699999999999999</v>
      </c>
      <c r="L152" s="97">
        <f t="shared" si="1"/>
        <v>102.23929999999999</v>
      </c>
    </row>
    <row r="153" spans="1:12" x14ac:dyDescent="0.3">
      <c r="A153" s="95">
        <v>44938</v>
      </c>
      <c r="B153" s="96">
        <v>0.40412037037037035</v>
      </c>
      <c r="C153" s="2">
        <v>98.43</v>
      </c>
      <c r="D153" s="2">
        <v>5.0999999999999996</v>
      </c>
      <c r="E153" s="2">
        <v>5.35</v>
      </c>
      <c r="F153" s="2">
        <v>-0.83</v>
      </c>
      <c r="G153" s="2">
        <v>262.66000000000003</v>
      </c>
      <c r="H153" s="2">
        <v>24.24</v>
      </c>
      <c r="I153" s="2">
        <v>35.86</v>
      </c>
      <c r="J153" s="2">
        <v>1.35</v>
      </c>
      <c r="K153" s="2">
        <v>0.36699999999999999</v>
      </c>
      <c r="L153" s="97">
        <f t="shared" si="1"/>
        <v>102.23929999999999</v>
      </c>
    </row>
    <row r="154" spans="1:12" x14ac:dyDescent="0.3">
      <c r="A154" s="95">
        <v>44938</v>
      </c>
      <c r="B154" s="96">
        <v>0.40481481481481479</v>
      </c>
      <c r="C154" s="2">
        <v>98.53</v>
      </c>
      <c r="D154" s="2">
        <v>5.0999999999999996</v>
      </c>
      <c r="E154" s="2">
        <v>5.34</v>
      </c>
      <c r="F154" s="2">
        <v>-0.82</v>
      </c>
      <c r="G154" s="2">
        <v>262.72000000000003</v>
      </c>
      <c r="H154" s="2">
        <v>24.24</v>
      </c>
      <c r="I154" s="2">
        <v>35.86</v>
      </c>
      <c r="J154" s="2">
        <v>1.35</v>
      </c>
      <c r="K154" s="2">
        <v>0.36699999999999999</v>
      </c>
      <c r="L154" s="97">
        <f t="shared" si="1"/>
        <v>102.23929999999999</v>
      </c>
    </row>
    <row r="155" spans="1:12" x14ac:dyDescent="0.3">
      <c r="A155" s="95">
        <v>44938</v>
      </c>
      <c r="B155" s="96">
        <v>0.40550925925925929</v>
      </c>
      <c r="C155" s="2">
        <v>98.46</v>
      </c>
      <c r="D155" s="2">
        <v>5.0999999999999996</v>
      </c>
      <c r="E155" s="2">
        <v>5.35</v>
      </c>
      <c r="F155" s="2">
        <v>-0.83</v>
      </c>
      <c r="G155" s="2">
        <v>262.83</v>
      </c>
      <c r="H155" s="2">
        <v>24.24</v>
      </c>
      <c r="I155" s="2">
        <v>35.86</v>
      </c>
      <c r="J155" s="2">
        <v>1.35</v>
      </c>
      <c r="K155" s="2">
        <v>0.36699999999999999</v>
      </c>
      <c r="L155" s="97">
        <f t="shared" si="1"/>
        <v>102.23929999999999</v>
      </c>
    </row>
    <row r="156" spans="1:12" x14ac:dyDescent="0.3">
      <c r="A156" s="95">
        <v>44938</v>
      </c>
      <c r="B156" s="96">
        <v>0.40620370370370368</v>
      </c>
      <c r="C156" s="2">
        <v>98.44</v>
      </c>
      <c r="D156" s="2">
        <v>5.0999999999999996</v>
      </c>
      <c r="E156" s="2">
        <v>5.35</v>
      </c>
      <c r="F156" s="2">
        <v>-0.83</v>
      </c>
      <c r="G156" s="2">
        <v>262.73</v>
      </c>
      <c r="H156" s="2">
        <v>24.24</v>
      </c>
      <c r="I156" s="2">
        <v>35.86</v>
      </c>
      <c r="J156" s="2">
        <v>1.35</v>
      </c>
      <c r="K156" s="2">
        <v>0.36699999999999999</v>
      </c>
      <c r="L156" s="97">
        <f t="shared" si="1"/>
        <v>102.23929999999999</v>
      </c>
    </row>
    <row r="157" spans="1:12" x14ac:dyDescent="0.3">
      <c r="A157" s="95">
        <v>44938</v>
      </c>
      <c r="B157" s="96">
        <v>0.40689814814814818</v>
      </c>
      <c r="C157" s="2">
        <v>98.49</v>
      </c>
      <c r="D157" s="2">
        <v>5.0999999999999996</v>
      </c>
      <c r="E157" s="2">
        <v>5.34</v>
      </c>
      <c r="F157" s="2">
        <v>-0.83</v>
      </c>
      <c r="G157" s="2">
        <v>262.72000000000003</v>
      </c>
      <c r="H157" s="2">
        <v>24.24</v>
      </c>
      <c r="I157" s="2">
        <v>35.86</v>
      </c>
      <c r="J157" s="2">
        <v>1.35</v>
      </c>
      <c r="K157" s="2">
        <v>0.36699999999999999</v>
      </c>
      <c r="L157" s="97">
        <f t="shared" si="1"/>
        <v>102.23929999999999</v>
      </c>
    </row>
    <row r="158" spans="1:12" x14ac:dyDescent="0.3">
      <c r="A158" s="95">
        <v>44938</v>
      </c>
      <c r="B158" s="96">
        <v>0.40759259259259256</v>
      </c>
      <c r="C158" s="2">
        <v>98.44</v>
      </c>
      <c r="D158" s="2">
        <v>5.0999999999999996</v>
      </c>
      <c r="E158" s="2">
        <v>5.35</v>
      </c>
      <c r="F158" s="2">
        <v>-0.83</v>
      </c>
      <c r="G158" s="2">
        <v>262.7</v>
      </c>
      <c r="H158" s="2">
        <v>24.24</v>
      </c>
      <c r="I158" s="2">
        <v>35.86</v>
      </c>
      <c r="J158" s="2">
        <v>1.35</v>
      </c>
      <c r="K158" s="2">
        <v>0.36699999999999999</v>
      </c>
      <c r="L158" s="97">
        <f t="shared" si="1"/>
        <v>102.23929999999999</v>
      </c>
    </row>
    <row r="159" spans="1:12" x14ac:dyDescent="0.3">
      <c r="A159" s="95">
        <v>44938</v>
      </c>
      <c r="B159" s="96">
        <v>0.40828703703703706</v>
      </c>
      <c r="C159" s="2">
        <v>98.53</v>
      </c>
      <c r="D159" s="2">
        <v>5.0999999999999996</v>
      </c>
      <c r="E159" s="2">
        <v>5.35</v>
      </c>
      <c r="F159" s="2">
        <v>-0.83</v>
      </c>
      <c r="G159" s="2">
        <v>262.73</v>
      </c>
      <c r="H159" s="2">
        <v>24.24</v>
      </c>
      <c r="I159" s="2">
        <v>35.86</v>
      </c>
      <c r="J159" s="2">
        <v>1.35</v>
      </c>
      <c r="K159" s="2">
        <v>0.36699999999999999</v>
      </c>
      <c r="L159" s="97">
        <f t="shared" si="1"/>
        <v>102.23929999999999</v>
      </c>
    </row>
    <row r="160" spans="1:12" x14ac:dyDescent="0.3">
      <c r="A160" s="95">
        <v>44938</v>
      </c>
      <c r="B160" s="96">
        <v>0.40898148148148145</v>
      </c>
      <c r="C160" s="2">
        <v>98.51</v>
      </c>
      <c r="D160" s="2">
        <v>5.0999999999999996</v>
      </c>
      <c r="E160" s="2">
        <v>5.35</v>
      </c>
      <c r="F160" s="2">
        <v>-0.83</v>
      </c>
      <c r="G160" s="2">
        <v>262.75</v>
      </c>
      <c r="H160" s="2">
        <v>24.24</v>
      </c>
      <c r="I160" s="2">
        <v>35.86</v>
      </c>
      <c r="J160" s="2">
        <v>1.35</v>
      </c>
      <c r="K160" s="2">
        <v>0.36699999999999999</v>
      </c>
      <c r="L160" s="97">
        <f t="shared" si="1"/>
        <v>102.23929999999999</v>
      </c>
    </row>
    <row r="161" spans="1:12" x14ac:dyDescent="0.3">
      <c r="A161" s="95">
        <v>44938</v>
      </c>
      <c r="B161" s="96">
        <v>0.40967592592592594</v>
      </c>
      <c r="C161" s="2">
        <v>98.6</v>
      </c>
      <c r="D161" s="2">
        <v>5.0999999999999996</v>
      </c>
      <c r="E161" s="2">
        <v>5.35</v>
      </c>
      <c r="F161" s="2">
        <v>-0.83</v>
      </c>
      <c r="G161" s="2">
        <v>262.72000000000003</v>
      </c>
      <c r="H161" s="2">
        <v>24.24</v>
      </c>
      <c r="I161" s="2">
        <v>35.85</v>
      </c>
      <c r="J161" s="2">
        <v>1.35</v>
      </c>
      <c r="K161" s="2">
        <v>0.36699999999999999</v>
      </c>
      <c r="L161" s="97">
        <f t="shared" si="1"/>
        <v>102.23929999999999</v>
      </c>
    </row>
    <row r="162" spans="1:12" x14ac:dyDescent="0.3">
      <c r="A162" s="95">
        <v>44938</v>
      </c>
      <c r="B162" s="96">
        <v>0.41037037037037033</v>
      </c>
      <c r="C162" s="2">
        <v>98.52</v>
      </c>
      <c r="D162" s="2">
        <v>5.0999999999999996</v>
      </c>
      <c r="E162" s="2">
        <v>5.35</v>
      </c>
      <c r="F162" s="2">
        <v>-0.84</v>
      </c>
      <c r="G162" s="2">
        <v>262.7</v>
      </c>
      <c r="H162" s="2">
        <v>24.24</v>
      </c>
      <c r="I162" s="2">
        <v>35.86</v>
      </c>
      <c r="J162" s="2">
        <v>1.35</v>
      </c>
      <c r="K162" s="2">
        <v>0.36699999999999999</v>
      </c>
      <c r="L162" s="97">
        <f t="shared" si="1"/>
        <v>102.23929999999999</v>
      </c>
    </row>
    <row r="163" spans="1:12" x14ac:dyDescent="0.3">
      <c r="A163" s="95">
        <v>44938</v>
      </c>
      <c r="B163" s="96">
        <v>0.41106481481481483</v>
      </c>
      <c r="C163" s="2">
        <v>98.59</v>
      </c>
      <c r="D163" s="2">
        <v>5.0999999999999996</v>
      </c>
      <c r="E163" s="2">
        <v>5.35</v>
      </c>
      <c r="F163" s="2">
        <v>-0.82</v>
      </c>
      <c r="G163" s="2">
        <v>262.72000000000003</v>
      </c>
      <c r="H163" s="2">
        <v>24.24</v>
      </c>
      <c r="I163" s="2">
        <v>35.86</v>
      </c>
      <c r="J163" s="2">
        <v>1.35</v>
      </c>
      <c r="K163" s="2">
        <v>0.36699999999999999</v>
      </c>
      <c r="L163" s="97">
        <f t="shared" si="1"/>
        <v>102.23929999999999</v>
      </c>
    </row>
    <row r="164" spans="1:12" x14ac:dyDescent="0.3">
      <c r="A164" s="95">
        <v>44938</v>
      </c>
      <c r="B164" s="96">
        <v>0.41175925925925921</v>
      </c>
      <c r="C164" s="2">
        <v>98.49</v>
      </c>
      <c r="D164" s="2">
        <v>5.0999999999999996</v>
      </c>
      <c r="E164" s="2">
        <v>5.35</v>
      </c>
      <c r="F164" s="2">
        <v>-0.83</v>
      </c>
      <c r="G164" s="2">
        <v>262.72000000000003</v>
      </c>
      <c r="H164" s="2">
        <v>24.24</v>
      </c>
      <c r="I164" s="2">
        <v>35.86</v>
      </c>
      <c r="J164" s="2">
        <v>1.35</v>
      </c>
      <c r="K164" s="2">
        <v>0.36699999999999999</v>
      </c>
      <c r="L164" s="97">
        <f t="shared" si="1"/>
        <v>102.23929999999999</v>
      </c>
    </row>
    <row r="165" spans="1:12" x14ac:dyDescent="0.3">
      <c r="A165" s="95">
        <v>44938</v>
      </c>
      <c r="B165" s="96">
        <v>0.41245370370370371</v>
      </c>
      <c r="C165" s="2">
        <v>98.48</v>
      </c>
      <c r="D165" s="2">
        <v>5.0999999999999996</v>
      </c>
      <c r="E165" s="2">
        <v>5.35</v>
      </c>
      <c r="F165" s="2">
        <v>-0.83</v>
      </c>
      <c r="G165" s="2">
        <v>262.70999999999998</v>
      </c>
      <c r="H165" s="2">
        <v>24.23</v>
      </c>
      <c r="I165" s="2">
        <v>35.880000000000003</v>
      </c>
      <c r="J165" s="2">
        <v>1.35</v>
      </c>
      <c r="K165" s="2">
        <v>0.36699999999999999</v>
      </c>
      <c r="L165" s="97">
        <f t="shared" si="1"/>
        <v>102.23929999999999</v>
      </c>
    </row>
    <row r="166" spans="1:12" x14ac:dyDescent="0.3">
      <c r="A166" s="95">
        <v>44938</v>
      </c>
      <c r="B166" s="96">
        <v>0.4131481481481481</v>
      </c>
      <c r="C166" s="2">
        <v>98.49</v>
      </c>
      <c r="D166" s="2">
        <v>5.0999999999999996</v>
      </c>
      <c r="E166" s="2">
        <v>5.35</v>
      </c>
      <c r="F166" s="2">
        <v>-0.83</v>
      </c>
      <c r="G166" s="2">
        <v>262.7</v>
      </c>
      <c r="H166" s="2">
        <v>24.23</v>
      </c>
      <c r="I166" s="2">
        <v>35.880000000000003</v>
      </c>
      <c r="J166" s="2">
        <v>1.35</v>
      </c>
      <c r="K166" s="2">
        <v>0.36699999999999999</v>
      </c>
      <c r="L166" s="97">
        <f t="shared" si="1"/>
        <v>102.23929999999999</v>
      </c>
    </row>
    <row r="167" spans="1:12" x14ac:dyDescent="0.3">
      <c r="A167" s="95">
        <v>44938</v>
      </c>
      <c r="B167" s="96">
        <v>0.4138425925925926</v>
      </c>
      <c r="C167" s="2">
        <v>98.54</v>
      </c>
      <c r="D167" s="2">
        <v>5.0999999999999996</v>
      </c>
      <c r="E167" s="2">
        <v>5.35</v>
      </c>
      <c r="F167" s="2">
        <v>-0.84</v>
      </c>
      <c r="G167" s="2">
        <v>262.72000000000003</v>
      </c>
      <c r="H167" s="2">
        <v>24.24</v>
      </c>
      <c r="I167" s="2">
        <v>35.869999999999997</v>
      </c>
      <c r="J167" s="2">
        <v>1.35</v>
      </c>
      <c r="K167" s="2">
        <v>0.36699999999999999</v>
      </c>
      <c r="L167" s="97">
        <f t="shared" si="1"/>
        <v>102.23929999999999</v>
      </c>
    </row>
    <row r="168" spans="1:12" x14ac:dyDescent="0.3">
      <c r="A168" s="95">
        <v>44938</v>
      </c>
      <c r="B168" s="96">
        <v>0.41453703703703698</v>
      </c>
      <c r="C168" s="2">
        <v>98.61</v>
      </c>
      <c r="D168" s="2">
        <v>5.0999999999999996</v>
      </c>
      <c r="E168" s="2">
        <v>5.34</v>
      </c>
      <c r="F168" s="2">
        <v>-0.8</v>
      </c>
      <c r="G168" s="2">
        <v>262.7</v>
      </c>
      <c r="H168" s="2">
        <v>24.24</v>
      </c>
      <c r="I168" s="2">
        <v>35.86</v>
      </c>
      <c r="J168" s="2">
        <v>1.35</v>
      </c>
      <c r="K168" s="2">
        <v>0.36699999999999999</v>
      </c>
      <c r="L168" s="97">
        <f t="shared" si="1"/>
        <v>102.23929999999999</v>
      </c>
    </row>
    <row r="169" spans="1:12" x14ac:dyDescent="0.3">
      <c r="A169" s="95">
        <v>44938</v>
      </c>
      <c r="B169" s="96">
        <v>0.41523148148148148</v>
      </c>
      <c r="C169" s="2">
        <v>98.6</v>
      </c>
      <c r="D169" s="2">
        <v>5.0999999999999996</v>
      </c>
      <c r="E169" s="2">
        <v>5.34</v>
      </c>
      <c r="F169" s="2">
        <v>-0.83</v>
      </c>
      <c r="G169" s="2">
        <v>262.7</v>
      </c>
      <c r="H169" s="2">
        <v>24.24</v>
      </c>
      <c r="I169" s="2">
        <v>35.86</v>
      </c>
      <c r="J169" s="2">
        <v>1.35</v>
      </c>
      <c r="K169" s="2">
        <v>0.36699999999999999</v>
      </c>
      <c r="L169" s="97">
        <f t="shared" si="1"/>
        <v>102.23929999999999</v>
      </c>
    </row>
    <row r="170" spans="1:12" x14ac:dyDescent="0.3">
      <c r="A170" s="95">
        <v>44938</v>
      </c>
      <c r="B170" s="96">
        <v>0.41592592592592598</v>
      </c>
      <c r="C170" s="2">
        <v>98.75</v>
      </c>
      <c r="D170" s="2">
        <v>5.0999999999999996</v>
      </c>
      <c r="E170" s="2">
        <v>5.35</v>
      </c>
      <c r="F170" s="2">
        <v>-0.83</v>
      </c>
      <c r="G170" s="2">
        <v>262.67</v>
      </c>
      <c r="H170" s="2">
        <v>24.24</v>
      </c>
      <c r="I170" s="2">
        <v>35.86</v>
      </c>
      <c r="J170" s="2">
        <v>1.35</v>
      </c>
      <c r="K170" s="2">
        <v>0.36699999999999999</v>
      </c>
      <c r="L170" s="97">
        <f t="shared" si="1"/>
        <v>102.23929999999999</v>
      </c>
    </row>
    <row r="171" spans="1:12" x14ac:dyDescent="0.3">
      <c r="A171" s="95">
        <v>44938</v>
      </c>
      <c r="B171" s="96">
        <v>0.41662037037037036</v>
      </c>
      <c r="C171" s="2">
        <v>98.53</v>
      </c>
      <c r="D171" s="2">
        <v>5.0999999999999996</v>
      </c>
      <c r="E171" s="2">
        <v>5.35</v>
      </c>
      <c r="F171" s="2">
        <v>-0.83</v>
      </c>
      <c r="G171" s="2">
        <v>262.8</v>
      </c>
      <c r="H171" s="2">
        <v>24.24</v>
      </c>
      <c r="I171" s="2">
        <v>35.86</v>
      </c>
      <c r="J171" s="2">
        <v>1.35</v>
      </c>
      <c r="K171" s="2">
        <v>0.36699999999999999</v>
      </c>
      <c r="L171" s="97">
        <f t="shared" si="1"/>
        <v>102.23929999999999</v>
      </c>
    </row>
    <row r="172" spans="1:12" x14ac:dyDescent="0.3">
      <c r="A172" s="95">
        <v>44938</v>
      </c>
      <c r="B172" s="96">
        <v>0.41731481481481486</v>
      </c>
      <c r="C172" s="2">
        <v>98.54</v>
      </c>
      <c r="D172" s="2">
        <v>5.0999999999999996</v>
      </c>
      <c r="E172" s="2">
        <v>5.35</v>
      </c>
      <c r="F172" s="2">
        <v>-0.84</v>
      </c>
      <c r="G172" s="2">
        <v>262.85000000000002</v>
      </c>
      <c r="H172" s="2">
        <v>24.24</v>
      </c>
      <c r="I172" s="2">
        <v>35.86</v>
      </c>
      <c r="J172" s="2">
        <v>1.35</v>
      </c>
      <c r="K172" s="2">
        <v>0.36699999999999999</v>
      </c>
      <c r="L172" s="97">
        <f t="shared" si="1"/>
        <v>102.23929999999999</v>
      </c>
    </row>
    <row r="173" spans="1:12" x14ac:dyDescent="0.3">
      <c r="A173" s="95">
        <v>44938</v>
      </c>
      <c r="B173" s="96">
        <v>0.41800925925925925</v>
      </c>
      <c r="C173" s="2">
        <v>98.62</v>
      </c>
      <c r="D173" s="2">
        <v>5.0999999999999996</v>
      </c>
      <c r="E173" s="2">
        <v>5.35</v>
      </c>
      <c r="F173" s="2">
        <v>-0.81</v>
      </c>
      <c r="G173" s="2">
        <v>262.75</v>
      </c>
      <c r="H173" s="2">
        <v>24.24</v>
      </c>
      <c r="I173" s="2">
        <v>35.86</v>
      </c>
      <c r="J173" s="2">
        <v>1.35</v>
      </c>
      <c r="K173" s="2">
        <v>0.36699999999999999</v>
      </c>
      <c r="L173" s="97">
        <f t="shared" si="1"/>
        <v>102.23929999999999</v>
      </c>
    </row>
    <row r="174" spans="1:12" x14ac:dyDescent="0.3">
      <c r="A174" s="95">
        <v>44938</v>
      </c>
      <c r="B174" s="96">
        <v>0.41870370370370374</v>
      </c>
      <c r="C174" s="2">
        <v>98.52</v>
      </c>
      <c r="D174" s="2">
        <v>5.0999999999999996</v>
      </c>
      <c r="E174" s="2">
        <v>5.34</v>
      </c>
      <c r="F174" s="2">
        <v>-0.83</v>
      </c>
      <c r="G174" s="2">
        <v>262.75</v>
      </c>
      <c r="H174" s="2">
        <v>24.24</v>
      </c>
      <c r="I174" s="2">
        <v>35.86</v>
      </c>
      <c r="J174" s="2">
        <v>1.35</v>
      </c>
      <c r="K174" s="2">
        <v>0.36699999999999999</v>
      </c>
      <c r="L174" s="97">
        <f t="shared" ref="L174:L237" si="2">110.6-((0.397-K174)*278.69)</f>
        <v>102.23929999999999</v>
      </c>
    </row>
    <row r="175" spans="1:12" x14ac:dyDescent="0.3">
      <c r="A175" s="95">
        <v>44938</v>
      </c>
      <c r="B175" s="96">
        <v>0.41939814814814813</v>
      </c>
      <c r="C175" s="2">
        <v>98.74</v>
      </c>
      <c r="D175" s="2">
        <v>5.0999999999999996</v>
      </c>
      <c r="E175" s="2">
        <v>5.35</v>
      </c>
      <c r="F175" s="2">
        <v>-0.83</v>
      </c>
      <c r="G175" s="2">
        <v>262.73</v>
      </c>
      <c r="H175" s="2">
        <v>24.24</v>
      </c>
      <c r="I175" s="2">
        <v>35.86</v>
      </c>
      <c r="J175" s="2">
        <v>1.35</v>
      </c>
      <c r="K175" s="2">
        <v>0.36699999999999999</v>
      </c>
      <c r="L175" s="97">
        <f t="shared" si="2"/>
        <v>102.23929999999999</v>
      </c>
    </row>
    <row r="176" spans="1:12" x14ac:dyDescent="0.3">
      <c r="A176" s="95">
        <v>44938</v>
      </c>
      <c r="B176" s="96">
        <v>0.42009259259259263</v>
      </c>
      <c r="C176" s="2">
        <v>98.7</v>
      </c>
      <c r="D176" s="2">
        <v>5.0999999999999996</v>
      </c>
      <c r="E176" s="2">
        <v>5.34</v>
      </c>
      <c r="F176" s="2">
        <v>-0.84</v>
      </c>
      <c r="G176" s="2">
        <v>262.73</v>
      </c>
      <c r="H176" s="2">
        <v>24.24</v>
      </c>
      <c r="I176" s="2">
        <v>35.86</v>
      </c>
      <c r="J176" s="2">
        <v>1.35</v>
      </c>
      <c r="K176" s="2">
        <v>0.36699999999999999</v>
      </c>
      <c r="L176" s="97">
        <f t="shared" si="2"/>
        <v>102.23929999999999</v>
      </c>
    </row>
    <row r="177" spans="1:12" x14ac:dyDescent="0.3">
      <c r="A177" s="95">
        <v>44938</v>
      </c>
      <c r="B177" s="96">
        <v>0.42078703703703701</v>
      </c>
      <c r="C177" s="2">
        <v>98.75</v>
      </c>
      <c r="D177" s="2">
        <v>5.0999999999999996</v>
      </c>
      <c r="E177" s="2">
        <v>5.34</v>
      </c>
      <c r="F177" s="2">
        <v>-0.84</v>
      </c>
      <c r="G177" s="2">
        <v>262.76</v>
      </c>
      <c r="H177" s="2">
        <v>24.24</v>
      </c>
      <c r="I177" s="2">
        <v>35.86</v>
      </c>
      <c r="J177" s="2">
        <v>1.35</v>
      </c>
      <c r="K177" s="2">
        <v>0.36699999999999999</v>
      </c>
      <c r="L177" s="97">
        <f t="shared" si="2"/>
        <v>102.23929999999999</v>
      </c>
    </row>
    <row r="178" spans="1:12" x14ac:dyDescent="0.3">
      <c r="A178" s="95">
        <v>44938</v>
      </c>
      <c r="B178" s="96">
        <v>0.42148148148148151</v>
      </c>
      <c r="C178" s="2">
        <v>98.73</v>
      </c>
      <c r="D178" s="2">
        <v>5.0999999999999996</v>
      </c>
      <c r="E178" s="2">
        <v>5.35</v>
      </c>
      <c r="F178" s="2">
        <v>-0.82</v>
      </c>
      <c r="G178" s="2">
        <v>262.74</v>
      </c>
      <c r="H178" s="2">
        <v>24.24</v>
      </c>
      <c r="I178" s="2">
        <v>35.85</v>
      </c>
      <c r="J178" s="2">
        <v>1.35</v>
      </c>
      <c r="K178" s="2">
        <v>0.36699999999999999</v>
      </c>
      <c r="L178" s="97">
        <f t="shared" si="2"/>
        <v>102.23929999999999</v>
      </c>
    </row>
    <row r="179" spans="1:12" x14ac:dyDescent="0.3">
      <c r="A179" s="95">
        <v>44938</v>
      </c>
      <c r="B179" s="96">
        <v>0.4221759259259259</v>
      </c>
      <c r="C179" s="2">
        <v>98.72</v>
      </c>
      <c r="D179" s="2">
        <v>5.0999999999999996</v>
      </c>
      <c r="E179" s="2">
        <v>5.34</v>
      </c>
      <c r="F179" s="2">
        <v>-0.83</v>
      </c>
      <c r="G179" s="2">
        <v>262.75</v>
      </c>
      <c r="H179" s="2">
        <v>24.24</v>
      </c>
      <c r="I179" s="2">
        <v>35.85</v>
      </c>
      <c r="J179" s="2">
        <v>1.35</v>
      </c>
      <c r="K179" s="2">
        <v>0.36699999999999999</v>
      </c>
      <c r="L179" s="97">
        <f t="shared" si="2"/>
        <v>102.23929999999999</v>
      </c>
    </row>
    <row r="180" spans="1:12" x14ac:dyDescent="0.3">
      <c r="A180" s="95">
        <v>44938</v>
      </c>
      <c r="B180" s="96">
        <v>0.4228703703703704</v>
      </c>
      <c r="C180" s="2">
        <v>98.76</v>
      </c>
      <c r="D180" s="2">
        <v>5.0999999999999996</v>
      </c>
      <c r="E180" s="2">
        <v>5.35</v>
      </c>
      <c r="F180" s="2">
        <v>-0.84</v>
      </c>
      <c r="G180" s="2">
        <v>262.73</v>
      </c>
      <c r="H180" s="2">
        <v>24.24</v>
      </c>
      <c r="I180" s="2">
        <v>35.86</v>
      </c>
      <c r="J180" s="2">
        <v>1.35</v>
      </c>
      <c r="K180" s="2">
        <v>0.36699999999999999</v>
      </c>
      <c r="L180" s="97">
        <f t="shared" si="2"/>
        <v>102.23929999999999</v>
      </c>
    </row>
    <row r="181" spans="1:12" x14ac:dyDescent="0.3">
      <c r="A181" s="95">
        <v>44938</v>
      </c>
      <c r="B181" s="96">
        <v>0.42356481481481478</v>
      </c>
      <c r="C181" s="2">
        <v>98.67</v>
      </c>
      <c r="D181" s="2">
        <v>5.0999999999999996</v>
      </c>
      <c r="E181" s="2">
        <v>5.35</v>
      </c>
      <c r="F181" s="2">
        <v>-0.86</v>
      </c>
      <c r="G181" s="2">
        <v>262.70999999999998</v>
      </c>
      <c r="H181" s="2">
        <v>24.24</v>
      </c>
      <c r="I181" s="2">
        <v>35.85</v>
      </c>
      <c r="J181" s="2">
        <v>1.35</v>
      </c>
      <c r="K181" s="2">
        <v>0.36699999999999999</v>
      </c>
      <c r="L181" s="97">
        <f t="shared" si="2"/>
        <v>102.23929999999999</v>
      </c>
    </row>
    <row r="182" spans="1:12" x14ac:dyDescent="0.3">
      <c r="A182" s="95">
        <v>44938</v>
      </c>
      <c r="B182" s="96">
        <v>0.42425925925925928</v>
      </c>
      <c r="C182" s="2">
        <v>98.66</v>
      </c>
      <c r="D182" s="2">
        <v>5.0999999999999996</v>
      </c>
      <c r="E182" s="2">
        <v>5.34</v>
      </c>
      <c r="F182" s="2">
        <v>-0.81</v>
      </c>
      <c r="G182" s="2">
        <v>262.75</v>
      </c>
      <c r="H182" s="2">
        <v>24.24</v>
      </c>
      <c r="I182" s="2">
        <v>35.85</v>
      </c>
      <c r="J182" s="2">
        <v>1.35</v>
      </c>
      <c r="K182" s="2">
        <v>0.36699999999999999</v>
      </c>
      <c r="L182" s="97">
        <f t="shared" si="2"/>
        <v>102.23929999999999</v>
      </c>
    </row>
    <row r="183" spans="1:12" x14ac:dyDescent="0.3">
      <c r="A183" s="95">
        <v>44938</v>
      </c>
      <c r="B183" s="96">
        <v>0.42495370370370367</v>
      </c>
      <c r="C183" s="2">
        <v>98.66</v>
      </c>
      <c r="D183" s="2">
        <v>5.0999999999999996</v>
      </c>
      <c r="E183" s="2">
        <v>5.35</v>
      </c>
      <c r="F183" s="2">
        <v>-0.82</v>
      </c>
      <c r="G183" s="2">
        <v>262.74</v>
      </c>
      <c r="H183" s="2">
        <v>24.29</v>
      </c>
      <c r="I183" s="2">
        <v>35.85</v>
      </c>
      <c r="J183" s="2">
        <v>1.35</v>
      </c>
      <c r="K183" s="2">
        <v>0.36699999999999999</v>
      </c>
      <c r="L183" s="97">
        <f t="shared" si="2"/>
        <v>102.23929999999999</v>
      </c>
    </row>
    <row r="184" spans="1:12" x14ac:dyDescent="0.3">
      <c r="A184" s="95">
        <v>44938</v>
      </c>
      <c r="B184" s="96">
        <v>0.42564814814814816</v>
      </c>
      <c r="C184" s="2">
        <v>98.63</v>
      </c>
      <c r="D184" s="2">
        <v>5.0999999999999996</v>
      </c>
      <c r="E184" s="2">
        <v>5.34</v>
      </c>
      <c r="F184" s="2">
        <v>-0.83</v>
      </c>
      <c r="G184" s="2">
        <v>262.73</v>
      </c>
      <c r="H184" s="2">
        <v>24.37</v>
      </c>
      <c r="I184" s="2">
        <v>35.86</v>
      </c>
      <c r="J184" s="2">
        <v>1.35</v>
      </c>
      <c r="K184" s="2">
        <v>0.36699999999999999</v>
      </c>
      <c r="L184" s="97">
        <f t="shared" si="2"/>
        <v>102.23929999999999</v>
      </c>
    </row>
    <row r="185" spans="1:12" x14ac:dyDescent="0.3">
      <c r="A185" s="95">
        <v>44938</v>
      </c>
      <c r="B185" s="96">
        <v>0.42634259259259261</v>
      </c>
      <c r="C185" s="2">
        <v>98.56</v>
      </c>
      <c r="D185" s="2">
        <v>5.0999999999999996</v>
      </c>
      <c r="E185" s="2">
        <v>5.35</v>
      </c>
      <c r="F185" s="2">
        <v>-0.83</v>
      </c>
      <c r="G185" s="2">
        <v>262.73</v>
      </c>
      <c r="H185" s="2">
        <v>24.4</v>
      </c>
      <c r="I185" s="2">
        <v>35.86</v>
      </c>
      <c r="J185" s="2">
        <v>1.35</v>
      </c>
      <c r="K185" s="2">
        <v>0.36699999999999999</v>
      </c>
      <c r="L185" s="97">
        <f t="shared" si="2"/>
        <v>102.23929999999999</v>
      </c>
    </row>
    <row r="186" spans="1:12" x14ac:dyDescent="0.3">
      <c r="A186" s="95">
        <v>44938</v>
      </c>
      <c r="B186" s="96">
        <v>0.42703703703703705</v>
      </c>
      <c r="C186" s="2">
        <v>98.68</v>
      </c>
      <c r="D186" s="2">
        <v>5.0999999999999996</v>
      </c>
      <c r="E186" s="2">
        <v>5.34</v>
      </c>
      <c r="F186" s="2">
        <v>-0.83</v>
      </c>
      <c r="G186" s="2">
        <v>262.7</v>
      </c>
      <c r="H186" s="2">
        <v>24.41</v>
      </c>
      <c r="I186" s="2">
        <v>35.86</v>
      </c>
      <c r="J186" s="2">
        <v>1.35</v>
      </c>
      <c r="K186" s="2">
        <v>0.36699999999999999</v>
      </c>
      <c r="L186" s="97">
        <f t="shared" si="2"/>
        <v>102.23929999999999</v>
      </c>
    </row>
    <row r="187" spans="1:12" x14ac:dyDescent="0.3">
      <c r="A187" s="95">
        <v>44938</v>
      </c>
      <c r="B187" s="96">
        <v>0.42773148148148149</v>
      </c>
      <c r="C187" s="2">
        <v>98.72</v>
      </c>
      <c r="D187" s="2">
        <v>5.0999999999999996</v>
      </c>
      <c r="E187" s="2">
        <v>5.34</v>
      </c>
      <c r="F187" s="2">
        <v>-0.83</v>
      </c>
      <c r="G187" s="2">
        <v>262.69</v>
      </c>
      <c r="H187" s="2">
        <v>24.41</v>
      </c>
      <c r="I187" s="2">
        <v>35.86</v>
      </c>
      <c r="J187" s="2">
        <v>1.35</v>
      </c>
      <c r="K187" s="2">
        <v>0.36699999999999999</v>
      </c>
      <c r="L187" s="97">
        <f t="shared" si="2"/>
        <v>102.23929999999999</v>
      </c>
    </row>
    <row r="188" spans="1:12" x14ac:dyDescent="0.3">
      <c r="A188" s="95">
        <v>44938</v>
      </c>
      <c r="B188" s="96">
        <v>0.42842592592592593</v>
      </c>
      <c r="C188" s="2">
        <v>98.79</v>
      </c>
      <c r="D188" s="2">
        <v>5.0999999999999996</v>
      </c>
      <c r="E188" s="2">
        <v>5.34</v>
      </c>
      <c r="F188" s="2">
        <v>-0.82</v>
      </c>
      <c r="G188" s="2">
        <v>262.74</v>
      </c>
      <c r="H188" s="2">
        <v>24.42</v>
      </c>
      <c r="I188" s="2">
        <v>35.86</v>
      </c>
      <c r="J188" s="2">
        <v>1.35</v>
      </c>
      <c r="K188" s="2">
        <v>0.36799999999999999</v>
      </c>
      <c r="L188" s="97">
        <f t="shared" si="2"/>
        <v>102.51798999999998</v>
      </c>
    </row>
    <row r="189" spans="1:12" x14ac:dyDescent="0.3">
      <c r="A189" s="95">
        <v>44938</v>
      </c>
      <c r="B189" s="96">
        <v>0.42912037037037037</v>
      </c>
      <c r="C189" s="2">
        <v>98.69</v>
      </c>
      <c r="D189" s="2">
        <v>5.0999999999999996</v>
      </c>
      <c r="E189" s="2">
        <v>5.34</v>
      </c>
      <c r="F189" s="2">
        <v>-0.83</v>
      </c>
      <c r="G189" s="2">
        <v>262.79000000000002</v>
      </c>
      <c r="H189" s="2">
        <v>24.42</v>
      </c>
      <c r="I189" s="2">
        <v>35.86</v>
      </c>
      <c r="J189" s="2">
        <v>1.35</v>
      </c>
      <c r="K189" s="2">
        <v>0.36699999999999999</v>
      </c>
      <c r="L189" s="97">
        <f t="shared" si="2"/>
        <v>102.23929999999999</v>
      </c>
    </row>
    <row r="190" spans="1:12" x14ac:dyDescent="0.3">
      <c r="A190" s="95">
        <v>44938</v>
      </c>
      <c r="B190" s="96">
        <v>0.42981481481481482</v>
      </c>
      <c r="C190" s="2">
        <v>98.68</v>
      </c>
      <c r="D190" s="2">
        <v>5.0999999999999996</v>
      </c>
      <c r="E190" s="2">
        <v>5.35</v>
      </c>
      <c r="F190" s="2">
        <v>-0.83</v>
      </c>
      <c r="G190" s="2">
        <v>262.75</v>
      </c>
      <c r="H190" s="2">
        <v>24.42</v>
      </c>
      <c r="I190" s="2">
        <v>35.86</v>
      </c>
      <c r="J190" s="2">
        <v>1.35</v>
      </c>
      <c r="K190" s="2">
        <v>0.36699999999999999</v>
      </c>
      <c r="L190" s="97">
        <f t="shared" si="2"/>
        <v>102.23929999999999</v>
      </c>
    </row>
    <row r="191" spans="1:12" x14ac:dyDescent="0.3">
      <c r="A191" s="95">
        <v>44938</v>
      </c>
      <c r="B191" s="96">
        <v>0.43050925925925926</v>
      </c>
      <c r="C191" s="2">
        <v>98.72</v>
      </c>
      <c r="D191" s="2">
        <v>5.0999999999999996</v>
      </c>
      <c r="E191" s="2">
        <v>5.35</v>
      </c>
      <c r="F191" s="2">
        <v>-0.83</v>
      </c>
      <c r="G191" s="2">
        <v>262.73</v>
      </c>
      <c r="H191" s="2">
        <v>24.42</v>
      </c>
      <c r="I191" s="2">
        <v>35.85</v>
      </c>
      <c r="J191" s="2">
        <v>1.35</v>
      </c>
      <c r="K191" s="2">
        <v>0.36699999999999999</v>
      </c>
      <c r="L191" s="97">
        <f t="shared" si="2"/>
        <v>102.23929999999999</v>
      </c>
    </row>
    <row r="192" spans="1:12" x14ac:dyDescent="0.3">
      <c r="A192" s="95">
        <v>44938</v>
      </c>
      <c r="B192" s="96">
        <v>0.4312037037037037</v>
      </c>
      <c r="C192" s="2">
        <v>98.68</v>
      </c>
      <c r="D192" s="2">
        <v>5.0999999999999996</v>
      </c>
      <c r="E192" s="2">
        <v>5.35</v>
      </c>
      <c r="F192" s="2">
        <v>-0.83</v>
      </c>
      <c r="G192" s="2">
        <v>262.7</v>
      </c>
      <c r="H192" s="2">
        <v>24.42</v>
      </c>
      <c r="I192" s="2">
        <v>35.86</v>
      </c>
      <c r="J192" s="2">
        <v>1.35</v>
      </c>
      <c r="K192" s="2">
        <v>0.36699999999999999</v>
      </c>
      <c r="L192" s="97">
        <f t="shared" si="2"/>
        <v>102.23929999999999</v>
      </c>
    </row>
    <row r="193" spans="1:12" x14ac:dyDescent="0.3">
      <c r="A193" s="95">
        <v>44938</v>
      </c>
      <c r="B193" s="96">
        <v>0.43189814814814814</v>
      </c>
      <c r="C193" s="2">
        <v>98.82</v>
      </c>
      <c r="D193" s="2">
        <v>5.0999999999999996</v>
      </c>
      <c r="E193" s="2">
        <v>5.35</v>
      </c>
      <c r="F193" s="2">
        <v>-0.83</v>
      </c>
      <c r="G193" s="2">
        <v>262.73</v>
      </c>
      <c r="H193" s="2">
        <v>24.42</v>
      </c>
      <c r="I193" s="2">
        <v>35.86</v>
      </c>
      <c r="J193" s="2">
        <v>1.35</v>
      </c>
      <c r="K193" s="2">
        <v>0.36799999999999999</v>
      </c>
      <c r="L193" s="97">
        <f t="shared" si="2"/>
        <v>102.51798999999998</v>
      </c>
    </row>
    <row r="194" spans="1:12" x14ac:dyDescent="0.3">
      <c r="A194" s="95">
        <v>44938</v>
      </c>
      <c r="B194" s="96">
        <v>0.43259259259259258</v>
      </c>
      <c r="C194" s="2">
        <v>98.66</v>
      </c>
      <c r="D194" s="2">
        <v>5.0999999999999996</v>
      </c>
      <c r="E194" s="2">
        <v>5.34</v>
      </c>
      <c r="F194" s="2">
        <v>-0.83</v>
      </c>
      <c r="G194" s="2">
        <v>262.70999999999998</v>
      </c>
      <c r="H194" s="2">
        <v>24.42</v>
      </c>
      <c r="I194" s="2">
        <v>35.85</v>
      </c>
      <c r="J194" s="2">
        <v>1.35</v>
      </c>
      <c r="K194" s="2">
        <v>0.36699999999999999</v>
      </c>
      <c r="L194" s="97">
        <f t="shared" si="2"/>
        <v>102.23929999999999</v>
      </c>
    </row>
    <row r="195" spans="1:12" x14ac:dyDescent="0.3">
      <c r="A195" s="95">
        <v>44938</v>
      </c>
      <c r="B195" s="96">
        <v>0.43328703703703703</v>
      </c>
      <c r="C195" s="2">
        <v>98.74</v>
      </c>
      <c r="D195" s="2">
        <v>5.0999999999999996</v>
      </c>
      <c r="E195" s="2">
        <v>5.35</v>
      </c>
      <c r="F195" s="2">
        <v>-0.83</v>
      </c>
      <c r="G195" s="2">
        <v>262.70999999999998</v>
      </c>
      <c r="H195" s="2">
        <v>24.42</v>
      </c>
      <c r="I195" s="2">
        <v>35.85</v>
      </c>
      <c r="J195" s="2">
        <v>1.35</v>
      </c>
      <c r="K195" s="2">
        <v>0.36699999999999999</v>
      </c>
      <c r="L195" s="97">
        <f t="shared" si="2"/>
        <v>102.23929999999999</v>
      </c>
    </row>
    <row r="196" spans="1:12" x14ac:dyDescent="0.3">
      <c r="A196" s="95">
        <v>44938</v>
      </c>
      <c r="B196" s="96">
        <v>0.43398148148148147</v>
      </c>
      <c r="C196" s="2">
        <v>98.58</v>
      </c>
      <c r="D196" s="2">
        <v>5.0999999999999996</v>
      </c>
      <c r="E196" s="2">
        <v>5.34</v>
      </c>
      <c r="F196" s="2">
        <v>-0.84</v>
      </c>
      <c r="G196" s="2">
        <v>262.75</v>
      </c>
      <c r="H196" s="2">
        <v>24.42</v>
      </c>
      <c r="I196" s="2">
        <v>35.85</v>
      </c>
      <c r="J196" s="2">
        <v>1.35</v>
      </c>
      <c r="K196" s="2">
        <v>0.36699999999999999</v>
      </c>
      <c r="L196" s="97">
        <f t="shared" si="2"/>
        <v>102.23929999999999</v>
      </c>
    </row>
    <row r="197" spans="1:12" x14ac:dyDescent="0.3">
      <c r="A197" s="95">
        <v>44938</v>
      </c>
      <c r="B197" s="96">
        <v>0.43467592592592591</v>
      </c>
      <c r="C197" s="2">
        <v>98.56</v>
      </c>
      <c r="D197" s="2">
        <v>5.0999999999999996</v>
      </c>
      <c r="E197" s="2">
        <v>5.34</v>
      </c>
      <c r="F197" s="2">
        <v>-0.82</v>
      </c>
      <c r="G197" s="2">
        <v>262.72000000000003</v>
      </c>
      <c r="H197" s="2">
        <v>24.42</v>
      </c>
      <c r="I197" s="2">
        <v>35.85</v>
      </c>
      <c r="J197" s="2">
        <v>1.35</v>
      </c>
      <c r="K197" s="2">
        <v>0.36699999999999999</v>
      </c>
      <c r="L197" s="97">
        <f t="shared" si="2"/>
        <v>102.23929999999999</v>
      </c>
    </row>
    <row r="198" spans="1:12" x14ac:dyDescent="0.3">
      <c r="A198" s="95">
        <v>44938</v>
      </c>
      <c r="B198" s="96">
        <v>0.43537037037037035</v>
      </c>
      <c r="C198" s="2">
        <v>98.67</v>
      </c>
      <c r="D198" s="2">
        <v>5.0999999999999996</v>
      </c>
      <c r="E198" s="2">
        <v>5.35</v>
      </c>
      <c r="F198" s="2">
        <v>-0.83</v>
      </c>
      <c r="G198" s="2">
        <v>262.7</v>
      </c>
      <c r="H198" s="2">
        <v>24.44</v>
      </c>
      <c r="I198" s="2">
        <v>35.85</v>
      </c>
      <c r="J198" s="2">
        <v>1.35</v>
      </c>
      <c r="K198" s="2">
        <v>0.36699999999999999</v>
      </c>
      <c r="L198" s="97">
        <f t="shared" si="2"/>
        <v>102.23929999999999</v>
      </c>
    </row>
    <row r="199" spans="1:12" x14ac:dyDescent="0.3">
      <c r="A199" s="95">
        <v>44938</v>
      </c>
      <c r="B199" s="96">
        <v>0.43606481481481479</v>
      </c>
      <c r="C199" s="2">
        <v>98.69</v>
      </c>
      <c r="D199" s="2">
        <v>5.0999999999999996</v>
      </c>
      <c r="E199" s="2">
        <v>5.35</v>
      </c>
      <c r="F199" s="2">
        <v>-0.83</v>
      </c>
      <c r="G199" s="2">
        <v>262.7</v>
      </c>
      <c r="H199" s="2">
        <v>24.5</v>
      </c>
      <c r="I199" s="2">
        <v>35.840000000000003</v>
      </c>
      <c r="J199" s="2">
        <v>1.35</v>
      </c>
      <c r="K199" s="2">
        <v>0.36699999999999999</v>
      </c>
      <c r="L199" s="97">
        <f t="shared" si="2"/>
        <v>102.23929999999999</v>
      </c>
    </row>
    <row r="200" spans="1:12" x14ac:dyDescent="0.3">
      <c r="A200" s="95">
        <v>44938</v>
      </c>
      <c r="B200" s="96">
        <v>0.43675925925925929</v>
      </c>
      <c r="C200" s="2">
        <v>98.56</v>
      </c>
      <c r="D200" s="2">
        <v>5.0999999999999996</v>
      </c>
      <c r="E200" s="2">
        <v>5.35</v>
      </c>
      <c r="F200" s="2">
        <v>-0.83</v>
      </c>
      <c r="G200" s="2">
        <v>262.66000000000003</v>
      </c>
      <c r="H200" s="2">
        <v>24.53</v>
      </c>
      <c r="I200" s="2">
        <v>35.840000000000003</v>
      </c>
      <c r="J200" s="2">
        <v>1.35</v>
      </c>
      <c r="K200" s="2">
        <v>0.36699999999999999</v>
      </c>
      <c r="L200" s="97">
        <f t="shared" si="2"/>
        <v>102.23929999999999</v>
      </c>
    </row>
    <row r="201" spans="1:12" x14ac:dyDescent="0.3">
      <c r="A201" s="95">
        <v>44938</v>
      </c>
      <c r="B201" s="96">
        <v>0.43745370370370368</v>
      </c>
      <c r="C201" s="2">
        <v>98.68</v>
      </c>
      <c r="D201" s="2">
        <v>5.0999999999999996</v>
      </c>
      <c r="E201" s="2">
        <v>5.34</v>
      </c>
      <c r="F201" s="2">
        <v>-0.83</v>
      </c>
      <c r="G201" s="2">
        <v>262.64</v>
      </c>
      <c r="H201" s="2">
        <v>24.54</v>
      </c>
      <c r="I201" s="2">
        <v>35.840000000000003</v>
      </c>
      <c r="J201" s="2">
        <v>1.35</v>
      </c>
      <c r="K201" s="2">
        <v>0.36699999999999999</v>
      </c>
      <c r="L201" s="97">
        <f t="shared" si="2"/>
        <v>102.23929999999999</v>
      </c>
    </row>
    <row r="202" spans="1:12" x14ac:dyDescent="0.3">
      <c r="A202" s="95">
        <v>44938</v>
      </c>
      <c r="B202" s="96">
        <v>0.43814814814814818</v>
      </c>
      <c r="C202" s="2">
        <v>98.65</v>
      </c>
      <c r="D202" s="2">
        <v>5.0999999999999996</v>
      </c>
      <c r="E202" s="2">
        <v>5.34</v>
      </c>
      <c r="F202" s="2">
        <v>-0.81</v>
      </c>
      <c r="G202" s="2">
        <v>262.58999999999997</v>
      </c>
      <c r="H202" s="2">
        <v>24.54</v>
      </c>
      <c r="I202" s="2">
        <v>35.85</v>
      </c>
      <c r="J202" s="2">
        <v>1.35</v>
      </c>
      <c r="K202" s="2">
        <v>0.36699999999999999</v>
      </c>
      <c r="L202" s="97">
        <f t="shared" si="2"/>
        <v>102.23929999999999</v>
      </c>
    </row>
    <row r="203" spans="1:12" x14ac:dyDescent="0.3">
      <c r="A203" s="95">
        <v>44938</v>
      </c>
      <c r="B203" s="96">
        <v>0.43884259259259256</v>
      </c>
      <c r="C203" s="2">
        <v>98.66</v>
      </c>
      <c r="D203" s="2">
        <v>5.0999999999999996</v>
      </c>
      <c r="E203" s="2">
        <v>5.35</v>
      </c>
      <c r="F203" s="2">
        <v>-0.83</v>
      </c>
      <c r="G203" s="2">
        <v>262.68</v>
      </c>
      <c r="H203" s="2">
        <v>24.54</v>
      </c>
      <c r="I203" s="2">
        <v>35.86</v>
      </c>
      <c r="J203" s="2">
        <v>1.35</v>
      </c>
      <c r="K203" s="2">
        <v>0.36699999999999999</v>
      </c>
      <c r="L203" s="97">
        <f t="shared" si="2"/>
        <v>102.23929999999999</v>
      </c>
    </row>
    <row r="204" spans="1:12" x14ac:dyDescent="0.3">
      <c r="A204" s="95">
        <v>44938</v>
      </c>
      <c r="B204" s="96">
        <v>0.43953703703703706</v>
      </c>
      <c r="C204" s="2">
        <v>98.65</v>
      </c>
      <c r="D204" s="2">
        <v>5.0999999999999996</v>
      </c>
      <c r="E204" s="2">
        <v>5.35</v>
      </c>
      <c r="F204" s="2">
        <v>-0.83</v>
      </c>
      <c r="G204" s="2">
        <v>262.8</v>
      </c>
      <c r="H204" s="2">
        <v>24.54</v>
      </c>
      <c r="I204" s="2">
        <v>35.86</v>
      </c>
      <c r="J204" s="2">
        <v>1.35</v>
      </c>
      <c r="K204" s="2">
        <v>0.36699999999999999</v>
      </c>
      <c r="L204" s="97">
        <f t="shared" si="2"/>
        <v>102.23929999999999</v>
      </c>
    </row>
    <row r="205" spans="1:12" x14ac:dyDescent="0.3">
      <c r="A205" s="95">
        <v>44938</v>
      </c>
      <c r="B205" s="96">
        <v>0.44023148148148145</v>
      </c>
      <c r="C205" s="2">
        <v>98.73</v>
      </c>
      <c r="D205" s="2">
        <v>5.0999999999999996</v>
      </c>
      <c r="E205" s="2">
        <v>5.35</v>
      </c>
      <c r="F205" s="2">
        <v>-0.83</v>
      </c>
      <c r="G205" s="2">
        <v>262.89999999999998</v>
      </c>
      <c r="H205" s="2">
        <v>24.54</v>
      </c>
      <c r="I205" s="2">
        <v>35.86</v>
      </c>
      <c r="J205" s="2">
        <v>1.35</v>
      </c>
      <c r="K205" s="2">
        <v>0.36699999999999999</v>
      </c>
      <c r="L205" s="97">
        <f t="shared" si="2"/>
        <v>102.23929999999999</v>
      </c>
    </row>
    <row r="206" spans="1:12" x14ac:dyDescent="0.3">
      <c r="A206" s="95">
        <v>44938</v>
      </c>
      <c r="B206" s="96">
        <v>0.44092592592592594</v>
      </c>
      <c r="C206" s="2">
        <v>98.72</v>
      </c>
      <c r="D206" s="2">
        <v>5.0999999999999996</v>
      </c>
      <c r="E206" s="2">
        <v>5.35</v>
      </c>
      <c r="F206" s="2">
        <v>-0.82</v>
      </c>
      <c r="G206" s="2">
        <v>262.75</v>
      </c>
      <c r="H206" s="2">
        <v>24.54</v>
      </c>
      <c r="I206" s="2">
        <v>35.840000000000003</v>
      </c>
      <c r="J206" s="2">
        <v>1.35</v>
      </c>
      <c r="K206" s="2">
        <v>0.36699999999999999</v>
      </c>
      <c r="L206" s="97">
        <f t="shared" si="2"/>
        <v>102.23929999999999</v>
      </c>
    </row>
    <row r="207" spans="1:12" x14ac:dyDescent="0.3">
      <c r="A207" s="95">
        <v>44938</v>
      </c>
      <c r="B207" s="96">
        <v>0.44162037037037033</v>
      </c>
      <c r="C207" s="2">
        <v>98.5</v>
      </c>
      <c r="D207" s="2">
        <v>5.0999999999999996</v>
      </c>
      <c r="E207" s="2">
        <v>5.34</v>
      </c>
      <c r="F207" s="2">
        <v>-0.82</v>
      </c>
      <c r="G207" s="2">
        <v>262.72000000000003</v>
      </c>
      <c r="H207" s="2">
        <v>24.54</v>
      </c>
      <c r="I207" s="2">
        <v>35.83</v>
      </c>
      <c r="J207" s="2">
        <v>1.35</v>
      </c>
      <c r="K207" s="2">
        <v>0.36699999999999999</v>
      </c>
      <c r="L207" s="97">
        <f t="shared" si="2"/>
        <v>102.23929999999999</v>
      </c>
    </row>
    <row r="208" spans="1:12" x14ac:dyDescent="0.3">
      <c r="A208" s="95">
        <v>44938</v>
      </c>
      <c r="B208" s="96">
        <v>0.44231481481481483</v>
      </c>
      <c r="C208" s="2">
        <v>98.64</v>
      </c>
      <c r="D208" s="2">
        <v>5.0999999999999996</v>
      </c>
      <c r="E208" s="2">
        <v>5.34</v>
      </c>
      <c r="F208" s="2">
        <v>-0.83</v>
      </c>
      <c r="G208" s="2">
        <v>262.70999999999998</v>
      </c>
      <c r="H208" s="2">
        <v>24.54</v>
      </c>
      <c r="I208" s="2">
        <v>35.85</v>
      </c>
      <c r="J208" s="2">
        <v>1.35</v>
      </c>
      <c r="K208" s="2">
        <v>0.36699999999999999</v>
      </c>
      <c r="L208" s="97">
        <f t="shared" si="2"/>
        <v>102.23929999999999</v>
      </c>
    </row>
    <row r="209" spans="1:12" x14ac:dyDescent="0.3">
      <c r="A209" s="95">
        <v>44938</v>
      </c>
      <c r="B209" s="96">
        <v>0.44300925925925921</v>
      </c>
      <c r="C209" s="2">
        <v>98.57</v>
      </c>
      <c r="D209" s="2">
        <v>5.0999999999999996</v>
      </c>
      <c r="E209" s="2">
        <v>5.34</v>
      </c>
      <c r="F209" s="2">
        <v>-0.84</v>
      </c>
      <c r="G209" s="2">
        <v>262.73</v>
      </c>
      <c r="H209" s="2">
        <v>24.54</v>
      </c>
      <c r="I209" s="2">
        <v>35.85</v>
      </c>
      <c r="J209" s="2">
        <v>1.35</v>
      </c>
      <c r="K209" s="2">
        <v>0.36699999999999999</v>
      </c>
      <c r="L209" s="97">
        <f t="shared" si="2"/>
        <v>102.23929999999999</v>
      </c>
    </row>
    <row r="210" spans="1:12" x14ac:dyDescent="0.3">
      <c r="A210" s="95">
        <v>44938</v>
      </c>
      <c r="B210" s="96">
        <v>0.44370370370370371</v>
      </c>
      <c r="C210" s="2">
        <v>98.8</v>
      </c>
      <c r="D210" s="2">
        <v>5.0999999999999996</v>
      </c>
      <c r="E210" s="2">
        <v>5.35</v>
      </c>
      <c r="F210" s="2">
        <v>-0.85</v>
      </c>
      <c r="G210" s="2">
        <v>262.7</v>
      </c>
      <c r="H210" s="2">
        <v>24.54</v>
      </c>
      <c r="I210" s="2">
        <v>35.86</v>
      </c>
      <c r="J210" s="2">
        <v>1.35</v>
      </c>
      <c r="K210" s="2">
        <v>0.36799999999999999</v>
      </c>
      <c r="L210" s="97">
        <f t="shared" si="2"/>
        <v>102.51798999999998</v>
      </c>
    </row>
    <row r="211" spans="1:12" x14ac:dyDescent="0.3">
      <c r="A211" s="95">
        <v>44938</v>
      </c>
      <c r="B211" s="96">
        <v>0.4443981481481481</v>
      </c>
      <c r="C211" s="2">
        <v>98.77</v>
      </c>
      <c r="D211" s="2">
        <v>5.0999999999999996</v>
      </c>
      <c r="E211" s="2">
        <v>5.35</v>
      </c>
      <c r="F211" s="2">
        <v>-0.83</v>
      </c>
      <c r="G211" s="2">
        <v>262.68</v>
      </c>
      <c r="H211" s="2">
        <v>24.54</v>
      </c>
      <c r="I211" s="2">
        <v>35.86</v>
      </c>
      <c r="J211" s="2">
        <v>1.35</v>
      </c>
      <c r="K211" s="2">
        <v>0.36699999999999999</v>
      </c>
      <c r="L211" s="97">
        <f t="shared" si="2"/>
        <v>102.23929999999999</v>
      </c>
    </row>
    <row r="212" spans="1:12" x14ac:dyDescent="0.3">
      <c r="A212" s="95">
        <v>44938</v>
      </c>
      <c r="B212" s="96">
        <v>0.4450925925925926</v>
      </c>
      <c r="C212" s="2">
        <v>98.76</v>
      </c>
      <c r="D212" s="2">
        <v>5.0999999999999996</v>
      </c>
      <c r="E212" s="2">
        <v>5.35</v>
      </c>
      <c r="F212" s="2">
        <v>-0.83</v>
      </c>
      <c r="G212" s="2">
        <v>262.72000000000003</v>
      </c>
      <c r="H212" s="2">
        <v>24.54</v>
      </c>
      <c r="I212" s="2">
        <v>35.86</v>
      </c>
      <c r="J212" s="2">
        <v>1.35</v>
      </c>
      <c r="K212" s="2">
        <v>0.36699999999999999</v>
      </c>
      <c r="L212" s="97">
        <f t="shared" si="2"/>
        <v>102.23929999999999</v>
      </c>
    </row>
    <row r="213" spans="1:12" x14ac:dyDescent="0.3">
      <c r="A213" s="95">
        <v>44938</v>
      </c>
      <c r="B213" s="96">
        <v>0.44578703703703698</v>
      </c>
      <c r="C213" s="2">
        <v>98.71</v>
      </c>
      <c r="D213" s="2">
        <v>5.0999999999999996</v>
      </c>
      <c r="E213" s="2">
        <v>5.35</v>
      </c>
      <c r="F213" s="2">
        <v>-0.83</v>
      </c>
      <c r="G213" s="2">
        <v>262.73</v>
      </c>
      <c r="H213" s="2">
        <v>24.54</v>
      </c>
      <c r="I213" s="2">
        <v>35.85</v>
      </c>
      <c r="J213" s="2">
        <v>1.35</v>
      </c>
      <c r="K213" s="2">
        <v>0.36699999999999999</v>
      </c>
      <c r="L213" s="97">
        <f t="shared" si="2"/>
        <v>102.23929999999999</v>
      </c>
    </row>
    <row r="214" spans="1:12" x14ac:dyDescent="0.3">
      <c r="A214" s="95">
        <v>44938</v>
      </c>
      <c r="B214" s="96">
        <v>0.44648148148148148</v>
      </c>
      <c r="C214" s="2">
        <v>98.64</v>
      </c>
      <c r="D214" s="2">
        <v>5.0999999999999996</v>
      </c>
      <c r="E214" s="2">
        <v>5.35</v>
      </c>
      <c r="F214" s="2">
        <v>-0.83</v>
      </c>
      <c r="G214" s="2">
        <v>262.74</v>
      </c>
      <c r="H214" s="2">
        <v>24.54</v>
      </c>
      <c r="I214" s="2">
        <v>35.85</v>
      </c>
      <c r="J214" s="2">
        <v>1.35</v>
      </c>
      <c r="K214" s="2">
        <v>0.36699999999999999</v>
      </c>
      <c r="L214" s="97">
        <f t="shared" si="2"/>
        <v>102.23929999999999</v>
      </c>
    </row>
    <row r="215" spans="1:12" x14ac:dyDescent="0.3">
      <c r="A215" s="95">
        <v>44938</v>
      </c>
      <c r="B215" s="96">
        <v>0.44717592592592598</v>
      </c>
      <c r="C215" s="2">
        <v>98.64</v>
      </c>
      <c r="D215" s="2">
        <v>5.0999999999999996</v>
      </c>
      <c r="E215" s="2">
        <v>5.34</v>
      </c>
      <c r="F215" s="2">
        <v>-0.84</v>
      </c>
      <c r="G215" s="2">
        <v>262.72000000000003</v>
      </c>
      <c r="H215" s="2">
        <v>24.54</v>
      </c>
      <c r="I215" s="2">
        <v>35.86</v>
      </c>
      <c r="J215" s="2">
        <v>1.35</v>
      </c>
      <c r="K215" s="2">
        <v>0.36699999999999999</v>
      </c>
      <c r="L215" s="97">
        <f t="shared" si="2"/>
        <v>102.23929999999999</v>
      </c>
    </row>
    <row r="216" spans="1:12" x14ac:dyDescent="0.3">
      <c r="A216" s="95">
        <v>44938</v>
      </c>
      <c r="B216" s="96">
        <v>0.44787037037037036</v>
      </c>
      <c r="C216" s="2">
        <v>98.69</v>
      </c>
      <c r="D216" s="2">
        <v>5.0999999999999996</v>
      </c>
      <c r="E216" s="2">
        <v>5.35</v>
      </c>
      <c r="F216" s="2">
        <v>-0.83</v>
      </c>
      <c r="G216" s="2">
        <v>262.72000000000003</v>
      </c>
      <c r="H216" s="2">
        <v>24.54</v>
      </c>
      <c r="I216" s="2">
        <v>35.86</v>
      </c>
      <c r="J216" s="2">
        <v>1.35</v>
      </c>
      <c r="K216" s="2">
        <v>0.36699999999999999</v>
      </c>
      <c r="L216" s="97">
        <f t="shared" si="2"/>
        <v>102.23929999999999</v>
      </c>
    </row>
    <row r="217" spans="1:12" x14ac:dyDescent="0.3">
      <c r="A217" s="95">
        <v>44938</v>
      </c>
      <c r="B217" s="96">
        <v>0.44856481481481486</v>
      </c>
      <c r="C217" s="2">
        <v>98.63</v>
      </c>
      <c r="D217" s="2">
        <v>5.0999999999999996</v>
      </c>
      <c r="E217" s="2">
        <v>5.35</v>
      </c>
      <c r="F217" s="2">
        <v>-0.83</v>
      </c>
      <c r="G217" s="2">
        <v>262.73</v>
      </c>
      <c r="H217" s="2">
        <v>24.54</v>
      </c>
      <c r="I217" s="2">
        <v>35.86</v>
      </c>
      <c r="J217" s="2">
        <v>1.35</v>
      </c>
      <c r="K217" s="2">
        <v>0.36699999999999999</v>
      </c>
      <c r="L217" s="97">
        <f t="shared" si="2"/>
        <v>102.23929999999999</v>
      </c>
    </row>
    <row r="218" spans="1:12" x14ac:dyDescent="0.3">
      <c r="A218" s="95">
        <v>44938</v>
      </c>
      <c r="B218" s="96">
        <v>0.44925925925925925</v>
      </c>
      <c r="C218" s="2">
        <v>98.67</v>
      </c>
      <c r="D218" s="2">
        <v>5.0999999999999996</v>
      </c>
      <c r="E218" s="2">
        <v>5.35</v>
      </c>
      <c r="F218" s="2">
        <v>-0.83</v>
      </c>
      <c r="G218" s="2">
        <v>262.73</v>
      </c>
      <c r="H218" s="2">
        <v>24.54</v>
      </c>
      <c r="I218" s="2">
        <v>35.86</v>
      </c>
      <c r="J218" s="2">
        <v>1.35</v>
      </c>
      <c r="K218" s="2">
        <v>0.36699999999999999</v>
      </c>
      <c r="L218" s="97">
        <f t="shared" si="2"/>
        <v>102.23929999999999</v>
      </c>
    </row>
    <row r="219" spans="1:12" x14ac:dyDescent="0.3">
      <c r="A219" s="95">
        <v>44938</v>
      </c>
      <c r="B219" s="96">
        <v>0.44995370370370374</v>
      </c>
      <c r="C219" s="2">
        <v>98.61</v>
      </c>
      <c r="D219" s="2">
        <v>5.0999999999999996</v>
      </c>
      <c r="E219" s="2">
        <v>5.35</v>
      </c>
      <c r="F219" s="2">
        <v>-0.83</v>
      </c>
      <c r="G219" s="2">
        <v>262.70999999999998</v>
      </c>
      <c r="H219" s="2">
        <v>24.54</v>
      </c>
      <c r="I219" s="2">
        <v>35.86</v>
      </c>
      <c r="J219" s="2">
        <v>1.35</v>
      </c>
      <c r="K219" s="2">
        <v>0.36699999999999999</v>
      </c>
      <c r="L219" s="97">
        <f t="shared" si="2"/>
        <v>102.23929999999999</v>
      </c>
    </row>
    <row r="220" spans="1:12" x14ac:dyDescent="0.3">
      <c r="A220" s="95">
        <v>44938</v>
      </c>
      <c r="B220" s="96">
        <v>0.45064814814814813</v>
      </c>
      <c r="C220" s="2">
        <v>98.74</v>
      </c>
      <c r="D220" s="2">
        <v>5.0999999999999996</v>
      </c>
      <c r="E220" s="2">
        <v>5.35</v>
      </c>
      <c r="F220" s="2">
        <v>-0.84</v>
      </c>
      <c r="G220" s="2">
        <v>262.68</v>
      </c>
      <c r="H220" s="2">
        <v>24.54</v>
      </c>
      <c r="I220" s="2">
        <v>35.86</v>
      </c>
      <c r="J220" s="2">
        <v>1.35</v>
      </c>
      <c r="K220" s="2">
        <v>0.36699999999999999</v>
      </c>
      <c r="L220" s="97">
        <f t="shared" si="2"/>
        <v>102.23929999999999</v>
      </c>
    </row>
    <row r="221" spans="1:12" x14ac:dyDescent="0.3">
      <c r="A221" s="95">
        <v>44938</v>
      </c>
      <c r="B221" s="96">
        <v>0.45134259259259263</v>
      </c>
      <c r="C221" s="2">
        <v>98.82</v>
      </c>
      <c r="D221" s="2">
        <v>5.0999999999999996</v>
      </c>
      <c r="E221" s="2">
        <v>5.35</v>
      </c>
      <c r="F221" s="2">
        <v>-0.82</v>
      </c>
      <c r="G221" s="2">
        <v>262.68</v>
      </c>
      <c r="H221" s="2">
        <v>24.54</v>
      </c>
      <c r="I221" s="2">
        <v>35.86</v>
      </c>
      <c r="J221" s="2">
        <v>1.35</v>
      </c>
      <c r="K221" s="2">
        <v>0.36799999999999999</v>
      </c>
      <c r="L221" s="97">
        <f t="shared" si="2"/>
        <v>102.51798999999998</v>
      </c>
    </row>
    <row r="222" spans="1:12" x14ac:dyDescent="0.3">
      <c r="A222" s="95">
        <v>44938</v>
      </c>
      <c r="B222" s="96">
        <v>0.45203703703703701</v>
      </c>
      <c r="C222" s="2">
        <v>98.87</v>
      </c>
      <c r="D222" s="2">
        <v>5.0999999999999996</v>
      </c>
      <c r="E222" s="2">
        <v>5.35</v>
      </c>
      <c r="F222" s="2">
        <v>-0.83</v>
      </c>
      <c r="G222" s="2">
        <v>262.83</v>
      </c>
      <c r="H222" s="2">
        <v>24.54</v>
      </c>
      <c r="I222" s="2">
        <v>35.86</v>
      </c>
      <c r="J222" s="2">
        <v>1.35</v>
      </c>
      <c r="K222" s="2">
        <v>0.36799999999999999</v>
      </c>
      <c r="L222" s="97">
        <f t="shared" si="2"/>
        <v>102.51798999999998</v>
      </c>
    </row>
    <row r="223" spans="1:12" x14ac:dyDescent="0.3">
      <c r="A223" s="95">
        <v>44938</v>
      </c>
      <c r="B223" s="96">
        <v>0.45273148148148151</v>
      </c>
      <c r="C223" s="2">
        <v>98.78</v>
      </c>
      <c r="D223" s="2">
        <v>5.0999999999999996</v>
      </c>
      <c r="E223" s="2">
        <v>5.35</v>
      </c>
      <c r="F223" s="2">
        <v>-0.83</v>
      </c>
      <c r="G223" s="2">
        <v>262.75</v>
      </c>
      <c r="H223" s="2">
        <v>24.54</v>
      </c>
      <c r="I223" s="2">
        <v>35.86</v>
      </c>
      <c r="J223" s="2">
        <v>1.35</v>
      </c>
      <c r="K223" s="2">
        <v>0.36699999999999999</v>
      </c>
      <c r="L223" s="97">
        <f t="shared" si="2"/>
        <v>102.23929999999999</v>
      </c>
    </row>
    <row r="224" spans="1:12" x14ac:dyDescent="0.3">
      <c r="A224" s="95">
        <v>44938</v>
      </c>
      <c r="B224" s="96">
        <v>0.4534259259259259</v>
      </c>
      <c r="C224" s="2">
        <v>98.78</v>
      </c>
      <c r="D224" s="2">
        <v>5.0999999999999996</v>
      </c>
      <c r="E224" s="2">
        <v>5.35</v>
      </c>
      <c r="F224" s="2">
        <v>-0.83</v>
      </c>
      <c r="G224" s="2">
        <v>262.73</v>
      </c>
      <c r="H224" s="2">
        <v>24.54</v>
      </c>
      <c r="I224" s="2">
        <v>35.85</v>
      </c>
      <c r="J224" s="2">
        <v>1.35</v>
      </c>
      <c r="K224" s="2">
        <v>0.36699999999999999</v>
      </c>
      <c r="L224" s="97">
        <f t="shared" si="2"/>
        <v>102.23929999999999</v>
      </c>
    </row>
    <row r="225" spans="1:12" x14ac:dyDescent="0.3">
      <c r="A225" s="95">
        <v>44938</v>
      </c>
      <c r="B225" s="96">
        <v>0.4541203703703704</v>
      </c>
      <c r="C225" s="2">
        <v>98.84</v>
      </c>
      <c r="D225" s="2">
        <v>5.0999999999999996</v>
      </c>
      <c r="E225" s="2">
        <v>5.34</v>
      </c>
      <c r="F225" s="2">
        <v>-0.84</v>
      </c>
      <c r="G225" s="2">
        <v>262.70999999999998</v>
      </c>
      <c r="H225" s="2">
        <v>24.54</v>
      </c>
      <c r="I225" s="2">
        <v>35.85</v>
      </c>
      <c r="J225" s="2">
        <v>1.35</v>
      </c>
      <c r="K225" s="2">
        <v>0.36799999999999999</v>
      </c>
      <c r="L225" s="97">
        <f t="shared" si="2"/>
        <v>102.51798999999998</v>
      </c>
    </row>
    <row r="226" spans="1:12" x14ac:dyDescent="0.3">
      <c r="A226" s="95">
        <v>44938</v>
      </c>
      <c r="B226" s="96">
        <v>0.45481481481481478</v>
      </c>
      <c r="C226" s="2">
        <v>98.9</v>
      </c>
      <c r="D226" s="2">
        <v>5.0999999999999996</v>
      </c>
      <c r="E226" s="2">
        <v>5.34</v>
      </c>
      <c r="F226" s="2">
        <v>-0.81</v>
      </c>
      <c r="G226" s="2">
        <v>262.74</v>
      </c>
      <c r="H226" s="2">
        <v>24.54</v>
      </c>
      <c r="I226" s="2">
        <v>35.85</v>
      </c>
      <c r="J226" s="2">
        <v>1.35</v>
      </c>
      <c r="K226" s="2">
        <v>0.36799999999999999</v>
      </c>
      <c r="L226" s="97">
        <f t="shared" si="2"/>
        <v>102.51798999999998</v>
      </c>
    </row>
    <row r="227" spans="1:12" x14ac:dyDescent="0.3">
      <c r="A227" s="95">
        <v>44938</v>
      </c>
      <c r="B227" s="96">
        <v>0.45550925925925928</v>
      </c>
      <c r="C227" s="2">
        <v>98.94</v>
      </c>
      <c r="D227" s="2">
        <v>5.0999999999999996</v>
      </c>
      <c r="E227" s="2">
        <v>5.34</v>
      </c>
      <c r="F227" s="2">
        <v>-0.83</v>
      </c>
      <c r="G227" s="2">
        <v>262.70999999999998</v>
      </c>
      <c r="H227" s="2">
        <v>24.54</v>
      </c>
      <c r="I227" s="2">
        <v>35.85</v>
      </c>
      <c r="J227" s="2">
        <v>1.35</v>
      </c>
      <c r="K227" s="2">
        <v>0.36799999999999999</v>
      </c>
      <c r="L227" s="97">
        <f t="shared" si="2"/>
        <v>102.51798999999998</v>
      </c>
    </row>
    <row r="228" spans="1:12" x14ac:dyDescent="0.3">
      <c r="A228" s="95">
        <v>44938</v>
      </c>
      <c r="B228" s="96">
        <v>0.45620370370370367</v>
      </c>
      <c r="C228" s="2">
        <v>98.77</v>
      </c>
      <c r="D228" s="2">
        <v>5.0999999999999996</v>
      </c>
      <c r="E228" s="2">
        <v>5.34</v>
      </c>
      <c r="F228" s="2">
        <v>-0.84</v>
      </c>
      <c r="G228" s="2">
        <v>262.73</v>
      </c>
      <c r="H228" s="2">
        <v>24.54</v>
      </c>
      <c r="I228" s="2">
        <v>35.85</v>
      </c>
      <c r="J228" s="2">
        <v>1.35</v>
      </c>
      <c r="K228" s="2">
        <v>0.36699999999999999</v>
      </c>
      <c r="L228" s="97">
        <f t="shared" si="2"/>
        <v>102.23929999999999</v>
      </c>
    </row>
    <row r="229" spans="1:12" x14ac:dyDescent="0.3">
      <c r="A229" s="95">
        <v>44938</v>
      </c>
      <c r="B229" s="96">
        <v>0.45689814814814816</v>
      </c>
      <c r="C229" s="2">
        <v>98.88</v>
      </c>
      <c r="D229" s="2">
        <v>5.0999999999999996</v>
      </c>
      <c r="E229" s="2">
        <v>5.34</v>
      </c>
      <c r="F229" s="2">
        <v>-0.86</v>
      </c>
      <c r="G229" s="2">
        <v>262.7</v>
      </c>
      <c r="H229" s="2">
        <v>24.54</v>
      </c>
      <c r="I229" s="2">
        <v>35.880000000000003</v>
      </c>
      <c r="J229" s="2">
        <v>1.35</v>
      </c>
      <c r="K229" s="2">
        <v>0.36799999999999999</v>
      </c>
      <c r="L229" s="97">
        <f t="shared" si="2"/>
        <v>102.51798999999998</v>
      </c>
    </row>
    <row r="230" spans="1:12" x14ac:dyDescent="0.3">
      <c r="A230" s="95">
        <v>44938</v>
      </c>
      <c r="B230" s="96">
        <v>0.45759259259259261</v>
      </c>
      <c r="C230" s="2">
        <v>98.9</v>
      </c>
      <c r="D230" s="2">
        <v>5.0999999999999996</v>
      </c>
      <c r="E230" s="2">
        <v>5.35</v>
      </c>
      <c r="F230" s="2">
        <v>-0.81</v>
      </c>
      <c r="G230" s="2">
        <v>262.70999999999998</v>
      </c>
      <c r="H230" s="2">
        <v>24.54</v>
      </c>
      <c r="I230" s="2">
        <v>35.9</v>
      </c>
      <c r="J230" s="2">
        <v>1.35</v>
      </c>
      <c r="K230" s="2">
        <v>0.36799999999999999</v>
      </c>
      <c r="L230" s="97">
        <f t="shared" si="2"/>
        <v>102.51798999999998</v>
      </c>
    </row>
    <row r="231" spans="1:12" x14ac:dyDescent="0.3">
      <c r="A231" s="95">
        <v>44938</v>
      </c>
      <c r="B231" s="96">
        <v>0.45828703703703705</v>
      </c>
      <c r="C231" s="2">
        <v>98.88</v>
      </c>
      <c r="D231" s="2">
        <v>5.0999999999999996</v>
      </c>
      <c r="E231" s="2">
        <v>5.34</v>
      </c>
      <c r="F231" s="2">
        <v>-0.82</v>
      </c>
      <c r="G231" s="2">
        <v>262.73</v>
      </c>
      <c r="H231" s="2">
        <v>24.54</v>
      </c>
      <c r="I231" s="2">
        <v>35.880000000000003</v>
      </c>
      <c r="J231" s="2">
        <v>1.35</v>
      </c>
      <c r="K231" s="2">
        <v>0.36799999999999999</v>
      </c>
      <c r="L231" s="97">
        <f t="shared" si="2"/>
        <v>102.51798999999998</v>
      </c>
    </row>
    <row r="232" spans="1:12" x14ac:dyDescent="0.3">
      <c r="A232" s="95">
        <v>44938</v>
      </c>
      <c r="B232" s="96">
        <v>0.45898148148148149</v>
      </c>
      <c r="C232" s="2">
        <v>98.79</v>
      </c>
      <c r="D232" s="2">
        <v>5.0999999999999996</v>
      </c>
      <c r="E232" s="2">
        <v>5.35</v>
      </c>
      <c r="F232" s="2">
        <v>-0.83</v>
      </c>
      <c r="G232" s="2">
        <v>262.70999999999998</v>
      </c>
      <c r="H232" s="2">
        <v>24.54</v>
      </c>
      <c r="I232" s="2">
        <v>35.89</v>
      </c>
      <c r="J232" s="2">
        <v>1.35</v>
      </c>
      <c r="K232" s="2">
        <v>0.36799999999999999</v>
      </c>
      <c r="L232" s="97">
        <f t="shared" si="2"/>
        <v>102.51798999999998</v>
      </c>
    </row>
    <row r="233" spans="1:12" x14ac:dyDescent="0.3">
      <c r="A233" s="95">
        <v>44938</v>
      </c>
      <c r="B233" s="96">
        <v>0.45967592592592593</v>
      </c>
      <c r="C233" s="2">
        <v>98.84</v>
      </c>
      <c r="D233" s="2">
        <v>5.0999999999999996</v>
      </c>
      <c r="E233" s="2">
        <v>5.35</v>
      </c>
      <c r="F233" s="2">
        <v>-0.83</v>
      </c>
      <c r="G233" s="2">
        <v>262.72000000000003</v>
      </c>
      <c r="H233" s="2">
        <v>24.54</v>
      </c>
      <c r="I233" s="2">
        <v>35.9</v>
      </c>
      <c r="J233" s="2">
        <v>1.35</v>
      </c>
      <c r="K233" s="2">
        <v>0.36799999999999999</v>
      </c>
      <c r="L233" s="97">
        <f t="shared" si="2"/>
        <v>102.51798999999998</v>
      </c>
    </row>
    <row r="234" spans="1:12" x14ac:dyDescent="0.3">
      <c r="A234" s="95">
        <v>44938</v>
      </c>
      <c r="B234" s="96">
        <v>0.46037037037037037</v>
      </c>
      <c r="C234" s="2">
        <v>98.88</v>
      </c>
      <c r="D234" s="2">
        <v>5.0999999999999996</v>
      </c>
      <c r="E234" s="2">
        <v>5.35</v>
      </c>
      <c r="F234" s="2">
        <v>-0.83</v>
      </c>
      <c r="G234" s="2">
        <v>262.73</v>
      </c>
      <c r="H234" s="2">
        <v>24.54</v>
      </c>
      <c r="I234" s="2">
        <v>35.97</v>
      </c>
      <c r="J234" s="2">
        <v>1.35</v>
      </c>
      <c r="K234" s="2">
        <v>0.36799999999999999</v>
      </c>
      <c r="L234" s="97">
        <f t="shared" si="2"/>
        <v>102.51798999999998</v>
      </c>
    </row>
    <row r="235" spans="1:12" x14ac:dyDescent="0.3">
      <c r="A235" s="95">
        <v>44938</v>
      </c>
      <c r="B235" s="96">
        <v>0.46106481481481482</v>
      </c>
      <c r="C235" s="2">
        <v>98.91</v>
      </c>
      <c r="D235" s="2">
        <v>5.0999999999999996</v>
      </c>
      <c r="E235" s="2">
        <v>5.35</v>
      </c>
      <c r="F235" s="2">
        <v>-0.86</v>
      </c>
      <c r="G235" s="2">
        <v>262.68</v>
      </c>
      <c r="H235" s="2">
        <v>24.54</v>
      </c>
      <c r="I235" s="2">
        <v>36.01</v>
      </c>
      <c r="J235" s="2">
        <v>1.35</v>
      </c>
      <c r="K235" s="2">
        <v>0.36799999999999999</v>
      </c>
      <c r="L235" s="97">
        <f t="shared" si="2"/>
        <v>102.51798999999998</v>
      </c>
    </row>
    <row r="236" spans="1:12" x14ac:dyDescent="0.3">
      <c r="A236" s="95">
        <v>44938</v>
      </c>
      <c r="B236" s="96">
        <v>0.46175925925925926</v>
      </c>
      <c r="C236" s="2">
        <v>99.02</v>
      </c>
      <c r="D236" s="2">
        <v>5.0999999999999996</v>
      </c>
      <c r="E236" s="2">
        <v>5.34</v>
      </c>
      <c r="F236" s="2">
        <v>-0.85</v>
      </c>
      <c r="G236" s="2">
        <v>262.69</v>
      </c>
      <c r="H236" s="2">
        <v>24.54</v>
      </c>
      <c r="I236" s="2">
        <v>36.06</v>
      </c>
      <c r="J236" s="2">
        <v>1.35</v>
      </c>
      <c r="K236" s="2">
        <v>0.36799999999999999</v>
      </c>
      <c r="L236" s="97">
        <f t="shared" si="2"/>
        <v>102.51798999999998</v>
      </c>
    </row>
    <row r="237" spans="1:12" x14ac:dyDescent="0.3">
      <c r="A237" s="95">
        <v>44938</v>
      </c>
      <c r="B237" s="96">
        <v>0.4624537037037037</v>
      </c>
      <c r="C237" s="2">
        <v>98.92</v>
      </c>
      <c r="D237" s="2">
        <v>5.0999999999999996</v>
      </c>
      <c r="E237" s="2">
        <v>5.35</v>
      </c>
      <c r="F237" s="2">
        <v>-0.85</v>
      </c>
      <c r="G237" s="2">
        <v>262.67</v>
      </c>
      <c r="H237" s="2">
        <v>24.54</v>
      </c>
      <c r="I237" s="2">
        <v>36.049999999999997</v>
      </c>
      <c r="J237" s="2">
        <v>1.35</v>
      </c>
      <c r="K237" s="2">
        <v>0.36799999999999999</v>
      </c>
      <c r="L237" s="97">
        <f t="shared" si="2"/>
        <v>102.51798999999998</v>
      </c>
    </row>
    <row r="238" spans="1:12" x14ac:dyDescent="0.3">
      <c r="A238" s="95">
        <v>44938</v>
      </c>
      <c r="B238" s="96">
        <v>0.46314814814814814</v>
      </c>
      <c r="C238" s="2">
        <v>98.84</v>
      </c>
      <c r="D238" s="2">
        <v>5.0999999999999996</v>
      </c>
      <c r="E238" s="2">
        <v>5.35</v>
      </c>
      <c r="F238" s="2">
        <v>-0.85</v>
      </c>
      <c r="G238" s="2">
        <v>262.66000000000003</v>
      </c>
      <c r="H238" s="2">
        <v>24.54</v>
      </c>
      <c r="I238" s="2">
        <v>36.08</v>
      </c>
      <c r="J238" s="2">
        <v>1.35</v>
      </c>
      <c r="K238" s="2">
        <v>0.36799999999999999</v>
      </c>
      <c r="L238" s="97">
        <f t="shared" ref="L238:L287" si="3">110.6-((0.397-K238)*278.69)</f>
        <v>102.51798999999998</v>
      </c>
    </row>
    <row r="239" spans="1:12" x14ac:dyDescent="0.3">
      <c r="A239" s="95">
        <v>44938</v>
      </c>
      <c r="B239" s="96">
        <v>0.46384259259259258</v>
      </c>
      <c r="C239" s="2">
        <v>98.74</v>
      </c>
      <c r="D239" s="2">
        <v>5.0999999999999996</v>
      </c>
      <c r="E239" s="2">
        <v>5.34</v>
      </c>
      <c r="F239" s="2">
        <v>-0.85</v>
      </c>
      <c r="G239" s="2">
        <v>262.82</v>
      </c>
      <c r="H239" s="2">
        <v>24.54</v>
      </c>
      <c r="I239" s="2">
        <v>36.15</v>
      </c>
      <c r="J239" s="2">
        <v>1.35</v>
      </c>
      <c r="K239" s="2">
        <v>0.36699999999999999</v>
      </c>
      <c r="L239" s="97">
        <f t="shared" si="3"/>
        <v>102.23929999999999</v>
      </c>
    </row>
    <row r="240" spans="1:12" x14ac:dyDescent="0.3">
      <c r="A240" s="95">
        <v>44938</v>
      </c>
      <c r="B240" s="96">
        <v>0.46453703703703703</v>
      </c>
      <c r="C240" s="2">
        <v>98.88</v>
      </c>
      <c r="D240" s="2">
        <v>5.0999999999999996</v>
      </c>
      <c r="E240" s="2">
        <v>5.35</v>
      </c>
      <c r="F240" s="2">
        <v>-0.85</v>
      </c>
      <c r="G240" s="2">
        <v>262.79000000000002</v>
      </c>
      <c r="H240" s="2">
        <v>24.54</v>
      </c>
      <c r="I240" s="2">
        <v>36.19</v>
      </c>
      <c r="J240" s="2">
        <v>1.35</v>
      </c>
      <c r="K240" s="2">
        <v>0.36799999999999999</v>
      </c>
      <c r="L240" s="97">
        <f t="shared" si="3"/>
        <v>102.51798999999998</v>
      </c>
    </row>
    <row r="241" spans="1:12" x14ac:dyDescent="0.3">
      <c r="A241" s="95">
        <v>44938</v>
      </c>
      <c r="B241" s="96">
        <v>0.46523148148148147</v>
      </c>
      <c r="C241" s="2">
        <v>99</v>
      </c>
      <c r="D241" s="2">
        <v>5.0999999999999996</v>
      </c>
      <c r="E241" s="2">
        <v>5.35</v>
      </c>
      <c r="F241" s="2">
        <v>-0.87</v>
      </c>
      <c r="G241" s="2">
        <v>262.72000000000003</v>
      </c>
      <c r="H241" s="2">
        <v>24.54</v>
      </c>
      <c r="I241" s="2">
        <v>36.19</v>
      </c>
      <c r="J241" s="2">
        <v>1.35</v>
      </c>
      <c r="K241" s="2">
        <v>0.36799999999999999</v>
      </c>
      <c r="L241" s="97">
        <f t="shared" si="3"/>
        <v>102.51798999999998</v>
      </c>
    </row>
    <row r="242" spans="1:12" x14ac:dyDescent="0.3">
      <c r="A242" s="95">
        <v>44938</v>
      </c>
      <c r="B242" s="96">
        <v>0.46592592592592591</v>
      </c>
      <c r="C242" s="2">
        <v>98.91</v>
      </c>
      <c r="D242" s="2">
        <v>5.0999999999999996</v>
      </c>
      <c r="E242" s="2">
        <v>5.35</v>
      </c>
      <c r="F242" s="2">
        <v>-0.86</v>
      </c>
      <c r="G242" s="2">
        <v>262.72000000000003</v>
      </c>
      <c r="H242" s="2">
        <v>24.54</v>
      </c>
      <c r="I242" s="2">
        <v>36.24</v>
      </c>
      <c r="J242" s="2">
        <v>1.35</v>
      </c>
      <c r="K242" s="2">
        <v>0.36799999999999999</v>
      </c>
      <c r="L242" s="97">
        <f t="shared" si="3"/>
        <v>102.51798999999998</v>
      </c>
    </row>
    <row r="243" spans="1:12" x14ac:dyDescent="0.3">
      <c r="A243" s="95">
        <v>44938</v>
      </c>
      <c r="B243" s="96">
        <v>0.46662037037037035</v>
      </c>
      <c r="C243" s="2">
        <v>98.91</v>
      </c>
      <c r="D243" s="2">
        <v>5.0999999999999996</v>
      </c>
      <c r="E243" s="2">
        <v>5.35</v>
      </c>
      <c r="F243" s="2">
        <v>-0.85</v>
      </c>
      <c r="G243" s="2">
        <v>262.7</v>
      </c>
      <c r="H243" s="2">
        <v>24.54</v>
      </c>
      <c r="I243" s="2">
        <v>36.28</v>
      </c>
      <c r="J243" s="2">
        <v>1.35</v>
      </c>
      <c r="K243" s="2">
        <v>0.36799999999999999</v>
      </c>
      <c r="L243" s="97">
        <f t="shared" si="3"/>
        <v>102.51798999999998</v>
      </c>
    </row>
    <row r="244" spans="1:12" x14ac:dyDescent="0.3">
      <c r="A244" s="95">
        <v>44938</v>
      </c>
      <c r="B244" s="96">
        <v>0.46731481481481479</v>
      </c>
      <c r="C244" s="2">
        <v>98.91</v>
      </c>
      <c r="D244" s="2">
        <v>5.0999999999999996</v>
      </c>
      <c r="E244" s="2">
        <v>5.34</v>
      </c>
      <c r="F244" s="2">
        <v>-0.87</v>
      </c>
      <c r="G244" s="2">
        <v>262.72000000000003</v>
      </c>
      <c r="H244" s="2">
        <v>24.54</v>
      </c>
      <c r="I244" s="2">
        <v>36.29</v>
      </c>
      <c r="J244" s="2">
        <v>1.35</v>
      </c>
      <c r="K244" s="2">
        <v>0.36799999999999999</v>
      </c>
      <c r="L244" s="97">
        <f t="shared" si="3"/>
        <v>102.51798999999998</v>
      </c>
    </row>
    <row r="245" spans="1:12" x14ac:dyDescent="0.3">
      <c r="A245" s="95">
        <v>44938</v>
      </c>
      <c r="B245" s="96">
        <v>0.46800925925925929</v>
      </c>
      <c r="C245" s="2">
        <v>98.95</v>
      </c>
      <c r="D245" s="2">
        <v>5.0999999999999996</v>
      </c>
      <c r="E245" s="2">
        <v>5.34</v>
      </c>
      <c r="F245" s="2">
        <v>-0.83</v>
      </c>
      <c r="G245" s="2">
        <v>262.73</v>
      </c>
      <c r="H245" s="2">
        <v>24.54</v>
      </c>
      <c r="I245" s="2">
        <v>36.32</v>
      </c>
      <c r="J245" s="2">
        <v>1.35</v>
      </c>
      <c r="K245" s="2">
        <v>0.36799999999999999</v>
      </c>
      <c r="L245" s="97">
        <f t="shared" si="3"/>
        <v>102.51798999999998</v>
      </c>
    </row>
    <row r="246" spans="1:12" x14ac:dyDescent="0.3">
      <c r="A246" s="95">
        <v>44938</v>
      </c>
      <c r="B246" s="96">
        <v>0.46870370370370368</v>
      </c>
      <c r="C246" s="2">
        <v>99.08</v>
      </c>
      <c r="D246" s="2">
        <v>5.0999999999999996</v>
      </c>
      <c r="E246" s="2">
        <v>5.34</v>
      </c>
      <c r="F246" s="2">
        <v>-0.84</v>
      </c>
      <c r="G246" s="2">
        <v>262.7</v>
      </c>
      <c r="H246" s="2">
        <v>24.54</v>
      </c>
      <c r="I246" s="2">
        <v>36.409999999999997</v>
      </c>
      <c r="J246" s="2">
        <v>1.35</v>
      </c>
      <c r="K246" s="2">
        <v>0.36799999999999999</v>
      </c>
      <c r="L246" s="97">
        <f t="shared" si="3"/>
        <v>102.51798999999998</v>
      </c>
    </row>
    <row r="247" spans="1:12" x14ac:dyDescent="0.3">
      <c r="A247" s="95">
        <v>44938</v>
      </c>
      <c r="B247" s="96">
        <v>0.46939814814814818</v>
      </c>
      <c r="C247" s="2">
        <v>98.97</v>
      </c>
      <c r="D247" s="2">
        <v>5.0999999999999996</v>
      </c>
      <c r="E247" s="2">
        <v>5.34</v>
      </c>
      <c r="F247" s="2">
        <v>-0.83</v>
      </c>
      <c r="G247" s="2">
        <v>262.7</v>
      </c>
      <c r="H247" s="2">
        <v>24.54</v>
      </c>
      <c r="I247" s="2">
        <v>36.450000000000003</v>
      </c>
      <c r="J247" s="2">
        <v>1.35</v>
      </c>
      <c r="K247" s="2">
        <v>0.36799999999999999</v>
      </c>
      <c r="L247" s="97">
        <f t="shared" si="3"/>
        <v>102.51798999999998</v>
      </c>
    </row>
    <row r="248" spans="1:12" x14ac:dyDescent="0.3">
      <c r="A248" s="95">
        <v>44938</v>
      </c>
      <c r="B248" s="96">
        <v>0.47009259259259256</v>
      </c>
      <c r="C248" s="2">
        <v>99.14</v>
      </c>
      <c r="D248" s="2">
        <v>5.0999999999999996</v>
      </c>
      <c r="E248" s="2">
        <v>5.34</v>
      </c>
      <c r="F248" s="2">
        <v>-0.84</v>
      </c>
      <c r="G248" s="2">
        <v>262.74</v>
      </c>
      <c r="H248" s="2">
        <v>24.54</v>
      </c>
      <c r="I248" s="2">
        <v>36.49</v>
      </c>
      <c r="J248" s="2">
        <v>1.35</v>
      </c>
      <c r="K248" s="2">
        <v>0.36799999999999999</v>
      </c>
      <c r="L248" s="97">
        <f t="shared" si="3"/>
        <v>102.51798999999998</v>
      </c>
    </row>
    <row r="249" spans="1:12" x14ac:dyDescent="0.3">
      <c r="A249" s="95">
        <v>44938</v>
      </c>
      <c r="B249" s="96">
        <v>0.47078703703703706</v>
      </c>
      <c r="C249" s="2">
        <v>99.07</v>
      </c>
      <c r="D249" s="2">
        <v>5.0999999999999996</v>
      </c>
      <c r="E249" s="2">
        <v>5.35</v>
      </c>
      <c r="F249" s="2">
        <v>-0.85</v>
      </c>
      <c r="G249" s="2">
        <v>262.70999999999998</v>
      </c>
      <c r="H249" s="2">
        <v>24.54</v>
      </c>
      <c r="I249" s="2">
        <v>36.5</v>
      </c>
      <c r="J249" s="2">
        <v>1.35</v>
      </c>
      <c r="K249" s="2">
        <v>0.36799999999999999</v>
      </c>
      <c r="L249" s="97">
        <f t="shared" si="3"/>
        <v>102.51798999999998</v>
      </c>
    </row>
    <row r="250" spans="1:12" x14ac:dyDescent="0.3">
      <c r="A250" s="95">
        <v>44938</v>
      </c>
      <c r="B250" s="96">
        <v>0.47148148148148145</v>
      </c>
      <c r="C250" s="2">
        <v>99.17</v>
      </c>
      <c r="D250" s="2">
        <v>5.0999999999999996</v>
      </c>
      <c r="E250" s="2">
        <v>5.35</v>
      </c>
      <c r="F250" s="2">
        <v>-0.82</v>
      </c>
      <c r="G250" s="2">
        <v>262.74</v>
      </c>
      <c r="H250" s="2">
        <v>24.54</v>
      </c>
      <c r="I250" s="2">
        <v>36.520000000000003</v>
      </c>
      <c r="J250" s="2">
        <v>1.35</v>
      </c>
      <c r="K250" s="2">
        <v>0.36799999999999999</v>
      </c>
      <c r="L250" s="97">
        <f t="shared" si="3"/>
        <v>102.51798999999998</v>
      </c>
    </row>
    <row r="251" spans="1:12" x14ac:dyDescent="0.3">
      <c r="A251" s="95">
        <v>44938</v>
      </c>
      <c r="B251" s="96">
        <v>0.47217592592592594</v>
      </c>
      <c r="C251" s="2">
        <v>99.12</v>
      </c>
      <c r="D251" s="2">
        <v>5.0999999999999996</v>
      </c>
      <c r="E251" s="2">
        <v>5.35</v>
      </c>
      <c r="F251" s="2">
        <v>-0.84</v>
      </c>
      <c r="G251" s="2">
        <v>262.72000000000003</v>
      </c>
      <c r="H251" s="2">
        <v>24.54</v>
      </c>
      <c r="I251" s="2">
        <v>36.56</v>
      </c>
      <c r="J251" s="2">
        <v>1.35</v>
      </c>
      <c r="K251" s="2">
        <v>0.36799999999999999</v>
      </c>
      <c r="L251" s="97">
        <f t="shared" si="3"/>
        <v>102.51798999999998</v>
      </c>
    </row>
    <row r="252" spans="1:12" x14ac:dyDescent="0.3">
      <c r="A252" s="95">
        <v>44938</v>
      </c>
      <c r="B252" s="96">
        <v>0.47287037037037033</v>
      </c>
      <c r="C252" s="2">
        <v>99.09</v>
      </c>
      <c r="D252" s="2">
        <v>5.0999999999999996</v>
      </c>
      <c r="E252" s="2">
        <v>5.35</v>
      </c>
      <c r="F252" s="2">
        <v>-0.83</v>
      </c>
      <c r="G252" s="2">
        <v>262.70999999999998</v>
      </c>
      <c r="H252" s="2">
        <v>24.54</v>
      </c>
      <c r="I252" s="2">
        <v>36.67</v>
      </c>
      <c r="J252" s="2">
        <v>1.35</v>
      </c>
      <c r="K252" s="2">
        <v>0.36799999999999999</v>
      </c>
      <c r="L252" s="97">
        <f t="shared" si="3"/>
        <v>102.51798999999998</v>
      </c>
    </row>
    <row r="253" spans="1:12" x14ac:dyDescent="0.3">
      <c r="A253" s="95">
        <v>44938</v>
      </c>
      <c r="B253" s="96">
        <v>0.47356481481481483</v>
      </c>
      <c r="C253" s="2">
        <v>99.14</v>
      </c>
      <c r="D253" s="2">
        <v>5.0999999999999996</v>
      </c>
      <c r="E253" s="2">
        <v>5.35</v>
      </c>
      <c r="F253" s="2">
        <v>-0.84</v>
      </c>
      <c r="G253" s="2">
        <v>262.68</v>
      </c>
      <c r="H253" s="2">
        <v>24.54</v>
      </c>
      <c r="I253" s="2">
        <v>36.71</v>
      </c>
      <c r="J253" s="2">
        <v>1.35</v>
      </c>
      <c r="K253" s="2">
        <v>0.36799999999999999</v>
      </c>
      <c r="L253" s="97">
        <f t="shared" si="3"/>
        <v>102.51798999999998</v>
      </c>
    </row>
    <row r="254" spans="1:12" x14ac:dyDescent="0.3">
      <c r="A254" s="95">
        <v>44938</v>
      </c>
      <c r="B254" s="96">
        <v>0.47425925925925921</v>
      </c>
      <c r="C254" s="2">
        <v>99.14</v>
      </c>
      <c r="D254" s="2">
        <v>5.0999999999999996</v>
      </c>
      <c r="E254" s="2">
        <v>5.34</v>
      </c>
      <c r="F254" s="2">
        <v>-0.84</v>
      </c>
      <c r="G254" s="2">
        <v>262.68</v>
      </c>
      <c r="H254" s="2">
        <v>24.54</v>
      </c>
      <c r="I254" s="2">
        <v>36.76</v>
      </c>
      <c r="J254" s="2">
        <v>1.35</v>
      </c>
      <c r="K254" s="2">
        <v>0.36799999999999999</v>
      </c>
      <c r="L254" s="97">
        <f t="shared" si="3"/>
        <v>102.51798999999998</v>
      </c>
    </row>
    <row r="255" spans="1:12" x14ac:dyDescent="0.3">
      <c r="A255" s="95">
        <v>44938</v>
      </c>
      <c r="B255" s="96">
        <v>0.47495370370370371</v>
      </c>
      <c r="C255" s="2">
        <v>99.1</v>
      </c>
      <c r="D255" s="2">
        <v>5.0999999999999996</v>
      </c>
      <c r="E255" s="2">
        <v>5.35</v>
      </c>
      <c r="F255" s="2">
        <v>-0.83</v>
      </c>
      <c r="G255" s="2">
        <v>262.68</v>
      </c>
      <c r="H255" s="2">
        <v>24.54</v>
      </c>
      <c r="I255" s="2">
        <v>36.729999999999997</v>
      </c>
      <c r="J255" s="2">
        <v>1.35</v>
      </c>
      <c r="K255" s="2">
        <v>0.36799999999999999</v>
      </c>
      <c r="L255" s="97">
        <f t="shared" si="3"/>
        <v>102.51798999999998</v>
      </c>
    </row>
    <row r="256" spans="1:12" x14ac:dyDescent="0.3">
      <c r="A256" s="95">
        <v>44938</v>
      </c>
      <c r="B256" s="96">
        <v>0.4756481481481481</v>
      </c>
      <c r="C256" s="2">
        <v>99.08</v>
      </c>
      <c r="D256" s="2">
        <v>5.0999999999999996</v>
      </c>
      <c r="E256" s="2">
        <v>5.34</v>
      </c>
      <c r="F256" s="2">
        <v>-0.83</v>
      </c>
      <c r="G256" s="2">
        <v>262.82</v>
      </c>
      <c r="H256" s="2">
        <v>24.54</v>
      </c>
      <c r="I256" s="2">
        <v>36.61</v>
      </c>
      <c r="J256" s="2">
        <v>1.35</v>
      </c>
      <c r="K256" s="2">
        <v>0.36799999999999999</v>
      </c>
      <c r="L256" s="97">
        <f t="shared" si="3"/>
        <v>102.51798999999998</v>
      </c>
    </row>
    <row r="257" spans="1:12" x14ac:dyDescent="0.3">
      <c r="A257" s="95">
        <v>44938</v>
      </c>
      <c r="B257" s="96">
        <v>0.4763425925925926</v>
      </c>
      <c r="C257" s="2">
        <v>99.19</v>
      </c>
      <c r="D257" s="2">
        <v>5.0999999999999996</v>
      </c>
      <c r="E257" s="2">
        <v>5.34</v>
      </c>
      <c r="F257" s="2">
        <v>-0.83</v>
      </c>
      <c r="G257" s="2">
        <v>262.75</v>
      </c>
      <c r="H257" s="2">
        <v>24.54</v>
      </c>
      <c r="I257" s="2">
        <v>36.51</v>
      </c>
      <c r="J257" s="2">
        <v>1.35</v>
      </c>
      <c r="K257" s="2">
        <v>0.36799999999999999</v>
      </c>
      <c r="L257" s="97">
        <f t="shared" si="3"/>
        <v>102.51798999999998</v>
      </c>
    </row>
    <row r="258" spans="1:12" x14ac:dyDescent="0.3">
      <c r="A258" s="95">
        <v>44938</v>
      </c>
      <c r="B258" s="96">
        <v>0.47703703703703698</v>
      </c>
      <c r="C258" s="2">
        <v>99.41</v>
      </c>
      <c r="D258" s="2">
        <v>5.0999999999999996</v>
      </c>
      <c r="E258" s="2">
        <v>5.34</v>
      </c>
      <c r="F258" s="2">
        <v>-0.84</v>
      </c>
      <c r="G258" s="2">
        <v>262.70999999999998</v>
      </c>
      <c r="H258" s="2">
        <v>24.54</v>
      </c>
      <c r="I258" s="2">
        <v>36.42</v>
      </c>
      <c r="J258" s="2">
        <v>1.35</v>
      </c>
      <c r="K258" s="2">
        <v>0.36899999999999999</v>
      </c>
      <c r="L258" s="97">
        <f t="shared" si="3"/>
        <v>102.79667999999998</v>
      </c>
    </row>
    <row r="259" spans="1:12" x14ac:dyDescent="0.3">
      <c r="A259" s="95">
        <v>44938</v>
      </c>
      <c r="B259" s="96">
        <v>0.47773148148148148</v>
      </c>
      <c r="C259" s="2">
        <v>99.78</v>
      </c>
      <c r="D259" s="2">
        <v>5.0999999999999996</v>
      </c>
      <c r="E259" s="2">
        <v>5.34</v>
      </c>
      <c r="F259" s="2">
        <v>-0.83</v>
      </c>
      <c r="G259" s="2">
        <v>262.74</v>
      </c>
      <c r="H259" s="2">
        <v>24.54</v>
      </c>
      <c r="I259" s="2">
        <v>36.33</v>
      </c>
      <c r="J259" s="2">
        <v>1.35</v>
      </c>
      <c r="K259" s="2">
        <v>0.36899999999999999</v>
      </c>
      <c r="L259" s="97">
        <f t="shared" si="3"/>
        <v>102.79667999999998</v>
      </c>
    </row>
    <row r="260" spans="1:12" x14ac:dyDescent="0.3">
      <c r="A260" s="95">
        <v>44938</v>
      </c>
      <c r="B260" s="96">
        <v>0.47842592592592598</v>
      </c>
      <c r="C260" s="2">
        <v>99.7</v>
      </c>
      <c r="D260" s="2">
        <v>5.0999999999999996</v>
      </c>
      <c r="E260" s="2">
        <v>5.34</v>
      </c>
      <c r="F260" s="2">
        <v>-0.83</v>
      </c>
      <c r="G260" s="2">
        <v>262.73</v>
      </c>
      <c r="H260" s="2">
        <v>24.54</v>
      </c>
      <c r="I260" s="2">
        <v>36.29</v>
      </c>
      <c r="J260" s="2">
        <v>1.35</v>
      </c>
      <c r="K260" s="2">
        <v>0.36899999999999999</v>
      </c>
      <c r="L260" s="97">
        <f t="shared" si="3"/>
        <v>102.79667999999998</v>
      </c>
    </row>
    <row r="261" spans="1:12" x14ac:dyDescent="0.3">
      <c r="A261" s="95">
        <v>44938</v>
      </c>
      <c r="B261" s="96">
        <v>0.47912037037037036</v>
      </c>
      <c r="C261" s="2">
        <v>99.55</v>
      </c>
      <c r="D261" s="2">
        <v>5.0999999999999996</v>
      </c>
      <c r="E261" s="2">
        <v>5.34</v>
      </c>
      <c r="F261" s="2">
        <v>-0.83</v>
      </c>
      <c r="G261" s="2">
        <v>262.72000000000003</v>
      </c>
      <c r="H261" s="2">
        <v>24.54</v>
      </c>
      <c r="I261" s="2">
        <v>36.33</v>
      </c>
      <c r="J261" s="2">
        <v>1.35</v>
      </c>
      <c r="K261" s="2">
        <v>0.36899999999999999</v>
      </c>
      <c r="L261" s="97">
        <f t="shared" si="3"/>
        <v>102.79667999999998</v>
      </c>
    </row>
    <row r="262" spans="1:12" x14ac:dyDescent="0.3">
      <c r="A262" s="95">
        <v>44938</v>
      </c>
      <c r="B262" s="96">
        <v>0.47981481481481486</v>
      </c>
      <c r="C262" s="2">
        <v>99.37</v>
      </c>
      <c r="D262" s="2">
        <v>5.0999999999999996</v>
      </c>
      <c r="E262" s="2">
        <v>5.34</v>
      </c>
      <c r="F262" s="2">
        <v>-0.83</v>
      </c>
      <c r="G262" s="2">
        <v>262.70999999999998</v>
      </c>
      <c r="H262" s="2">
        <v>24.54</v>
      </c>
      <c r="I262" s="2">
        <v>36.369999999999997</v>
      </c>
      <c r="J262" s="2">
        <v>1.35</v>
      </c>
      <c r="K262" s="2">
        <v>0.36899999999999999</v>
      </c>
      <c r="L262" s="97">
        <f t="shared" si="3"/>
        <v>102.79667999999998</v>
      </c>
    </row>
    <row r="263" spans="1:12" x14ac:dyDescent="0.3">
      <c r="A263" s="95">
        <v>44938</v>
      </c>
      <c r="B263" s="96">
        <v>0.48050925925925925</v>
      </c>
      <c r="C263" s="2">
        <v>99.22</v>
      </c>
      <c r="D263" s="2">
        <v>5.0999999999999996</v>
      </c>
      <c r="E263" s="2">
        <v>5.34</v>
      </c>
      <c r="F263" s="2">
        <v>-0.83</v>
      </c>
      <c r="G263" s="2">
        <v>262.73</v>
      </c>
      <c r="H263" s="2">
        <v>24.57</v>
      </c>
      <c r="I263" s="2">
        <v>36.380000000000003</v>
      </c>
      <c r="J263" s="2">
        <v>1.35</v>
      </c>
      <c r="K263" s="2">
        <v>0.36799999999999999</v>
      </c>
      <c r="L263" s="97">
        <f t="shared" si="3"/>
        <v>102.51798999999998</v>
      </c>
    </row>
    <row r="264" spans="1:12" x14ac:dyDescent="0.3">
      <c r="A264" s="95">
        <v>44938</v>
      </c>
      <c r="B264" s="96">
        <v>0.48120370370370374</v>
      </c>
      <c r="C264" s="2">
        <v>99.45</v>
      </c>
      <c r="D264" s="2">
        <v>5.0999999999999996</v>
      </c>
      <c r="E264" s="2">
        <v>5.35</v>
      </c>
      <c r="F264" s="2">
        <v>-0.82</v>
      </c>
      <c r="G264" s="2">
        <v>262.74</v>
      </c>
      <c r="H264" s="2">
        <v>24.57</v>
      </c>
      <c r="I264" s="2">
        <v>36.340000000000003</v>
      </c>
      <c r="J264" s="2">
        <v>1.35</v>
      </c>
      <c r="K264" s="2">
        <v>0.36899999999999999</v>
      </c>
      <c r="L264" s="97">
        <f t="shared" si="3"/>
        <v>102.79667999999998</v>
      </c>
    </row>
    <row r="265" spans="1:12" x14ac:dyDescent="0.3">
      <c r="A265" s="95">
        <v>44938</v>
      </c>
      <c r="B265" s="96">
        <v>0.48189814814814813</v>
      </c>
      <c r="C265" s="2">
        <v>99.31</v>
      </c>
      <c r="D265" s="2">
        <v>5.0999999999999996</v>
      </c>
      <c r="E265" s="2">
        <v>5.35</v>
      </c>
      <c r="F265" s="2">
        <v>-0.83</v>
      </c>
      <c r="G265" s="2">
        <v>262.72000000000003</v>
      </c>
      <c r="H265" s="2">
        <v>24.55</v>
      </c>
      <c r="I265" s="2">
        <v>36.369999999999997</v>
      </c>
      <c r="J265" s="2">
        <v>1.35</v>
      </c>
      <c r="K265" s="2">
        <v>0.36899999999999999</v>
      </c>
      <c r="L265" s="97">
        <f t="shared" si="3"/>
        <v>102.79667999999998</v>
      </c>
    </row>
    <row r="266" spans="1:12" x14ac:dyDescent="0.3">
      <c r="A266" s="95">
        <v>44938</v>
      </c>
      <c r="B266" s="96">
        <v>0.48259259259259263</v>
      </c>
      <c r="C266" s="2">
        <v>99.21</v>
      </c>
      <c r="D266" s="2">
        <v>5.0999999999999996</v>
      </c>
      <c r="E266" s="2">
        <v>5.35</v>
      </c>
      <c r="F266" s="2">
        <v>-0.83</v>
      </c>
      <c r="G266" s="2">
        <v>262.70999999999998</v>
      </c>
      <c r="H266" s="2">
        <v>24.54</v>
      </c>
      <c r="I266" s="2">
        <v>36.340000000000003</v>
      </c>
      <c r="J266" s="2">
        <v>1.35</v>
      </c>
      <c r="K266" s="2">
        <v>0.36799999999999999</v>
      </c>
      <c r="L266" s="97">
        <f t="shared" si="3"/>
        <v>102.51798999999998</v>
      </c>
    </row>
    <row r="267" spans="1:12" x14ac:dyDescent="0.3">
      <c r="A267" s="95">
        <v>44938</v>
      </c>
      <c r="B267" s="96">
        <v>0.48328703703703701</v>
      </c>
      <c r="C267" s="2">
        <v>99.26</v>
      </c>
      <c r="D267" s="2">
        <v>5.0999999999999996</v>
      </c>
      <c r="E267" s="2">
        <v>5.34</v>
      </c>
      <c r="F267" s="2">
        <v>-0.84</v>
      </c>
      <c r="G267" s="2">
        <v>262.73</v>
      </c>
      <c r="H267" s="2">
        <v>24.54</v>
      </c>
      <c r="I267" s="2">
        <v>36.39</v>
      </c>
      <c r="J267" s="2">
        <v>1.35</v>
      </c>
      <c r="K267" s="2">
        <v>0.36799999999999999</v>
      </c>
      <c r="L267" s="97">
        <f t="shared" si="3"/>
        <v>102.51798999999998</v>
      </c>
    </row>
    <row r="268" spans="1:12" x14ac:dyDescent="0.3">
      <c r="A268" s="95">
        <v>44938</v>
      </c>
      <c r="B268" s="96">
        <v>0.48398148148148151</v>
      </c>
      <c r="C268" s="2">
        <v>99.47</v>
      </c>
      <c r="D268" s="2">
        <v>5.0999999999999996</v>
      </c>
      <c r="E268" s="2">
        <v>5.34</v>
      </c>
      <c r="F268" s="2">
        <v>-0.84</v>
      </c>
      <c r="G268" s="2">
        <v>262.72000000000003</v>
      </c>
      <c r="H268" s="2">
        <v>24.54</v>
      </c>
      <c r="I268" s="2">
        <v>36.46</v>
      </c>
      <c r="J268" s="2">
        <v>1.35</v>
      </c>
      <c r="K268" s="2">
        <v>0.36899999999999999</v>
      </c>
      <c r="L268" s="97">
        <f t="shared" si="3"/>
        <v>102.79667999999998</v>
      </c>
    </row>
    <row r="269" spans="1:12" x14ac:dyDescent="0.3">
      <c r="A269" s="95">
        <v>44938</v>
      </c>
      <c r="B269" s="96">
        <v>0.4846759259259259</v>
      </c>
      <c r="C269" s="2">
        <v>99.35</v>
      </c>
      <c r="D269" s="2">
        <v>5.0999999999999996</v>
      </c>
      <c r="E269" s="2">
        <v>5.35</v>
      </c>
      <c r="F269" s="2">
        <v>-0.81</v>
      </c>
      <c r="G269" s="2">
        <v>262.75</v>
      </c>
      <c r="H269" s="2">
        <v>24.55</v>
      </c>
      <c r="I269" s="2">
        <v>36.51</v>
      </c>
      <c r="J269" s="2">
        <v>1.35</v>
      </c>
      <c r="K269" s="2">
        <v>0.36899999999999999</v>
      </c>
      <c r="L269" s="97">
        <f t="shared" si="3"/>
        <v>102.79667999999998</v>
      </c>
    </row>
    <row r="270" spans="1:12" x14ac:dyDescent="0.3">
      <c r="A270" s="95">
        <v>44938</v>
      </c>
      <c r="B270" s="96">
        <v>0.4853703703703704</v>
      </c>
      <c r="C270" s="2">
        <v>99.31</v>
      </c>
      <c r="D270" s="2">
        <v>5.0999999999999996</v>
      </c>
      <c r="E270" s="2">
        <v>5.35</v>
      </c>
      <c r="F270" s="2">
        <v>-0.83</v>
      </c>
      <c r="G270" s="2">
        <v>262.7</v>
      </c>
      <c r="H270" s="2">
        <v>24.56</v>
      </c>
      <c r="I270" s="2">
        <v>36.54</v>
      </c>
      <c r="J270" s="2">
        <v>1.35</v>
      </c>
      <c r="K270" s="2">
        <v>0.36899999999999999</v>
      </c>
      <c r="L270" s="97">
        <f t="shared" si="3"/>
        <v>102.79667999999998</v>
      </c>
    </row>
    <row r="271" spans="1:12" x14ac:dyDescent="0.3">
      <c r="A271" s="95">
        <v>44938</v>
      </c>
      <c r="B271" s="96">
        <v>0.48606481481481478</v>
      </c>
      <c r="C271" s="2">
        <v>99.34</v>
      </c>
      <c r="D271" s="2">
        <v>5.0999999999999996</v>
      </c>
      <c r="E271" s="2">
        <v>5.35</v>
      </c>
      <c r="F271" s="2">
        <v>-0.84</v>
      </c>
      <c r="G271" s="2">
        <v>262.69</v>
      </c>
      <c r="H271" s="2">
        <v>24.59</v>
      </c>
      <c r="I271" s="2">
        <v>36.590000000000003</v>
      </c>
      <c r="J271" s="2">
        <v>1.35</v>
      </c>
      <c r="K271" s="2">
        <v>0.36899999999999999</v>
      </c>
      <c r="L271" s="97">
        <f t="shared" si="3"/>
        <v>102.79667999999998</v>
      </c>
    </row>
    <row r="272" spans="1:12" x14ac:dyDescent="0.3">
      <c r="A272" s="95">
        <v>44938</v>
      </c>
      <c r="B272" s="96">
        <v>0.48675925925925928</v>
      </c>
      <c r="C272" s="2">
        <v>99.11</v>
      </c>
      <c r="D272" s="2">
        <v>5.0999999999999996</v>
      </c>
      <c r="E272" s="2">
        <v>5.34</v>
      </c>
      <c r="F272" s="2">
        <v>-0.83</v>
      </c>
      <c r="G272" s="2">
        <v>262.72000000000003</v>
      </c>
      <c r="H272" s="2">
        <v>24.56</v>
      </c>
      <c r="I272" s="2">
        <v>36.68</v>
      </c>
      <c r="J272" s="2">
        <v>1.35</v>
      </c>
      <c r="K272" s="2">
        <v>0.36799999999999999</v>
      </c>
      <c r="L272" s="97">
        <f t="shared" si="3"/>
        <v>102.51798999999998</v>
      </c>
    </row>
    <row r="273" spans="1:13" x14ac:dyDescent="0.3">
      <c r="A273" s="95">
        <v>44938</v>
      </c>
      <c r="B273" s="96">
        <v>0.48745370370370367</v>
      </c>
      <c r="C273" s="2">
        <v>99.14</v>
      </c>
      <c r="D273" s="2">
        <v>5.0999999999999996</v>
      </c>
      <c r="E273" s="2">
        <v>5.34</v>
      </c>
      <c r="F273" s="2">
        <v>-0.84</v>
      </c>
      <c r="G273" s="2">
        <v>262.83999999999997</v>
      </c>
      <c r="H273" s="2">
        <v>24.55</v>
      </c>
      <c r="I273" s="2">
        <v>36.729999999999997</v>
      </c>
      <c r="J273" s="2">
        <v>1.35</v>
      </c>
      <c r="K273" s="2">
        <v>0.36799999999999999</v>
      </c>
      <c r="L273" s="97">
        <f t="shared" si="3"/>
        <v>102.51798999999998</v>
      </c>
    </row>
    <row r="274" spans="1:13" x14ac:dyDescent="0.3">
      <c r="A274" s="95">
        <v>44938</v>
      </c>
      <c r="B274" s="96">
        <v>0.48814814814814816</v>
      </c>
      <c r="C274" s="2">
        <v>99.04</v>
      </c>
      <c r="D274" s="2">
        <v>5.0999999999999996</v>
      </c>
      <c r="E274" s="2">
        <v>5.34</v>
      </c>
      <c r="F274" s="2">
        <v>-0.82</v>
      </c>
      <c r="G274" s="2">
        <v>262.76</v>
      </c>
      <c r="H274" s="2">
        <v>24.54</v>
      </c>
      <c r="I274" s="2">
        <v>36.729999999999997</v>
      </c>
      <c r="J274" s="2">
        <v>1.35</v>
      </c>
      <c r="K274" s="2">
        <v>0.36799999999999999</v>
      </c>
      <c r="L274" s="97">
        <f t="shared" si="3"/>
        <v>102.51798999999998</v>
      </c>
    </row>
    <row r="275" spans="1:13" x14ac:dyDescent="0.3">
      <c r="A275" s="95">
        <v>44938</v>
      </c>
      <c r="B275" s="96">
        <v>0.48884259259259261</v>
      </c>
      <c r="C275" s="2">
        <v>99.03</v>
      </c>
      <c r="D275" s="2">
        <v>5.0999999999999996</v>
      </c>
      <c r="E275" s="2">
        <v>5.35</v>
      </c>
      <c r="F275" s="2">
        <v>-0.83</v>
      </c>
      <c r="G275" s="2">
        <v>262.75</v>
      </c>
      <c r="H275" s="2">
        <v>24.54</v>
      </c>
      <c r="I275" s="2">
        <v>36.79</v>
      </c>
      <c r="J275" s="2">
        <v>1.35</v>
      </c>
      <c r="K275" s="2">
        <v>0.36799999999999999</v>
      </c>
      <c r="L275" s="97">
        <f t="shared" si="3"/>
        <v>102.51798999999998</v>
      </c>
    </row>
    <row r="276" spans="1:13" x14ac:dyDescent="0.3">
      <c r="A276" s="95">
        <v>44938</v>
      </c>
      <c r="B276" s="96">
        <v>0.48953703703703705</v>
      </c>
      <c r="C276" s="2">
        <v>99.18</v>
      </c>
      <c r="D276" s="2">
        <v>5.0999999999999996</v>
      </c>
      <c r="E276" s="2">
        <v>5.35</v>
      </c>
      <c r="F276" s="2">
        <v>-0.84</v>
      </c>
      <c r="G276" s="2">
        <v>262.74</v>
      </c>
      <c r="H276" s="2">
        <v>24.54</v>
      </c>
      <c r="I276" s="2">
        <v>36.76</v>
      </c>
      <c r="J276" s="2">
        <v>1.35</v>
      </c>
      <c r="K276" s="2">
        <v>0.36799999999999999</v>
      </c>
      <c r="L276" s="97">
        <f t="shared" si="3"/>
        <v>102.51798999999998</v>
      </c>
    </row>
    <row r="277" spans="1:13" x14ac:dyDescent="0.3">
      <c r="A277" s="95">
        <v>44938</v>
      </c>
      <c r="B277" s="96">
        <v>0.49023148148148149</v>
      </c>
      <c r="C277" s="2">
        <v>99.12</v>
      </c>
      <c r="D277" s="2">
        <v>5.0999999999999996</v>
      </c>
      <c r="E277" s="2">
        <v>5.34</v>
      </c>
      <c r="F277" s="2">
        <v>-0.86</v>
      </c>
      <c r="G277" s="2">
        <v>262.74</v>
      </c>
      <c r="H277" s="2">
        <v>24.57</v>
      </c>
      <c r="I277" s="2">
        <v>36.799999999999997</v>
      </c>
      <c r="J277" s="2">
        <v>1.35</v>
      </c>
      <c r="K277" s="2">
        <v>0.36799999999999999</v>
      </c>
      <c r="L277" s="97">
        <f t="shared" si="3"/>
        <v>102.51798999999998</v>
      </c>
    </row>
    <row r="278" spans="1:13" x14ac:dyDescent="0.3">
      <c r="A278" s="95">
        <v>44938</v>
      </c>
      <c r="B278" s="96">
        <v>0.49092592592592593</v>
      </c>
      <c r="C278" s="2">
        <v>99.12</v>
      </c>
      <c r="D278" s="2">
        <v>5.0999999999999996</v>
      </c>
      <c r="E278" s="2">
        <v>5.34</v>
      </c>
      <c r="F278" s="2">
        <v>-0.81</v>
      </c>
      <c r="G278" s="2">
        <v>262.72000000000003</v>
      </c>
      <c r="H278" s="2">
        <v>24.55</v>
      </c>
      <c r="I278" s="2">
        <v>36.880000000000003</v>
      </c>
      <c r="J278" s="2">
        <v>1.35</v>
      </c>
      <c r="K278" s="2">
        <v>0.36799999999999999</v>
      </c>
      <c r="L278" s="97">
        <f t="shared" si="3"/>
        <v>102.51798999999998</v>
      </c>
    </row>
    <row r="279" spans="1:13" x14ac:dyDescent="0.3">
      <c r="A279" s="95">
        <v>44938</v>
      </c>
      <c r="B279" s="96">
        <v>0.49162037037037037</v>
      </c>
      <c r="C279" s="2">
        <v>99.15</v>
      </c>
      <c r="D279" s="2">
        <v>5.0999999999999996</v>
      </c>
      <c r="E279" s="2">
        <v>5.34</v>
      </c>
      <c r="F279" s="2">
        <v>-0.82</v>
      </c>
      <c r="G279" s="2">
        <v>262.76</v>
      </c>
      <c r="H279" s="2">
        <v>24.54</v>
      </c>
      <c r="I279" s="2">
        <v>36.909999999999997</v>
      </c>
      <c r="J279" s="2">
        <v>1.35</v>
      </c>
      <c r="K279" s="2">
        <v>0.36799999999999999</v>
      </c>
      <c r="L279" s="97">
        <f t="shared" si="3"/>
        <v>102.51798999999998</v>
      </c>
    </row>
    <row r="280" spans="1:13" x14ac:dyDescent="0.3">
      <c r="A280" s="95">
        <v>44938</v>
      </c>
      <c r="B280" s="96">
        <v>0.49231481481481482</v>
      </c>
      <c r="C280" s="2">
        <v>99</v>
      </c>
      <c r="D280" s="2">
        <v>5.0999999999999996</v>
      </c>
      <c r="E280" s="2">
        <v>5.35</v>
      </c>
      <c r="F280" s="2">
        <v>-0.83</v>
      </c>
      <c r="G280" s="2">
        <v>262.74</v>
      </c>
      <c r="H280" s="2">
        <v>24.54</v>
      </c>
      <c r="I280" s="2">
        <v>36.94</v>
      </c>
      <c r="J280" s="2">
        <v>1.35</v>
      </c>
      <c r="K280" s="2">
        <v>0.36799999999999999</v>
      </c>
      <c r="L280" s="97">
        <f t="shared" si="3"/>
        <v>102.51798999999998</v>
      </c>
    </row>
    <row r="281" spans="1:13" x14ac:dyDescent="0.3">
      <c r="A281" s="95">
        <v>44938</v>
      </c>
      <c r="B281" s="96">
        <v>0.49300925925925926</v>
      </c>
      <c r="C281" s="2">
        <v>98.99</v>
      </c>
      <c r="D281" s="2">
        <v>5.0999999999999996</v>
      </c>
      <c r="E281" s="2">
        <v>5.35</v>
      </c>
      <c r="F281" s="2">
        <v>-0.83</v>
      </c>
      <c r="G281" s="2">
        <v>262.73</v>
      </c>
      <c r="H281" s="2">
        <v>24.54</v>
      </c>
      <c r="I281" s="2">
        <v>36.979999999999997</v>
      </c>
      <c r="J281" s="2">
        <v>1.35</v>
      </c>
      <c r="K281" s="2">
        <v>0.36799999999999999</v>
      </c>
      <c r="L281" s="97">
        <f t="shared" si="3"/>
        <v>102.51798999999998</v>
      </c>
    </row>
    <row r="282" spans="1:13" x14ac:dyDescent="0.3">
      <c r="A282" s="95">
        <v>44938</v>
      </c>
      <c r="B282" s="96">
        <v>0.4937037037037037</v>
      </c>
      <c r="C282" s="2">
        <v>99.3</v>
      </c>
      <c r="D282" s="2">
        <v>5.0999999999999996</v>
      </c>
      <c r="E282" s="2">
        <v>5.34</v>
      </c>
      <c r="F282" s="2">
        <v>-0.84</v>
      </c>
      <c r="G282" s="2">
        <v>262.74</v>
      </c>
      <c r="H282" s="2">
        <v>24.54</v>
      </c>
      <c r="I282" s="2">
        <v>37</v>
      </c>
      <c r="J282" s="2">
        <v>1.35</v>
      </c>
      <c r="K282" s="2">
        <v>0.36899999999999999</v>
      </c>
      <c r="L282" s="97">
        <f t="shared" si="3"/>
        <v>102.79667999999998</v>
      </c>
    </row>
    <row r="283" spans="1:13" x14ac:dyDescent="0.3">
      <c r="A283" s="95">
        <v>44938</v>
      </c>
      <c r="B283" s="96">
        <v>0.49439814814814814</v>
      </c>
      <c r="C283" s="2">
        <v>99.04</v>
      </c>
      <c r="D283" s="2">
        <v>5.0999999999999996</v>
      </c>
      <c r="E283" s="2">
        <v>5.34</v>
      </c>
      <c r="F283" s="2">
        <v>-0.83</v>
      </c>
      <c r="G283" s="2">
        <v>262.74</v>
      </c>
      <c r="H283" s="2">
        <v>24.56</v>
      </c>
      <c r="I283" s="2">
        <v>37.07</v>
      </c>
      <c r="J283" s="2">
        <v>1.35</v>
      </c>
      <c r="K283" s="2">
        <v>0.36799999999999999</v>
      </c>
      <c r="L283" s="97">
        <f t="shared" si="3"/>
        <v>102.51798999999998</v>
      </c>
    </row>
    <row r="284" spans="1:13" x14ac:dyDescent="0.3">
      <c r="A284" s="95">
        <v>44938</v>
      </c>
      <c r="B284" s="96">
        <v>0.49509259259259258</v>
      </c>
      <c r="C284" s="2">
        <v>99.01</v>
      </c>
      <c r="D284" s="2">
        <v>5.0999999999999996</v>
      </c>
      <c r="E284" s="2">
        <v>5.34</v>
      </c>
      <c r="F284" s="2">
        <v>-0.82</v>
      </c>
      <c r="G284" s="2">
        <v>262.70999999999998</v>
      </c>
      <c r="H284" s="2">
        <v>24.55</v>
      </c>
      <c r="I284" s="2">
        <v>37.08</v>
      </c>
      <c r="J284" s="2">
        <v>1.35</v>
      </c>
      <c r="K284" s="2">
        <v>0.36799999999999999</v>
      </c>
      <c r="L284" s="97">
        <f t="shared" si="3"/>
        <v>102.51798999999998</v>
      </c>
    </row>
    <row r="285" spans="1:13" x14ac:dyDescent="0.3">
      <c r="A285" s="95">
        <v>44938</v>
      </c>
      <c r="B285" s="96">
        <v>0.49578703703703703</v>
      </c>
      <c r="C285" s="2">
        <v>98.98</v>
      </c>
      <c r="D285" s="2">
        <v>5.0999999999999996</v>
      </c>
      <c r="E285" s="2">
        <v>5.34</v>
      </c>
      <c r="F285" s="2">
        <v>-0.83</v>
      </c>
      <c r="G285" s="2">
        <v>262.74</v>
      </c>
      <c r="H285" s="2">
        <v>24.54</v>
      </c>
      <c r="I285" s="2">
        <v>37.130000000000003</v>
      </c>
      <c r="J285" s="2">
        <v>1.35</v>
      </c>
      <c r="K285" s="2">
        <v>0.36799999999999999</v>
      </c>
      <c r="L285" s="97">
        <f t="shared" si="3"/>
        <v>102.51798999999998</v>
      </c>
    </row>
    <row r="286" spans="1:13" x14ac:dyDescent="0.3">
      <c r="A286" s="95">
        <v>44938</v>
      </c>
      <c r="B286" s="96">
        <v>0.49648148148148147</v>
      </c>
      <c r="C286" s="2">
        <v>99.16</v>
      </c>
      <c r="D286" s="2">
        <v>5.0999999999999996</v>
      </c>
      <c r="E286" s="2">
        <v>5.35</v>
      </c>
      <c r="F286" s="2">
        <v>-1.21</v>
      </c>
      <c r="G286" s="2">
        <v>259.99</v>
      </c>
      <c r="H286" s="2">
        <v>24.54</v>
      </c>
      <c r="I286" s="2">
        <v>37.17</v>
      </c>
      <c r="J286" s="2">
        <v>1.35</v>
      </c>
      <c r="K286" s="2">
        <v>0.36799999999999999</v>
      </c>
      <c r="L286" s="97">
        <f t="shared" si="3"/>
        <v>102.51798999999998</v>
      </c>
      <c r="M286" s="2" t="s">
        <v>226</v>
      </c>
    </row>
    <row r="287" spans="1:13" x14ac:dyDescent="0.3">
      <c r="A287" s="95">
        <v>44938</v>
      </c>
      <c r="B287" s="96">
        <v>0.49717592592592591</v>
      </c>
      <c r="C287" s="2">
        <v>66.069999999999993</v>
      </c>
      <c r="D287" s="2">
        <v>5.0999999999999996</v>
      </c>
      <c r="E287" s="2">
        <v>5.35</v>
      </c>
      <c r="F287" s="2">
        <v>-1.64</v>
      </c>
      <c r="G287" s="2">
        <v>60.95</v>
      </c>
      <c r="H287" s="2">
        <v>24.54</v>
      </c>
      <c r="I287" s="2">
        <v>37.22</v>
      </c>
      <c r="J287" s="2">
        <v>1.35</v>
      </c>
      <c r="K287" s="2">
        <v>0.29299999999999998</v>
      </c>
      <c r="L287" s="97">
        <f t="shared" si="3"/>
        <v>81.616239999999976</v>
      </c>
      <c r="M287" s="2" t="s">
        <v>217</v>
      </c>
    </row>
    <row r="288" spans="1:13" x14ac:dyDescent="0.3">
      <c r="A288" s="95">
        <v>44938</v>
      </c>
      <c r="B288" s="96">
        <v>0.49787037037037035</v>
      </c>
      <c r="C288" s="2">
        <v>20</v>
      </c>
      <c r="D288" s="2">
        <v>5.0999999999999996</v>
      </c>
      <c r="E288" s="2">
        <v>5.35</v>
      </c>
      <c r="F288" s="2">
        <v>-0.79</v>
      </c>
      <c r="G288" s="2">
        <v>2.4700000000000002</v>
      </c>
      <c r="H288" s="2">
        <v>24.54</v>
      </c>
      <c r="I288" s="2">
        <v>37.5</v>
      </c>
      <c r="J288" s="2">
        <v>1.35</v>
      </c>
      <c r="K288" s="2">
        <v>0.14399999999999999</v>
      </c>
    </row>
    <row r="289" spans="1:12" x14ac:dyDescent="0.3">
      <c r="A289" s="95">
        <v>44938</v>
      </c>
      <c r="B289" s="96">
        <v>0.49856481481481479</v>
      </c>
      <c r="C289" s="2">
        <v>7.48</v>
      </c>
      <c r="D289" s="2">
        <v>5.0999999999999996</v>
      </c>
      <c r="E289" s="2">
        <v>5.35</v>
      </c>
      <c r="F289" s="2">
        <v>-0.81</v>
      </c>
      <c r="G289" s="2">
        <v>2.4700000000000002</v>
      </c>
      <c r="H289" s="2">
        <v>24.54</v>
      </c>
      <c r="I289" s="2">
        <v>37.82</v>
      </c>
      <c r="J289" s="2">
        <v>1.35</v>
      </c>
      <c r="K289" s="2">
        <v>6.3E-2</v>
      </c>
    </row>
    <row r="290" spans="1:12" x14ac:dyDescent="0.3">
      <c r="A290" s="95">
        <v>44938</v>
      </c>
      <c r="B290" s="96">
        <v>0.49925925925925929</v>
      </c>
      <c r="C290" s="2">
        <v>4.95</v>
      </c>
      <c r="D290" s="2">
        <v>5.0999999999999996</v>
      </c>
      <c r="E290" s="2">
        <v>5.35</v>
      </c>
      <c r="F290" s="2">
        <v>-0.81</v>
      </c>
      <c r="G290" s="2">
        <v>2.65</v>
      </c>
      <c r="H290" s="2">
        <v>24.55</v>
      </c>
      <c r="I290" s="2">
        <v>37.96</v>
      </c>
      <c r="J290" s="2">
        <v>1.35</v>
      </c>
      <c r="K290" s="2">
        <v>2.8000000000000001E-2</v>
      </c>
    </row>
    <row r="291" spans="1:12" x14ac:dyDescent="0.3">
      <c r="A291" s="95">
        <v>44938</v>
      </c>
      <c r="B291" s="96">
        <v>0.49995370370370368</v>
      </c>
      <c r="C291" s="2">
        <v>4.4400000000000004</v>
      </c>
      <c r="D291" s="2">
        <v>5.0999999999999996</v>
      </c>
      <c r="E291" s="2">
        <v>5.35</v>
      </c>
      <c r="F291" s="2">
        <v>-0.81</v>
      </c>
      <c r="G291" s="2">
        <v>2.56</v>
      </c>
      <c r="H291" s="2">
        <v>24.55</v>
      </c>
      <c r="I291" s="2">
        <v>38.03</v>
      </c>
      <c r="J291" s="2">
        <v>1.35</v>
      </c>
      <c r="K291" s="2">
        <v>1.4E-2</v>
      </c>
    </row>
    <row r="292" spans="1:12" x14ac:dyDescent="0.3">
      <c r="A292" s="95">
        <v>44938</v>
      </c>
      <c r="B292" s="96">
        <v>0.50064814814814818</v>
      </c>
      <c r="C292" s="2">
        <v>4.32</v>
      </c>
      <c r="D292" s="2">
        <v>5.0999999999999996</v>
      </c>
      <c r="E292" s="2">
        <v>5.35</v>
      </c>
      <c r="F292" s="2">
        <v>-0.82</v>
      </c>
      <c r="G292" s="2">
        <v>2.52</v>
      </c>
      <c r="H292" s="2">
        <v>24.56</v>
      </c>
      <c r="I292" s="2">
        <v>38.07</v>
      </c>
      <c r="J292" s="2">
        <v>1.35</v>
      </c>
      <c r="K292" s="2">
        <v>8.9999999999999993E-3</v>
      </c>
    </row>
    <row r="293" spans="1:12" x14ac:dyDescent="0.3">
      <c r="A293" s="95">
        <v>44938</v>
      </c>
      <c r="B293" s="96">
        <v>0.50134259259259262</v>
      </c>
      <c r="C293" s="2">
        <v>4.28</v>
      </c>
      <c r="D293" s="2">
        <v>5.0999999999999996</v>
      </c>
      <c r="E293" s="2">
        <v>5.35</v>
      </c>
      <c r="F293" s="2">
        <v>-0.8</v>
      </c>
      <c r="G293" s="2">
        <v>2.67</v>
      </c>
      <c r="H293" s="2">
        <v>24.64</v>
      </c>
      <c r="I293" s="2">
        <v>38.090000000000003</v>
      </c>
      <c r="J293" s="2">
        <v>1.35</v>
      </c>
      <c r="K293" s="2">
        <v>7.0000000000000001E-3</v>
      </c>
    </row>
    <row r="294" spans="1:12" x14ac:dyDescent="0.3">
      <c r="A294" s="95"/>
      <c r="B294" s="96"/>
    </row>
    <row r="295" spans="1:12" ht="30" customHeight="1" x14ac:dyDescent="0.3">
      <c r="A295" s="95" t="str">
        <f>A11</f>
        <v>Date</v>
      </c>
      <c r="B295" s="96"/>
      <c r="C295" s="120" t="str">
        <f>C11</f>
        <v>Conc. [PPM]</v>
      </c>
      <c r="D295" s="120" t="str">
        <f>D11</f>
        <v>Inlet Flow [LPM]</v>
      </c>
      <c r="E295" s="120" t="str">
        <f t="shared" ref="E295:L295" si="4">E11</f>
        <v>Exhaust Flow [LPM]</v>
      </c>
      <c r="F295" s="120" t="str">
        <f t="shared" si="4"/>
        <v>TA Low Flow [ml/min]</v>
      </c>
      <c r="G295" s="120" t="str">
        <f t="shared" si="4"/>
        <v>TA High Flow [ml/min]</v>
      </c>
      <c r="H295" s="120" t="str">
        <f t="shared" si="4"/>
        <v>Temperature [C]</v>
      </c>
      <c r="I295" s="120" t="str">
        <f t="shared" si="4"/>
        <v>Humidity [%]</v>
      </c>
      <c r="J295" s="120" t="str">
        <f t="shared" si="4"/>
        <v>DHS Carrier  [LPM]</v>
      </c>
      <c r="K295" s="120" t="str">
        <f t="shared" si="4"/>
        <v>IR Volt Out [AU]</v>
      </c>
      <c r="L295" s="120" t="str">
        <f t="shared" si="4"/>
        <v>Piecewise [PPM]</v>
      </c>
    </row>
    <row r="296" spans="1:12" x14ac:dyDescent="0.3">
      <c r="A296" s="95">
        <f>A12</f>
        <v>44938</v>
      </c>
      <c r="B296" s="96" t="s">
        <v>1</v>
      </c>
      <c r="C296" s="92">
        <f t="shared" ref="C296:K296" si="5">AVERAGE(C46:C286)</f>
        <v>97.815809128630718</v>
      </c>
      <c r="D296" s="92">
        <f t="shared" si="5"/>
        <v>5.0999999999999979</v>
      </c>
      <c r="E296" s="92">
        <f t="shared" si="5"/>
        <v>5.3460580912863005</v>
      </c>
      <c r="F296" s="92">
        <f t="shared" si="5"/>
        <v>-0.83709543568464928</v>
      </c>
      <c r="G296" s="92">
        <f t="shared" si="5"/>
        <v>262.70448132780092</v>
      </c>
      <c r="H296" s="92">
        <f t="shared" si="5"/>
        <v>24.329626556016549</v>
      </c>
      <c r="I296" s="92">
        <f t="shared" si="5"/>
        <v>36.165477178423224</v>
      </c>
      <c r="J296" s="92">
        <f t="shared" si="5"/>
        <v>1.3500000000000016</v>
      </c>
      <c r="K296" s="92">
        <f t="shared" si="5"/>
        <v>0.36547717842323457</v>
      </c>
      <c r="L296" s="92">
        <f>AVERAGE(L46:L286)</f>
        <v>101.81490485477167</v>
      </c>
    </row>
    <row r="297" spans="1:12" x14ac:dyDescent="0.3">
      <c r="A297" s="95"/>
      <c r="B297" s="96" t="s">
        <v>79</v>
      </c>
      <c r="C297" s="92">
        <f t="shared" ref="C297:K297" si="6">STDEV(C46:C286)</f>
        <v>3.6720167410769839</v>
      </c>
      <c r="D297" s="92">
        <f t="shared" si="6"/>
        <v>1.7800537358848833E-15</v>
      </c>
      <c r="E297" s="92">
        <f t="shared" si="6"/>
        <v>4.8969321697328455E-3</v>
      </c>
      <c r="F297" s="92">
        <f t="shared" si="6"/>
        <v>2.8589538076253598E-2</v>
      </c>
      <c r="G297" s="92">
        <f t="shared" si="6"/>
        <v>0.18020312804784944</v>
      </c>
      <c r="H297" s="92">
        <f t="shared" si="6"/>
        <v>0.17673740395996024</v>
      </c>
      <c r="I297" s="92">
        <f t="shared" si="6"/>
        <v>0.49270330035969906</v>
      </c>
      <c r="J297" s="92">
        <f t="shared" si="6"/>
        <v>1.5575470188992732E-15</v>
      </c>
      <c r="K297" s="92">
        <f t="shared" si="6"/>
        <v>8.1935250048762367E-3</v>
      </c>
      <c r="L297" s="92">
        <f>STDEV(L46:L286)</f>
        <v>2.2834534836089673</v>
      </c>
    </row>
    <row r="298" spans="1:12" x14ac:dyDescent="0.3">
      <c r="A298" s="95"/>
      <c r="B298" s="96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56D1F2-E8BC-406C-9AF3-74612DD16B1F}">
  <dimension ref="A1:L298"/>
  <sheetViews>
    <sheetView workbookViewId="0">
      <pane ySplit="11" topLeftCell="A290" activePane="bottomLeft" state="frozen"/>
      <selection pane="bottomLeft" activeCell="F299" sqref="F299"/>
    </sheetView>
  </sheetViews>
  <sheetFormatPr defaultColWidth="9.109375" defaultRowHeight="15.6" x14ac:dyDescent="0.3"/>
  <cols>
    <col min="1" max="1" width="10.6640625" style="2" bestFit="1" customWidth="1"/>
    <col min="2" max="2" width="9.6640625" style="2" customWidth="1"/>
    <col min="3" max="5" width="12.6640625" style="2" customWidth="1"/>
    <col min="6" max="6" width="10.6640625" style="2" customWidth="1"/>
    <col min="7" max="16384" width="9.109375" style="2"/>
  </cols>
  <sheetData>
    <row r="1" spans="1:6" x14ac:dyDescent="0.3">
      <c r="A1" s="2" t="s">
        <v>58</v>
      </c>
    </row>
    <row r="2" spans="1:6" x14ac:dyDescent="0.3">
      <c r="A2" s="2" t="s">
        <v>210</v>
      </c>
    </row>
    <row r="3" spans="1:6" x14ac:dyDescent="0.3">
      <c r="A3" s="2" t="s">
        <v>222</v>
      </c>
      <c r="D3" s="2" t="s">
        <v>223</v>
      </c>
    </row>
    <row r="4" spans="1:6" x14ac:dyDescent="0.3">
      <c r="A4" s="2" t="s">
        <v>62</v>
      </c>
    </row>
    <row r="5" spans="1:6" x14ac:dyDescent="0.3">
      <c r="A5" s="2" t="s">
        <v>63</v>
      </c>
    </row>
    <row r="6" spans="1:6" x14ac:dyDescent="0.3">
      <c r="A6" s="2" t="s">
        <v>123</v>
      </c>
    </row>
    <row r="8" spans="1:6" x14ac:dyDescent="0.3">
      <c r="A8" s="2" t="s">
        <v>203</v>
      </c>
    </row>
    <row r="9" spans="1:6" x14ac:dyDescent="0.3">
      <c r="A9" s="2" t="s">
        <v>204</v>
      </c>
    </row>
    <row r="10" spans="1:6" x14ac:dyDescent="0.3">
      <c r="A10" s="2" t="s">
        <v>215</v>
      </c>
    </row>
    <row r="11" spans="1:6" ht="30" customHeight="1" x14ac:dyDescent="0.3">
      <c r="A11" s="2" t="s">
        <v>0</v>
      </c>
      <c r="B11" s="2" t="s">
        <v>67</v>
      </c>
      <c r="C11" s="94" t="s">
        <v>70</v>
      </c>
      <c r="D11" s="94" t="s">
        <v>69</v>
      </c>
      <c r="E11" s="94" t="s">
        <v>73</v>
      </c>
      <c r="F11" s="94" t="s">
        <v>74</v>
      </c>
    </row>
    <row r="12" spans="1:6" x14ac:dyDescent="0.3">
      <c r="A12" s="95">
        <v>44938</v>
      </c>
      <c r="B12" s="96">
        <v>0.30689814814814814</v>
      </c>
      <c r="C12" s="2">
        <v>5.22</v>
      </c>
      <c r="D12" s="2">
        <v>5.62</v>
      </c>
      <c r="E12" s="2">
        <v>24.31</v>
      </c>
      <c r="F12" s="2">
        <v>34.61</v>
      </c>
    </row>
    <row r="13" spans="1:6" x14ac:dyDescent="0.3">
      <c r="A13" s="95">
        <v>44938</v>
      </c>
      <c r="B13" s="96">
        <v>0.30759259259259258</v>
      </c>
      <c r="C13" s="2">
        <v>5.22</v>
      </c>
      <c r="D13" s="2">
        <v>5.62</v>
      </c>
      <c r="E13" s="2">
        <v>24.36</v>
      </c>
      <c r="F13" s="2">
        <v>34.630000000000003</v>
      </c>
    </row>
    <row r="14" spans="1:6" x14ac:dyDescent="0.3">
      <c r="A14" s="95">
        <v>44938</v>
      </c>
      <c r="B14" s="96">
        <v>0.30828703703703703</v>
      </c>
      <c r="C14" s="2">
        <v>5.22</v>
      </c>
      <c r="D14" s="2">
        <v>5.62</v>
      </c>
      <c r="E14" s="2">
        <v>24.36</v>
      </c>
      <c r="F14" s="2">
        <v>34.6</v>
      </c>
    </row>
    <row r="15" spans="1:6" x14ac:dyDescent="0.3">
      <c r="A15" s="95">
        <v>44938</v>
      </c>
      <c r="B15" s="96">
        <v>0.30898148148148147</v>
      </c>
      <c r="C15" s="2">
        <v>5.22</v>
      </c>
      <c r="D15" s="2">
        <v>5.62</v>
      </c>
      <c r="E15" s="2">
        <v>24.29</v>
      </c>
      <c r="F15" s="2">
        <v>34.6</v>
      </c>
    </row>
    <row r="16" spans="1:6" x14ac:dyDescent="0.3">
      <c r="A16" s="95">
        <v>44938</v>
      </c>
      <c r="B16" s="96">
        <v>0.30967592592592591</v>
      </c>
      <c r="C16" s="2">
        <v>5.22</v>
      </c>
      <c r="D16" s="2">
        <v>5.62</v>
      </c>
      <c r="E16" s="2">
        <v>24.31</v>
      </c>
      <c r="F16" s="2">
        <v>34.619999999999997</v>
      </c>
    </row>
    <row r="17" spans="1:6" x14ac:dyDescent="0.3">
      <c r="A17" s="95">
        <v>44938</v>
      </c>
      <c r="B17" s="96">
        <v>0.31037037037037035</v>
      </c>
      <c r="C17" s="2">
        <v>5.22</v>
      </c>
      <c r="D17" s="2">
        <v>5.62</v>
      </c>
      <c r="E17" s="2">
        <v>24.36</v>
      </c>
      <c r="F17" s="2">
        <v>34.659999999999997</v>
      </c>
    </row>
    <row r="18" spans="1:6" x14ac:dyDescent="0.3">
      <c r="A18" s="95">
        <v>44938</v>
      </c>
      <c r="B18" s="96">
        <v>0.31106481481481479</v>
      </c>
      <c r="C18" s="2">
        <v>5.22</v>
      </c>
      <c r="D18" s="2">
        <v>5.62</v>
      </c>
      <c r="E18" s="2">
        <v>24.41</v>
      </c>
      <c r="F18" s="2">
        <v>34.69</v>
      </c>
    </row>
    <row r="19" spans="1:6" x14ac:dyDescent="0.3">
      <c r="A19" s="95">
        <v>44938</v>
      </c>
      <c r="B19" s="96">
        <v>0.31175925925925924</v>
      </c>
      <c r="C19" s="2">
        <v>5.22</v>
      </c>
      <c r="D19" s="2">
        <v>5.62</v>
      </c>
      <c r="E19" s="2">
        <v>24.42</v>
      </c>
      <c r="F19" s="2">
        <v>34.72</v>
      </c>
    </row>
    <row r="20" spans="1:6" x14ac:dyDescent="0.3">
      <c r="A20" s="95">
        <v>44938</v>
      </c>
      <c r="B20" s="96">
        <v>0.31245370370370368</v>
      </c>
      <c r="C20" s="2">
        <v>5.22</v>
      </c>
      <c r="D20" s="2">
        <v>5.62</v>
      </c>
      <c r="E20" s="2">
        <v>24.41</v>
      </c>
      <c r="F20" s="2">
        <v>34.68</v>
      </c>
    </row>
    <row r="21" spans="1:6" x14ac:dyDescent="0.3">
      <c r="A21" s="95">
        <v>44938</v>
      </c>
      <c r="B21" s="96">
        <v>0.31314814814814812</v>
      </c>
      <c r="C21" s="2">
        <v>5.22</v>
      </c>
      <c r="D21" s="2">
        <v>5.62</v>
      </c>
      <c r="E21" s="2">
        <v>24.41</v>
      </c>
      <c r="F21" s="2">
        <v>34.68</v>
      </c>
    </row>
    <row r="22" spans="1:6" x14ac:dyDescent="0.3">
      <c r="A22" s="95">
        <v>44938</v>
      </c>
      <c r="B22" s="96">
        <v>0.31384259259259256</v>
      </c>
      <c r="C22" s="2">
        <v>5.22</v>
      </c>
      <c r="D22" s="2">
        <v>5.62</v>
      </c>
      <c r="E22" s="2">
        <v>24.4</v>
      </c>
      <c r="F22" s="2">
        <v>34.71</v>
      </c>
    </row>
    <row r="23" spans="1:6" x14ac:dyDescent="0.3">
      <c r="A23" s="95">
        <v>44938</v>
      </c>
      <c r="B23" s="96">
        <v>0.314537037037037</v>
      </c>
      <c r="C23" s="2">
        <v>5.22</v>
      </c>
      <c r="D23" s="2">
        <v>5.62</v>
      </c>
      <c r="E23" s="2">
        <v>24.41</v>
      </c>
      <c r="F23" s="2">
        <v>34.64</v>
      </c>
    </row>
    <row r="24" spans="1:6" x14ac:dyDescent="0.3">
      <c r="A24" s="95">
        <v>44938</v>
      </c>
      <c r="B24" s="96">
        <v>0.31523148148148145</v>
      </c>
      <c r="C24" s="2">
        <v>5.22</v>
      </c>
      <c r="D24" s="2">
        <v>5.62</v>
      </c>
      <c r="E24" s="2">
        <v>24.41</v>
      </c>
      <c r="F24" s="2">
        <v>34.58</v>
      </c>
    </row>
    <row r="25" spans="1:6" x14ac:dyDescent="0.3">
      <c r="A25" s="95">
        <v>44938</v>
      </c>
      <c r="B25" s="96">
        <v>0.31592592592592594</v>
      </c>
      <c r="C25" s="2">
        <v>5.22</v>
      </c>
      <c r="D25" s="2">
        <v>5.62</v>
      </c>
      <c r="E25" s="2">
        <v>24.39</v>
      </c>
      <c r="F25" s="2">
        <v>34.69</v>
      </c>
    </row>
    <row r="26" spans="1:6" x14ac:dyDescent="0.3">
      <c r="A26" s="95">
        <v>44938</v>
      </c>
      <c r="B26" s="96">
        <v>0.31662037037037033</v>
      </c>
      <c r="C26" s="2">
        <v>5.22</v>
      </c>
      <c r="D26" s="2">
        <v>5.62</v>
      </c>
      <c r="E26" s="2">
        <v>24.31</v>
      </c>
      <c r="F26" s="2">
        <v>34.9</v>
      </c>
    </row>
    <row r="27" spans="1:6" x14ac:dyDescent="0.3">
      <c r="A27" s="95">
        <v>44938</v>
      </c>
      <c r="B27" s="96">
        <v>0.31731481481481483</v>
      </c>
      <c r="C27" s="2">
        <v>5.22</v>
      </c>
      <c r="D27" s="2">
        <v>5.62</v>
      </c>
      <c r="E27" s="2">
        <v>24.29</v>
      </c>
      <c r="F27" s="2">
        <v>35.01</v>
      </c>
    </row>
    <row r="28" spans="1:6" x14ac:dyDescent="0.3">
      <c r="A28" s="95">
        <v>44938</v>
      </c>
      <c r="B28" s="96">
        <v>0.31800925925925927</v>
      </c>
      <c r="C28" s="2">
        <v>5.22</v>
      </c>
      <c r="D28" s="2">
        <v>5.62</v>
      </c>
      <c r="E28" s="2">
        <v>24.35</v>
      </c>
      <c r="F28" s="2">
        <v>35.04</v>
      </c>
    </row>
    <row r="29" spans="1:6" x14ac:dyDescent="0.3">
      <c r="A29" s="95">
        <v>44938</v>
      </c>
      <c r="B29" s="96">
        <v>0.31870370370370371</v>
      </c>
      <c r="C29" s="2">
        <v>5.22</v>
      </c>
      <c r="D29" s="2">
        <v>5.62</v>
      </c>
      <c r="E29" s="2">
        <v>24.38</v>
      </c>
      <c r="F29" s="2">
        <v>35.020000000000003</v>
      </c>
    </row>
    <row r="30" spans="1:6" x14ac:dyDescent="0.3">
      <c r="A30" s="95">
        <v>44938</v>
      </c>
      <c r="B30" s="96">
        <v>0.31939814814814815</v>
      </c>
      <c r="C30" s="2">
        <v>5.22</v>
      </c>
      <c r="D30" s="2">
        <v>5.62</v>
      </c>
      <c r="E30" s="2">
        <v>24.38</v>
      </c>
      <c r="F30" s="2">
        <v>35.04</v>
      </c>
    </row>
    <row r="31" spans="1:6" x14ac:dyDescent="0.3">
      <c r="A31" s="95">
        <v>44938</v>
      </c>
      <c r="B31" s="96">
        <v>0.3200925925925926</v>
      </c>
      <c r="C31" s="2">
        <v>5.2</v>
      </c>
      <c r="D31" s="2">
        <v>5.62</v>
      </c>
      <c r="E31" s="2">
        <v>24.38</v>
      </c>
      <c r="F31" s="2">
        <v>34.97</v>
      </c>
    </row>
    <row r="32" spans="1:6" x14ac:dyDescent="0.3">
      <c r="A32" s="95">
        <v>44938</v>
      </c>
      <c r="B32" s="96">
        <v>0.32078703703703704</v>
      </c>
      <c r="C32" s="2">
        <v>5.18</v>
      </c>
      <c r="D32" s="2">
        <v>5.62</v>
      </c>
      <c r="E32" s="2">
        <v>24.36</v>
      </c>
      <c r="F32" s="2">
        <v>34.96</v>
      </c>
    </row>
    <row r="33" spans="1:7" x14ac:dyDescent="0.3">
      <c r="A33" s="95">
        <v>44938</v>
      </c>
      <c r="B33" s="96">
        <v>0.32148148148148148</v>
      </c>
      <c r="C33" s="2">
        <v>5.18</v>
      </c>
      <c r="D33" s="2">
        <v>5.62</v>
      </c>
      <c r="E33" s="2">
        <v>24.37</v>
      </c>
      <c r="F33" s="2">
        <v>34.93</v>
      </c>
    </row>
    <row r="34" spans="1:7" x14ac:dyDescent="0.3">
      <c r="A34" s="95">
        <v>44938</v>
      </c>
      <c r="B34" s="96">
        <v>0.32217592592592592</v>
      </c>
      <c r="C34" s="2">
        <v>5.18</v>
      </c>
      <c r="D34" s="2">
        <v>5.62</v>
      </c>
      <c r="E34" s="2">
        <v>24.39</v>
      </c>
      <c r="F34" s="2">
        <v>34.979999999999997</v>
      </c>
    </row>
    <row r="35" spans="1:7" x14ac:dyDescent="0.3">
      <c r="A35" s="95">
        <v>44938</v>
      </c>
      <c r="B35" s="96">
        <v>0.32287037037037036</v>
      </c>
      <c r="C35" s="2">
        <v>5.18</v>
      </c>
      <c r="D35" s="2">
        <v>5.62</v>
      </c>
      <c r="E35" s="2">
        <v>24.38</v>
      </c>
      <c r="F35" s="2">
        <v>35.01</v>
      </c>
    </row>
    <row r="36" spans="1:7" x14ac:dyDescent="0.3">
      <c r="A36" s="95">
        <v>44938</v>
      </c>
      <c r="B36" s="96">
        <v>0.32356481481481481</v>
      </c>
      <c r="C36" s="2">
        <v>5.18</v>
      </c>
      <c r="D36" s="2">
        <v>5.62</v>
      </c>
      <c r="E36" s="2">
        <v>24.37</v>
      </c>
      <c r="F36" s="2">
        <v>35.07</v>
      </c>
    </row>
    <row r="37" spans="1:7" x14ac:dyDescent="0.3">
      <c r="A37" s="95">
        <v>44938</v>
      </c>
      <c r="B37" s="96">
        <v>0.32425925925925925</v>
      </c>
      <c r="C37" s="2">
        <v>5.18</v>
      </c>
      <c r="D37" s="2">
        <v>5.62</v>
      </c>
      <c r="E37" s="2">
        <v>24.4</v>
      </c>
      <c r="F37" s="2">
        <v>35.08</v>
      </c>
    </row>
    <row r="38" spans="1:7" x14ac:dyDescent="0.3">
      <c r="A38" s="95">
        <v>44938</v>
      </c>
      <c r="B38" s="96">
        <v>0.32495370370370369</v>
      </c>
      <c r="C38" s="2">
        <v>5.18</v>
      </c>
      <c r="D38" s="2">
        <v>5.62</v>
      </c>
      <c r="E38" s="2">
        <v>24.42</v>
      </c>
      <c r="F38" s="2">
        <v>35.07</v>
      </c>
    </row>
    <row r="39" spans="1:7" x14ac:dyDescent="0.3">
      <c r="A39" s="95">
        <v>44938</v>
      </c>
      <c r="B39" s="96">
        <v>0.32564814814814813</v>
      </c>
      <c r="C39" s="2">
        <v>5.18</v>
      </c>
      <c r="D39" s="2">
        <v>5.62</v>
      </c>
      <c r="E39" s="2">
        <v>24.42</v>
      </c>
      <c r="F39" s="2">
        <v>35.090000000000003</v>
      </c>
    </row>
    <row r="40" spans="1:7" x14ac:dyDescent="0.3">
      <c r="A40" s="95">
        <v>44938</v>
      </c>
      <c r="B40" s="96">
        <v>0.32634259259259263</v>
      </c>
      <c r="C40" s="2">
        <v>5.18</v>
      </c>
      <c r="D40" s="2">
        <v>5.62</v>
      </c>
      <c r="E40" s="2">
        <v>24.42</v>
      </c>
      <c r="F40" s="2">
        <v>35.08</v>
      </c>
    </row>
    <row r="41" spans="1:7" x14ac:dyDescent="0.3">
      <c r="A41" s="95">
        <v>44938</v>
      </c>
      <c r="B41" s="96">
        <v>0.32703703703703701</v>
      </c>
      <c r="C41" s="2">
        <v>5.18</v>
      </c>
      <c r="D41" s="2">
        <v>5.62</v>
      </c>
      <c r="E41" s="2">
        <v>24.42</v>
      </c>
      <c r="F41" s="2">
        <v>35.07</v>
      </c>
    </row>
    <row r="42" spans="1:7" x14ac:dyDescent="0.3">
      <c r="A42" s="95">
        <v>44938</v>
      </c>
      <c r="B42" s="96">
        <v>0.32773148148148151</v>
      </c>
      <c r="C42" s="2">
        <v>5.18</v>
      </c>
      <c r="D42" s="2">
        <v>5.62</v>
      </c>
      <c r="E42" s="2">
        <v>24.42</v>
      </c>
      <c r="F42" s="2">
        <v>35.03</v>
      </c>
    </row>
    <row r="43" spans="1:7" x14ac:dyDescent="0.3">
      <c r="A43" s="95">
        <v>44938</v>
      </c>
      <c r="B43" s="96">
        <v>0.32842592592592595</v>
      </c>
      <c r="C43" s="2">
        <v>5.18</v>
      </c>
      <c r="D43" s="2">
        <v>5.62</v>
      </c>
      <c r="E43" s="2">
        <v>24.42</v>
      </c>
      <c r="F43" s="2">
        <v>35.01</v>
      </c>
    </row>
    <row r="44" spans="1:7" x14ac:dyDescent="0.3">
      <c r="A44" s="95"/>
      <c r="B44" s="96"/>
    </row>
    <row r="45" spans="1:7" x14ac:dyDescent="0.3">
      <c r="A45" s="95">
        <v>44938</v>
      </c>
      <c r="B45" s="96">
        <v>0.3291203703703704</v>
      </c>
      <c r="C45" s="2">
        <v>5.18</v>
      </c>
      <c r="D45" s="2">
        <v>5.62</v>
      </c>
      <c r="E45" s="2">
        <v>24.41</v>
      </c>
      <c r="F45" s="2">
        <v>35.020000000000003</v>
      </c>
      <c r="G45" s="2" t="s">
        <v>216</v>
      </c>
    </row>
    <row r="46" spans="1:7" x14ac:dyDescent="0.3">
      <c r="A46" s="95">
        <v>44938</v>
      </c>
      <c r="B46" s="96">
        <v>0.32981481481481484</v>
      </c>
      <c r="C46" s="2">
        <v>5.18</v>
      </c>
      <c r="D46" s="2">
        <v>5.62</v>
      </c>
      <c r="E46" s="2">
        <v>24.41</v>
      </c>
      <c r="F46" s="2">
        <v>35.049999999999997</v>
      </c>
      <c r="G46" s="2" t="s">
        <v>221</v>
      </c>
    </row>
    <row r="47" spans="1:7" x14ac:dyDescent="0.3">
      <c r="A47" s="95">
        <v>44938</v>
      </c>
      <c r="B47" s="96">
        <v>0.33050925925925928</v>
      </c>
      <c r="C47" s="2">
        <v>5.18</v>
      </c>
      <c r="D47" s="2">
        <v>5.62</v>
      </c>
      <c r="E47" s="2">
        <v>24.39</v>
      </c>
      <c r="F47" s="2">
        <v>35.1</v>
      </c>
    </row>
    <row r="48" spans="1:7" x14ac:dyDescent="0.3">
      <c r="A48" s="95">
        <v>44938</v>
      </c>
      <c r="B48" s="96">
        <v>0.33120370370370372</v>
      </c>
      <c r="C48" s="2">
        <v>5.18</v>
      </c>
      <c r="D48" s="2">
        <v>5.62</v>
      </c>
      <c r="E48" s="2">
        <v>24.41</v>
      </c>
      <c r="F48" s="2">
        <v>35.1</v>
      </c>
    </row>
    <row r="49" spans="1:6" x14ac:dyDescent="0.3">
      <c r="A49" s="95">
        <v>44938</v>
      </c>
      <c r="B49" s="96">
        <v>0.33189814814814816</v>
      </c>
      <c r="C49" s="2">
        <v>5.18</v>
      </c>
      <c r="D49" s="2">
        <v>5.62</v>
      </c>
      <c r="E49" s="2">
        <v>24.37</v>
      </c>
      <c r="F49" s="2">
        <v>35.18</v>
      </c>
    </row>
    <row r="50" spans="1:6" x14ac:dyDescent="0.3">
      <c r="A50" s="95">
        <v>44938</v>
      </c>
      <c r="B50" s="96">
        <v>0.33259259259259261</v>
      </c>
      <c r="C50" s="2">
        <v>5.18</v>
      </c>
      <c r="D50" s="2">
        <v>5.62</v>
      </c>
      <c r="E50" s="2">
        <v>24.37</v>
      </c>
      <c r="F50" s="2">
        <v>35.19</v>
      </c>
    </row>
    <row r="51" spans="1:6" x14ac:dyDescent="0.3">
      <c r="A51" s="95">
        <v>44938</v>
      </c>
      <c r="B51" s="96">
        <v>0.33328703703703705</v>
      </c>
      <c r="C51" s="2">
        <v>5.18</v>
      </c>
      <c r="D51" s="2">
        <v>5.62</v>
      </c>
      <c r="E51" s="2">
        <v>24.38</v>
      </c>
      <c r="F51" s="2">
        <v>35.15</v>
      </c>
    </row>
    <row r="52" spans="1:6" x14ac:dyDescent="0.3">
      <c r="A52" s="95">
        <v>44938</v>
      </c>
      <c r="B52" s="96">
        <v>0.33398148148148149</v>
      </c>
      <c r="C52" s="2">
        <v>5.18</v>
      </c>
      <c r="D52" s="2">
        <v>5.62</v>
      </c>
      <c r="E52" s="2">
        <v>24.39</v>
      </c>
      <c r="F52" s="2">
        <v>35.15</v>
      </c>
    </row>
    <row r="53" spans="1:6" x14ac:dyDescent="0.3">
      <c r="A53" s="95">
        <v>44938</v>
      </c>
      <c r="B53" s="96">
        <v>0.33467592592592593</v>
      </c>
      <c r="C53" s="2">
        <v>5.18</v>
      </c>
      <c r="D53" s="2">
        <v>5.62</v>
      </c>
      <c r="E53" s="2">
        <v>24.41</v>
      </c>
      <c r="F53" s="2">
        <v>35.119999999999997</v>
      </c>
    </row>
    <row r="54" spans="1:6" x14ac:dyDescent="0.3">
      <c r="A54" s="95">
        <v>44938</v>
      </c>
      <c r="B54" s="96">
        <v>0.33537037037037037</v>
      </c>
      <c r="C54" s="2">
        <v>5.18</v>
      </c>
      <c r="D54" s="2">
        <v>5.62</v>
      </c>
      <c r="E54" s="2">
        <v>24.41</v>
      </c>
      <c r="F54" s="2">
        <v>35.08</v>
      </c>
    </row>
    <row r="55" spans="1:6" x14ac:dyDescent="0.3">
      <c r="A55" s="95">
        <v>44938</v>
      </c>
      <c r="B55" s="96">
        <v>0.33606481481481482</v>
      </c>
      <c r="C55" s="2">
        <v>5.18</v>
      </c>
      <c r="D55" s="2">
        <v>5.62</v>
      </c>
      <c r="E55" s="2">
        <v>24.38</v>
      </c>
      <c r="F55" s="2">
        <v>35.090000000000003</v>
      </c>
    </row>
    <row r="56" spans="1:6" x14ac:dyDescent="0.3">
      <c r="A56" s="95">
        <v>44938</v>
      </c>
      <c r="B56" s="96">
        <v>0.33675925925925926</v>
      </c>
      <c r="C56" s="2">
        <v>5.18</v>
      </c>
      <c r="D56" s="2">
        <v>5.62</v>
      </c>
      <c r="E56" s="2">
        <v>24.38</v>
      </c>
      <c r="F56" s="2">
        <v>35.11</v>
      </c>
    </row>
    <row r="57" spans="1:6" x14ac:dyDescent="0.3">
      <c r="A57" s="95">
        <v>44938</v>
      </c>
      <c r="B57" s="96">
        <v>0.3374537037037037</v>
      </c>
      <c r="C57" s="2">
        <v>5.18</v>
      </c>
      <c r="D57" s="2">
        <v>5.62</v>
      </c>
      <c r="E57" s="2">
        <v>24.39</v>
      </c>
      <c r="F57" s="2">
        <v>35.1</v>
      </c>
    </row>
    <row r="58" spans="1:6" x14ac:dyDescent="0.3">
      <c r="A58" s="95">
        <v>44938</v>
      </c>
      <c r="B58" s="96">
        <v>0.33814814814814814</v>
      </c>
      <c r="C58" s="2">
        <v>5.18</v>
      </c>
      <c r="D58" s="2">
        <v>5.62</v>
      </c>
      <c r="E58" s="2">
        <v>24.35</v>
      </c>
      <c r="F58" s="2">
        <v>35.14</v>
      </c>
    </row>
    <row r="59" spans="1:6" x14ac:dyDescent="0.3">
      <c r="A59" s="95">
        <v>44938</v>
      </c>
      <c r="B59" s="96">
        <v>0.33884259259259258</v>
      </c>
      <c r="C59" s="2">
        <v>5.18</v>
      </c>
      <c r="D59" s="2">
        <v>5.62</v>
      </c>
      <c r="E59" s="2">
        <v>24.38</v>
      </c>
      <c r="F59" s="2">
        <v>35.11</v>
      </c>
    </row>
    <row r="60" spans="1:6" x14ac:dyDescent="0.3">
      <c r="A60" s="95">
        <v>44938</v>
      </c>
      <c r="B60" s="96">
        <v>0.33953703703703703</v>
      </c>
      <c r="C60" s="2">
        <v>5.18</v>
      </c>
      <c r="D60" s="2">
        <v>5.62</v>
      </c>
      <c r="E60" s="2">
        <v>24.41</v>
      </c>
      <c r="F60" s="2">
        <v>35.08</v>
      </c>
    </row>
    <row r="61" spans="1:6" x14ac:dyDescent="0.3">
      <c r="A61" s="95">
        <v>44938</v>
      </c>
      <c r="B61" s="96">
        <v>0.34023148148148147</v>
      </c>
      <c r="C61" s="2">
        <v>5.18</v>
      </c>
      <c r="D61" s="2">
        <v>5.62</v>
      </c>
      <c r="E61" s="2">
        <v>24.37</v>
      </c>
      <c r="F61" s="2">
        <v>35.130000000000003</v>
      </c>
    </row>
    <row r="62" spans="1:6" x14ac:dyDescent="0.3">
      <c r="A62" s="95">
        <v>44938</v>
      </c>
      <c r="B62" s="96">
        <v>0.34092592592592591</v>
      </c>
      <c r="C62" s="2">
        <v>5.18</v>
      </c>
      <c r="D62" s="2">
        <v>5.62</v>
      </c>
      <c r="E62" s="2">
        <v>24.39</v>
      </c>
      <c r="F62" s="2">
        <v>35.130000000000003</v>
      </c>
    </row>
    <row r="63" spans="1:6" x14ac:dyDescent="0.3">
      <c r="A63" s="95">
        <v>44938</v>
      </c>
      <c r="B63" s="96">
        <v>0.34162037037037035</v>
      </c>
      <c r="C63" s="2">
        <v>5.18</v>
      </c>
      <c r="D63" s="2">
        <v>5.62</v>
      </c>
      <c r="E63" s="2">
        <v>24.35</v>
      </c>
      <c r="F63" s="2">
        <v>35.159999999999997</v>
      </c>
    </row>
    <row r="64" spans="1:6" x14ac:dyDescent="0.3">
      <c r="A64" s="95">
        <v>44938</v>
      </c>
      <c r="B64" s="96">
        <v>0.34231481481481479</v>
      </c>
      <c r="C64" s="2">
        <v>5.18</v>
      </c>
      <c r="D64" s="2">
        <v>5.62</v>
      </c>
      <c r="E64" s="2">
        <v>24.35</v>
      </c>
      <c r="F64" s="2">
        <v>35.119999999999997</v>
      </c>
    </row>
    <row r="65" spans="1:6" x14ac:dyDescent="0.3">
      <c r="A65" s="95">
        <v>44938</v>
      </c>
      <c r="B65" s="96">
        <v>0.34300925925925929</v>
      </c>
      <c r="C65" s="2">
        <v>5.18</v>
      </c>
      <c r="D65" s="2">
        <v>5.62</v>
      </c>
      <c r="E65" s="2">
        <v>24.34</v>
      </c>
      <c r="F65" s="2">
        <v>35.090000000000003</v>
      </c>
    </row>
    <row r="66" spans="1:6" x14ac:dyDescent="0.3">
      <c r="A66" s="95">
        <v>44938</v>
      </c>
      <c r="B66" s="96">
        <v>0.34370370370370368</v>
      </c>
      <c r="C66" s="2">
        <v>5.18</v>
      </c>
      <c r="D66" s="2">
        <v>5.62</v>
      </c>
      <c r="E66" s="2">
        <v>24.38</v>
      </c>
      <c r="F66" s="2">
        <v>35.020000000000003</v>
      </c>
    </row>
    <row r="67" spans="1:6" x14ac:dyDescent="0.3">
      <c r="A67" s="95">
        <v>44938</v>
      </c>
      <c r="B67" s="96">
        <v>0.34439814814814818</v>
      </c>
      <c r="C67" s="2">
        <v>5.18</v>
      </c>
      <c r="D67" s="2">
        <v>5.62</v>
      </c>
      <c r="E67" s="2">
        <v>24.41</v>
      </c>
      <c r="F67" s="2">
        <v>35.01</v>
      </c>
    </row>
    <row r="68" spans="1:6" x14ac:dyDescent="0.3">
      <c r="A68" s="95">
        <v>44938</v>
      </c>
      <c r="B68" s="96">
        <v>0.34509259259259256</v>
      </c>
      <c r="C68" s="2">
        <v>5.18</v>
      </c>
      <c r="D68" s="2">
        <v>5.62</v>
      </c>
      <c r="E68" s="2">
        <v>24.4</v>
      </c>
      <c r="F68" s="2">
        <v>35.03</v>
      </c>
    </row>
    <row r="69" spans="1:6" x14ac:dyDescent="0.3">
      <c r="A69" s="95">
        <v>44938</v>
      </c>
      <c r="B69" s="96">
        <v>0.34578703703703706</v>
      </c>
      <c r="C69" s="2">
        <v>5.18</v>
      </c>
      <c r="D69" s="2">
        <v>5.62</v>
      </c>
      <c r="E69" s="2">
        <v>24.38</v>
      </c>
      <c r="F69" s="2">
        <v>35</v>
      </c>
    </row>
    <row r="70" spans="1:6" x14ac:dyDescent="0.3">
      <c r="A70" s="95">
        <v>44938</v>
      </c>
      <c r="B70" s="96">
        <v>0.34648148148148145</v>
      </c>
      <c r="C70" s="2">
        <v>5.18</v>
      </c>
      <c r="D70" s="2">
        <v>5.62</v>
      </c>
      <c r="E70" s="2">
        <v>24.38</v>
      </c>
      <c r="F70" s="2">
        <v>34.96</v>
      </c>
    </row>
    <row r="71" spans="1:6" x14ac:dyDescent="0.3">
      <c r="A71" s="95">
        <v>44938</v>
      </c>
      <c r="B71" s="96">
        <v>0.34717592592592594</v>
      </c>
      <c r="C71" s="2">
        <v>5.18</v>
      </c>
      <c r="D71" s="2">
        <v>5.62</v>
      </c>
      <c r="E71" s="2">
        <v>24.4</v>
      </c>
      <c r="F71" s="2">
        <v>34.909999999999997</v>
      </c>
    </row>
    <row r="72" spans="1:6" x14ac:dyDescent="0.3">
      <c r="A72" s="95">
        <v>44938</v>
      </c>
      <c r="B72" s="96">
        <v>0.34787037037037033</v>
      </c>
      <c r="C72" s="2">
        <v>5.18</v>
      </c>
      <c r="D72" s="2">
        <v>5.62</v>
      </c>
      <c r="E72" s="2">
        <v>24.38</v>
      </c>
      <c r="F72" s="2">
        <v>34.97</v>
      </c>
    </row>
    <row r="73" spans="1:6" x14ac:dyDescent="0.3">
      <c r="A73" s="95">
        <v>44938</v>
      </c>
      <c r="B73" s="96">
        <v>0.34856481481481483</v>
      </c>
      <c r="C73" s="2">
        <v>5.18</v>
      </c>
      <c r="D73" s="2">
        <v>5.62</v>
      </c>
      <c r="E73" s="2">
        <v>24.4</v>
      </c>
      <c r="F73" s="2">
        <v>34.979999999999997</v>
      </c>
    </row>
    <row r="74" spans="1:6" x14ac:dyDescent="0.3">
      <c r="A74" s="95">
        <v>44938</v>
      </c>
      <c r="B74" s="96">
        <v>0.34925925925925921</v>
      </c>
      <c r="C74" s="2">
        <v>5.18</v>
      </c>
      <c r="D74" s="2">
        <v>5.62</v>
      </c>
      <c r="E74" s="2">
        <v>24.36</v>
      </c>
      <c r="F74" s="2">
        <v>35.049999999999997</v>
      </c>
    </row>
    <row r="75" spans="1:6" x14ac:dyDescent="0.3">
      <c r="A75" s="95">
        <v>44938</v>
      </c>
      <c r="B75" s="96">
        <v>0.34995370370370371</v>
      </c>
      <c r="C75" s="2">
        <v>5.18</v>
      </c>
      <c r="D75" s="2">
        <v>5.62</v>
      </c>
      <c r="E75" s="2">
        <v>24.33</v>
      </c>
      <c r="F75" s="2">
        <v>35.07</v>
      </c>
    </row>
    <row r="76" spans="1:6" x14ac:dyDescent="0.3">
      <c r="A76" s="95">
        <v>44938</v>
      </c>
      <c r="B76" s="96">
        <v>0.3506481481481481</v>
      </c>
      <c r="C76" s="2">
        <v>5.18</v>
      </c>
      <c r="D76" s="2">
        <v>5.62</v>
      </c>
      <c r="E76" s="2">
        <v>24.31</v>
      </c>
      <c r="F76" s="2">
        <v>35.090000000000003</v>
      </c>
    </row>
    <row r="77" spans="1:6" x14ac:dyDescent="0.3">
      <c r="A77" s="95">
        <v>44938</v>
      </c>
      <c r="B77" s="96">
        <v>0.3513425925925926</v>
      </c>
      <c r="C77" s="2">
        <v>5.18</v>
      </c>
      <c r="D77" s="2">
        <v>5.62</v>
      </c>
      <c r="E77" s="2">
        <v>24.35</v>
      </c>
      <c r="F77" s="2">
        <v>35.119999999999997</v>
      </c>
    </row>
    <row r="78" spans="1:6" x14ac:dyDescent="0.3">
      <c r="A78" s="95">
        <v>44938</v>
      </c>
      <c r="B78" s="96">
        <v>0.35203703703703698</v>
      </c>
      <c r="C78" s="2">
        <v>5.18</v>
      </c>
      <c r="D78" s="2">
        <v>5.62</v>
      </c>
      <c r="E78" s="2">
        <v>24.36</v>
      </c>
      <c r="F78" s="2">
        <v>35.1</v>
      </c>
    </row>
    <row r="79" spans="1:6" x14ac:dyDescent="0.3">
      <c r="A79" s="95">
        <v>44938</v>
      </c>
      <c r="B79" s="96">
        <v>0.35273148148148148</v>
      </c>
      <c r="C79" s="2">
        <v>5.18</v>
      </c>
      <c r="D79" s="2">
        <v>5.62</v>
      </c>
      <c r="E79" s="2">
        <v>24.35</v>
      </c>
      <c r="F79" s="2">
        <v>35.090000000000003</v>
      </c>
    </row>
    <row r="80" spans="1:6" x14ac:dyDescent="0.3">
      <c r="A80" s="95">
        <v>44938</v>
      </c>
      <c r="B80" s="96">
        <v>0.35342592592592598</v>
      </c>
      <c r="C80" s="2">
        <v>5.18</v>
      </c>
      <c r="D80" s="2">
        <v>5.62</v>
      </c>
      <c r="E80" s="2">
        <v>24.35</v>
      </c>
      <c r="F80" s="2">
        <v>35.11</v>
      </c>
    </row>
    <row r="81" spans="1:6" x14ac:dyDescent="0.3">
      <c r="A81" s="95">
        <v>44938</v>
      </c>
      <c r="B81" s="96">
        <v>0.35412037037037036</v>
      </c>
      <c r="C81" s="2">
        <v>5.18</v>
      </c>
      <c r="D81" s="2">
        <v>5.62</v>
      </c>
      <c r="E81" s="2">
        <v>24.35</v>
      </c>
      <c r="F81" s="2">
        <v>35.06</v>
      </c>
    </row>
    <row r="82" spans="1:6" x14ac:dyDescent="0.3">
      <c r="A82" s="95">
        <v>44938</v>
      </c>
      <c r="B82" s="96">
        <v>0.35481481481481486</v>
      </c>
      <c r="C82" s="2">
        <v>5.18</v>
      </c>
      <c r="D82" s="2">
        <v>5.62</v>
      </c>
      <c r="E82" s="2">
        <v>24.35</v>
      </c>
      <c r="F82" s="2">
        <v>35.06</v>
      </c>
    </row>
    <row r="83" spans="1:6" x14ac:dyDescent="0.3">
      <c r="A83" s="95">
        <v>44938</v>
      </c>
      <c r="B83" s="96">
        <v>0.35550925925925925</v>
      </c>
      <c r="C83" s="2">
        <v>5.18</v>
      </c>
      <c r="D83" s="2">
        <v>5.62</v>
      </c>
      <c r="E83" s="2">
        <v>24.4</v>
      </c>
      <c r="F83" s="2">
        <v>34.950000000000003</v>
      </c>
    </row>
    <row r="84" spans="1:6" x14ac:dyDescent="0.3">
      <c r="A84" s="95">
        <v>44938</v>
      </c>
      <c r="B84" s="96">
        <v>0.35620370370370374</v>
      </c>
      <c r="C84" s="2">
        <v>5.18</v>
      </c>
      <c r="D84" s="2">
        <v>5.62</v>
      </c>
      <c r="E84" s="2">
        <v>24.39</v>
      </c>
      <c r="F84" s="2">
        <v>34.979999999999997</v>
      </c>
    </row>
    <row r="85" spans="1:6" x14ac:dyDescent="0.3">
      <c r="A85" s="95">
        <v>44938</v>
      </c>
      <c r="B85" s="96">
        <v>0.35689814814814813</v>
      </c>
      <c r="C85" s="2">
        <v>5.18</v>
      </c>
      <c r="D85" s="2">
        <v>5.62</v>
      </c>
      <c r="E85" s="2">
        <v>24.38</v>
      </c>
      <c r="F85" s="2">
        <v>35.04</v>
      </c>
    </row>
    <row r="86" spans="1:6" x14ac:dyDescent="0.3">
      <c r="A86" s="95">
        <v>44938</v>
      </c>
      <c r="B86" s="96">
        <v>0.35759259259259263</v>
      </c>
      <c r="C86" s="2">
        <v>5.18</v>
      </c>
      <c r="D86" s="2">
        <v>5.62</v>
      </c>
      <c r="E86" s="2">
        <v>24.37</v>
      </c>
      <c r="F86" s="2">
        <v>35.06</v>
      </c>
    </row>
    <row r="87" spans="1:6" x14ac:dyDescent="0.3">
      <c r="A87" s="95">
        <v>44938</v>
      </c>
      <c r="B87" s="96">
        <v>0.35828703703703701</v>
      </c>
      <c r="C87" s="2">
        <v>5.18</v>
      </c>
      <c r="D87" s="2">
        <v>5.62</v>
      </c>
      <c r="E87" s="2">
        <v>24.35</v>
      </c>
      <c r="F87" s="2">
        <v>35.14</v>
      </c>
    </row>
    <row r="88" spans="1:6" x14ac:dyDescent="0.3">
      <c r="A88" s="95">
        <v>44938</v>
      </c>
      <c r="B88" s="96">
        <v>0.35898148148148151</v>
      </c>
      <c r="C88" s="2">
        <v>5.18</v>
      </c>
      <c r="D88" s="2">
        <v>5.62</v>
      </c>
      <c r="E88" s="2">
        <v>24.37</v>
      </c>
      <c r="F88" s="2">
        <v>35.130000000000003</v>
      </c>
    </row>
    <row r="89" spans="1:6" x14ac:dyDescent="0.3">
      <c r="A89" s="95">
        <v>44938</v>
      </c>
      <c r="B89" s="96">
        <v>0.3596759259259259</v>
      </c>
      <c r="C89" s="2">
        <v>5.18</v>
      </c>
      <c r="D89" s="2">
        <v>5.62</v>
      </c>
      <c r="E89" s="2">
        <v>24.38</v>
      </c>
      <c r="F89" s="2">
        <v>35.08</v>
      </c>
    </row>
    <row r="90" spans="1:6" x14ac:dyDescent="0.3">
      <c r="A90" s="95">
        <v>44938</v>
      </c>
      <c r="B90" s="96">
        <v>0.3603703703703704</v>
      </c>
      <c r="C90" s="2">
        <v>5.18</v>
      </c>
      <c r="D90" s="2">
        <v>5.62</v>
      </c>
      <c r="E90" s="2">
        <v>24.4</v>
      </c>
      <c r="F90" s="2">
        <v>35.08</v>
      </c>
    </row>
    <row r="91" spans="1:6" x14ac:dyDescent="0.3">
      <c r="A91" s="95">
        <v>44938</v>
      </c>
      <c r="B91" s="96">
        <v>0.36106481481481478</v>
      </c>
      <c r="C91" s="2">
        <v>5.18</v>
      </c>
      <c r="D91" s="2">
        <v>5.62</v>
      </c>
      <c r="E91" s="2">
        <v>24.38</v>
      </c>
      <c r="F91" s="2">
        <v>35.08</v>
      </c>
    </row>
    <row r="92" spans="1:6" x14ac:dyDescent="0.3">
      <c r="A92" s="95">
        <v>44938</v>
      </c>
      <c r="B92" s="96">
        <v>0.36175925925925928</v>
      </c>
      <c r="C92" s="2">
        <v>5.18</v>
      </c>
      <c r="D92" s="2">
        <v>5.62</v>
      </c>
      <c r="E92" s="2">
        <v>24.41</v>
      </c>
      <c r="F92" s="2">
        <v>35.03</v>
      </c>
    </row>
    <row r="93" spans="1:6" x14ac:dyDescent="0.3">
      <c r="A93" s="95">
        <v>44938</v>
      </c>
      <c r="B93" s="96">
        <v>0.36245370370370367</v>
      </c>
      <c r="C93" s="2">
        <v>5.18</v>
      </c>
      <c r="D93" s="2">
        <v>5.62</v>
      </c>
      <c r="E93" s="2">
        <v>24.42</v>
      </c>
      <c r="F93" s="2">
        <v>35.01</v>
      </c>
    </row>
    <row r="94" spans="1:6" x14ac:dyDescent="0.3">
      <c r="A94" s="95">
        <v>44938</v>
      </c>
      <c r="B94" s="96">
        <v>0.36314814814814816</v>
      </c>
      <c r="C94" s="2">
        <v>5.18</v>
      </c>
      <c r="D94" s="2">
        <v>5.62</v>
      </c>
      <c r="E94" s="2">
        <v>24.42</v>
      </c>
      <c r="F94" s="2">
        <v>35.03</v>
      </c>
    </row>
    <row r="95" spans="1:6" x14ac:dyDescent="0.3">
      <c r="A95" s="95">
        <v>44938</v>
      </c>
      <c r="B95" s="96">
        <v>0.36384259259259261</v>
      </c>
      <c r="C95" s="2">
        <v>5.18</v>
      </c>
      <c r="D95" s="2">
        <v>5.62</v>
      </c>
      <c r="E95" s="2">
        <v>24.42</v>
      </c>
      <c r="F95" s="2">
        <v>35.03</v>
      </c>
    </row>
    <row r="96" spans="1:6" x14ac:dyDescent="0.3">
      <c r="A96" s="95">
        <v>44938</v>
      </c>
      <c r="B96" s="96">
        <v>0.36453703703703705</v>
      </c>
      <c r="C96" s="2">
        <v>5.18</v>
      </c>
      <c r="D96" s="2">
        <v>5.62</v>
      </c>
      <c r="E96" s="2">
        <v>24.39</v>
      </c>
      <c r="F96" s="2">
        <v>35.090000000000003</v>
      </c>
    </row>
    <row r="97" spans="1:6" x14ac:dyDescent="0.3">
      <c r="A97" s="95">
        <v>44938</v>
      </c>
      <c r="B97" s="96">
        <v>0.36523148148148149</v>
      </c>
      <c r="C97" s="2">
        <v>5.18</v>
      </c>
      <c r="D97" s="2">
        <v>5.62</v>
      </c>
      <c r="E97" s="2">
        <v>24.41</v>
      </c>
      <c r="F97" s="2">
        <v>35.1</v>
      </c>
    </row>
    <row r="98" spans="1:6" x14ac:dyDescent="0.3">
      <c r="A98" s="95">
        <v>44938</v>
      </c>
      <c r="B98" s="96">
        <v>0.36592592592592593</v>
      </c>
      <c r="C98" s="2">
        <v>5.18</v>
      </c>
      <c r="D98" s="2">
        <v>5.62</v>
      </c>
      <c r="E98" s="2">
        <v>24.42</v>
      </c>
      <c r="F98" s="2">
        <v>35.03</v>
      </c>
    </row>
    <row r="99" spans="1:6" x14ac:dyDescent="0.3">
      <c r="A99" s="95">
        <v>44938</v>
      </c>
      <c r="B99" s="96">
        <v>0.36662037037037037</v>
      </c>
      <c r="C99" s="2">
        <v>5.18</v>
      </c>
      <c r="D99" s="2">
        <v>5.62</v>
      </c>
      <c r="E99" s="2">
        <v>24.42</v>
      </c>
      <c r="F99" s="2">
        <v>34.94</v>
      </c>
    </row>
    <row r="100" spans="1:6" x14ac:dyDescent="0.3">
      <c r="A100" s="95">
        <v>44938</v>
      </c>
      <c r="B100" s="96">
        <v>0.36731481481481482</v>
      </c>
      <c r="C100" s="2">
        <v>5.18</v>
      </c>
      <c r="D100" s="2">
        <v>5.62</v>
      </c>
      <c r="E100" s="2">
        <v>24.42</v>
      </c>
      <c r="F100" s="2">
        <v>34.950000000000003</v>
      </c>
    </row>
    <row r="101" spans="1:6" x14ac:dyDescent="0.3">
      <c r="A101" s="95">
        <v>44938</v>
      </c>
      <c r="B101" s="96">
        <v>0.36800925925925926</v>
      </c>
      <c r="C101" s="2">
        <v>5.18</v>
      </c>
      <c r="D101" s="2">
        <v>5.62</v>
      </c>
      <c r="E101" s="2">
        <v>24.42</v>
      </c>
      <c r="F101" s="2">
        <v>35</v>
      </c>
    </row>
    <row r="102" spans="1:6" x14ac:dyDescent="0.3">
      <c r="A102" s="95">
        <v>44938</v>
      </c>
      <c r="B102" s="96">
        <v>0.3687037037037037</v>
      </c>
      <c r="C102" s="2">
        <v>5.18</v>
      </c>
      <c r="D102" s="2">
        <v>5.62</v>
      </c>
      <c r="E102" s="2">
        <v>24.41</v>
      </c>
      <c r="F102" s="2">
        <v>34.979999999999997</v>
      </c>
    </row>
    <row r="103" spans="1:6" x14ac:dyDescent="0.3">
      <c r="A103" s="95">
        <v>44938</v>
      </c>
      <c r="B103" s="96">
        <v>0.36939814814814814</v>
      </c>
      <c r="C103" s="2">
        <v>5.18</v>
      </c>
      <c r="D103" s="2">
        <v>5.62</v>
      </c>
      <c r="E103" s="2">
        <v>24.41</v>
      </c>
      <c r="F103" s="2">
        <v>34.92</v>
      </c>
    </row>
    <row r="104" spans="1:6" x14ac:dyDescent="0.3">
      <c r="A104" s="95">
        <v>44938</v>
      </c>
      <c r="B104" s="96">
        <v>0.37009259259259258</v>
      </c>
      <c r="C104" s="2">
        <v>5.18</v>
      </c>
      <c r="D104" s="2">
        <v>5.62</v>
      </c>
      <c r="E104" s="2">
        <v>24.41</v>
      </c>
      <c r="F104" s="2">
        <v>34.94</v>
      </c>
    </row>
    <row r="105" spans="1:6" x14ac:dyDescent="0.3">
      <c r="A105" s="95">
        <v>44938</v>
      </c>
      <c r="B105" s="96">
        <v>0.37078703703703703</v>
      </c>
      <c r="C105" s="2">
        <v>5.18</v>
      </c>
      <c r="D105" s="2">
        <v>5.62</v>
      </c>
      <c r="E105" s="2">
        <v>24.42</v>
      </c>
      <c r="F105" s="2">
        <v>35.020000000000003</v>
      </c>
    </row>
    <row r="106" spans="1:6" x14ac:dyDescent="0.3">
      <c r="A106" s="95">
        <v>44938</v>
      </c>
      <c r="B106" s="96">
        <v>0.37148148148148147</v>
      </c>
      <c r="C106" s="2">
        <v>5.18</v>
      </c>
      <c r="D106" s="2">
        <v>5.62</v>
      </c>
      <c r="E106" s="2">
        <v>24.42</v>
      </c>
      <c r="F106" s="2">
        <v>35.020000000000003</v>
      </c>
    </row>
    <row r="107" spans="1:6" x14ac:dyDescent="0.3">
      <c r="A107" s="95">
        <v>44938</v>
      </c>
      <c r="B107" s="96">
        <v>0.37217592592592591</v>
      </c>
      <c r="C107" s="2">
        <v>5.18</v>
      </c>
      <c r="D107" s="2">
        <v>5.62</v>
      </c>
      <c r="E107" s="2">
        <v>24.42</v>
      </c>
      <c r="F107" s="2">
        <v>35.01</v>
      </c>
    </row>
    <row r="108" spans="1:6" x14ac:dyDescent="0.3">
      <c r="A108" s="95">
        <v>44938</v>
      </c>
      <c r="B108" s="96">
        <v>0.37287037037037035</v>
      </c>
      <c r="C108" s="2">
        <v>5.18</v>
      </c>
      <c r="D108" s="2">
        <v>5.62</v>
      </c>
      <c r="E108" s="2">
        <v>24.42</v>
      </c>
      <c r="F108" s="2">
        <v>34.979999999999997</v>
      </c>
    </row>
    <row r="109" spans="1:6" x14ac:dyDescent="0.3">
      <c r="A109" s="95">
        <v>44938</v>
      </c>
      <c r="B109" s="96">
        <v>0.37356481481481479</v>
      </c>
      <c r="C109" s="2">
        <v>5.18</v>
      </c>
      <c r="D109" s="2">
        <v>5.62</v>
      </c>
      <c r="E109" s="2">
        <v>24.42</v>
      </c>
      <c r="F109" s="2">
        <v>35.01</v>
      </c>
    </row>
    <row r="110" spans="1:6" x14ac:dyDescent="0.3">
      <c r="A110" s="95">
        <v>44938</v>
      </c>
      <c r="B110" s="96">
        <v>0.37425925925925929</v>
      </c>
      <c r="C110" s="2">
        <v>5.18</v>
      </c>
      <c r="D110" s="2">
        <v>5.62</v>
      </c>
      <c r="E110" s="2">
        <v>24.42</v>
      </c>
      <c r="F110" s="2">
        <v>35.04</v>
      </c>
    </row>
    <row r="111" spans="1:6" x14ac:dyDescent="0.3">
      <c r="A111" s="95">
        <v>44938</v>
      </c>
      <c r="B111" s="96">
        <v>0.37495370370370368</v>
      </c>
      <c r="C111" s="2">
        <v>5.18</v>
      </c>
      <c r="D111" s="2">
        <v>5.62</v>
      </c>
      <c r="E111" s="2">
        <v>24.42</v>
      </c>
      <c r="F111" s="2">
        <v>35.020000000000003</v>
      </c>
    </row>
    <row r="112" spans="1:6" x14ac:dyDescent="0.3">
      <c r="A112" s="95">
        <v>44938</v>
      </c>
      <c r="B112" s="96">
        <v>0.37564814814814818</v>
      </c>
      <c r="C112" s="2">
        <v>5.18</v>
      </c>
      <c r="D112" s="2">
        <v>5.62</v>
      </c>
      <c r="E112" s="2">
        <v>24.42</v>
      </c>
      <c r="F112" s="2">
        <v>34.979999999999997</v>
      </c>
    </row>
    <row r="113" spans="1:6" x14ac:dyDescent="0.3">
      <c r="A113" s="95">
        <v>44938</v>
      </c>
      <c r="B113" s="96">
        <v>0.37634259259259256</v>
      </c>
      <c r="C113" s="2">
        <v>5.18</v>
      </c>
      <c r="D113" s="2">
        <v>5.62</v>
      </c>
      <c r="E113" s="2">
        <v>24.43</v>
      </c>
      <c r="F113" s="2">
        <v>34.89</v>
      </c>
    </row>
    <row r="114" spans="1:6" x14ac:dyDescent="0.3">
      <c r="A114" s="95">
        <v>44938</v>
      </c>
      <c r="B114" s="96">
        <v>0.37703703703703706</v>
      </c>
      <c r="C114" s="2">
        <v>5.18</v>
      </c>
      <c r="D114" s="2">
        <v>5.62</v>
      </c>
      <c r="E114" s="2">
        <v>24.45</v>
      </c>
      <c r="F114" s="2">
        <v>34.840000000000003</v>
      </c>
    </row>
    <row r="115" spans="1:6" x14ac:dyDescent="0.3">
      <c r="A115" s="95">
        <v>44938</v>
      </c>
      <c r="B115" s="96">
        <v>0.37773148148148145</v>
      </c>
      <c r="C115" s="2">
        <v>5.18</v>
      </c>
      <c r="D115" s="2">
        <v>5.62</v>
      </c>
      <c r="E115" s="2">
        <v>24.44</v>
      </c>
      <c r="F115" s="2">
        <v>34.93</v>
      </c>
    </row>
    <row r="116" spans="1:6" x14ac:dyDescent="0.3">
      <c r="A116" s="95">
        <v>44938</v>
      </c>
      <c r="B116" s="96">
        <v>0.37842592592592594</v>
      </c>
      <c r="C116" s="2">
        <v>5.18</v>
      </c>
      <c r="D116" s="2">
        <v>5.62</v>
      </c>
      <c r="E116" s="2">
        <v>24.48</v>
      </c>
      <c r="F116" s="2">
        <v>34.869999999999997</v>
      </c>
    </row>
    <row r="117" spans="1:6" x14ac:dyDescent="0.3">
      <c r="A117" s="95">
        <v>44938</v>
      </c>
      <c r="B117" s="96">
        <v>0.37912037037037033</v>
      </c>
      <c r="C117" s="2">
        <v>5.18</v>
      </c>
      <c r="D117" s="2">
        <v>5.62</v>
      </c>
      <c r="E117" s="2">
        <v>24.49</v>
      </c>
      <c r="F117" s="2">
        <v>34.83</v>
      </c>
    </row>
    <row r="118" spans="1:6" x14ac:dyDescent="0.3">
      <c r="A118" s="95">
        <v>44938</v>
      </c>
      <c r="B118" s="96">
        <v>0.37981481481481483</v>
      </c>
      <c r="C118" s="2">
        <v>5.18</v>
      </c>
      <c r="D118" s="2">
        <v>5.62</v>
      </c>
      <c r="E118" s="2">
        <v>24.46</v>
      </c>
      <c r="F118" s="2">
        <v>34.92</v>
      </c>
    </row>
    <row r="119" spans="1:6" x14ac:dyDescent="0.3">
      <c r="A119" s="95">
        <v>44938</v>
      </c>
      <c r="B119" s="96">
        <v>0.38050925925925921</v>
      </c>
      <c r="C119" s="2">
        <v>5.18</v>
      </c>
      <c r="D119" s="2">
        <v>5.62</v>
      </c>
      <c r="E119" s="2">
        <v>24.46</v>
      </c>
      <c r="F119" s="2">
        <v>34.93</v>
      </c>
    </row>
    <row r="120" spans="1:6" x14ac:dyDescent="0.3">
      <c r="A120" s="95">
        <v>44938</v>
      </c>
      <c r="B120" s="96">
        <v>0.38120370370370371</v>
      </c>
      <c r="C120" s="2">
        <v>5.18</v>
      </c>
      <c r="D120" s="2">
        <v>5.62</v>
      </c>
      <c r="E120" s="2">
        <v>24.47</v>
      </c>
      <c r="F120" s="2">
        <v>34.99</v>
      </c>
    </row>
    <row r="121" spans="1:6" x14ac:dyDescent="0.3">
      <c r="A121" s="95">
        <v>44938</v>
      </c>
      <c r="B121" s="96">
        <v>0.3818981481481481</v>
      </c>
      <c r="C121" s="2">
        <v>5.18</v>
      </c>
      <c r="D121" s="2">
        <v>5.62</v>
      </c>
      <c r="E121" s="2">
        <v>24.47</v>
      </c>
      <c r="F121" s="2">
        <v>34.96</v>
      </c>
    </row>
    <row r="122" spans="1:6" x14ac:dyDescent="0.3">
      <c r="A122" s="95">
        <v>44938</v>
      </c>
      <c r="B122" s="96">
        <v>0.3825925925925926</v>
      </c>
      <c r="C122" s="2">
        <v>5.18</v>
      </c>
      <c r="D122" s="2">
        <v>5.62</v>
      </c>
      <c r="E122" s="2">
        <v>24.49</v>
      </c>
      <c r="F122" s="2">
        <v>34.89</v>
      </c>
    </row>
    <row r="123" spans="1:6" x14ac:dyDescent="0.3">
      <c r="A123" s="95">
        <v>44938</v>
      </c>
      <c r="B123" s="96">
        <v>0.38328703703703698</v>
      </c>
      <c r="C123" s="2">
        <v>5.18</v>
      </c>
      <c r="D123" s="2">
        <v>5.62</v>
      </c>
      <c r="E123" s="2">
        <v>24.49</v>
      </c>
      <c r="F123" s="2">
        <v>34.86</v>
      </c>
    </row>
    <row r="124" spans="1:6" x14ac:dyDescent="0.3">
      <c r="A124" s="95">
        <v>44938</v>
      </c>
      <c r="B124" s="96">
        <v>0.38398148148148148</v>
      </c>
      <c r="C124" s="2">
        <v>5.18</v>
      </c>
      <c r="D124" s="2">
        <v>5.62</v>
      </c>
      <c r="E124" s="2">
        <v>24.49</v>
      </c>
      <c r="F124" s="2">
        <v>34.880000000000003</v>
      </c>
    </row>
    <row r="125" spans="1:6" x14ac:dyDescent="0.3">
      <c r="A125" s="95">
        <v>44938</v>
      </c>
      <c r="B125" s="96">
        <v>0.38467592592592598</v>
      </c>
      <c r="C125" s="2">
        <v>5.18</v>
      </c>
      <c r="D125" s="2">
        <v>5.62</v>
      </c>
      <c r="E125" s="2">
        <v>24.51</v>
      </c>
      <c r="F125" s="2">
        <v>34.99</v>
      </c>
    </row>
    <row r="126" spans="1:6" x14ac:dyDescent="0.3">
      <c r="A126" s="95">
        <v>44938</v>
      </c>
      <c r="B126" s="96">
        <v>0.38537037037037036</v>
      </c>
      <c r="C126" s="2">
        <v>5.18</v>
      </c>
      <c r="D126" s="2">
        <v>5.62</v>
      </c>
      <c r="E126" s="2">
        <v>24.55</v>
      </c>
      <c r="F126" s="2">
        <v>35.03</v>
      </c>
    </row>
    <row r="127" spans="1:6" x14ac:dyDescent="0.3">
      <c r="A127" s="95">
        <v>44938</v>
      </c>
      <c r="B127" s="96">
        <v>0.38606481481481486</v>
      </c>
      <c r="C127" s="2">
        <v>5.18</v>
      </c>
      <c r="D127" s="2">
        <v>5.62</v>
      </c>
      <c r="E127" s="2">
        <v>24.61</v>
      </c>
      <c r="F127" s="2">
        <v>34.979999999999997</v>
      </c>
    </row>
    <row r="128" spans="1:6" x14ac:dyDescent="0.3">
      <c r="A128" s="95">
        <v>44938</v>
      </c>
      <c r="B128" s="96">
        <v>0.38675925925925925</v>
      </c>
      <c r="C128" s="2">
        <v>5.18</v>
      </c>
      <c r="D128" s="2">
        <v>5.62</v>
      </c>
      <c r="E128" s="2">
        <v>24.66</v>
      </c>
      <c r="F128" s="2">
        <v>34.94</v>
      </c>
    </row>
    <row r="129" spans="1:6" x14ac:dyDescent="0.3">
      <c r="A129" s="95">
        <v>44938</v>
      </c>
      <c r="B129" s="96">
        <v>0.38745370370370374</v>
      </c>
      <c r="C129" s="2">
        <v>5.18</v>
      </c>
      <c r="D129" s="2">
        <v>5.62</v>
      </c>
      <c r="E129" s="2">
        <v>24.67</v>
      </c>
      <c r="F129" s="2">
        <v>35</v>
      </c>
    </row>
    <row r="130" spans="1:6" x14ac:dyDescent="0.3">
      <c r="A130" s="95">
        <v>44938</v>
      </c>
      <c r="B130" s="96">
        <v>0.38814814814814813</v>
      </c>
      <c r="C130" s="2">
        <v>5.18</v>
      </c>
      <c r="D130" s="2">
        <v>5.62</v>
      </c>
      <c r="E130" s="2">
        <v>24.71</v>
      </c>
      <c r="F130" s="2">
        <v>35.020000000000003</v>
      </c>
    </row>
    <row r="131" spans="1:6" x14ac:dyDescent="0.3">
      <c r="A131" s="95">
        <v>44938</v>
      </c>
      <c r="B131" s="96">
        <v>0.38884259259259263</v>
      </c>
      <c r="C131" s="2">
        <v>5.18</v>
      </c>
      <c r="D131" s="2">
        <v>5.62</v>
      </c>
      <c r="E131" s="2">
        <v>24.71</v>
      </c>
      <c r="F131" s="2">
        <v>34.94</v>
      </c>
    </row>
    <row r="132" spans="1:6" x14ac:dyDescent="0.3">
      <c r="A132" s="95">
        <v>44938</v>
      </c>
      <c r="B132" s="96">
        <v>0.38953703703703701</v>
      </c>
      <c r="C132" s="2">
        <v>5.18</v>
      </c>
      <c r="D132" s="2">
        <v>5.62</v>
      </c>
      <c r="E132" s="2">
        <v>24.72</v>
      </c>
      <c r="F132" s="2">
        <v>34.9</v>
      </c>
    </row>
    <row r="133" spans="1:6" x14ac:dyDescent="0.3">
      <c r="A133" s="95">
        <v>44938</v>
      </c>
      <c r="B133" s="96">
        <v>0.39023148148148151</v>
      </c>
      <c r="C133" s="2">
        <v>5.18</v>
      </c>
      <c r="D133" s="2">
        <v>5.62</v>
      </c>
      <c r="E133" s="2">
        <v>24.72</v>
      </c>
      <c r="F133" s="2">
        <v>34.94</v>
      </c>
    </row>
    <row r="134" spans="1:6" x14ac:dyDescent="0.3">
      <c r="A134" s="95">
        <v>44938</v>
      </c>
      <c r="B134" s="96">
        <v>0.3909259259259259</v>
      </c>
      <c r="C134" s="2">
        <v>5.18</v>
      </c>
      <c r="D134" s="2">
        <v>5.62</v>
      </c>
      <c r="E134" s="2">
        <v>24.71</v>
      </c>
      <c r="F134" s="2">
        <v>34.909999999999997</v>
      </c>
    </row>
    <row r="135" spans="1:6" x14ac:dyDescent="0.3">
      <c r="A135" s="95">
        <v>44938</v>
      </c>
      <c r="B135" s="96">
        <v>0.3916203703703704</v>
      </c>
      <c r="C135" s="2">
        <v>5.18</v>
      </c>
      <c r="D135" s="2">
        <v>5.62</v>
      </c>
      <c r="E135" s="2">
        <v>24.7</v>
      </c>
      <c r="F135" s="2">
        <v>34.9</v>
      </c>
    </row>
    <row r="136" spans="1:6" x14ac:dyDescent="0.3">
      <c r="A136" s="95">
        <v>44938</v>
      </c>
      <c r="B136" s="96">
        <v>0.39231481481481478</v>
      </c>
      <c r="C136" s="2">
        <v>5.18</v>
      </c>
      <c r="D136" s="2">
        <v>5.62</v>
      </c>
      <c r="E136" s="2">
        <v>24.71</v>
      </c>
      <c r="F136" s="2">
        <v>34.85</v>
      </c>
    </row>
    <row r="137" spans="1:6" x14ac:dyDescent="0.3">
      <c r="A137" s="95">
        <v>44938</v>
      </c>
      <c r="B137" s="96">
        <v>0.39300925925925928</v>
      </c>
      <c r="C137" s="2">
        <v>5.18</v>
      </c>
      <c r="D137" s="2">
        <v>5.62</v>
      </c>
      <c r="E137" s="2">
        <v>24.71</v>
      </c>
      <c r="F137" s="2">
        <v>34.799999999999997</v>
      </c>
    </row>
    <row r="138" spans="1:6" x14ac:dyDescent="0.3">
      <c r="A138" s="95">
        <v>44938</v>
      </c>
      <c r="B138" s="96">
        <v>0.39370370370370367</v>
      </c>
      <c r="C138" s="2">
        <v>5.18</v>
      </c>
      <c r="D138" s="2">
        <v>5.62</v>
      </c>
      <c r="E138" s="2">
        <v>24.71</v>
      </c>
      <c r="F138" s="2">
        <v>34.86</v>
      </c>
    </row>
    <row r="139" spans="1:6" x14ac:dyDescent="0.3">
      <c r="A139" s="95">
        <v>44938</v>
      </c>
      <c r="B139" s="96">
        <v>0.39439814814814816</v>
      </c>
      <c r="C139" s="2">
        <v>5.18</v>
      </c>
      <c r="D139" s="2">
        <v>5.62</v>
      </c>
      <c r="E139" s="2">
        <v>24.72</v>
      </c>
      <c r="F139" s="2">
        <v>34.89</v>
      </c>
    </row>
    <row r="140" spans="1:6" x14ac:dyDescent="0.3">
      <c r="A140" s="95">
        <v>44938</v>
      </c>
      <c r="B140" s="96">
        <v>0.39509259259259261</v>
      </c>
      <c r="C140" s="2">
        <v>5.18</v>
      </c>
      <c r="D140" s="2">
        <v>5.62</v>
      </c>
      <c r="E140" s="2">
        <v>24.72</v>
      </c>
      <c r="F140" s="2">
        <v>34.840000000000003</v>
      </c>
    </row>
    <row r="141" spans="1:6" x14ac:dyDescent="0.3">
      <c r="A141" s="95">
        <v>44938</v>
      </c>
      <c r="B141" s="96">
        <v>0.39578703703703705</v>
      </c>
      <c r="C141" s="2">
        <v>5.18</v>
      </c>
      <c r="D141" s="2">
        <v>5.62</v>
      </c>
      <c r="E141" s="2">
        <v>24.72</v>
      </c>
      <c r="F141" s="2">
        <v>34.78</v>
      </c>
    </row>
    <row r="142" spans="1:6" x14ac:dyDescent="0.3">
      <c r="A142" s="95">
        <v>44938</v>
      </c>
      <c r="B142" s="96">
        <v>0.39648148148148149</v>
      </c>
      <c r="C142" s="2">
        <v>5.18</v>
      </c>
      <c r="D142" s="2">
        <v>5.62</v>
      </c>
      <c r="E142" s="2">
        <v>24.72</v>
      </c>
      <c r="F142" s="2">
        <v>34.83</v>
      </c>
    </row>
    <row r="143" spans="1:6" x14ac:dyDescent="0.3">
      <c r="A143" s="95">
        <v>44938</v>
      </c>
      <c r="B143" s="96">
        <v>0.39717592592592593</v>
      </c>
      <c r="C143" s="2">
        <v>5.18</v>
      </c>
      <c r="D143" s="2">
        <v>5.62</v>
      </c>
      <c r="E143" s="2">
        <v>24.72</v>
      </c>
      <c r="F143" s="2">
        <v>34.86</v>
      </c>
    </row>
    <row r="144" spans="1:6" x14ac:dyDescent="0.3">
      <c r="A144" s="95">
        <v>44938</v>
      </c>
      <c r="B144" s="96">
        <v>0.39787037037037037</v>
      </c>
      <c r="C144" s="2">
        <v>5.18</v>
      </c>
      <c r="D144" s="2">
        <v>5.62</v>
      </c>
      <c r="E144" s="2">
        <v>24.72</v>
      </c>
      <c r="F144" s="2">
        <v>34.78</v>
      </c>
    </row>
    <row r="145" spans="1:6" x14ac:dyDescent="0.3">
      <c r="A145" s="95">
        <v>44938</v>
      </c>
      <c r="B145" s="96">
        <v>0.39856481481481482</v>
      </c>
      <c r="C145" s="2">
        <v>5.18</v>
      </c>
      <c r="D145" s="2">
        <v>5.62</v>
      </c>
      <c r="E145" s="2">
        <v>24.72</v>
      </c>
      <c r="F145" s="2">
        <v>34.85</v>
      </c>
    </row>
    <row r="146" spans="1:6" x14ac:dyDescent="0.3">
      <c r="A146" s="95">
        <v>44938</v>
      </c>
      <c r="B146" s="96">
        <v>0.39925925925925926</v>
      </c>
      <c r="C146" s="2">
        <v>5.18</v>
      </c>
      <c r="D146" s="2">
        <v>5.62</v>
      </c>
      <c r="E146" s="2">
        <v>24.72</v>
      </c>
      <c r="F146" s="2">
        <v>34.81</v>
      </c>
    </row>
    <row r="147" spans="1:6" x14ac:dyDescent="0.3">
      <c r="A147" s="95">
        <v>44938</v>
      </c>
      <c r="B147" s="96">
        <v>0.3999537037037037</v>
      </c>
      <c r="C147" s="2">
        <v>5.18</v>
      </c>
      <c r="D147" s="2">
        <v>5.62</v>
      </c>
      <c r="E147" s="2">
        <v>24.72</v>
      </c>
      <c r="F147" s="2">
        <v>34.82</v>
      </c>
    </row>
    <row r="148" spans="1:6" x14ac:dyDescent="0.3">
      <c r="A148" s="95">
        <v>44938</v>
      </c>
      <c r="B148" s="96">
        <v>0.40064814814814814</v>
      </c>
      <c r="C148" s="2">
        <v>5.18</v>
      </c>
      <c r="D148" s="2">
        <v>5.62</v>
      </c>
      <c r="E148" s="2">
        <v>24.72</v>
      </c>
      <c r="F148" s="2">
        <v>34.79</v>
      </c>
    </row>
    <row r="149" spans="1:6" x14ac:dyDescent="0.3">
      <c r="A149" s="95">
        <v>44938</v>
      </c>
      <c r="B149" s="96">
        <v>0.40134259259259258</v>
      </c>
      <c r="C149" s="2">
        <v>5.18</v>
      </c>
      <c r="D149" s="2">
        <v>5.62</v>
      </c>
      <c r="E149" s="2">
        <v>24.72</v>
      </c>
      <c r="F149" s="2">
        <v>34.83</v>
      </c>
    </row>
    <row r="150" spans="1:6" x14ac:dyDescent="0.3">
      <c r="A150" s="95">
        <v>44938</v>
      </c>
      <c r="B150" s="96">
        <v>0.40203703703703703</v>
      </c>
      <c r="C150" s="2">
        <v>5.18</v>
      </c>
      <c r="D150" s="2">
        <v>5.62</v>
      </c>
      <c r="E150" s="2">
        <v>24.73</v>
      </c>
      <c r="F150" s="2">
        <v>34.82</v>
      </c>
    </row>
    <row r="151" spans="1:6" x14ac:dyDescent="0.3">
      <c r="A151" s="95">
        <v>44938</v>
      </c>
      <c r="B151" s="96">
        <v>0.40273148148148147</v>
      </c>
      <c r="C151" s="2">
        <v>5.18</v>
      </c>
      <c r="D151" s="2">
        <v>5.62</v>
      </c>
      <c r="E151" s="2">
        <v>24.73</v>
      </c>
      <c r="F151" s="2">
        <v>34.869999999999997</v>
      </c>
    </row>
    <row r="152" spans="1:6" x14ac:dyDescent="0.3">
      <c r="A152" s="95">
        <v>44938</v>
      </c>
      <c r="B152" s="96">
        <v>0.40342592592592591</v>
      </c>
      <c r="C152" s="2">
        <v>5.18</v>
      </c>
      <c r="D152" s="2">
        <v>5.62</v>
      </c>
      <c r="E152" s="2">
        <v>24.72</v>
      </c>
      <c r="F152" s="2">
        <v>34.81</v>
      </c>
    </row>
    <row r="153" spans="1:6" x14ac:dyDescent="0.3">
      <c r="A153" s="95">
        <v>44938</v>
      </c>
      <c r="B153" s="96">
        <v>0.40412037037037035</v>
      </c>
      <c r="C153" s="2">
        <v>5.18</v>
      </c>
      <c r="D153" s="2">
        <v>5.62</v>
      </c>
      <c r="E153" s="2">
        <v>24.72</v>
      </c>
      <c r="F153" s="2">
        <v>34.799999999999997</v>
      </c>
    </row>
    <row r="154" spans="1:6" x14ac:dyDescent="0.3">
      <c r="A154" s="95">
        <v>44938</v>
      </c>
      <c r="B154" s="96">
        <v>0.40481481481481479</v>
      </c>
      <c r="C154" s="2">
        <v>5.18</v>
      </c>
      <c r="D154" s="2">
        <v>5.62</v>
      </c>
      <c r="E154" s="2">
        <v>24.72</v>
      </c>
      <c r="F154" s="2">
        <v>34.74</v>
      </c>
    </row>
    <row r="155" spans="1:6" x14ac:dyDescent="0.3">
      <c r="A155" s="95">
        <v>44938</v>
      </c>
      <c r="B155" s="96">
        <v>0.40550925925925929</v>
      </c>
      <c r="C155" s="2">
        <v>5.18</v>
      </c>
      <c r="D155" s="2">
        <v>5.62</v>
      </c>
      <c r="E155" s="2">
        <v>24.72</v>
      </c>
      <c r="F155" s="2">
        <v>34.75</v>
      </c>
    </row>
    <row r="156" spans="1:6" x14ac:dyDescent="0.3">
      <c r="A156" s="95">
        <v>44938</v>
      </c>
      <c r="B156" s="96">
        <v>0.40620370370370368</v>
      </c>
      <c r="C156" s="2">
        <v>5.18</v>
      </c>
      <c r="D156" s="2">
        <v>5.62</v>
      </c>
      <c r="E156" s="2">
        <v>24.72</v>
      </c>
      <c r="F156" s="2">
        <v>34.75</v>
      </c>
    </row>
    <row r="157" spans="1:6" x14ac:dyDescent="0.3">
      <c r="A157" s="95">
        <v>44938</v>
      </c>
      <c r="B157" s="96">
        <v>0.40689814814814818</v>
      </c>
      <c r="C157" s="2">
        <v>5.18</v>
      </c>
      <c r="D157" s="2">
        <v>5.62</v>
      </c>
      <c r="E157" s="2">
        <v>24.72</v>
      </c>
      <c r="F157" s="2">
        <v>34.71</v>
      </c>
    </row>
    <row r="158" spans="1:6" x14ac:dyDescent="0.3">
      <c r="A158" s="95">
        <v>44938</v>
      </c>
      <c r="B158" s="96">
        <v>0.40759259259259256</v>
      </c>
      <c r="C158" s="2">
        <v>5.18</v>
      </c>
      <c r="D158" s="2">
        <v>5.62</v>
      </c>
      <c r="E158" s="2">
        <v>24.71</v>
      </c>
      <c r="F158" s="2">
        <v>34.700000000000003</v>
      </c>
    </row>
    <row r="159" spans="1:6" x14ac:dyDescent="0.3">
      <c r="A159" s="95">
        <v>44938</v>
      </c>
      <c r="B159" s="96">
        <v>0.40828703703703706</v>
      </c>
      <c r="C159" s="2">
        <v>5.18</v>
      </c>
      <c r="D159" s="2">
        <v>5.62</v>
      </c>
      <c r="E159" s="2">
        <v>24.72</v>
      </c>
      <c r="F159" s="2">
        <v>34.76</v>
      </c>
    </row>
    <row r="160" spans="1:6" x14ac:dyDescent="0.3">
      <c r="A160" s="95">
        <v>44938</v>
      </c>
      <c r="B160" s="96">
        <v>0.40898148148148145</v>
      </c>
      <c r="C160" s="2">
        <v>5.18</v>
      </c>
      <c r="D160" s="2">
        <v>5.62</v>
      </c>
      <c r="E160" s="2">
        <v>24.72</v>
      </c>
      <c r="F160" s="2">
        <v>34.72</v>
      </c>
    </row>
    <row r="161" spans="1:6" x14ac:dyDescent="0.3">
      <c r="A161" s="95">
        <v>44938</v>
      </c>
      <c r="B161" s="96">
        <v>0.40967592592592594</v>
      </c>
      <c r="C161" s="2">
        <v>5.18</v>
      </c>
      <c r="D161" s="2">
        <v>5.62</v>
      </c>
      <c r="E161" s="2">
        <v>24.71</v>
      </c>
      <c r="F161" s="2">
        <v>34.729999999999997</v>
      </c>
    </row>
    <row r="162" spans="1:6" x14ac:dyDescent="0.3">
      <c r="A162" s="95">
        <v>44938</v>
      </c>
      <c r="B162" s="96">
        <v>0.41037037037037033</v>
      </c>
      <c r="C162" s="2">
        <v>5.18</v>
      </c>
      <c r="D162" s="2">
        <v>5.62</v>
      </c>
      <c r="E162" s="2">
        <v>24.72</v>
      </c>
      <c r="F162" s="2">
        <v>34.9</v>
      </c>
    </row>
    <row r="163" spans="1:6" x14ac:dyDescent="0.3">
      <c r="A163" s="95">
        <v>44938</v>
      </c>
      <c r="B163" s="96">
        <v>0.41106481481481483</v>
      </c>
      <c r="C163" s="2">
        <v>5.18</v>
      </c>
      <c r="D163" s="2">
        <v>5.62</v>
      </c>
      <c r="E163" s="2">
        <v>24.72</v>
      </c>
      <c r="F163" s="2">
        <v>34.880000000000003</v>
      </c>
    </row>
    <row r="164" spans="1:6" x14ac:dyDescent="0.3">
      <c r="A164" s="95">
        <v>44938</v>
      </c>
      <c r="B164" s="96">
        <v>0.41175925925925921</v>
      </c>
      <c r="C164" s="2">
        <v>5.18</v>
      </c>
      <c r="D164" s="2">
        <v>5.62</v>
      </c>
      <c r="E164" s="2">
        <v>24.72</v>
      </c>
      <c r="F164" s="2">
        <v>34.79</v>
      </c>
    </row>
    <row r="165" spans="1:6" x14ac:dyDescent="0.3">
      <c r="A165" s="95">
        <v>44938</v>
      </c>
      <c r="B165" s="96">
        <v>0.41245370370370371</v>
      </c>
      <c r="C165" s="2">
        <v>5.18</v>
      </c>
      <c r="D165" s="2">
        <v>5.62</v>
      </c>
      <c r="E165" s="2">
        <v>24.72</v>
      </c>
      <c r="F165" s="2">
        <v>34.79</v>
      </c>
    </row>
    <row r="166" spans="1:6" x14ac:dyDescent="0.3">
      <c r="A166" s="95">
        <v>44938</v>
      </c>
      <c r="B166" s="96">
        <v>0.4131481481481481</v>
      </c>
      <c r="C166" s="2">
        <v>5.18</v>
      </c>
      <c r="D166" s="2">
        <v>5.62</v>
      </c>
      <c r="E166" s="2">
        <v>24.71</v>
      </c>
      <c r="F166" s="2">
        <v>34.770000000000003</v>
      </c>
    </row>
    <row r="167" spans="1:6" x14ac:dyDescent="0.3">
      <c r="A167" s="95">
        <v>44938</v>
      </c>
      <c r="B167" s="96">
        <v>0.4138425925925926</v>
      </c>
      <c r="C167" s="2">
        <v>5.18</v>
      </c>
      <c r="D167" s="2">
        <v>5.62</v>
      </c>
      <c r="E167" s="2">
        <v>24.71</v>
      </c>
      <c r="F167" s="2">
        <v>34.78</v>
      </c>
    </row>
    <row r="168" spans="1:6" x14ac:dyDescent="0.3">
      <c r="A168" s="95">
        <v>44938</v>
      </c>
      <c r="B168" s="96">
        <v>0.41453703703703698</v>
      </c>
      <c r="C168" s="2">
        <v>5.18</v>
      </c>
      <c r="D168" s="2">
        <v>5.62</v>
      </c>
      <c r="E168" s="2">
        <v>24.71</v>
      </c>
      <c r="F168" s="2">
        <v>34.79</v>
      </c>
    </row>
    <row r="169" spans="1:6" x14ac:dyDescent="0.3">
      <c r="A169" s="95">
        <v>44938</v>
      </c>
      <c r="B169" s="96">
        <v>0.41523148148148148</v>
      </c>
      <c r="C169" s="2">
        <v>5.18</v>
      </c>
      <c r="D169" s="2">
        <v>5.62</v>
      </c>
      <c r="E169" s="2">
        <v>24.71</v>
      </c>
      <c r="F169" s="2">
        <v>34.81</v>
      </c>
    </row>
    <row r="170" spans="1:6" x14ac:dyDescent="0.3">
      <c r="A170" s="95">
        <v>44938</v>
      </c>
      <c r="B170" s="96">
        <v>0.41592592592592598</v>
      </c>
      <c r="C170" s="2">
        <v>5.18</v>
      </c>
      <c r="D170" s="2">
        <v>5.62</v>
      </c>
      <c r="E170" s="2">
        <v>24.72</v>
      </c>
      <c r="F170" s="2">
        <v>34.799999999999997</v>
      </c>
    </row>
    <row r="171" spans="1:6" x14ac:dyDescent="0.3">
      <c r="A171" s="95">
        <v>44938</v>
      </c>
      <c r="B171" s="96">
        <v>0.41662037037037036</v>
      </c>
      <c r="C171" s="2">
        <v>5.18</v>
      </c>
      <c r="D171" s="2">
        <v>5.62</v>
      </c>
      <c r="E171" s="2">
        <v>24.72</v>
      </c>
      <c r="F171" s="2">
        <v>34.76</v>
      </c>
    </row>
    <row r="172" spans="1:6" x14ac:dyDescent="0.3">
      <c r="A172" s="95">
        <v>44938</v>
      </c>
      <c r="B172" s="96">
        <v>0.41731481481481486</v>
      </c>
      <c r="C172" s="2">
        <v>5.18</v>
      </c>
      <c r="D172" s="2">
        <v>5.62</v>
      </c>
      <c r="E172" s="2">
        <v>24.72</v>
      </c>
      <c r="F172" s="2">
        <v>34.72</v>
      </c>
    </row>
    <row r="173" spans="1:6" x14ac:dyDescent="0.3">
      <c r="A173" s="95">
        <v>44938</v>
      </c>
      <c r="B173" s="96">
        <v>0.41800925925925925</v>
      </c>
      <c r="C173" s="2">
        <v>5.18</v>
      </c>
      <c r="D173" s="2">
        <v>5.62</v>
      </c>
      <c r="E173" s="2">
        <v>24.72</v>
      </c>
      <c r="F173" s="2">
        <v>34.770000000000003</v>
      </c>
    </row>
    <row r="174" spans="1:6" x14ac:dyDescent="0.3">
      <c r="A174" s="95">
        <v>44938</v>
      </c>
      <c r="B174" s="96">
        <v>0.41870370370370374</v>
      </c>
      <c r="C174" s="2">
        <v>5.18</v>
      </c>
      <c r="D174" s="2">
        <v>5.62</v>
      </c>
      <c r="E174" s="2">
        <v>24.72</v>
      </c>
      <c r="F174" s="2">
        <v>34.78</v>
      </c>
    </row>
    <row r="175" spans="1:6" x14ac:dyDescent="0.3">
      <c r="A175" s="95">
        <v>44938</v>
      </c>
      <c r="B175" s="96">
        <v>0.41939814814814813</v>
      </c>
      <c r="C175" s="2">
        <v>5.18</v>
      </c>
      <c r="D175" s="2">
        <v>5.62</v>
      </c>
      <c r="E175" s="2">
        <v>24.72</v>
      </c>
      <c r="F175" s="2">
        <v>34.799999999999997</v>
      </c>
    </row>
    <row r="176" spans="1:6" x14ac:dyDescent="0.3">
      <c r="A176" s="95">
        <v>44938</v>
      </c>
      <c r="B176" s="96">
        <v>0.42009259259259263</v>
      </c>
      <c r="C176" s="2">
        <v>5.18</v>
      </c>
      <c r="D176" s="2">
        <v>5.62</v>
      </c>
      <c r="E176" s="2">
        <v>24.72</v>
      </c>
      <c r="F176" s="2">
        <v>34.869999999999997</v>
      </c>
    </row>
    <row r="177" spans="1:6" x14ac:dyDescent="0.3">
      <c r="A177" s="95">
        <v>44938</v>
      </c>
      <c r="B177" s="96">
        <v>0.42078703703703701</v>
      </c>
      <c r="C177" s="2">
        <v>5.18</v>
      </c>
      <c r="D177" s="2">
        <v>5.62</v>
      </c>
      <c r="E177" s="2">
        <v>24.73</v>
      </c>
      <c r="F177" s="2">
        <v>34.89</v>
      </c>
    </row>
    <row r="178" spans="1:6" x14ac:dyDescent="0.3">
      <c r="A178" s="95">
        <v>44938</v>
      </c>
      <c r="B178" s="96">
        <v>0.42148148148148151</v>
      </c>
      <c r="C178" s="2">
        <v>5.18</v>
      </c>
      <c r="D178" s="2">
        <v>5.62</v>
      </c>
      <c r="E178" s="2">
        <v>24.72</v>
      </c>
      <c r="F178" s="2">
        <v>34.840000000000003</v>
      </c>
    </row>
    <row r="179" spans="1:6" x14ac:dyDescent="0.3">
      <c r="A179" s="95">
        <v>44938</v>
      </c>
      <c r="B179" s="96">
        <v>0.4221759259259259</v>
      </c>
      <c r="C179" s="2">
        <v>5.18</v>
      </c>
      <c r="D179" s="2">
        <v>5.62</v>
      </c>
      <c r="E179" s="2">
        <v>24.72</v>
      </c>
      <c r="F179" s="2">
        <v>34.9</v>
      </c>
    </row>
    <row r="180" spans="1:6" x14ac:dyDescent="0.3">
      <c r="A180" s="95">
        <v>44938</v>
      </c>
      <c r="B180" s="96">
        <v>0.4228703703703704</v>
      </c>
      <c r="C180" s="2">
        <v>5.18</v>
      </c>
      <c r="D180" s="2">
        <v>5.62</v>
      </c>
      <c r="E180" s="2">
        <v>24.72</v>
      </c>
      <c r="F180" s="2">
        <v>34.909999999999997</v>
      </c>
    </row>
    <row r="181" spans="1:6" x14ac:dyDescent="0.3">
      <c r="A181" s="95">
        <v>44938</v>
      </c>
      <c r="B181" s="96">
        <v>0.42356481481481478</v>
      </c>
      <c r="C181" s="2">
        <v>5.18</v>
      </c>
      <c r="D181" s="2">
        <v>5.62</v>
      </c>
      <c r="E181" s="2">
        <v>24.72</v>
      </c>
      <c r="F181" s="2">
        <v>34.83</v>
      </c>
    </row>
    <row r="182" spans="1:6" x14ac:dyDescent="0.3">
      <c r="A182" s="95">
        <v>44938</v>
      </c>
      <c r="B182" s="96">
        <v>0.42425925925925928</v>
      </c>
      <c r="C182" s="2">
        <v>5.18</v>
      </c>
      <c r="D182" s="2">
        <v>5.62</v>
      </c>
      <c r="E182" s="2">
        <v>24.72</v>
      </c>
      <c r="F182" s="2">
        <v>34.82</v>
      </c>
    </row>
    <row r="183" spans="1:6" x14ac:dyDescent="0.3">
      <c r="A183" s="95">
        <v>44938</v>
      </c>
      <c r="B183" s="96">
        <v>0.42495370370370367</v>
      </c>
      <c r="C183" s="2">
        <v>5.18</v>
      </c>
      <c r="D183" s="2">
        <v>5.62</v>
      </c>
      <c r="E183" s="2">
        <v>24.71</v>
      </c>
      <c r="F183" s="2">
        <v>34.76</v>
      </c>
    </row>
    <row r="184" spans="1:6" x14ac:dyDescent="0.3">
      <c r="A184" s="95">
        <v>44938</v>
      </c>
      <c r="B184" s="96">
        <v>0.42564814814814816</v>
      </c>
      <c r="C184" s="2">
        <v>5.18</v>
      </c>
      <c r="D184" s="2">
        <v>5.62</v>
      </c>
      <c r="E184" s="2">
        <v>24.72</v>
      </c>
      <c r="F184" s="2">
        <v>34.85</v>
      </c>
    </row>
    <row r="185" spans="1:6" x14ac:dyDescent="0.3">
      <c r="A185" s="95">
        <v>44938</v>
      </c>
      <c r="B185" s="96">
        <v>0.42634259259259261</v>
      </c>
      <c r="C185" s="2">
        <v>5.18</v>
      </c>
      <c r="D185" s="2">
        <v>5.62</v>
      </c>
      <c r="E185" s="2">
        <v>24.72</v>
      </c>
      <c r="F185" s="2">
        <v>34.81</v>
      </c>
    </row>
    <row r="186" spans="1:6" x14ac:dyDescent="0.3">
      <c r="A186" s="95">
        <v>44938</v>
      </c>
      <c r="B186" s="96">
        <v>0.42703703703703705</v>
      </c>
      <c r="C186" s="2">
        <v>5.18</v>
      </c>
      <c r="D186" s="2">
        <v>5.62</v>
      </c>
      <c r="E186" s="2">
        <v>24.72</v>
      </c>
      <c r="F186" s="2">
        <v>34.770000000000003</v>
      </c>
    </row>
    <row r="187" spans="1:6" x14ac:dyDescent="0.3">
      <c r="A187" s="95">
        <v>44938</v>
      </c>
      <c r="B187" s="96">
        <v>0.42773148148148149</v>
      </c>
      <c r="C187" s="2">
        <v>5.18</v>
      </c>
      <c r="D187" s="2">
        <v>5.62</v>
      </c>
      <c r="E187" s="2">
        <v>24.72</v>
      </c>
      <c r="F187" s="2">
        <v>34.75</v>
      </c>
    </row>
    <row r="188" spans="1:6" x14ac:dyDescent="0.3">
      <c r="A188" s="95">
        <v>44938</v>
      </c>
      <c r="B188" s="96">
        <v>0.42842592592592593</v>
      </c>
      <c r="C188" s="2">
        <v>5.18</v>
      </c>
      <c r="D188" s="2">
        <v>5.62</v>
      </c>
      <c r="E188" s="2">
        <v>24.73</v>
      </c>
      <c r="F188" s="2">
        <v>34.799999999999997</v>
      </c>
    </row>
    <row r="189" spans="1:6" x14ac:dyDescent="0.3">
      <c r="A189" s="95">
        <v>44938</v>
      </c>
      <c r="B189" s="96">
        <v>0.42912037037037037</v>
      </c>
      <c r="C189" s="2">
        <v>5.18</v>
      </c>
      <c r="D189" s="2">
        <v>5.62</v>
      </c>
      <c r="E189" s="2">
        <v>24.73</v>
      </c>
      <c r="F189" s="2">
        <v>34.799999999999997</v>
      </c>
    </row>
    <row r="190" spans="1:6" x14ac:dyDescent="0.3">
      <c r="A190" s="95">
        <v>44938</v>
      </c>
      <c r="B190" s="96">
        <v>0.42981481481481482</v>
      </c>
      <c r="C190" s="2">
        <v>5.18</v>
      </c>
      <c r="D190" s="2">
        <v>5.62</v>
      </c>
      <c r="E190" s="2">
        <v>24.72</v>
      </c>
      <c r="F190" s="2">
        <v>34.799999999999997</v>
      </c>
    </row>
    <row r="191" spans="1:6" x14ac:dyDescent="0.3">
      <c r="A191" s="95">
        <v>44938</v>
      </c>
      <c r="B191" s="96">
        <v>0.43050925925925926</v>
      </c>
      <c r="C191" s="2">
        <v>5.18</v>
      </c>
      <c r="D191" s="2">
        <v>5.62</v>
      </c>
      <c r="E191" s="2">
        <v>24.72</v>
      </c>
      <c r="F191" s="2">
        <v>34.770000000000003</v>
      </c>
    </row>
    <row r="192" spans="1:6" x14ac:dyDescent="0.3">
      <c r="A192" s="95">
        <v>44938</v>
      </c>
      <c r="B192" s="96">
        <v>0.4312037037037037</v>
      </c>
      <c r="C192" s="2">
        <v>5.18</v>
      </c>
      <c r="D192" s="2">
        <v>5.62</v>
      </c>
      <c r="E192" s="2">
        <v>24.72</v>
      </c>
      <c r="F192" s="2">
        <v>34.67</v>
      </c>
    </row>
    <row r="193" spans="1:6" x14ac:dyDescent="0.3">
      <c r="A193" s="95">
        <v>44938</v>
      </c>
      <c r="B193" s="96">
        <v>0.43189814814814814</v>
      </c>
      <c r="C193" s="2">
        <v>5.18</v>
      </c>
      <c r="D193" s="2">
        <v>5.62</v>
      </c>
      <c r="E193" s="2">
        <v>24.72</v>
      </c>
      <c r="F193" s="2">
        <v>34.72</v>
      </c>
    </row>
    <row r="194" spans="1:6" x14ac:dyDescent="0.3">
      <c r="A194" s="95">
        <v>44938</v>
      </c>
      <c r="B194" s="96">
        <v>0.43259259259259258</v>
      </c>
      <c r="C194" s="2">
        <v>5.18</v>
      </c>
      <c r="D194" s="2">
        <v>5.62</v>
      </c>
      <c r="E194" s="2">
        <v>24.72</v>
      </c>
      <c r="F194" s="2">
        <v>34.78</v>
      </c>
    </row>
    <row r="195" spans="1:6" x14ac:dyDescent="0.3">
      <c r="A195" s="95">
        <v>44938</v>
      </c>
      <c r="B195" s="96">
        <v>0.43328703703703703</v>
      </c>
      <c r="C195" s="2">
        <v>5.18</v>
      </c>
      <c r="D195" s="2">
        <v>5.62</v>
      </c>
      <c r="E195" s="2">
        <v>24.72</v>
      </c>
      <c r="F195" s="2">
        <v>34.840000000000003</v>
      </c>
    </row>
    <row r="196" spans="1:6" x14ac:dyDescent="0.3">
      <c r="A196" s="95">
        <v>44938</v>
      </c>
      <c r="B196" s="96">
        <v>0.43398148148148147</v>
      </c>
      <c r="C196" s="2">
        <v>5.18</v>
      </c>
      <c r="D196" s="2">
        <v>5.62</v>
      </c>
      <c r="E196" s="2">
        <v>24.72</v>
      </c>
      <c r="F196" s="2">
        <v>34.82</v>
      </c>
    </row>
    <row r="197" spans="1:6" x14ac:dyDescent="0.3">
      <c r="A197" s="95">
        <v>44938</v>
      </c>
      <c r="B197" s="96">
        <v>0.43467592592592591</v>
      </c>
      <c r="C197" s="2">
        <v>5.18</v>
      </c>
      <c r="D197" s="2">
        <v>5.62</v>
      </c>
      <c r="E197" s="2">
        <v>24.72</v>
      </c>
      <c r="F197" s="2">
        <v>34.81</v>
      </c>
    </row>
    <row r="198" spans="1:6" x14ac:dyDescent="0.3">
      <c r="A198" s="95">
        <v>44938</v>
      </c>
      <c r="B198" s="96">
        <v>0.43537037037037035</v>
      </c>
      <c r="C198" s="2">
        <v>5.18</v>
      </c>
      <c r="D198" s="2">
        <v>5.62</v>
      </c>
      <c r="E198" s="2">
        <v>24.72</v>
      </c>
      <c r="F198" s="2">
        <v>34.799999999999997</v>
      </c>
    </row>
    <row r="199" spans="1:6" x14ac:dyDescent="0.3">
      <c r="A199" s="95">
        <v>44938</v>
      </c>
      <c r="B199" s="96">
        <v>0.43606481481481479</v>
      </c>
      <c r="C199" s="2">
        <v>5.18</v>
      </c>
      <c r="D199" s="2">
        <v>5.62</v>
      </c>
      <c r="E199" s="2">
        <v>24.72</v>
      </c>
      <c r="F199" s="2">
        <v>34.85</v>
      </c>
    </row>
    <row r="200" spans="1:6" x14ac:dyDescent="0.3">
      <c r="A200" s="95">
        <v>44938</v>
      </c>
      <c r="B200" s="96">
        <v>0.43675925925925929</v>
      </c>
      <c r="C200" s="2">
        <v>5.18</v>
      </c>
      <c r="D200" s="2">
        <v>5.62</v>
      </c>
      <c r="E200" s="2">
        <v>24.72</v>
      </c>
      <c r="F200" s="2">
        <v>34.86</v>
      </c>
    </row>
    <row r="201" spans="1:6" x14ac:dyDescent="0.3">
      <c r="A201" s="95">
        <v>44938</v>
      </c>
      <c r="B201" s="96">
        <v>0.43745370370370368</v>
      </c>
      <c r="C201" s="2">
        <v>5.18</v>
      </c>
      <c r="D201" s="2">
        <v>5.62</v>
      </c>
      <c r="E201" s="2">
        <v>24.72</v>
      </c>
      <c r="F201" s="2">
        <v>34.78</v>
      </c>
    </row>
    <row r="202" spans="1:6" x14ac:dyDescent="0.3">
      <c r="A202" s="95">
        <v>44938</v>
      </c>
      <c r="B202" s="96">
        <v>0.43814814814814818</v>
      </c>
      <c r="C202" s="2">
        <v>5.18</v>
      </c>
      <c r="D202" s="2">
        <v>5.62</v>
      </c>
      <c r="E202" s="2">
        <v>24.72</v>
      </c>
      <c r="F202" s="2">
        <v>34.799999999999997</v>
      </c>
    </row>
    <row r="203" spans="1:6" x14ac:dyDescent="0.3">
      <c r="A203" s="95">
        <v>44938</v>
      </c>
      <c r="B203" s="96">
        <v>0.43884259259259256</v>
      </c>
      <c r="C203" s="2">
        <v>5.18</v>
      </c>
      <c r="D203" s="2">
        <v>5.62</v>
      </c>
      <c r="E203" s="2">
        <v>24.72</v>
      </c>
      <c r="F203" s="2">
        <v>34.840000000000003</v>
      </c>
    </row>
    <row r="204" spans="1:6" x14ac:dyDescent="0.3">
      <c r="A204" s="95">
        <v>44938</v>
      </c>
      <c r="B204" s="96">
        <v>0.43953703703703706</v>
      </c>
      <c r="C204" s="2">
        <v>5.18</v>
      </c>
      <c r="D204" s="2">
        <v>5.62</v>
      </c>
      <c r="E204" s="2">
        <v>24.72</v>
      </c>
      <c r="F204" s="2">
        <v>34.85</v>
      </c>
    </row>
    <row r="205" spans="1:6" x14ac:dyDescent="0.3">
      <c r="A205" s="95">
        <v>44938</v>
      </c>
      <c r="B205" s="96">
        <v>0.44023148148148145</v>
      </c>
      <c r="C205" s="2">
        <v>5.18</v>
      </c>
      <c r="D205" s="2">
        <v>5.62</v>
      </c>
      <c r="E205" s="2">
        <v>24.72</v>
      </c>
      <c r="F205" s="2">
        <v>34.81</v>
      </c>
    </row>
    <row r="206" spans="1:6" x14ac:dyDescent="0.3">
      <c r="A206" s="95">
        <v>44938</v>
      </c>
      <c r="B206" s="96">
        <v>0.44092592592592594</v>
      </c>
      <c r="C206" s="2">
        <v>5.18</v>
      </c>
      <c r="D206" s="2">
        <v>5.62</v>
      </c>
      <c r="E206" s="2">
        <v>24.75</v>
      </c>
      <c r="F206" s="2">
        <v>34.840000000000003</v>
      </c>
    </row>
    <row r="207" spans="1:6" x14ac:dyDescent="0.3">
      <c r="A207" s="95">
        <v>44938</v>
      </c>
      <c r="B207" s="96">
        <v>0.44162037037037033</v>
      </c>
      <c r="C207" s="2">
        <v>5.18</v>
      </c>
      <c r="D207" s="2">
        <v>5.62</v>
      </c>
      <c r="E207" s="2">
        <v>24.79</v>
      </c>
      <c r="F207" s="2">
        <v>34.86</v>
      </c>
    </row>
    <row r="208" spans="1:6" x14ac:dyDescent="0.3">
      <c r="A208" s="95">
        <v>44938</v>
      </c>
      <c r="B208" s="96">
        <v>0.44231481481481483</v>
      </c>
      <c r="C208" s="2">
        <v>5.18</v>
      </c>
      <c r="D208" s="2">
        <v>5.62</v>
      </c>
      <c r="E208" s="2">
        <v>24.82</v>
      </c>
      <c r="F208" s="2">
        <v>34.93</v>
      </c>
    </row>
    <row r="209" spans="1:6" x14ac:dyDescent="0.3">
      <c r="A209" s="95">
        <v>44938</v>
      </c>
      <c r="B209" s="96">
        <v>0.44300925925925921</v>
      </c>
      <c r="C209" s="2">
        <v>5.18</v>
      </c>
      <c r="D209" s="2">
        <v>5.62</v>
      </c>
      <c r="E209" s="2">
        <v>24.85</v>
      </c>
      <c r="F209" s="2">
        <v>35.049999999999997</v>
      </c>
    </row>
    <row r="210" spans="1:6" x14ac:dyDescent="0.3">
      <c r="A210" s="95">
        <v>44938</v>
      </c>
      <c r="B210" s="96">
        <v>0.44370370370370371</v>
      </c>
      <c r="C210" s="2">
        <v>5.18</v>
      </c>
      <c r="D210" s="2">
        <v>5.62</v>
      </c>
      <c r="E210" s="2">
        <v>24.93</v>
      </c>
      <c r="F210" s="2">
        <v>35.06</v>
      </c>
    </row>
    <row r="211" spans="1:6" x14ac:dyDescent="0.3">
      <c r="A211" s="95">
        <v>44938</v>
      </c>
      <c r="B211" s="96">
        <v>0.4443981481481481</v>
      </c>
      <c r="C211" s="2">
        <v>5.18</v>
      </c>
      <c r="D211" s="2">
        <v>5.62</v>
      </c>
      <c r="E211" s="2">
        <v>24.99</v>
      </c>
      <c r="F211" s="2">
        <v>34.89</v>
      </c>
    </row>
    <row r="212" spans="1:6" x14ac:dyDescent="0.3">
      <c r="A212" s="95">
        <v>44938</v>
      </c>
      <c r="B212" s="96">
        <v>0.4450925925925926</v>
      </c>
      <c r="C212" s="2">
        <v>5.18</v>
      </c>
      <c r="D212" s="2">
        <v>5.62</v>
      </c>
      <c r="E212" s="2">
        <v>25.01</v>
      </c>
      <c r="F212" s="2">
        <v>34.92</v>
      </c>
    </row>
    <row r="213" spans="1:6" x14ac:dyDescent="0.3">
      <c r="A213" s="95">
        <v>44938</v>
      </c>
      <c r="B213" s="96">
        <v>0.44578703703703698</v>
      </c>
      <c r="C213" s="2">
        <v>5.18</v>
      </c>
      <c r="D213" s="2">
        <v>5.62</v>
      </c>
      <c r="E213" s="2">
        <v>25.02</v>
      </c>
      <c r="F213" s="2">
        <v>34.880000000000003</v>
      </c>
    </row>
    <row r="214" spans="1:6" x14ac:dyDescent="0.3">
      <c r="A214" s="95">
        <v>44938</v>
      </c>
      <c r="B214" s="96">
        <v>0.44648148148148148</v>
      </c>
      <c r="C214" s="2">
        <v>5.18</v>
      </c>
      <c r="D214" s="2">
        <v>5.62</v>
      </c>
      <c r="E214" s="2">
        <v>25.02</v>
      </c>
      <c r="F214" s="2">
        <v>34.83</v>
      </c>
    </row>
    <row r="215" spans="1:6" x14ac:dyDescent="0.3">
      <c r="A215" s="95">
        <v>44938</v>
      </c>
      <c r="B215" s="96">
        <v>0.44717592592592598</v>
      </c>
      <c r="C215" s="2">
        <v>5.18</v>
      </c>
      <c r="D215" s="2">
        <v>5.62</v>
      </c>
      <c r="E215" s="2">
        <v>25.02</v>
      </c>
      <c r="F215" s="2">
        <v>34.79</v>
      </c>
    </row>
    <row r="216" spans="1:6" x14ac:dyDescent="0.3">
      <c r="A216" s="95">
        <v>44938</v>
      </c>
      <c r="B216" s="96">
        <v>0.44787037037037036</v>
      </c>
      <c r="C216" s="2">
        <v>5.18</v>
      </c>
      <c r="D216" s="2">
        <v>5.62</v>
      </c>
      <c r="E216" s="2">
        <v>25.02</v>
      </c>
      <c r="F216" s="2">
        <v>34.82</v>
      </c>
    </row>
    <row r="217" spans="1:6" x14ac:dyDescent="0.3">
      <c r="A217" s="95">
        <v>44938</v>
      </c>
      <c r="B217" s="96">
        <v>0.44856481481481486</v>
      </c>
      <c r="C217" s="2">
        <v>5.18</v>
      </c>
      <c r="D217" s="2">
        <v>5.62</v>
      </c>
      <c r="E217" s="2">
        <v>25.02</v>
      </c>
      <c r="F217" s="2">
        <v>34.86</v>
      </c>
    </row>
    <row r="218" spans="1:6" x14ac:dyDescent="0.3">
      <c r="A218" s="95">
        <v>44938</v>
      </c>
      <c r="B218" s="96">
        <v>0.44925925925925925</v>
      </c>
      <c r="C218" s="2">
        <v>5.18</v>
      </c>
      <c r="D218" s="2">
        <v>5.62</v>
      </c>
      <c r="E218" s="2">
        <v>25.02</v>
      </c>
      <c r="F218" s="2">
        <v>34.950000000000003</v>
      </c>
    </row>
    <row r="219" spans="1:6" x14ac:dyDescent="0.3">
      <c r="A219" s="95">
        <v>44938</v>
      </c>
      <c r="B219" s="96">
        <v>0.44995370370370374</v>
      </c>
      <c r="C219" s="2">
        <v>5.18</v>
      </c>
      <c r="D219" s="2">
        <v>5.62</v>
      </c>
      <c r="E219" s="2">
        <v>25.02</v>
      </c>
      <c r="F219" s="2">
        <v>34.92</v>
      </c>
    </row>
    <row r="220" spans="1:6" x14ac:dyDescent="0.3">
      <c r="A220" s="95">
        <v>44938</v>
      </c>
      <c r="B220" s="96">
        <v>0.45064814814814813</v>
      </c>
      <c r="C220" s="2">
        <v>5.18</v>
      </c>
      <c r="D220" s="2">
        <v>5.62</v>
      </c>
      <c r="E220" s="2">
        <v>25.02</v>
      </c>
      <c r="F220" s="2">
        <v>34.909999999999997</v>
      </c>
    </row>
    <row r="221" spans="1:6" x14ac:dyDescent="0.3">
      <c r="A221" s="95">
        <v>44938</v>
      </c>
      <c r="B221" s="96">
        <v>0.45134259259259263</v>
      </c>
      <c r="C221" s="2">
        <v>5.18</v>
      </c>
      <c r="D221" s="2">
        <v>5.62</v>
      </c>
      <c r="E221" s="2">
        <v>25.02</v>
      </c>
      <c r="F221" s="2">
        <v>34.950000000000003</v>
      </c>
    </row>
    <row r="222" spans="1:6" x14ac:dyDescent="0.3">
      <c r="A222" s="95">
        <v>44938</v>
      </c>
      <c r="B222" s="96">
        <v>0.45203703703703701</v>
      </c>
      <c r="C222" s="2">
        <v>5.18</v>
      </c>
      <c r="D222" s="2">
        <v>5.62</v>
      </c>
      <c r="E222" s="2">
        <v>25.02</v>
      </c>
      <c r="F222" s="2">
        <v>34.97</v>
      </c>
    </row>
    <row r="223" spans="1:6" x14ac:dyDescent="0.3">
      <c r="A223" s="95">
        <v>44938</v>
      </c>
      <c r="B223" s="96">
        <v>0.45273148148148151</v>
      </c>
      <c r="C223" s="2">
        <v>5.18</v>
      </c>
      <c r="D223" s="2">
        <v>5.62</v>
      </c>
      <c r="E223" s="2">
        <v>25.01</v>
      </c>
      <c r="F223" s="2">
        <v>34.94</v>
      </c>
    </row>
    <row r="224" spans="1:6" x14ac:dyDescent="0.3">
      <c r="A224" s="95">
        <v>44938</v>
      </c>
      <c r="B224" s="96">
        <v>0.4534259259259259</v>
      </c>
      <c r="C224" s="2">
        <v>5.18</v>
      </c>
      <c r="D224" s="2">
        <v>5.62</v>
      </c>
      <c r="E224" s="2">
        <v>25.02</v>
      </c>
      <c r="F224" s="2">
        <v>34.93</v>
      </c>
    </row>
    <row r="225" spans="1:6" x14ac:dyDescent="0.3">
      <c r="A225" s="95">
        <v>44938</v>
      </c>
      <c r="B225" s="96">
        <v>0.4541203703703704</v>
      </c>
      <c r="C225" s="2">
        <v>5.18</v>
      </c>
      <c r="D225" s="2">
        <v>5.62</v>
      </c>
      <c r="E225" s="2">
        <v>25.02</v>
      </c>
      <c r="F225" s="2">
        <v>34.93</v>
      </c>
    </row>
    <row r="226" spans="1:6" x14ac:dyDescent="0.3">
      <c r="A226" s="95">
        <v>44938</v>
      </c>
      <c r="B226" s="96">
        <v>0.45481481481481478</v>
      </c>
      <c r="C226" s="2">
        <v>5.18</v>
      </c>
      <c r="D226" s="2">
        <v>5.62</v>
      </c>
      <c r="E226" s="2">
        <v>25.02</v>
      </c>
      <c r="F226" s="2">
        <v>34.99</v>
      </c>
    </row>
    <row r="227" spans="1:6" x14ac:dyDescent="0.3">
      <c r="A227" s="95">
        <v>44938</v>
      </c>
      <c r="B227" s="96">
        <v>0.45550925925925928</v>
      </c>
      <c r="C227" s="2">
        <v>5.18</v>
      </c>
      <c r="D227" s="2">
        <v>5.62</v>
      </c>
      <c r="E227" s="2">
        <v>25.02</v>
      </c>
      <c r="F227" s="2">
        <v>35.06</v>
      </c>
    </row>
    <row r="228" spans="1:6" x14ac:dyDescent="0.3">
      <c r="A228" s="95">
        <v>44938</v>
      </c>
      <c r="B228" s="96">
        <v>0.45620370370370367</v>
      </c>
      <c r="C228" s="2">
        <v>5.18</v>
      </c>
      <c r="D228" s="2">
        <v>5.62</v>
      </c>
      <c r="E228" s="2">
        <v>25.02</v>
      </c>
      <c r="F228" s="2">
        <v>34.94</v>
      </c>
    </row>
    <row r="229" spans="1:6" x14ac:dyDescent="0.3">
      <c r="A229" s="95">
        <v>44938</v>
      </c>
      <c r="B229" s="96">
        <v>0.45689814814814816</v>
      </c>
      <c r="C229" s="2">
        <v>5.18</v>
      </c>
      <c r="D229" s="2">
        <v>5.62</v>
      </c>
      <c r="E229" s="2">
        <v>25.02</v>
      </c>
      <c r="F229" s="2">
        <v>35.03</v>
      </c>
    </row>
    <row r="230" spans="1:6" x14ac:dyDescent="0.3">
      <c r="A230" s="95">
        <v>44938</v>
      </c>
      <c r="B230" s="96">
        <v>0.45759259259259261</v>
      </c>
      <c r="C230" s="2">
        <v>5.18</v>
      </c>
      <c r="D230" s="2">
        <v>5.62</v>
      </c>
      <c r="E230" s="2">
        <v>25.02</v>
      </c>
      <c r="F230" s="2">
        <v>35.01</v>
      </c>
    </row>
    <row r="231" spans="1:6" x14ac:dyDescent="0.3">
      <c r="A231" s="95">
        <v>44938</v>
      </c>
      <c r="B231" s="96">
        <v>0.45828703703703705</v>
      </c>
      <c r="C231" s="2">
        <v>5.18</v>
      </c>
      <c r="D231" s="2">
        <v>5.62</v>
      </c>
      <c r="E231" s="2">
        <v>25.02</v>
      </c>
      <c r="F231" s="2">
        <v>34.99</v>
      </c>
    </row>
    <row r="232" spans="1:6" x14ac:dyDescent="0.3">
      <c r="A232" s="95">
        <v>44938</v>
      </c>
      <c r="B232" s="96">
        <v>0.45898148148148149</v>
      </c>
      <c r="C232" s="2">
        <v>5.18</v>
      </c>
      <c r="D232" s="2">
        <v>5.62</v>
      </c>
      <c r="E232" s="2">
        <v>25.02</v>
      </c>
      <c r="F232" s="2">
        <v>34.979999999999997</v>
      </c>
    </row>
    <row r="233" spans="1:6" x14ac:dyDescent="0.3">
      <c r="A233" s="95">
        <v>44938</v>
      </c>
      <c r="B233" s="96">
        <v>0.45967592592592593</v>
      </c>
      <c r="C233" s="2">
        <v>5.18</v>
      </c>
      <c r="D233" s="2">
        <v>5.62</v>
      </c>
      <c r="E233" s="2">
        <v>25.02</v>
      </c>
      <c r="F233" s="2">
        <v>35.020000000000003</v>
      </c>
    </row>
    <row r="234" spans="1:6" x14ac:dyDescent="0.3">
      <c r="A234" s="95">
        <v>44938</v>
      </c>
      <c r="B234" s="96">
        <v>0.46037037037037037</v>
      </c>
      <c r="C234" s="2">
        <v>5.18</v>
      </c>
      <c r="D234" s="2">
        <v>5.62</v>
      </c>
      <c r="E234" s="2">
        <v>25.02</v>
      </c>
      <c r="F234" s="2">
        <v>35.090000000000003</v>
      </c>
    </row>
    <row r="235" spans="1:6" x14ac:dyDescent="0.3">
      <c r="A235" s="95">
        <v>44938</v>
      </c>
      <c r="B235" s="96">
        <v>0.46106481481481482</v>
      </c>
      <c r="C235" s="2">
        <v>5.18</v>
      </c>
      <c r="D235" s="2">
        <v>5.62</v>
      </c>
      <c r="E235" s="2">
        <v>25.02</v>
      </c>
      <c r="F235" s="2">
        <v>35.11</v>
      </c>
    </row>
    <row r="236" spans="1:6" x14ac:dyDescent="0.3">
      <c r="A236" s="95">
        <v>44938</v>
      </c>
      <c r="B236" s="96">
        <v>0.46175925925925926</v>
      </c>
      <c r="C236" s="2">
        <v>5.18</v>
      </c>
      <c r="D236" s="2">
        <v>5.62</v>
      </c>
      <c r="E236" s="2">
        <v>25.01</v>
      </c>
      <c r="F236" s="2">
        <v>35.21</v>
      </c>
    </row>
    <row r="237" spans="1:6" x14ac:dyDescent="0.3">
      <c r="A237" s="95">
        <v>44938</v>
      </c>
      <c r="B237" s="96">
        <v>0.4624537037037037</v>
      </c>
      <c r="C237" s="2">
        <v>5.18</v>
      </c>
      <c r="D237" s="2">
        <v>5.62</v>
      </c>
      <c r="E237" s="2">
        <v>25.01</v>
      </c>
      <c r="F237" s="2">
        <v>35.28</v>
      </c>
    </row>
    <row r="238" spans="1:6" x14ac:dyDescent="0.3">
      <c r="A238" s="95">
        <v>44938</v>
      </c>
      <c r="B238" s="96">
        <v>0.46314814814814814</v>
      </c>
      <c r="C238" s="2">
        <v>5.18</v>
      </c>
      <c r="D238" s="2">
        <v>5.62</v>
      </c>
      <c r="E238" s="2">
        <v>25.01</v>
      </c>
      <c r="F238" s="2">
        <v>35.39</v>
      </c>
    </row>
    <row r="239" spans="1:6" x14ac:dyDescent="0.3">
      <c r="A239" s="95">
        <v>44938</v>
      </c>
      <c r="B239" s="96">
        <v>0.46384259259259258</v>
      </c>
      <c r="C239" s="2">
        <v>5.18</v>
      </c>
      <c r="D239" s="2">
        <v>5.62</v>
      </c>
      <c r="E239" s="2">
        <v>25.01</v>
      </c>
      <c r="F239" s="2">
        <v>35.4</v>
      </c>
    </row>
    <row r="240" spans="1:6" x14ac:dyDescent="0.3">
      <c r="A240" s="95">
        <v>44938</v>
      </c>
      <c r="B240" s="96">
        <v>0.46453703703703703</v>
      </c>
      <c r="C240" s="2">
        <v>5.18</v>
      </c>
      <c r="D240" s="2">
        <v>5.62</v>
      </c>
      <c r="E240" s="2">
        <v>25.01</v>
      </c>
      <c r="F240" s="2">
        <v>35.479999999999997</v>
      </c>
    </row>
    <row r="241" spans="1:6" x14ac:dyDescent="0.3">
      <c r="A241" s="95">
        <v>44938</v>
      </c>
      <c r="B241" s="96">
        <v>0.46523148148148147</v>
      </c>
      <c r="C241" s="2">
        <v>5.18</v>
      </c>
      <c r="D241" s="2">
        <v>5.62</v>
      </c>
      <c r="E241" s="2">
        <v>25.01</v>
      </c>
      <c r="F241" s="2">
        <v>35.619999999999997</v>
      </c>
    </row>
    <row r="242" spans="1:6" x14ac:dyDescent="0.3">
      <c r="A242" s="95">
        <v>44938</v>
      </c>
      <c r="B242" s="96">
        <v>0.46592592592592591</v>
      </c>
      <c r="C242" s="2">
        <v>5.18</v>
      </c>
      <c r="D242" s="2">
        <v>5.62</v>
      </c>
      <c r="E242" s="2">
        <v>25.01</v>
      </c>
      <c r="F242" s="2">
        <v>35.729999999999997</v>
      </c>
    </row>
    <row r="243" spans="1:6" x14ac:dyDescent="0.3">
      <c r="A243" s="95">
        <v>44938</v>
      </c>
      <c r="B243" s="96">
        <v>0.46662037037037035</v>
      </c>
      <c r="C243" s="2">
        <v>5.18</v>
      </c>
      <c r="D243" s="2">
        <v>5.62</v>
      </c>
      <c r="E243" s="2">
        <v>25.01</v>
      </c>
      <c r="F243" s="2">
        <v>35.81</v>
      </c>
    </row>
    <row r="244" spans="1:6" x14ac:dyDescent="0.3">
      <c r="A244" s="95">
        <v>44938</v>
      </c>
      <c r="B244" s="96">
        <v>0.46731481481481479</v>
      </c>
      <c r="C244" s="2">
        <v>5.18</v>
      </c>
      <c r="D244" s="2">
        <v>5.62</v>
      </c>
      <c r="E244" s="2">
        <v>25.01</v>
      </c>
      <c r="F244" s="2">
        <v>35.89</v>
      </c>
    </row>
    <row r="245" spans="1:6" x14ac:dyDescent="0.3">
      <c r="A245" s="95">
        <v>44938</v>
      </c>
      <c r="B245" s="96">
        <v>0.46800925925925929</v>
      </c>
      <c r="C245" s="2">
        <v>5.18</v>
      </c>
      <c r="D245" s="2">
        <v>5.62</v>
      </c>
      <c r="E245" s="2">
        <v>25.01</v>
      </c>
      <c r="F245" s="2">
        <v>36.01</v>
      </c>
    </row>
    <row r="246" spans="1:6" x14ac:dyDescent="0.3">
      <c r="A246" s="95">
        <v>44938</v>
      </c>
      <c r="B246" s="96">
        <v>0.46870370370370368</v>
      </c>
      <c r="C246" s="2">
        <v>5.18</v>
      </c>
      <c r="D246" s="2">
        <v>5.62</v>
      </c>
      <c r="E246" s="2">
        <v>25.01</v>
      </c>
      <c r="F246" s="2">
        <v>36.1</v>
      </c>
    </row>
    <row r="247" spans="1:6" x14ac:dyDescent="0.3">
      <c r="A247" s="95">
        <v>44938</v>
      </c>
      <c r="B247" s="96">
        <v>0.46939814814814818</v>
      </c>
      <c r="C247" s="2">
        <v>5.18</v>
      </c>
      <c r="D247" s="2">
        <v>5.62</v>
      </c>
      <c r="E247" s="2">
        <v>25.01</v>
      </c>
      <c r="F247" s="2">
        <v>36.18</v>
      </c>
    </row>
    <row r="248" spans="1:6" x14ac:dyDescent="0.3">
      <c r="A248" s="95">
        <v>44938</v>
      </c>
      <c r="B248" s="96">
        <v>0.47009259259259256</v>
      </c>
      <c r="C248" s="2">
        <v>5.18</v>
      </c>
      <c r="D248" s="2">
        <v>5.62</v>
      </c>
      <c r="E248" s="2">
        <v>25.01</v>
      </c>
      <c r="F248" s="2">
        <v>36.200000000000003</v>
      </c>
    </row>
    <row r="249" spans="1:6" x14ac:dyDescent="0.3">
      <c r="A249" s="95">
        <v>44938</v>
      </c>
      <c r="B249" s="96">
        <v>0.47078703703703706</v>
      </c>
      <c r="C249" s="2">
        <v>5.18</v>
      </c>
      <c r="D249" s="2">
        <v>5.62</v>
      </c>
      <c r="E249" s="2">
        <v>25.02</v>
      </c>
      <c r="F249" s="2">
        <v>36.19</v>
      </c>
    </row>
    <row r="250" spans="1:6" x14ac:dyDescent="0.3">
      <c r="A250" s="95">
        <v>44938</v>
      </c>
      <c r="B250" s="96">
        <v>0.47148148148148145</v>
      </c>
      <c r="C250" s="2">
        <v>5.18</v>
      </c>
      <c r="D250" s="2">
        <v>5.62</v>
      </c>
      <c r="E250" s="2">
        <v>25.02</v>
      </c>
      <c r="F250" s="2">
        <v>36.229999999999997</v>
      </c>
    </row>
    <row r="251" spans="1:6" x14ac:dyDescent="0.3">
      <c r="A251" s="95">
        <v>44938</v>
      </c>
      <c r="B251" s="96">
        <v>0.47217592592592594</v>
      </c>
      <c r="C251" s="2">
        <v>5.18</v>
      </c>
      <c r="D251" s="2">
        <v>5.62</v>
      </c>
      <c r="E251" s="2">
        <v>25.01</v>
      </c>
      <c r="F251" s="2">
        <v>36.26</v>
      </c>
    </row>
    <row r="252" spans="1:6" x14ac:dyDescent="0.3">
      <c r="A252" s="95">
        <v>44938</v>
      </c>
      <c r="B252" s="96">
        <v>0.47287037037037033</v>
      </c>
      <c r="C252" s="2">
        <v>5.18</v>
      </c>
      <c r="D252" s="2">
        <v>5.62</v>
      </c>
      <c r="E252" s="2">
        <v>25.01</v>
      </c>
      <c r="F252" s="2">
        <v>36.33</v>
      </c>
    </row>
    <row r="253" spans="1:6" x14ac:dyDescent="0.3">
      <c r="A253" s="95">
        <v>44938</v>
      </c>
      <c r="B253" s="96">
        <v>0.47356481481481483</v>
      </c>
      <c r="C253" s="2">
        <v>5.18</v>
      </c>
      <c r="D253" s="2">
        <v>5.62</v>
      </c>
      <c r="E253" s="2">
        <v>25.01</v>
      </c>
      <c r="F253" s="2">
        <v>36.35</v>
      </c>
    </row>
    <row r="254" spans="1:6" x14ac:dyDescent="0.3">
      <c r="A254" s="95">
        <v>44938</v>
      </c>
      <c r="B254" s="96">
        <v>0.47425925925925921</v>
      </c>
      <c r="C254" s="2">
        <v>5.18</v>
      </c>
      <c r="D254" s="2">
        <v>5.62</v>
      </c>
      <c r="E254" s="2">
        <v>25.01</v>
      </c>
      <c r="F254" s="2">
        <v>36.340000000000003</v>
      </c>
    </row>
    <row r="255" spans="1:6" x14ac:dyDescent="0.3">
      <c r="A255" s="95">
        <v>44938</v>
      </c>
      <c r="B255" s="96">
        <v>0.47495370370370371</v>
      </c>
      <c r="C255" s="2">
        <v>5.18</v>
      </c>
      <c r="D255" s="2">
        <v>5.62</v>
      </c>
      <c r="E255" s="2">
        <v>25.01</v>
      </c>
      <c r="F255" s="2">
        <v>36.299999999999997</v>
      </c>
    </row>
    <row r="256" spans="1:6" x14ac:dyDescent="0.3">
      <c r="A256" s="95">
        <v>44938</v>
      </c>
      <c r="B256" s="96">
        <v>0.4756481481481481</v>
      </c>
      <c r="C256" s="2">
        <v>5.18</v>
      </c>
      <c r="D256" s="2">
        <v>5.62</v>
      </c>
      <c r="E256" s="2">
        <v>25.01</v>
      </c>
      <c r="F256" s="2">
        <v>36.21</v>
      </c>
    </row>
    <row r="257" spans="1:6" x14ac:dyDescent="0.3">
      <c r="A257" s="95">
        <v>44938</v>
      </c>
      <c r="B257" s="96">
        <v>0.4763425925925926</v>
      </c>
      <c r="C257" s="2">
        <v>5.18</v>
      </c>
      <c r="D257" s="2">
        <v>5.62</v>
      </c>
      <c r="E257" s="2">
        <v>25.02</v>
      </c>
      <c r="F257" s="2">
        <v>36.14</v>
      </c>
    </row>
    <row r="258" spans="1:6" x14ac:dyDescent="0.3">
      <c r="A258" s="95">
        <v>44938</v>
      </c>
      <c r="B258" s="96">
        <v>0.47703703703703698</v>
      </c>
      <c r="C258" s="2">
        <v>5.18</v>
      </c>
      <c r="D258" s="2">
        <v>5.62</v>
      </c>
      <c r="E258" s="2">
        <v>25.02</v>
      </c>
      <c r="F258" s="2">
        <v>36.19</v>
      </c>
    </row>
    <row r="259" spans="1:6" x14ac:dyDescent="0.3">
      <c r="A259" s="95">
        <v>44938</v>
      </c>
      <c r="B259" s="96">
        <v>0.47773148148148148</v>
      </c>
      <c r="C259" s="2">
        <v>5.18</v>
      </c>
      <c r="D259" s="2">
        <v>5.62</v>
      </c>
      <c r="E259" s="2">
        <v>25.02</v>
      </c>
      <c r="F259" s="2">
        <v>36.200000000000003</v>
      </c>
    </row>
    <row r="260" spans="1:6" x14ac:dyDescent="0.3">
      <c r="A260" s="95">
        <v>44938</v>
      </c>
      <c r="B260" s="96">
        <v>0.47842592592592598</v>
      </c>
      <c r="C260" s="2">
        <v>5.18</v>
      </c>
      <c r="D260" s="2">
        <v>5.62</v>
      </c>
      <c r="E260" s="2">
        <v>25.02</v>
      </c>
      <c r="F260" s="2">
        <v>36.21</v>
      </c>
    </row>
    <row r="261" spans="1:6" x14ac:dyDescent="0.3">
      <c r="A261" s="95">
        <v>44938</v>
      </c>
      <c r="B261" s="96">
        <v>0.47912037037037036</v>
      </c>
      <c r="C261" s="2">
        <v>5.18</v>
      </c>
      <c r="D261" s="2">
        <v>5.62</v>
      </c>
      <c r="E261" s="2">
        <v>25.02</v>
      </c>
      <c r="F261" s="2">
        <v>36.24</v>
      </c>
    </row>
    <row r="262" spans="1:6" x14ac:dyDescent="0.3">
      <c r="A262" s="95">
        <v>44938</v>
      </c>
      <c r="B262" s="96">
        <v>0.47981481481481486</v>
      </c>
      <c r="C262" s="2">
        <v>5.18</v>
      </c>
      <c r="D262" s="2">
        <v>5.62</v>
      </c>
      <c r="E262" s="2">
        <v>25.02</v>
      </c>
      <c r="F262" s="2">
        <v>36.17</v>
      </c>
    </row>
    <row r="263" spans="1:6" x14ac:dyDescent="0.3">
      <c r="A263" s="95">
        <v>44938</v>
      </c>
      <c r="B263" s="96">
        <v>0.48050925925925925</v>
      </c>
      <c r="C263" s="2">
        <v>5.18</v>
      </c>
      <c r="D263" s="2">
        <v>5.62</v>
      </c>
      <c r="E263" s="2">
        <v>25.01</v>
      </c>
      <c r="F263" s="2">
        <v>36.229999999999997</v>
      </c>
    </row>
    <row r="264" spans="1:6" x14ac:dyDescent="0.3">
      <c r="A264" s="95">
        <v>44938</v>
      </c>
      <c r="B264" s="96">
        <v>0.48120370370370374</v>
      </c>
      <c r="C264" s="2">
        <v>5.18</v>
      </c>
      <c r="D264" s="2">
        <v>5.62</v>
      </c>
      <c r="E264" s="2">
        <v>25.01</v>
      </c>
      <c r="F264" s="2">
        <v>36.25</v>
      </c>
    </row>
    <row r="265" spans="1:6" x14ac:dyDescent="0.3">
      <c r="A265" s="95">
        <v>44938</v>
      </c>
      <c r="B265" s="96">
        <v>0.48189814814814813</v>
      </c>
      <c r="C265" s="2">
        <v>5.18</v>
      </c>
      <c r="D265" s="2">
        <v>5.62</v>
      </c>
      <c r="E265" s="2">
        <v>25.02</v>
      </c>
      <c r="F265" s="2">
        <v>36.229999999999997</v>
      </c>
    </row>
    <row r="266" spans="1:6" x14ac:dyDescent="0.3">
      <c r="A266" s="95">
        <v>44938</v>
      </c>
      <c r="B266" s="96">
        <v>0.48259259259259263</v>
      </c>
      <c r="C266" s="2">
        <v>5.18</v>
      </c>
      <c r="D266" s="2">
        <v>5.62</v>
      </c>
      <c r="E266" s="2">
        <v>25.01</v>
      </c>
      <c r="F266" s="2">
        <v>36.270000000000003</v>
      </c>
    </row>
    <row r="267" spans="1:6" x14ac:dyDescent="0.3">
      <c r="A267" s="95">
        <v>44938</v>
      </c>
      <c r="B267" s="96">
        <v>0.48328703703703701</v>
      </c>
      <c r="C267" s="2">
        <v>5.18</v>
      </c>
      <c r="D267" s="2">
        <v>5.62</v>
      </c>
      <c r="E267" s="2">
        <v>25.01</v>
      </c>
      <c r="F267" s="2">
        <v>36.36</v>
      </c>
    </row>
    <row r="268" spans="1:6" x14ac:dyDescent="0.3">
      <c r="A268" s="95">
        <v>44938</v>
      </c>
      <c r="B268" s="96">
        <v>0.48398148148148151</v>
      </c>
      <c r="C268" s="2">
        <v>5.18</v>
      </c>
      <c r="D268" s="2">
        <v>5.62</v>
      </c>
      <c r="E268" s="2">
        <v>25.01</v>
      </c>
      <c r="F268" s="2">
        <v>36.380000000000003</v>
      </c>
    </row>
    <row r="269" spans="1:6" x14ac:dyDescent="0.3">
      <c r="A269" s="95">
        <v>44938</v>
      </c>
      <c r="B269" s="96">
        <v>0.4846759259259259</v>
      </c>
      <c r="C269" s="2">
        <v>5.18</v>
      </c>
      <c r="D269" s="2">
        <v>5.62</v>
      </c>
      <c r="E269" s="2">
        <v>25.02</v>
      </c>
      <c r="F269" s="2">
        <v>36.369999999999997</v>
      </c>
    </row>
    <row r="270" spans="1:6" x14ac:dyDescent="0.3">
      <c r="A270" s="95">
        <v>44938</v>
      </c>
      <c r="B270" s="96">
        <v>0.4853703703703704</v>
      </c>
      <c r="C270" s="2">
        <v>5.18</v>
      </c>
      <c r="D270" s="2">
        <v>5.62</v>
      </c>
      <c r="E270" s="2">
        <v>25.02</v>
      </c>
      <c r="F270" s="2">
        <v>36.450000000000003</v>
      </c>
    </row>
    <row r="271" spans="1:6" x14ac:dyDescent="0.3">
      <c r="A271" s="95">
        <v>44938</v>
      </c>
      <c r="B271" s="96">
        <v>0.48606481481481478</v>
      </c>
      <c r="C271" s="2">
        <v>5.18</v>
      </c>
      <c r="D271" s="2">
        <v>5.62</v>
      </c>
      <c r="E271" s="2">
        <v>25.02</v>
      </c>
      <c r="F271" s="2">
        <v>36.4</v>
      </c>
    </row>
    <row r="272" spans="1:6" x14ac:dyDescent="0.3">
      <c r="A272" s="95">
        <v>44938</v>
      </c>
      <c r="B272" s="96">
        <v>0.48675925925925928</v>
      </c>
      <c r="C272" s="2">
        <v>5.18</v>
      </c>
      <c r="D272" s="2">
        <v>5.62</v>
      </c>
      <c r="E272" s="2">
        <v>25.02</v>
      </c>
      <c r="F272" s="2">
        <v>36.35</v>
      </c>
    </row>
    <row r="273" spans="1:7" x14ac:dyDescent="0.3">
      <c r="A273" s="95">
        <v>44938</v>
      </c>
      <c r="B273" s="96">
        <v>0.48745370370370367</v>
      </c>
      <c r="C273" s="2">
        <v>5.18</v>
      </c>
      <c r="D273" s="2">
        <v>5.62</v>
      </c>
      <c r="E273" s="2">
        <v>25.02</v>
      </c>
      <c r="F273" s="2">
        <v>36.4</v>
      </c>
    </row>
    <row r="274" spans="1:7" x14ac:dyDescent="0.3">
      <c r="A274" s="95">
        <v>44938</v>
      </c>
      <c r="B274" s="96">
        <v>0.48814814814814816</v>
      </c>
      <c r="C274" s="2">
        <v>5.18</v>
      </c>
      <c r="D274" s="2">
        <v>5.62</v>
      </c>
      <c r="E274" s="2">
        <v>25.02</v>
      </c>
      <c r="F274" s="2">
        <v>36.44</v>
      </c>
    </row>
    <row r="275" spans="1:7" x14ac:dyDescent="0.3">
      <c r="A275" s="95">
        <v>44938</v>
      </c>
      <c r="B275" s="96">
        <v>0.48884259259259261</v>
      </c>
      <c r="C275" s="2">
        <v>5.18</v>
      </c>
      <c r="D275" s="2">
        <v>5.62</v>
      </c>
      <c r="E275" s="2">
        <v>25.02</v>
      </c>
      <c r="F275" s="2">
        <v>36.47</v>
      </c>
    </row>
    <row r="276" spans="1:7" x14ac:dyDescent="0.3">
      <c r="A276" s="95">
        <v>44938</v>
      </c>
      <c r="B276" s="96">
        <v>0.48953703703703705</v>
      </c>
      <c r="C276" s="2">
        <v>5.18</v>
      </c>
      <c r="D276" s="2">
        <v>5.62</v>
      </c>
      <c r="E276" s="2">
        <v>25.02</v>
      </c>
      <c r="F276" s="2">
        <v>36.49</v>
      </c>
    </row>
    <row r="277" spans="1:7" x14ac:dyDescent="0.3">
      <c r="A277" s="95">
        <v>44938</v>
      </c>
      <c r="B277" s="96">
        <v>0.49023148148148149</v>
      </c>
      <c r="C277" s="2">
        <v>5.18</v>
      </c>
      <c r="D277" s="2">
        <v>5.62</v>
      </c>
      <c r="E277" s="2">
        <v>25.02</v>
      </c>
      <c r="F277" s="2">
        <v>36.43</v>
      </c>
    </row>
    <row r="278" spans="1:7" x14ac:dyDescent="0.3">
      <c r="A278" s="95">
        <v>44938</v>
      </c>
      <c r="B278" s="96">
        <v>0.49092592592592593</v>
      </c>
      <c r="C278" s="2">
        <v>5.18</v>
      </c>
      <c r="D278" s="2">
        <v>5.62</v>
      </c>
      <c r="E278" s="2">
        <v>25.02</v>
      </c>
      <c r="F278" s="2">
        <v>36.479999999999997</v>
      </c>
    </row>
    <row r="279" spans="1:7" x14ac:dyDescent="0.3">
      <c r="A279" s="95">
        <v>44938</v>
      </c>
      <c r="B279" s="96">
        <v>0.49162037037037037</v>
      </c>
      <c r="C279" s="2">
        <v>5.18</v>
      </c>
      <c r="D279" s="2">
        <v>5.62</v>
      </c>
      <c r="E279" s="2">
        <v>25.02</v>
      </c>
      <c r="F279" s="2">
        <v>36.43</v>
      </c>
    </row>
    <row r="280" spans="1:7" x14ac:dyDescent="0.3">
      <c r="A280" s="95">
        <v>44938</v>
      </c>
      <c r="B280" s="96">
        <v>0.49231481481481482</v>
      </c>
      <c r="C280" s="2">
        <v>5.18</v>
      </c>
      <c r="D280" s="2">
        <v>5.62</v>
      </c>
      <c r="E280" s="2">
        <v>25.02</v>
      </c>
      <c r="F280" s="2">
        <v>36.409999999999997</v>
      </c>
    </row>
    <row r="281" spans="1:7" x14ac:dyDescent="0.3">
      <c r="A281" s="95">
        <v>44938</v>
      </c>
      <c r="B281" s="96">
        <v>0.49300925925925926</v>
      </c>
      <c r="C281" s="2">
        <v>5.18</v>
      </c>
      <c r="D281" s="2">
        <v>5.62</v>
      </c>
      <c r="E281" s="2">
        <v>25.02</v>
      </c>
      <c r="F281" s="2">
        <v>36.450000000000003</v>
      </c>
    </row>
    <row r="282" spans="1:7" x14ac:dyDescent="0.3">
      <c r="A282" s="95">
        <v>44938</v>
      </c>
      <c r="B282" s="96">
        <v>0.4937037037037037</v>
      </c>
      <c r="C282" s="2">
        <v>5.18</v>
      </c>
      <c r="D282" s="2">
        <v>5.62</v>
      </c>
      <c r="E282" s="2">
        <v>25.02</v>
      </c>
      <c r="F282" s="2">
        <v>36.44</v>
      </c>
    </row>
    <row r="283" spans="1:7" x14ac:dyDescent="0.3">
      <c r="A283" s="95">
        <v>44938</v>
      </c>
      <c r="B283" s="96">
        <v>0.49439814814814814</v>
      </c>
      <c r="C283" s="2">
        <v>5.18</v>
      </c>
      <c r="D283" s="2">
        <v>5.62</v>
      </c>
      <c r="E283" s="2">
        <v>25.02</v>
      </c>
      <c r="F283" s="2">
        <v>36.44</v>
      </c>
    </row>
    <row r="284" spans="1:7" x14ac:dyDescent="0.3">
      <c r="A284" s="95">
        <v>44938</v>
      </c>
      <c r="B284" s="96">
        <v>0.49509259259259258</v>
      </c>
      <c r="C284" s="2">
        <v>5.18</v>
      </c>
      <c r="D284" s="2">
        <v>5.62</v>
      </c>
      <c r="E284" s="2">
        <v>25.02</v>
      </c>
      <c r="F284" s="2">
        <v>36.450000000000003</v>
      </c>
    </row>
    <row r="285" spans="1:7" x14ac:dyDescent="0.3">
      <c r="A285" s="95">
        <v>44938</v>
      </c>
      <c r="B285" s="96">
        <v>0.49578703703703703</v>
      </c>
      <c r="C285" s="2">
        <v>5.18</v>
      </c>
      <c r="D285" s="2">
        <v>5.62</v>
      </c>
      <c r="E285" s="2">
        <v>25.02</v>
      </c>
      <c r="F285" s="2">
        <v>36.450000000000003</v>
      </c>
    </row>
    <row r="286" spans="1:7" x14ac:dyDescent="0.3">
      <c r="A286" s="95">
        <v>44938</v>
      </c>
      <c r="B286" s="96">
        <v>0.49648148148148147</v>
      </c>
      <c r="C286" s="2">
        <v>5.18</v>
      </c>
      <c r="D286" s="2">
        <v>5.62</v>
      </c>
      <c r="E286" s="2">
        <v>25.02</v>
      </c>
      <c r="F286" s="2">
        <v>36.520000000000003</v>
      </c>
      <c r="G286" s="2" t="s">
        <v>226</v>
      </c>
    </row>
    <row r="287" spans="1:7" x14ac:dyDescent="0.3">
      <c r="A287" s="95">
        <v>44938</v>
      </c>
      <c r="B287" s="96">
        <v>0.49717592592592591</v>
      </c>
      <c r="C287" s="2">
        <v>5.18</v>
      </c>
      <c r="D287" s="2">
        <v>5.62</v>
      </c>
      <c r="E287" s="2">
        <v>25.02</v>
      </c>
      <c r="F287" s="2">
        <v>36.54</v>
      </c>
      <c r="G287" s="2" t="s">
        <v>227</v>
      </c>
    </row>
    <row r="288" spans="1:7" x14ac:dyDescent="0.3">
      <c r="A288" s="95">
        <v>44938</v>
      </c>
      <c r="B288" s="96">
        <v>0.49787037037037035</v>
      </c>
      <c r="C288" s="2">
        <v>5.18</v>
      </c>
      <c r="D288" s="2">
        <v>5.62</v>
      </c>
      <c r="E288" s="2">
        <v>25.02</v>
      </c>
      <c r="F288" s="2">
        <v>36.51</v>
      </c>
    </row>
    <row r="289" spans="1:12" x14ac:dyDescent="0.3">
      <c r="A289" s="95">
        <v>44938</v>
      </c>
      <c r="B289" s="96">
        <v>0.49856481481481479</v>
      </c>
      <c r="C289" s="2">
        <v>5.18</v>
      </c>
      <c r="D289" s="2">
        <v>5.62</v>
      </c>
      <c r="E289" s="2">
        <v>25.02</v>
      </c>
      <c r="F289" s="2">
        <v>36.409999999999997</v>
      </c>
    </row>
    <row r="290" spans="1:12" x14ac:dyDescent="0.3">
      <c r="A290" s="95">
        <v>44938</v>
      </c>
      <c r="B290" s="96">
        <v>0.49925925925925929</v>
      </c>
      <c r="C290" s="2">
        <v>5.18</v>
      </c>
      <c r="D290" s="2">
        <v>5.62</v>
      </c>
      <c r="E290" s="2">
        <v>25.02</v>
      </c>
      <c r="F290" s="2">
        <v>36.450000000000003</v>
      </c>
    </row>
    <row r="291" spans="1:12" x14ac:dyDescent="0.3">
      <c r="A291" s="95">
        <v>44938</v>
      </c>
      <c r="B291" s="96">
        <v>0.49995370370370368</v>
      </c>
      <c r="C291" s="2">
        <v>5.18</v>
      </c>
      <c r="D291" s="2">
        <v>5.62</v>
      </c>
      <c r="E291" s="2">
        <v>25.02</v>
      </c>
      <c r="F291" s="2">
        <v>36.380000000000003</v>
      </c>
    </row>
    <row r="292" spans="1:12" x14ac:dyDescent="0.3">
      <c r="A292" s="95">
        <v>44938</v>
      </c>
      <c r="B292" s="96">
        <v>0.50064814814814818</v>
      </c>
      <c r="C292" s="2">
        <v>5.18</v>
      </c>
      <c r="D292" s="2">
        <v>5.62</v>
      </c>
      <c r="E292" s="2">
        <v>25.02</v>
      </c>
      <c r="F292" s="2">
        <v>36.380000000000003</v>
      </c>
    </row>
    <row r="293" spans="1:12" x14ac:dyDescent="0.3">
      <c r="A293" s="95">
        <v>44938</v>
      </c>
      <c r="B293" s="96">
        <v>0.50134259259259262</v>
      </c>
      <c r="C293" s="2">
        <v>5.18</v>
      </c>
      <c r="D293" s="2">
        <v>5.62</v>
      </c>
      <c r="E293" s="2">
        <v>25.02</v>
      </c>
      <c r="F293" s="2">
        <v>36.36</v>
      </c>
    </row>
    <row r="294" spans="1:12" x14ac:dyDescent="0.3">
      <c r="A294" s="95"/>
      <c r="B294" s="96"/>
    </row>
    <row r="295" spans="1:12" ht="31.2" x14ac:dyDescent="0.3">
      <c r="A295" s="95" t="str">
        <f>A11</f>
        <v>Date</v>
      </c>
      <c r="B295" s="96"/>
      <c r="C295" s="120" t="str">
        <f>C11</f>
        <v>Exhaust Flow [LPM]</v>
      </c>
      <c r="D295" s="120" t="str">
        <f>D11</f>
        <v>Inlet Flow [LPM]</v>
      </c>
      <c r="E295" s="120" t="str">
        <f t="shared" ref="E295:F295" si="0">E11</f>
        <v>Temperature [C]</v>
      </c>
      <c r="F295" s="120" t="str">
        <f t="shared" si="0"/>
        <v>Humidity [%]</v>
      </c>
      <c r="G295" s="120"/>
      <c r="H295" s="120"/>
      <c r="I295" s="120"/>
      <c r="J295" s="120"/>
      <c r="K295" s="120"/>
      <c r="L295" s="120"/>
    </row>
    <row r="296" spans="1:12" x14ac:dyDescent="0.3">
      <c r="A296" s="95">
        <f>A12</f>
        <v>44938</v>
      </c>
      <c r="B296" s="96" t="s">
        <v>1</v>
      </c>
      <c r="C296" s="92">
        <f t="shared" ref="C296:E296" si="1">AVERAGE(C46:C286)</f>
        <v>5.1799999999999926</v>
      </c>
      <c r="D296" s="92">
        <f t="shared" si="1"/>
        <v>5.619999999999977</v>
      </c>
      <c r="E296" s="92">
        <f t="shared" si="1"/>
        <v>24.708049792531192</v>
      </c>
      <c r="F296" s="92">
        <f>AVERAGE(F46:F286)</f>
        <v>35.195062240663923</v>
      </c>
      <c r="G296" s="92"/>
      <c r="H296" s="125"/>
      <c r="I296" s="126"/>
      <c r="J296" s="92"/>
      <c r="K296" s="127"/>
      <c r="L296" s="92"/>
    </row>
    <row r="297" spans="1:12" x14ac:dyDescent="0.3">
      <c r="A297" s="95"/>
      <c r="B297" s="96" t="s">
        <v>79</v>
      </c>
      <c r="C297" s="92">
        <f t="shared" ref="C297:E297" si="2">STDEV(C46:C286)</f>
        <v>7.1202149435395334E-15</v>
      </c>
      <c r="D297" s="92">
        <f t="shared" si="2"/>
        <v>2.3140698566503486E-14</v>
      </c>
      <c r="E297" s="92">
        <f t="shared" si="2"/>
        <v>0.24985481953267735</v>
      </c>
      <c r="F297" s="92">
        <f>STDEV(F46:F286)</f>
        <v>0.54579767338879814</v>
      </c>
      <c r="G297" s="92"/>
      <c r="H297" s="125"/>
      <c r="I297" s="126"/>
      <c r="J297" s="92"/>
      <c r="K297" s="127"/>
      <c r="L297" s="92"/>
    </row>
    <row r="298" spans="1:12" x14ac:dyDescent="0.3">
      <c r="A298" s="95"/>
      <c r="B298" s="96"/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3107E7-656D-4F66-A6B7-A7D247BEE49E}">
  <dimension ref="A1:J64"/>
  <sheetViews>
    <sheetView workbookViewId="0">
      <selection activeCell="J24" sqref="J24"/>
    </sheetView>
  </sheetViews>
  <sheetFormatPr defaultColWidth="9.109375" defaultRowHeight="14.4" x14ac:dyDescent="0.3"/>
  <cols>
    <col min="1" max="1" width="5.6640625" customWidth="1"/>
    <col min="2" max="2" width="20.5546875" customWidth="1"/>
    <col min="3" max="3" width="14.33203125" customWidth="1"/>
    <col min="4" max="4" width="11.5546875" customWidth="1"/>
    <col min="5" max="5" width="6.109375" customWidth="1"/>
    <col min="7" max="7" width="11.109375" customWidth="1"/>
    <col min="8" max="8" width="10.33203125" customWidth="1"/>
    <col min="10" max="10" width="12.88671875" customWidth="1"/>
    <col min="11" max="11" width="10.109375" bestFit="1" customWidth="1"/>
  </cols>
  <sheetData>
    <row r="1" spans="1:10" x14ac:dyDescent="0.3">
      <c r="A1" s="233" t="s">
        <v>151</v>
      </c>
      <c r="B1" s="233"/>
      <c r="C1" s="233"/>
      <c r="D1" s="233"/>
      <c r="E1" s="233"/>
      <c r="F1" s="233"/>
      <c r="G1" s="233"/>
      <c r="H1" s="233"/>
    </row>
    <row r="3" spans="1:10" x14ac:dyDescent="0.3">
      <c r="B3" t="s">
        <v>152</v>
      </c>
      <c r="H3" t="s">
        <v>153</v>
      </c>
    </row>
    <row r="4" spans="1:10" ht="30" customHeight="1" x14ac:dyDescent="0.3">
      <c r="B4" s="132">
        <v>45040.321273148147</v>
      </c>
      <c r="C4" s="234" t="s">
        <v>154</v>
      </c>
      <c r="D4" s="234"/>
      <c r="E4" s="234"/>
      <c r="F4" s="234"/>
      <c r="G4" s="234"/>
      <c r="H4" s="235"/>
    </row>
    <row r="5" spans="1:10" x14ac:dyDescent="0.3">
      <c r="B5" s="133"/>
      <c r="C5" t="s">
        <v>155</v>
      </c>
      <c r="D5" s="134">
        <v>140.6223</v>
      </c>
      <c r="E5" t="s">
        <v>156</v>
      </c>
      <c r="F5" s="135"/>
      <c r="H5" s="136"/>
    </row>
    <row r="6" spans="1:10" x14ac:dyDescent="0.3">
      <c r="B6" s="133"/>
      <c r="C6" t="s">
        <v>157</v>
      </c>
      <c r="D6" s="134">
        <v>121.3614</v>
      </c>
      <c r="E6" t="s">
        <v>156</v>
      </c>
      <c r="H6" s="136"/>
    </row>
    <row r="7" spans="1:10" x14ac:dyDescent="0.3">
      <c r="B7" s="133"/>
      <c r="C7" t="s">
        <v>158</v>
      </c>
      <c r="D7" s="137">
        <f>D5-D6</f>
        <v>19.260899999999992</v>
      </c>
      <c r="E7" t="s">
        <v>156</v>
      </c>
      <c r="H7" s="136"/>
    </row>
    <row r="8" spans="1:10" x14ac:dyDescent="0.3">
      <c r="B8" s="133"/>
      <c r="C8" t="s">
        <v>159</v>
      </c>
      <c r="D8" s="86">
        <f>D7/$C$51</f>
        <v>14.481879699248113</v>
      </c>
      <c r="E8" t="s">
        <v>160</v>
      </c>
      <c r="H8" s="136"/>
    </row>
    <row r="9" spans="1:10" x14ac:dyDescent="0.3">
      <c r="B9" s="138">
        <v>45040.538321759261</v>
      </c>
      <c r="C9" t="s">
        <v>155</v>
      </c>
      <c r="D9" s="139">
        <v>127.61669999999999</v>
      </c>
      <c r="E9" t="s">
        <v>156</v>
      </c>
      <c r="F9" s="135"/>
      <c r="G9" t="s">
        <v>161</v>
      </c>
      <c r="H9" s="140">
        <f>B9-B4</f>
        <v>0.21704861111356877</v>
      </c>
    </row>
    <row r="10" spans="1:10" x14ac:dyDescent="0.3">
      <c r="B10" s="133"/>
      <c r="C10" s="135" t="s">
        <v>162</v>
      </c>
      <c r="D10">
        <f>D5-D9</f>
        <v>13.005600000000001</v>
      </c>
      <c r="E10" t="s">
        <v>156</v>
      </c>
      <c r="G10" t="s">
        <v>163</v>
      </c>
      <c r="H10" s="141">
        <f>H9*1440</f>
        <v>312.55000000353903</v>
      </c>
    </row>
    <row r="11" spans="1:10" x14ac:dyDescent="0.3">
      <c r="B11" s="133"/>
      <c r="C11" t="s">
        <v>164</v>
      </c>
      <c r="D11" s="142">
        <f>D10/H10</f>
        <v>4.1611262197577152E-2</v>
      </c>
      <c r="E11" t="s">
        <v>165</v>
      </c>
      <c r="H11" s="141"/>
      <c r="J11" s="143"/>
    </row>
    <row r="12" spans="1:10" x14ac:dyDescent="0.3">
      <c r="B12" s="144"/>
      <c r="C12" s="145" t="s">
        <v>166</v>
      </c>
      <c r="D12" s="146">
        <f>(D11/$C$50)/($C$52/(0.08205*293.15))*10^6</f>
        <v>8304.9276592801543</v>
      </c>
      <c r="E12" s="145" t="s">
        <v>167</v>
      </c>
      <c r="F12" s="145"/>
      <c r="G12" s="145"/>
      <c r="H12" s="147"/>
    </row>
    <row r="13" spans="1:10" x14ac:dyDescent="0.3">
      <c r="D13" s="142"/>
      <c r="H13" s="86"/>
    </row>
    <row r="14" spans="1:10" ht="30" customHeight="1" x14ac:dyDescent="0.3">
      <c r="B14" s="132">
        <v>45041.312442129631</v>
      </c>
      <c r="C14" s="234" t="s">
        <v>168</v>
      </c>
      <c r="D14" s="234"/>
      <c r="E14" s="234"/>
      <c r="F14" s="234"/>
      <c r="G14" s="234"/>
      <c r="H14" s="235"/>
    </row>
    <row r="15" spans="1:10" x14ac:dyDescent="0.3">
      <c r="B15" s="133"/>
      <c r="C15" t="s">
        <v>155</v>
      </c>
      <c r="D15" s="134">
        <v>141.2482</v>
      </c>
      <c r="E15" t="s">
        <v>156</v>
      </c>
      <c r="H15" s="141"/>
    </row>
    <row r="16" spans="1:10" x14ac:dyDescent="0.3">
      <c r="B16" s="133"/>
      <c r="C16" t="s">
        <v>157</v>
      </c>
      <c r="D16" s="134">
        <v>121.3682</v>
      </c>
      <c r="E16" t="s">
        <v>156</v>
      </c>
      <c r="H16" s="141"/>
    </row>
    <row r="17" spans="2:10" x14ac:dyDescent="0.3">
      <c r="B17" s="133"/>
      <c r="C17" t="s">
        <v>158</v>
      </c>
      <c r="D17">
        <f>D15-D16</f>
        <v>19.879999999999995</v>
      </c>
      <c r="E17" t="s">
        <v>156</v>
      </c>
      <c r="H17" s="141"/>
    </row>
    <row r="18" spans="2:10" x14ac:dyDescent="0.3">
      <c r="B18" s="133"/>
      <c r="C18" t="s">
        <v>159</v>
      </c>
      <c r="D18" s="86">
        <f>D17/$C$51</f>
        <v>14.947368421052627</v>
      </c>
      <c r="H18" s="141"/>
    </row>
    <row r="19" spans="2:10" x14ac:dyDescent="0.3">
      <c r="B19" s="138">
        <v>45041.533831018518</v>
      </c>
      <c r="C19" t="s">
        <v>155</v>
      </c>
      <c r="D19" s="139">
        <v>128.63489999999999</v>
      </c>
      <c r="E19" t="s">
        <v>156</v>
      </c>
      <c r="F19" s="135"/>
      <c r="G19" t="s">
        <v>161</v>
      </c>
      <c r="H19" s="140">
        <f>B19-B14</f>
        <v>0.22138888888730435</v>
      </c>
    </row>
    <row r="20" spans="2:10" x14ac:dyDescent="0.3">
      <c r="B20" s="133"/>
      <c r="C20" s="135" t="s">
        <v>162</v>
      </c>
      <c r="D20">
        <f>D15-D19</f>
        <v>12.61330000000001</v>
      </c>
      <c r="E20" t="s">
        <v>156</v>
      </c>
      <c r="G20" t="s">
        <v>163</v>
      </c>
      <c r="H20" s="141">
        <f>H19*1440</f>
        <v>318.79999999771826</v>
      </c>
    </row>
    <row r="21" spans="2:10" x14ac:dyDescent="0.3">
      <c r="B21" s="133"/>
      <c r="C21" t="s">
        <v>164</v>
      </c>
      <c r="D21" s="142">
        <f>D20/H20</f>
        <v>3.9564930991500269E-2</v>
      </c>
      <c r="E21" t="s">
        <v>165</v>
      </c>
      <c r="H21" s="136"/>
      <c r="J21" s="143"/>
    </row>
    <row r="22" spans="2:10" x14ac:dyDescent="0.3">
      <c r="B22" s="144"/>
      <c r="C22" s="145" t="s">
        <v>166</v>
      </c>
      <c r="D22" s="146">
        <f>(D21/$C$50)/($C$53/(0.08205*293.15))*10^6</f>
        <v>7852.2442335255009</v>
      </c>
      <c r="E22" s="145" t="s">
        <v>167</v>
      </c>
      <c r="F22" s="145"/>
      <c r="G22" s="145"/>
      <c r="H22" s="148"/>
    </row>
    <row r="23" spans="2:10" x14ac:dyDescent="0.3">
      <c r="D23" s="142"/>
    </row>
    <row r="24" spans="2:10" ht="30" customHeight="1" x14ac:dyDescent="0.3">
      <c r="B24" s="132">
        <v>45042.314328703702</v>
      </c>
      <c r="C24" s="234" t="s">
        <v>169</v>
      </c>
      <c r="D24" s="234"/>
      <c r="E24" s="234"/>
      <c r="F24" s="234"/>
      <c r="G24" s="234"/>
      <c r="H24" s="235"/>
    </row>
    <row r="25" spans="2:10" x14ac:dyDescent="0.3">
      <c r="B25" s="133"/>
      <c r="C25" t="s">
        <v>155</v>
      </c>
      <c r="D25" s="134">
        <v>141.3134</v>
      </c>
      <c r="E25" t="s">
        <v>156</v>
      </c>
      <c r="H25" s="136"/>
    </row>
    <row r="26" spans="2:10" x14ac:dyDescent="0.3">
      <c r="B26" s="133"/>
      <c r="C26" t="s">
        <v>157</v>
      </c>
      <c r="D26" s="139">
        <v>121.3775</v>
      </c>
      <c r="E26" t="s">
        <v>156</v>
      </c>
      <c r="H26" s="136"/>
    </row>
    <row r="27" spans="2:10" x14ac:dyDescent="0.3">
      <c r="B27" s="133"/>
      <c r="C27" t="s">
        <v>158</v>
      </c>
      <c r="D27">
        <f>D25-D26</f>
        <v>19.935900000000004</v>
      </c>
      <c r="E27" t="s">
        <v>156</v>
      </c>
      <c r="H27" s="136"/>
    </row>
    <row r="28" spans="2:10" x14ac:dyDescent="0.3">
      <c r="B28" s="133"/>
      <c r="C28" t="s">
        <v>159</v>
      </c>
      <c r="D28" s="86">
        <f>D27/$C$51</f>
        <v>14.989398496240604</v>
      </c>
      <c r="H28" s="136"/>
    </row>
    <row r="29" spans="2:10" x14ac:dyDescent="0.3">
      <c r="B29" s="138">
        <v>45042.562754629631</v>
      </c>
      <c r="C29" t="s">
        <v>155</v>
      </c>
      <c r="D29" s="139">
        <v>125.3801</v>
      </c>
      <c r="E29" t="s">
        <v>156</v>
      </c>
      <c r="G29" t="s">
        <v>161</v>
      </c>
      <c r="H29" s="140">
        <f>B29-B24</f>
        <v>0.24842592592904111</v>
      </c>
    </row>
    <row r="30" spans="2:10" x14ac:dyDescent="0.3">
      <c r="B30" s="149"/>
      <c r="C30" s="135" t="s">
        <v>162</v>
      </c>
      <c r="D30">
        <f>D25-D29</f>
        <v>15.933300000000003</v>
      </c>
      <c r="E30" t="s">
        <v>156</v>
      </c>
      <c r="G30" t="s">
        <v>163</v>
      </c>
      <c r="H30" s="141">
        <f>H29*1440</f>
        <v>357.7333333378192</v>
      </c>
    </row>
    <row r="31" spans="2:10" x14ac:dyDescent="0.3">
      <c r="B31" s="133"/>
      <c r="C31" t="s">
        <v>164</v>
      </c>
      <c r="D31" s="142">
        <f>D30/H30</f>
        <v>4.4539601192136236E-2</v>
      </c>
      <c r="E31" t="s">
        <v>165</v>
      </c>
      <c r="H31" s="136"/>
    </row>
    <row r="32" spans="2:10" x14ac:dyDescent="0.3">
      <c r="B32" s="133"/>
      <c r="C32" s="145" t="s">
        <v>166</v>
      </c>
      <c r="D32" s="146">
        <f>(D31/$C$50)/($C$54/(0.08205*293.15))*10^6</f>
        <v>8908.2096733484923</v>
      </c>
      <c r="E32" s="145" t="s">
        <v>167</v>
      </c>
      <c r="F32" s="145"/>
      <c r="G32" s="145"/>
      <c r="H32" s="148"/>
    </row>
    <row r="33" spans="1:10" x14ac:dyDescent="0.3">
      <c r="B33" s="150"/>
    </row>
    <row r="34" spans="1:10" ht="30" customHeight="1" x14ac:dyDescent="0.3">
      <c r="B34" s="132">
        <v>45043.307812500003</v>
      </c>
      <c r="C34" s="234" t="s">
        <v>170</v>
      </c>
      <c r="D34" s="234"/>
      <c r="E34" s="234"/>
      <c r="F34" s="234"/>
      <c r="G34" s="234"/>
      <c r="H34" s="235"/>
    </row>
    <row r="35" spans="1:10" x14ac:dyDescent="0.3">
      <c r="B35" s="133"/>
      <c r="C35" t="s">
        <v>155</v>
      </c>
      <c r="D35" s="139">
        <v>141.3819</v>
      </c>
      <c r="E35" t="s">
        <v>156</v>
      </c>
      <c r="H35" s="136"/>
    </row>
    <row r="36" spans="1:10" x14ac:dyDescent="0.3">
      <c r="B36" s="133"/>
      <c r="C36" t="s">
        <v>157</v>
      </c>
      <c r="D36" s="134">
        <v>121.38249999999999</v>
      </c>
      <c r="E36" t="s">
        <v>156</v>
      </c>
      <c r="H36" s="136"/>
    </row>
    <row r="37" spans="1:10" x14ac:dyDescent="0.3">
      <c r="B37" s="133"/>
      <c r="C37" t="s">
        <v>158</v>
      </c>
      <c r="D37">
        <f>D35-D36</f>
        <v>19.999400000000009</v>
      </c>
      <c r="E37" t="s">
        <v>156</v>
      </c>
      <c r="H37" s="136"/>
    </row>
    <row r="38" spans="1:10" x14ac:dyDescent="0.3">
      <c r="B38" s="133"/>
      <c r="C38" t="s">
        <v>159</v>
      </c>
      <c r="D38" s="86">
        <f>D37/$C$51</f>
        <v>15.037142857142863</v>
      </c>
      <c r="H38" s="140"/>
    </row>
    <row r="39" spans="1:10" x14ac:dyDescent="0.3">
      <c r="B39" s="138">
        <v>45043.529421296298</v>
      </c>
      <c r="C39" t="s">
        <v>155</v>
      </c>
      <c r="D39" s="134">
        <v>127.5598</v>
      </c>
      <c r="E39" t="s">
        <v>156</v>
      </c>
      <c r="F39" s="135"/>
      <c r="G39" t="s">
        <v>161</v>
      </c>
      <c r="H39" s="140">
        <f>B39-B34</f>
        <v>0.22160879629518604</v>
      </c>
    </row>
    <row r="40" spans="1:10" x14ac:dyDescent="0.3">
      <c r="B40" s="133"/>
      <c r="C40" s="135" t="s">
        <v>162</v>
      </c>
      <c r="D40" s="137">
        <f>D35-D39</f>
        <v>13.822100000000006</v>
      </c>
      <c r="E40" t="s">
        <v>156</v>
      </c>
      <c r="G40" t="s">
        <v>163</v>
      </c>
      <c r="H40" s="141">
        <f>H39*1440</f>
        <v>319.1166666650679</v>
      </c>
      <c r="J40" s="143"/>
    </row>
    <row r="41" spans="1:10" x14ac:dyDescent="0.3">
      <c r="B41" s="133"/>
      <c r="C41" t="s">
        <v>164</v>
      </c>
      <c r="D41" s="142">
        <f>D40/H40</f>
        <v>4.3313626155750524E-2</v>
      </c>
      <c r="E41" t="s">
        <v>165</v>
      </c>
      <c r="H41" s="136"/>
    </row>
    <row r="42" spans="1:10" x14ac:dyDescent="0.3">
      <c r="B42" s="144"/>
      <c r="C42" s="145" t="s">
        <v>166</v>
      </c>
      <c r="D42" s="146">
        <f>(D41/$C$50)/($C$55/(0.08205*293.15))*10^6</f>
        <v>8724.6212561223601</v>
      </c>
      <c r="E42" s="145" t="s">
        <v>167</v>
      </c>
      <c r="F42" s="145"/>
      <c r="G42" s="145"/>
      <c r="H42" s="148"/>
    </row>
    <row r="43" spans="1:10" x14ac:dyDescent="0.3">
      <c r="D43" s="142"/>
    </row>
    <row r="44" spans="1:10" x14ac:dyDescent="0.3">
      <c r="D44" s="142"/>
    </row>
    <row r="45" spans="1:10" x14ac:dyDescent="0.3">
      <c r="D45" s="142"/>
    </row>
    <row r="46" spans="1:10" x14ac:dyDescent="0.3">
      <c r="D46" s="142"/>
    </row>
    <row r="47" spans="1:10" x14ac:dyDescent="0.3">
      <c r="D47" s="142"/>
    </row>
    <row r="48" spans="1:10" x14ac:dyDescent="0.3">
      <c r="A48" t="str">
        <f>A1</f>
        <v>Testing @ 31°C - Using DHS generator to produce VOC vapors - Dichloromethane (DCM)</v>
      </c>
      <c r="D48" s="142"/>
    </row>
    <row r="49" spans="1:8" x14ac:dyDescent="0.3">
      <c r="D49" s="142"/>
    </row>
    <row r="50" spans="1:8" x14ac:dyDescent="0.3">
      <c r="B50" t="s">
        <v>171</v>
      </c>
      <c r="C50" s="151">
        <v>84.93</v>
      </c>
      <c r="F50" s="152" t="s">
        <v>172</v>
      </c>
      <c r="G50" t="s">
        <v>173</v>
      </c>
    </row>
    <row r="51" spans="1:8" x14ac:dyDescent="0.3">
      <c r="B51" t="s">
        <v>174</v>
      </c>
      <c r="C51" s="151">
        <v>1.33</v>
      </c>
      <c r="D51" s="153" t="s">
        <v>0</v>
      </c>
      <c r="F51" s="154"/>
    </row>
    <row r="52" spans="1:8" x14ac:dyDescent="0.3">
      <c r="B52" t="s">
        <v>175</v>
      </c>
      <c r="C52" s="155">
        <v>1.419</v>
      </c>
      <c r="D52" s="156">
        <v>45040</v>
      </c>
      <c r="F52" s="157">
        <f>(D9-D6)*1/$C$51</f>
        <v>4.7032330827067597</v>
      </c>
      <c r="G52" s="142">
        <f>D11</f>
        <v>4.1611262197577152E-2</v>
      </c>
      <c r="H52" t="s">
        <v>176</v>
      </c>
    </row>
    <row r="53" spans="1:8" x14ac:dyDescent="0.3">
      <c r="B53" t="s">
        <v>175</v>
      </c>
      <c r="C53" s="158">
        <v>1.427</v>
      </c>
      <c r="D53" s="156">
        <v>45041</v>
      </c>
      <c r="F53" s="157">
        <f>(D19-D16)*1/$C$51</f>
        <v>5.4636842105263046</v>
      </c>
      <c r="G53" s="142">
        <f>D21</f>
        <v>3.9564930991500269E-2</v>
      </c>
      <c r="H53" t="s">
        <v>176</v>
      </c>
    </row>
    <row r="54" spans="1:8" x14ac:dyDescent="0.3">
      <c r="B54" t="s">
        <v>175</v>
      </c>
      <c r="C54" s="155">
        <v>1.4159999999999999</v>
      </c>
      <c r="D54" s="156">
        <v>45042</v>
      </c>
      <c r="F54" s="157">
        <f>(D29-D26)*1/$C$51</f>
        <v>3.0094736842105267</v>
      </c>
      <c r="G54" s="142">
        <f>D31</f>
        <v>4.4539601192136236E-2</v>
      </c>
      <c r="H54" t="s">
        <v>176</v>
      </c>
    </row>
    <row r="55" spans="1:8" x14ac:dyDescent="0.3">
      <c r="B55" t="s">
        <v>175</v>
      </c>
      <c r="C55" s="158">
        <v>1.4059999999999999</v>
      </c>
      <c r="D55" s="156">
        <v>45043</v>
      </c>
      <c r="F55" s="159">
        <f>(D39-D36)*1/$C$51</f>
        <v>4.644586466165415</v>
      </c>
      <c r="G55" s="142">
        <f>D41</f>
        <v>4.3313626155750524E-2</v>
      </c>
      <c r="H55" t="s">
        <v>176</v>
      </c>
    </row>
    <row r="56" spans="1:8" x14ac:dyDescent="0.3">
      <c r="F56" s="85">
        <f>SUM(F52:F55)</f>
        <v>17.820977443609006</v>
      </c>
      <c r="G56" s="142">
        <f>AVERAGE(G52:G55)</f>
        <v>4.2257355134241045E-2</v>
      </c>
      <c r="H56" t="s">
        <v>176</v>
      </c>
    </row>
    <row r="57" spans="1:8" ht="30" customHeight="1" x14ac:dyDescent="0.3">
      <c r="A57" s="232"/>
      <c r="B57" s="232"/>
      <c r="C57" s="232"/>
      <c r="D57" s="232"/>
      <c r="E57" s="232"/>
      <c r="F57" s="232"/>
      <c r="G57" s="232"/>
      <c r="H57" s="232"/>
    </row>
    <row r="58" spans="1:8" x14ac:dyDescent="0.3">
      <c r="B58" s="153" t="s">
        <v>177</v>
      </c>
      <c r="C58" s="153" t="s">
        <v>178</v>
      </c>
      <c r="D58" t="s">
        <v>0</v>
      </c>
    </row>
    <row r="59" spans="1:8" x14ac:dyDescent="0.3">
      <c r="B59" s="86">
        <f>D11*(1000000000)</f>
        <v>41611262.197577149</v>
      </c>
      <c r="C59" s="86">
        <f>D12</f>
        <v>8304.9276592801543</v>
      </c>
      <c r="D59" s="160">
        <f>D52</f>
        <v>45040</v>
      </c>
    </row>
    <row r="60" spans="1:8" x14ac:dyDescent="0.3">
      <c r="B60" s="86">
        <f>D21*(1000000000)</f>
        <v>39564930.991500266</v>
      </c>
      <c r="C60" s="86">
        <f>D22</f>
        <v>7852.2442335255009</v>
      </c>
      <c r="D60" s="160">
        <f t="shared" ref="D60:D62" si="0">D53</f>
        <v>45041</v>
      </c>
    </row>
    <row r="61" spans="1:8" x14ac:dyDescent="0.3">
      <c r="B61" s="86">
        <f>D31*(1000000000)</f>
        <v>44539601.192136236</v>
      </c>
      <c r="C61" s="86">
        <f>D32</f>
        <v>8908.2096733484923</v>
      </c>
      <c r="D61" s="160">
        <f t="shared" si="0"/>
        <v>45042</v>
      </c>
    </row>
    <row r="62" spans="1:8" x14ac:dyDescent="0.3">
      <c r="B62" s="86">
        <f>D41*(1000000000)</f>
        <v>43313626.155750528</v>
      </c>
      <c r="C62" s="86">
        <f>D42</f>
        <v>8724.6212561223601</v>
      </c>
      <c r="D62" s="160">
        <f t="shared" si="0"/>
        <v>45043</v>
      </c>
    </row>
    <row r="63" spans="1:8" x14ac:dyDescent="0.3">
      <c r="A63" t="s">
        <v>179</v>
      </c>
      <c r="B63" s="86">
        <f>AVERAGE(B59:B62)</f>
        <v>42257355.134241045</v>
      </c>
      <c r="C63" s="86">
        <f>AVERAGE(C59:C62)</f>
        <v>8447.5007055691258</v>
      </c>
    </row>
    <row r="64" spans="1:8" x14ac:dyDescent="0.3">
      <c r="B64" s="153"/>
      <c r="F64" s="153"/>
    </row>
  </sheetData>
  <mergeCells count="6">
    <mergeCell ref="A57:H57"/>
    <mergeCell ref="A1:H1"/>
    <mergeCell ref="C4:H4"/>
    <mergeCell ref="C14:H14"/>
    <mergeCell ref="C24:H24"/>
    <mergeCell ref="C34:H34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349FE5-C2D6-40AA-807A-5D4296FDEF0A}">
  <dimension ref="A1:M313"/>
  <sheetViews>
    <sheetView workbookViewId="0">
      <pane ySplit="11" topLeftCell="A299" activePane="bottomLeft" state="frozen"/>
      <selection pane="bottomLeft" activeCell="I7" sqref="I7"/>
    </sheetView>
  </sheetViews>
  <sheetFormatPr defaultColWidth="9.109375" defaultRowHeight="15.6" x14ac:dyDescent="0.3"/>
  <cols>
    <col min="1" max="1" width="10.6640625" style="2" bestFit="1" customWidth="1"/>
    <col min="2" max="4" width="9.6640625" style="2" customWidth="1"/>
    <col min="5" max="6" width="12.6640625" style="2" customWidth="1"/>
    <col min="7" max="8" width="13.33203125" style="2" customWidth="1"/>
    <col min="9" max="9" width="9.6640625" style="2" customWidth="1"/>
    <col min="10" max="10" width="12.6640625" style="2" customWidth="1"/>
    <col min="11" max="11" width="10.6640625" style="2" customWidth="1"/>
    <col min="12" max="12" width="12.6640625" style="2" customWidth="1"/>
    <col min="13" max="16384" width="9.109375" style="2"/>
  </cols>
  <sheetData>
    <row r="1" spans="1:12" x14ac:dyDescent="0.3">
      <c r="A1" s="2" t="s">
        <v>58</v>
      </c>
    </row>
    <row r="2" spans="1:12" x14ac:dyDescent="0.3">
      <c r="A2" s="2" t="s">
        <v>127</v>
      </c>
    </row>
    <row r="3" spans="1:12" x14ac:dyDescent="0.3">
      <c r="A3" s="2" t="s">
        <v>128</v>
      </c>
      <c r="D3" s="2" t="s">
        <v>129</v>
      </c>
    </row>
    <row r="4" spans="1:12" x14ac:dyDescent="0.3">
      <c r="A4" s="2" t="s">
        <v>62</v>
      </c>
    </row>
    <row r="5" spans="1:12" x14ac:dyDescent="0.3">
      <c r="A5" s="2" t="s">
        <v>63</v>
      </c>
    </row>
    <row r="6" spans="1:12" x14ac:dyDescent="0.3">
      <c r="A6" s="2" t="s">
        <v>64</v>
      </c>
    </row>
    <row r="8" spans="1:12" x14ac:dyDescent="0.3">
      <c r="A8" s="2" t="s">
        <v>130</v>
      </c>
    </row>
    <row r="9" spans="1:12" x14ac:dyDescent="0.3">
      <c r="A9" s="2" t="s">
        <v>131</v>
      </c>
    </row>
    <row r="10" spans="1:12" x14ac:dyDescent="0.3">
      <c r="A10" s="236" t="s">
        <v>132</v>
      </c>
      <c r="B10" s="236"/>
      <c r="C10" s="236"/>
      <c r="D10" s="236"/>
      <c r="E10" s="236"/>
      <c r="F10" s="236"/>
      <c r="G10" s="236"/>
    </row>
    <row r="11" spans="1:12" ht="30" customHeight="1" x14ac:dyDescent="0.3">
      <c r="A11" s="2" t="s">
        <v>0</v>
      </c>
      <c r="B11" s="2" t="s">
        <v>67</v>
      </c>
      <c r="C11" s="94" t="s">
        <v>68</v>
      </c>
      <c r="D11" s="124" t="s">
        <v>69</v>
      </c>
      <c r="E11" s="94" t="s">
        <v>70</v>
      </c>
      <c r="F11" s="94" t="s">
        <v>71</v>
      </c>
      <c r="G11" s="118" t="s">
        <v>72</v>
      </c>
      <c r="H11" s="94" t="s">
        <v>73</v>
      </c>
      <c r="I11" s="94" t="s">
        <v>74</v>
      </c>
      <c r="J11" s="94" t="s">
        <v>75</v>
      </c>
      <c r="K11" s="94" t="s">
        <v>133</v>
      </c>
      <c r="L11" s="94" t="s">
        <v>134</v>
      </c>
    </row>
    <row r="12" spans="1:12" x14ac:dyDescent="0.3">
      <c r="A12" s="95">
        <v>45040</v>
      </c>
      <c r="B12" s="96">
        <v>0.32744212962962965</v>
      </c>
      <c r="C12" s="2">
        <v>7.14</v>
      </c>
      <c r="D12" s="2">
        <v>6.38</v>
      </c>
      <c r="E12" s="2">
        <v>6.28</v>
      </c>
      <c r="F12" s="2">
        <v>-1.04</v>
      </c>
      <c r="G12" s="119">
        <v>2.5099999999999998</v>
      </c>
      <c r="H12" s="2">
        <v>24.08</v>
      </c>
      <c r="I12" s="2">
        <v>30.65</v>
      </c>
      <c r="J12" s="2">
        <v>1.35</v>
      </c>
      <c r="K12" s="2">
        <v>4.0000000000000001E-3</v>
      </c>
    </row>
    <row r="13" spans="1:12" x14ac:dyDescent="0.3">
      <c r="A13" s="95">
        <v>45040</v>
      </c>
      <c r="B13" s="96">
        <v>0.32813657407407409</v>
      </c>
      <c r="C13" s="2">
        <v>7.15</v>
      </c>
      <c r="D13" s="2">
        <v>6.37</v>
      </c>
      <c r="E13" s="2">
        <v>6.28</v>
      </c>
      <c r="F13" s="2">
        <v>-1.05</v>
      </c>
      <c r="G13" s="119">
        <v>2.48</v>
      </c>
      <c r="H13" s="2">
        <v>24.06</v>
      </c>
      <c r="I13" s="2">
        <v>30.9</v>
      </c>
      <c r="J13" s="2">
        <v>1.35</v>
      </c>
      <c r="K13" s="2">
        <v>4.0000000000000001E-3</v>
      </c>
    </row>
    <row r="14" spans="1:12" x14ac:dyDescent="0.3">
      <c r="A14" s="95">
        <v>45040</v>
      </c>
      <c r="B14" s="96">
        <v>0.32883101851851854</v>
      </c>
      <c r="C14" s="2">
        <v>7.17</v>
      </c>
      <c r="D14" s="2">
        <v>6.37</v>
      </c>
      <c r="E14" s="2">
        <v>6.28</v>
      </c>
      <c r="F14" s="2">
        <v>-1.05</v>
      </c>
      <c r="G14" s="119">
        <v>2.4700000000000002</v>
      </c>
      <c r="H14" s="2">
        <v>23.97</v>
      </c>
      <c r="I14" s="2">
        <v>31.19</v>
      </c>
      <c r="J14" s="2">
        <v>1.35</v>
      </c>
      <c r="K14" s="2">
        <v>5.0000000000000001E-3</v>
      </c>
    </row>
    <row r="15" spans="1:12" x14ac:dyDescent="0.3">
      <c r="A15" s="95">
        <v>45040</v>
      </c>
      <c r="B15" s="96">
        <v>0.32952546296296298</v>
      </c>
      <c r="C15" s="2">
        <v>7.18</v>
      </c>
      <c r="D15" s="2">
        <v>6.37</v>
      </c>
      <c r="E15" s="2">
        <v>6.28</v>
      </c>
      <c r="F15" s="2">
        <v>-1.06</v>
      </c>
      <c r="G15" s="119">
        <v>2.46</v>
      </c>
      <c r="H15" s="2">
        <v>23.95</v>
      </c>
      <c r="I15" s="2">
        <v>31.44</v>
      </c>
      <c r="J15" s="2">
        <v>1.35</v>
      </c>
      <c r="K15" s="2">
        <v>5.0000000000000001E-3</v>
      </c>
    </row>
    <row r="16" spans="1:12" x14ac:dyDescent="0.3">
      <c r="A16" s="95">
        <v>45040</v>
      </c>
      <c r="B16" s="96">
        <v>0.33021990740740742</v>
      </c>
      <c r="C16" s="2">
        <v>7.21</v>
      </c>
      <c r="D16" s="2">
        <v>6.38</v>
      </c>
      <c r="E16" s="2">
        <v>6.28</v>
      </c>
      <c r="F16" s="2">
        <v>-1.05</v>
      </c>
      <c r="G16" s="119">
        <v>2.4700000000000002</v>
      </c>
      <c r="H16" s="2">
        <v>23.94</v>
      </c>
      <c r="I16" s="2">
        <v>31.72</v>
      </c>
      <c r="J16" s="2">
        <v>1.35</v>
      </c>
      <c r="K16" s="2">
        <v>6.0000000000000001E-3</v>
      </c>
    </row>
    <row r="17" spans="1:11" x14ac:dyDescent="0.3">
      <c r="A17" s="95">
        <v>45040</v>
      </c>
      <c r="B17" s="96">
        <v>0.33091435185185186</v>
      </c>
      <c r="C17" s="2">
        <v>7.21</v>
      </c>
      <c r="D17" s="2">
        <v>6.38</v>
      </c>
      <c r="E17" s="2">
        <v>6.28</v>
      </c>
      <c r="F17" s="2">
        <v>-1.05</v>
      </c>
      <c r="G17" s="119">
        <v>2.4900000000000002</v>
      </c>
      <c r="H17" s="2">
        <v>23.93</v>
      </c>
      <c r="I17" s="2">
        <v>32.200000000000003</v>
      </c>
      <c r="J17" s="2">
        <v>1.35</v>
      </c>
      <c r="K17" s="2">
        <v>6.0000000000000001E-3</v>
      </c>
    </row>
    <row r="18" spans="1:11" x14ac:dyDescent="0.3">
      <c r="A18" s="95">
        <v>45040</v>
      </c>
      <c r="B18" s="96">
        <v>0.3316087962962963</v>
      </c>
      <c r="C18" s="2">
        <v>7.23</v>
      </c>
      <c r="D18" s="2">
        <v>6.38</v>
      </c>
      <c r="E18" s="2">
        <v>6.28</v>
      </c>
      <c r="F18" s="2">
        <v>-1.04</v>
      </c>
      <c r="G18" s="119">
        <v>2.46</v>
      </c>
      <c r="H18" s="2">
        <v>23.93</v>
      </c>
      <c r="I18" s="2">
        <v>32.770000000000003</v>
      </c>
      <c r="J18" s="2">
        <v>1.35</v>
      </c>
      <c r="K18" s="2">
        <v>6.0000000000000001E-3</v>
      </c>
    </row>
    <row r="19" spans="1:11" x14ac:dyDescent="0.3">
      <c r="A19" s="95">
        <v>45040</v>
      </c>
      <c r="B19" s="96">
        <v>0.33230324074074075</v>
      </c>
      <c r="C19" s="2">
        <v>7.24</v>
      </c>
      <c r="D19" s="2">
        <v>6.37</v>
      </c>
      <c r="E19" s="2">
        <v>6.28</v>
      </c>
      <c r="F19" s="2">
        <v>-0.93</v>
      </c>
      <c r="G19" s="119">
        <v>2.5</v>
      </c>
      <c r="H19" s="2">
        <v>23.94</v>
      </c>
      <c r="I19" s="2">
        <v>33.229999999999997</v>
      </c>
      <c r="J19" s="2">
        <v>1.35</v>
      </c>
      <c r="K19" s="2">
        <v>6.0000000000000001E-3</v>
      </c>
    </row>
    <row r="20" spans="1:11" x14ac:dyDescent="0.3">
      <c r="A20" s="95">
        <v>45040</v>
      </c>
      <c r="B20" s="96">
        <v>0.33299768518518519</v>
      </c>
      <c r="C20" s="2">
        <v>7.24</v>
      </c>
      <c r="D20" s="2">
        <v>6.38</v>
      </c>
      <c r="E20" s="2">
        <v>6.28</v>
      </c>
      <c r="F20" s="2">
        <v>-1.02</v>
      </c>
      <c r="G20" s="119">
        <v>2.52</v>
      </c>
      <c r="H20" s="2">
        <v>23.94</v>
      </c>
      <c r="I20" s="2">
        <v>33.520000000000003</v>
      </c>
      <c r="J20" s="2">
        <v>1.35</v>
      </c>
      <c r="K20" s="2">
        <v>6.0000000000000001E-3</v>
      </c>
    </row>
    <row r="21" spans="1:11" x14ac:dyDescent="0.3">
      <c r="A21" s="95">
        <v>45040</v>
      </c>
      <c r="B21" s="96">
        <v>0.33369212962962963</v>
      </c>
      <c r="C21" s="2">
        <v>7.26</v>
      </c>
      <c r="D21" s="2">
        <v>6.37</v>
      </c>
      <c r="E21" s="2">
        <v>6.28</v>
      </c>
      <c r="F21" s="2">
        <v>-1.03</v>
      </c>
      <c r="G21" s="119">
        <v>2.5299999999999998</v>
      </c>
      <c r="H21" s="2">
        <v>23.94</v>
      </c>
      <c r="I21" s="2">
        <v>33.64</v>
      </c>
      <c r="J21" s="2">
        <v>1.35</v>
      </c>
      <c r="K21" s="2">
        <v>7.0000000000000001E-3</v>
      </c>
    </row>
    <row r="22" spans="1:11" x14ac:dyDescent="0.3">
      <c r="A22" s="95">
        <v>45040</v>
      </c>
      <c r="B22" s="96">
        <v>0.33438657407407407</v>
      </c>
      <c r="C22" s="2">
        <v>7.27</v>
      </c>
      <c r="D22" s="2">
        <v>6.37</v>
      </c>
      <c r="E22" s="2">
        <v>6.28</v>
      </c>
      <c r="F22" s="2">
        <v>-0.92</v>
      </c>
      <c r="G22" s="119">
        <v>2.52</v>
      </c>
      <c r="H22" s="2">
        <v>23.94</v>
      </c>
      <c r="I22" s="2">
        <v>33.65</v>
      </c>
      <c r="J22" s="2">
        <v>1.35</v>
      </c>
      <c r="K22" s="2">
        <v>7.0000000000000001E-3</v>
      </c>
    </row>
    <row r="23" spans="1:11" x14ac:dyDescent="0.3">
      <c r="A23" s="95">
        <v>45040</v>
      </c>
      <c r="B23" s="96">
        <v>0.33508101851851851</v>
      </c>
      <c r="C23" s="2">
        <v>7.27</v>
      </c>
      <c r="D23" s="2">
        <v>6.37</v>
      </c>
      <c r="E23" s="2">
        <v>6.28</v>
      </c>
      <c r="F23" s="2">
        <v>-0.97</v>
      </c>
      <c r="G23" s="119">
        <v>2.54</v>
      </c>
      <c r="H23" s="2">
        <v>24.02</v>
      </c>
      <c r="I23" s="2">
        <v>33.65</v>
      </c>
      <c r="J23" s="2">
        <v>1.35</v>
      </c>
      <c r="K23" s="2">
        <v>7.0000000000000001E-3</v>
      </c>
    </row>
    <row r="24" spans="1:11" x14ac:dyDescent="0.3">
      <c r="A24" s="95">
        <v>45040</v>
      </c>
      <c r="B24" s="96">
        <v>0.33577546296296296</v>
      </c>
      <c r="C24" s="2">
        <v>7.27</v>
      </c>
      <c r="D24" s="2">
        <v>6.37</v>
      </c>
      <c r="E24" s="2">
        <v>6.28</v>
      </c>
      <c r="F24" s="2">
        <v>-0.94</v>
      </c>
      <c r="G24" s="119">
        <v>2.64</v>
      </c>
      <c r="H24" s="2">
        <v>24.09</v>
      </c>
      <c r="I24" s="2">
        <v>33.700000000000003</v>
      </c>
      <c r="J24" s="2">
        <v>1.35</v>
      </c>
      <c r="K24" s="2">
        <v>7.0000000000000001E-3</v>
      </c>
    </row>
    <row r="25" spans="1:11" x14ac:dyDescent="0.3">
      <c r="A25" s="95">
        <v>45040</v>
      </c>
      <c r="B25" s="96">
        <v>0.3364699074074074</v>
      </c>
      <c r="C25" s="2">
        <v>7.28</v>
      </c>
      <c r="D25" s="2">
        <v>6.37</v>
      </c>
      <c r="E25" s="2">
        <v>6.28</v>
      </c>
      <c r="F25" s="2">
        <v>-0.93</v>
      </c>
      <c r="G25" s="119">
        <v>2.72</v>
      </c>
      <c r="H25" s="2">
        <v>24.1</v>
      </c>
      <c r="I25" s="2">
        <v>33.700000000000003</v>
      </c>
      <c r="J25" s="2">
        <v>1.35</v>
      </c>
      <c r="K25" s="2">
        <v>7.0000000000000001E-3</v>
      </c>
    </row>
    <row r="26" spans="1:11" x14ac:dyDescent="0.3">
      <c r="A26" s="95">
        <v>45040</v>
      </c>
      <c r="B26" s="96">
        <v>0.33716435185185184</v>
      </c>
      <c r="C26" s="2">
        <v>7.28</v>
      </c>
      <c r="D26" s="2">
        <v>6.37</v>
      </c>
      <c r="E26" s="2">
        <v>6.28</v>
      </c>
      <c r="F26" s="2">
        <v>-0.94</v>
      </c>
      <c r="G26" s="119">
        <v>2.72</v>
      </c>
      <c r="H26" s="2">
        <v>24.1</v>
      </c>
      <c r="I26" s="2">
        <v>33.69</v>
      </c>
      <c r="J26" s="2">
        <v>1.35</v>
      </c>
      <c r="K26" s="2">
        <v>7.0000000000000001E-3</v>
      </c>
    </row>
    <row r="27" spans="1:11" x14ac:dyDescent="0.3">
      <c r="A27" s="95">
        <v>45040</v>
      </c>
      <c r="B27" s="96">
        <v>0.33785879629629628</v>
      </c>
      <c r="C27" s="2">
        <v>7.29</v>
      </c>
      <c r="D27" s="2">
        <v>6.37</v>
      </c>
      <c r="E27" s="2">
        <v>6.28</v>
      </c>
      <c r="F27" s="2">
        <v>-0.9</v>
      </c>
      <c r="G27" s="119">
        <v>2.72</v>
      </c>
      <c r="H27" s="2">
        <v>24.11</v>
      </c>
      <c r="I27" s="2">
        <v>33.729999999999997</v>
      </c>
      <c r="J27" s="2">
        <v>1.35</v>
      </c>
      <c r="K27" s="2">
        <v>8.0000000000000002E-3</v>
      </c>
    </row>
    <row r="28" spans="1:11" x14ac:dyDescent="0.3">
      <c r="A28" s="95">
        <v>45040</v>
      </c>
      <c r="B28" s="96">
        <v>0.33855324074074072</v>
      </c>
      <c r="C28" s="2">
        <v>7.29</v>
      </c>
      <c r="D28" s="2">
        <v>6.37</v>
      </c>
      <c r="E28" s="2">
        <v>6.28</v>
      </c>
      <c r="F28" s="2">
        <v>-0.89</v>
      </c>
      <c r="G28" s="119">
        <v>2.72</v>
      </c>
      <c r="H28" s="2">
        <v>24.12</v>
      </c>
      <c r="I28" s="2">
        <v>33.82</v>
      </c>
      <c r="J28" s="2">
        <v>1.35</v>
      </c>
      <c r="K28" s="2">
        <v>7.0000000000000001E-3</v>
      </c>
    </row>
    <row r="29" spans="1:11" x14ac:dyDescent="0.3">
      <c r="A29" s="95">
        <v>45040</v>
      </c>
      <c r="B29" s="96">
        <v>0.33924768518518517</v>
      </c>
      <c r="C29" s="2">
        <v>7.29</v>
      </c>
      <c r="D29" s="2">
        <v>6.38</v>
      </c>
      <c r="E29" s="2">
        <v>6.28</v>
      </c>
      <c r="F29" s="2">
        <v>-0.88</v>
      </c>
      <c r="G29" s="119">
        <v>2.73</v>
      </c>
      <c r="H29" s="2">
        <v>24.12</v>
      </c>
      <c r="I29" s="2">
        <v>33.909999999999997</v>
      </c>
      <c r="J29" s="2">
        <v>1.35</v>
      </c>
      <c r="K29" s="2">
        <v>7.0000000000000001E-3</v>
      </c>
    </row>
    <row r="30" spans="1:11" x14ac:dyDescent="0.3">
      <c r="A30" s="95">
        <v>45040</v>
      </c>
      <c r="B30" s="96">
        <v>0.33994212962962966</v>
      </c>
      <c r="C30" s="2">
        <v>7.28</v>
      </c>
      <c r="D30" s="2">
        <v>6.37</v>
      </c>
      <c r="E30" s="2">
        <v>6.28</v>
      </c>
      <c r="F30" s="2">
        <v>-0.89</v>
      </c>
      <c r="G30" s="119">
        <v>2.71</v>
      </c>
      <c r="H30" s="2">
        <v>24.12</v>
      </c>
      <c r="I30" s="2">
        <v>34.01</v>
      </c>
      <c r="J30" s="2">
        <v>1.35</v>
      </c>
      <c r="K30" s="2">
        <v>7.0000000000000001E-3</v>
      </c>
    </row>
    <row r="31" spans="1:11" x14ac:dyDescent="0.3">
      <c r="A31" s="95">
        <v>45040</v>
      </c>
      <c r="B31" s="96">
        <v>0.34063657407407405</v>
      </c>
      <c r="C31" s="2">
        <v>7.28</v>
      </c>
      <c r="D31" s="2">
        <v>6.37</v>
      </c>
      <c r="E31" s="2">
        <v>6.28</v>
      </c>
      <c r="F31" s="2">
        <v>-0.88</v>
      </c>
      <c r="G31" s="119">
        <v>2.82</v>
      </c>
      <c r="H31" s="2">
        <v>24.12</v>
      </c>
      <c r="I31" s="2">
        <v>34.020000000000003</v>
      </c>
      <c r="J31" s="2">
        <v>1.35</v>
      </c>
      <c r="K31" s="2">
        <v>7.0000000000000001E-3</v>
      </c>
    </row>
    <row r="32" spans="1:11" x14ac:dyDescent="0.3">
      <c r="A32" s="95">
        <v>45040</v>
      </c>
      <c r="B32" s="96">
        <v>0.34133101851851855</v>
      </c>
      <c r="C32" s="2">
        <v>7.28</v>
      </c>
      <c r="D32" s="2">
        <v>6.37</v>
      </c>
      <c r="E32" s="2">
        <v>6.28</v>
      </c>
      <c r="F32" s="2">
        <v>-0.83</v>
      </c>
      <c r="G32" s="119">
        <v>2.87</v>
      </c>
      <c r="H32" s="2">
        <v>24.12</v>
      </c>
      <c r="I32" s="2">
        <v>34.1</v>
      </c>
      <c r="J32" s="2">
        <v>1.35</v>
      </c>
      <c r="K32" s="2">
        <v>7.0000000000000001E-3</v>
      </c>
    </row>
    <row r="33" spans="1:11" x14ac:dyDescent="0.3">
      <c r="A33" s="95">
        <v>45040</v>
      </c>
      <c r="B33" s="96">
        <v>0.34202546296296293</v>
      </c>
      <c r="C33" s="2">
        <v>7.28</v>
      </c>
      <c r="D33" s="2">
        <v>6.37</v>
      </c>
      <c r="E33" s="2">
        <v>6.28</v>
      </c>
      <c r="F33" s="2">
        <v>-0.84</v>
      </c>
      <c r="G33" s="119">
        <v>2.9</v>
      </c>
      <c r="H33" s="2">
        <v>24.12</v>
      </c>
      <c r="I33" s="2">
        <v>34.21</v>
      </c>
      <c r="J33" s="2">
        <v>1.35</v>
      </c>
      <c r="K33" s="2">
        <v>7.0000000000000001E-3</v>
      </c>
    </row>
    <row r="34" spans="1:11" x14ac:dyDescent="0.3">
      <c r="A34" s="95">
        <v>45040</v>
      </c>
      <c r="B34" s="96">
        <v>0.34271990740740743</v>
      </c>
      <c r="C34" s="2">
        <v>7.27</v>
      </c>
      <c r="D34" s="2">
        <v>6.37</v>
      </c>
      <c r="E34" s="2">
        <v>6.28</v>
      </c>
      <c r="F34" s="2">
        <v>-0.84</v>
      </c>
      <c r="G34" s="119">
        <v>3.02</v>
      </c>
      <c r="H34" s="2">
        <v>24.12</v>
      </c>
      <c r="I34" s="2">
        <v>34.299999999999997</v>
      </c>
      <c r="J34" s="2">
        <v>1.35</v>
      </c>
      <c r="K34" s="2">
        <v>7.0000000000000001E-3</v>
      </c>
    </row>
    <row r="35" spans="1:11" x14ac:dyDescent="0.3">
      <c r="A35" s="95">
        <v>45040</v>
      </c>
      <c r="B35" s="96">
        <v>0.34341435185185182</v>
      </c>
      <c r="C35" s="2">
        <v>7.27</v>
      </c>
      <c r="D35" s="2">
        <v>6.37</v>
      </c>
      <c r="E35" s="2">
        <v>6.28</v>
      </c>
      <c r="F35" s="2">
        <v>-0.85</v>
      </c>
      <c r="G35" s="119">
        <v>2.91</v>
      </c>
      <c r="H35" s="2">
        <v>24.13</v>
      </c>
      <c r="I35" s="2">
        <v>34.46</v>
      </c>
      <c r="J35" s="2">
        <v>1.35</v>
      </c>
      <c r="K35" s="2">
        <v>7.0000000000000001E-3</v>
      </c>
    </row>
    <row r="36" spans="1:11" x14ac:dyDescent="0.3">
      <c r="A36" s="95">
        <v>45040</v>
      </c>
      <c r="B36" s="96">
        <v>0.34410879629629632</v>
      </c>
      <c r="C36" s="2">
        <v>7.26</v>
      </c>
      <c r="D36" s="2">
        <v>6.37</v>
      </c>
      <c r="E36" s="2">
        <v>6.28</v>
      </c>
      <c r="F36" s="2">
        <v>-0.85</v>
      </c>
      <c r="G36" s="119">
        <v>2.9</v>
      </c>
      <c r="H36" s="2">
        <v>24.16</v>
      </c>
      <c r="I36" s="2">
        <v>34.61</v>
      </c>
      <c r="J36" s="2">
        <v>1.35</v>
      </c>
      <c r="K36" s="2">
        <v>7.0000000000000001E-3</v>
      </c>
    </row>
    <row r="37" spans="1:11" x14ac:dyDescent="0.3">
      <c r="A37" s="95">
        <v>45040</v>
      </c>
      <c r="B37" s="96">
        <v>0.3448032407407407</v>
      </c>
      <c r="C37" s="2">
        <v>7.26</v>
      </c>
      <c r="D37" s="2">
        <v>6.37</v>
      </c>
      <c r="E37" s="2">
        <v>6.28</v>
      </c>
      <c r="F37" s="2">
        <v>-0.81</v>
      </c>
      <c r="G37" s="119">
        <v>2.95</v>
      </c>
      <c r="H37" s="2">
        <v>24.2</v>
      </c>
      <c r="I37" s="2">
        <v>34.75</v>
      </c>
      <c r="J37" s="2">
        <v>1.35</v>
      </c>
      <c r="K37" s="2">
        <v>7.0000000000000001E-3</v>
      </c>
    </row>
    <row r="38" spans="1:11" x14ac:dyDescent="0.3">
      <c r="A38" s="95">
        <v>45040</v>
      </c>
      <c r="B38" s="96">
        <v>0.3454976851851852</v>
      </c>
      <c r="C38" s="2">
        <v>7.26</v>
      </c>
      <c r="D38" s="2">
        <v>6.37</v>
      </c>
      <c r="E38" s="2">
        <v>6.28</v>
      </c>
      <c r="F38" s="2">
        <v>-0.81</v>
      </c>
      <c r="G38" s="119">
        <v>2.93</v>
      </c>
      <c r="H38" s="2">
        <v>24.2</v>
      </c>
      <c r="I38" s="2">
        <v>34.9</v>
      </c>
      <c r="J38" s="2">
        <v>1.35</v>
      </c>
      <c r="K38" s="2">
        <v>7.0000000000000001E-3</v>
      </c>
    </row>
    <row r="39" spans="1:11" x14ac:dyDescent="0.3">
      <c r="A39" s="95">
        <v>45040</v>
      </c>
      <c r="B39" s="96">
        <v>0.34619212962962959</v>
      </c>
      <c r="C39" s="2">
        <v>7.26</v>
      </c>
      <c r="D39" s="2">
        <v>6.37</v>
      </c>
      <c r="E39" s="2">
        <v>6.28</v>
      </c>
      <c r="F39" s="2">
        <v>-0.8</v>
      </c>
      <c r="G39" s="119">
        <v>2.96</v>
      </c>
      <c r="H39" s="2">
        <v>24.22</v>
      </c>
      <c r="I39" s="2">
        <v>35.03</v>
      </c>
      <c r="J39" s="2">
        <v>1.35</v>
      </c>
      <c r="K39" s="2">
        <v>7.0000000000000001E-3</v>
      </c>
    </row>
    <row r="40" spans="1:11" x14ac:dyDescent="0.3">
      <c r="A40" s="95">
        <v>45040</v>
      </c>
      <c r="B40" s="96">
        <v>0.34688657407407408</v>
      </c>
      <c r="C40" s="2">
        <v>7.26</v>
      </c>
      <c r="D40" s="2">
        <v>6.37</v>
      </c>
      <c r="E40" s="2">
        <v>6.28</v>
      </c>
      <c r="F40" s="2">
        <v>-0.81</v>
      </c>
      <c r="G40" s="119">
        <v>3.04</v>
      </c>
      <c r="H40" s="2">
        <v>24.23</v>
      </c>
      <c r="I40" s="2">
        <v>35.25</v>
      </c>
      <c r="J40" s="2">
        <v>1.35</v>
      </c>
      <c r="K40" s="2">
        <v>7.0000000000000001E-3</v>
      </c>
    </row>
    <row r="41" spans="1:11" x14ac:dyDescent="0.3">
      <c r="A41" s="95">
        <v>45040</v>
      </c>
      <c r="B41" s="96">
        <v>0.34758101851851847</v>
      </c>
      <c r="C41" s="2">
        <v>7.25</v>
      </c>
      <c r="D41" s="2">
        <v>6.37</v>
      </c>
      <c r="E41" s="2">
        <v>6.28</v>
      </c>
      <c r="F41" s="2">
        <v>-0.82</v>
      </c>
      <c r="G41" s="119">
        <v>3.1</v>
      </c>
      <c r="H41" s="2">
        <v>24.23</v>
      </c>
      <c r="I41" s="2">
        <v>35.520000000000003</v>
      </c>
      <c r="J41" s="2">
        <v>1.35</v>
      </c>
      <c r="K41" s="2">
        <v>7.0000000000000001E-3</v>
      </c>
    </row>
    <row r="42" spans="1:11" x14ac:dyDescent="0.3">
      <c r="A42" s="95">
        <v>45040</v>
      </c>
      <c r="B42" s="96">
        <v>0.34827546296296297</v>
      </c>
      <c r="C42" s="2">
        <v>7.24</v>
      </c>
      <c r="D42" s="2">
        <v>6.37</v>
      </c>
      <c r="E42" s="2">
        <v>6.28</v>
      </c>
      <c r="F42" s="2">
        <v>-0.78</v>
      </c>
      <c r="G42" s="119">
        <v>3.11</v>
      </c>
      <c r="H42" s="2">
        <v>24.22</v>
      </c>
      <c r="I42" s="2">
        <v>35.71</v>
      </c>
      <c r="J42" s="2">
        <v>1.35</v>
      </c>
      <c r="K42" s="2">
        <v>6.0000000000000001E-3</v>
      </c>
    </row>
    <row r="43" spans="1:11" x14ac:dyDescent="0.3">
      <c r="A43" s="95">
        <v>45040</v>
      </c>
      <c r="B43" s="96">
        <v>0.34896990740740735</v>
      </c>
      <c r="C43" s="2">
        <v>7.24</v>
      </c>
      <c r="D43" s="2">
        <v>6.37</v>
      </c>
      <c r="E43" s="2">
        <v>6.28</v>
      </c>
      <c r="F43" s="2">
        <v>-0.78</v>
      </c>
      <c r="G43" s="119">
        <v>3.11</v>
      </c>
      <c r="H43" s="2">
        <v>24.23</v>
      </c>
      <c r="I43" s="2">
        <v>35.79</v>
      </c>
      <c r="J43" s="2">
        <v>1.35</v>
      </c>
      <c r="K43" s="2">
        <v>6.0000000000000001E-3</v>
      </c>
    </row>
    <row r="44" spans="1:11" x14ac:dyDescent="0.3">
      <c r="A44" s="95">
        <v>45040</v>
      </c>
      <c r="B44" s="96">
        <v>0.34966435185185185</v>
      </c>
      <c r="C44" s="2">
        <v>7.24</v>
      </c>
      <c r="D44" s="2">
        <v>6.37</v>
      </c>
      <c r="E44" s="2">
        <v>6.28</v>
      </c>
      <c r="F44" s="2">
        <v>-0.77</v>
      </c>
      <c r="G44" s="119">
        <v>3.09</v>
      </c>
      <c r="H44" s="2">
        <v>24.22</v>
      </c>
      <c r="I44" s="2">
        <v>35.86</v>
      </c>
      <c r="J44" s="2">
        <v>1.35</v>
      </c>
      <c r="K44" s="2">
        <v>6.0000000000000001E-3</v>
      </c>
    </row>
    <row r="45" spans="1:11" x14ac:dyDescent="0.3">
      <c r="A45" s="95">
        <v>45040</v>
      </c>
      <c r="B45" s="96">
        <v>0.35035879629629635</v>
      </c>
      <c r="C45" s="2">
        <v>7.24</v>
      </c>
      <c r="D45" s="2">
        <v>6.37</v>
      </c>
      <c r="E45" s="2">
        <v>6.28</v>
      </c>
      <c r="F45" s="2">
        <v>-0.77</v>
      </c>
      <c r="G45" s="119">
        <v>3.08</v>
      </c>
      <c r="H45" s="2">
        <v>24.21</v>
      </c>
      <c r="I45" s="2">
        <v>35.880000000000003</v>
      </c>
      <c r="J45" s="2">
        <v>1.35</v>
      </c>
      <c r="K45" s="2">
        <v>6.0000000000000001E-3</v>
      </c>
    </row>
    <row r="46" spans="1:11" x14ac:dyDescent="0.3">
      <c r="A46" s="95">
        <v>45040</v>
      </c>
      <c r="B46" s="96">
        <v>0.35105324074074074</v>
      </c>
      <c r="C46" s="2">
        <v>7.12</v>
      </c>
      <c r="D46" s="2">
        <v>6.37</v>
      </c>
      <c r="E46" s="2">
        <v>6.28</v>
      </c>
      <c r="F46" s="2">
        <v>-0.78</v>
      </c>
      <c r="G46" s="119">
        <v>3.09</v>
      </c>
      <c r="H46" s="2">
        <v>24.21</v>
      </c>
      <c r="I46" s="2">
        <v>35.89</v>
      </c>
      <c r="J46" s="2">
        <v>1.35</v>
      </c>
      <c r="K46" s="2">
        <v>4.0000000000000001E-3</v>
      </c>
    </row>
    <row r="47" spans="1:11" x14ac:dyDescent="0.3">
      <c r="A47" s="95">
        <v>45040</v>
      </c>
      <c r="B47" s="96">
        <v>0.35174768518518523</v>
      </c>
      <c r="C47" s="2">
        <v>7.01</v>
      </c>
      <c r="D47" s="2">
        <v>6.37</v>
      </c>
      <c r="E47" s="2">
        <v>6.28</v>
      </c>
      <c r="F47" s="2">
        <v>-0.75</v>
      </c>
      <c r="G47" s="119">
        <v>3.09</v>
      </c>
      <c r="H47" s="2">
        <v>24.21</v>
      </c>
      <c r="I47" s="2">
        <v>35.89</v>
      </c>
      <c r="J47" s="2">
        <v>1.35</v>
      </c>
      <c r="K47" s="2">
        <v>1E-3</v>
      </c>
    </row>
    <row r="48" spans="1:11" x14ac:dyDescent="0.3">
      <c r="A48" s="95">
        <v>45040</v>
      </c>
      <c r="B48" s="96">
        <v>0.35244212962962962</v>
      </c>
      <c r="C48" s="2">
        <v>7</v>
      </c>
      <c r="D48" s="2">
        <v>6.37</v>
      </c>
      <c r="E48" s="2">
        <v>6.28</v>
      </c>
      <c r="F48" s="2">
        <v>-0.77</v>
      </c>
      <c r="G48" s="119">
        <v>3.12</v>
      </c>
      <c r="H48" s="2">
        <v>24.22</v>
      </c>
      <c r="I48" s="2">
        <v>35.869999999999997</v>
      </c>
      <c r="J48" s="2">
        <v>1.35</v>
      </c>
      <c r="K48" s="2">
        <v>1E-3</v>
      </c>
    </row>
    <row r="49" spans="1:13" x14ac:dyDescent="0.3">
      <c r="A49" s="95">
        <v>45040</v>
      </c>
      <c r="B49" s="96">
        <v>0.35313657407407412</v>
      </c>
      <c r="C49" s="2">
        <v>6.99</v>
      </c>
      <c r="D49" s="2">
        <v>6.37</v>
      </c>
      <c r="E49" s="2">
        <v>6.28</v>
      </c>
      <c r="F49" s="2">
        <v>-0.77</v>
      </c>
      <c r="G49" s="119">
        <v>3.09</v>
      </c>
      <c r="H49" s="2">
        <v>24.23</v>
      </c>
      <c r="I49" s="2">
        <v>35.85</v>
      </c>
      <c r="J49" s="2">
        <v>1.35</v>
      </c>
      <c r="K49" s="2">
        <v>1E-3</v>
      </c>
    </row>
    <row r="50" spans="1:13" x14ac:dyDescent="0.3">
      <c r="A50" s="95">
        <v>45040</v>
      </c>
      <c r="B50" s="96">
        <v>0.3538310185185185</v>
      </c>
      <c r="C50" s="2">
        <v>6.97</v>
      </c>
      <c r="D50" s="2">
        <v>6.37</v>
      </c>
      <c r="E50" s="2">
        <v>6.28</v>
      </c>
      <c r="F50" s="2">
        <v>-0.77</v>
      </c>
      <c r="G50" s="119">
        <v>3.12</v>
      </c>
      <c r="H50" s="2">
        <v>24.23</v>
      </c>
      <c r="I50" s="2">
        <v>35.85</v>
      </c>
      <c r="J50" s="2">
        <v>1.35</v>
      </c>
      <c r="K50" s="2">
        <v>0</v>
      </c>
    </row>
    <row r="51" spans="1:13" x14ac:dyDescent="0.3">
      <c r="A51" s="95">
        <v>45040</v>
      </c>
      <c r="B51" s="96">
        <v>0.354525462962963</v>
      </c>
      <c r="C51" s="2">
        <v>6.97</v>
      </c>
      <c r="D51" s="2">
        <v>6.37</v>
      </c>
      <c r="E51" s="2">
        <v>6.28</v>
      </c>
      <c r="F51" s="2">
        <v>-0.77</v>
      </c>
      <c r="G51" s="119">
        <v>3.24</v>
      </c>
      <c r="H51" s="2">
        <v>24.24</v>
      </c>
      <c r="I51" s="2">
        <v>35.85</v>
      </c>
      <c r="J51" s="2">
        <v>1.35</v>
      </c>
      <c r="K51" s="2">
        <v>0</v>
      </c>
    </row>
    <row r="52" spans="1:13" x14ac:dyDescent="0.3">
      <c r="A52" s="95">
        <v>45040</v>
      </c>
      <c r="B52" s="96">
        <v>0.35521990740740739</v>
      </c>
      <c r="C52" s="2">
        <v>6.96</v>
      </c>
      <c r="D52" s="2">
        <v>6.37</v>
      </c>
      <c r="E52" s="2">
        <v>6.28</v>
      </c>
      <c r="F52" s="2">
        <v>-0.74</v>
      </c>
      <c r="G52" s="119">
        <v>3.16</v>
      </c>
      <c r="H52" s="2">
        <v>24.21</v>
      </c>
      <c r="I52" s="2">
        <v>35.869999999999997</v>
      </c>
      <c r="J52" s="2">
        <v>1.35</v>
      </c>
      <c r="K52" s="2">
        <v>0</v>
      </c>
    </row>
    <row r="53" spans="1:13" x14ac:dyDescent="0.3">
      <c r="A53" s="95">
        <v>45040</v>
      </c>
      <c r="B53" s="96">
        <v>0.35591435185185188</v>
      </c>
      <c r="C53" s="2">
        <v>6.96</v>
      </c>
      <c r="D53" s="2">
        <v>6.37</v>
      </c>
      <c r="E53" s="2">
        <v>6.28</v>
      </c>
      <c r="F53" s="2">
        <v>-0.74</v>
      </c>
      <c r="G53" s="119">
        <v>3.14</v>
      </c>
      <c r="H53" s="2">
        <v>24.22</v>
      </c>
      <c r="I53" s="2">
        <v>35.869999999999997</v>
      </c>
      <c r="J53" s="2">
        <v>1.35</v>
      </c>
      <c r="K53" s="2">
        <v>0</v>
      </c>
    </row>
    <row r="54" spans="1:13" x14ac:dyDescent="0.3">
      <c r="A54" s="95">
        <v>45040</v>
      </c>
      <c r="B54" s="96">
        <v>0.35660879629629627</v>
      </c>
      <c r="C54" s="2">
        <v>6.95</v>
      </c>
      <c r="D54" s="2">
        <v>6.37</v>
      </c>
      <c r="E54" s="2">
        <v>6.28</v>
      </c>
      <c r="F54" s="2">
        <v>-0.73</v>
      </c>
      <c r="G54" s="119">
        <v>3.13</v>
      </c>
      <c r="H54" s="2">
        <v>24.21</v>
      </c>
      <c r="I54" s="2">
        <v>35.9</v>
      </c>
      <c r="J54" s="2">
        <v>1.35</v>
      </c>
      <c r="K54" s="2">
        <v>0</v>
      </c>
    </row>
    <row r="55" spans="1:13" x14ac:dyDescent="0.3">
      <c r="A55" s="95">
        <v>45040</v>
      </c>
      <c r="B55" s="96">
        <v>0.35730324074074077</v>
      </c>
      <c r="C55" s="2">
        <v>6.95</v>
      </c>
      <c r="D55" s="2">
        <v>6.37</v>
      </c>
      <c r="E55" s="2">
        <v>6.28</v>
      </c>
      <c r="F55" s="2">
        <v>-0.72</v>
      </c>
      <c r="G55" s="119">
        <v>3.13</v>
      </c>
      <c r="H55" s="2">
        <v>24.2</v>
      </c>
      <c r="I55" s="2">
        <v>35.92</v>
      </c>
      <c r="J55" s="2">
        <v>1.35</v>
      </c>
      <c r="K55" s="2">
        <v>0</v>
      </c>
    </row>
    <row r="56" spans="1:13" x14ac:dyDescent="0.3">
      <c r="A56" s="95">
        <v>45040</v>
      </c>
      <c r="B56" s="96">
        <v>0.35799768518518515</v>
      </c>
      <c r="C56" s="2">
        <v>6.95</v>
      </c>
      <c r="D56" s="2">
        <v>6.37</v>
      </c>
      <c r="E56" s="2">
        <v>6.28</v>
      </c>
      <c r="F56" s="2">
        <v>-0.73</v>
      </c>
      <c r="G56" s="119">
        <v>3.14</v>
      </c>
      <c r="H56" s="2">
        <v>24.22</v>
      </c>
      <c r="I56" s="2">
        <v>35.9</v>
      </c>
      <c r="J56" s="2">
        <v>1.35</v>
      </c>
      <c r="K56" s="2">
        <v>0</v>
      </c>
    </row>
    <row r="57" spans="1:13" x14ac:dyDescent="0.3">
      <c r="A57" s="95">
        <v>45040</v>
      </c>
      <c r="B57" s="96">
        <v>0.35869212962962965</v>
      </c>
      <c r="C57" s="2">
        <v>6.93</v>
      </c>
      <c r="D57" s="2">
        <v>6.37</v>
      </c>
      <c r="E57" s="2">
        <v>6.28</v>
      </c>
      <c r="F57" s="2">
        <v>-0.71</v>
      </c>
      <c r="G57" s="119">
        <v>3.12</v>
      </c>
      <c r="H57" s="2">
        <v>24.22</v>
      </c>
      <c r="I57" s="2">
        <v>35.9</v>
      </c>
      <c r="J57" s="2">
        <v>1.35</v>
      </c>
      <c r="K57" s="2">
        <v>0</v>
      </c>
    </row>
    <row r="58" spans="1:13" x14ac:dyDescent="0.3">
      <c r="A58" s="95">
        <v>45040</v>
      </c>
      <c r="B58" s="96">
        <v>0.35938657407407404</v>
      </c>
      <c r="C58" s="2">
        <v>6.93</v>
      </c>
      <c r="D58" s="2">
        <v>6.37</v>
      </c>
      <c r="E58" s="2">
        <v>6.28</v>
      </c>
      <c r="F58" s="2">
        <v>-0.72</v>
      </c>
      <c r="G58" s="119">
        <v>3.21</v>
      </c>
      <c r="H58" s="2">
        <v>24.23</v>
      </c>
      <c r="I58" s="2">
        <v>35.869999999999997</v>
      </c>
      <c r="J58" s="2">
        <v>1.35</v>
      </c>
      <c r="K58" s="2">
        <v>-1E-3</v>
      </c>
      <c r="L58" s="97">
        <f>9.8-((0.0764-K58)*128.31)</f>
        <v>-0.13119399999999892</v>
      </c>
    </row>
    <row r="59" spans="1:13" x14ac:dyDescent="0.3">
      <c r="A59" s="95">
        <v>45040</v>
      </c>
      <c r="B59" s="96">
        <v>0.36008101851851854</v>
      </c>
      <c r="C59" s="2">
        <v>6.94</v>
      </c>
      <c r="D59" s="2">
        <v>6.37</v>
      </c>
      <c r="E59" s="2">
        <v>6.28</v>
      </c>
      <c r="F59" s="2">
        <v>8.81</v>
      </c>
      <c r="G59" s="119">
        <v>3.6</v>
      </c>
      <c r="H59" s="2">
        <v>24.23</v>
      </c>
      <c r="I59" s="2">
        <v>35.880000000000003</v>
      </c>
      <c r="J59" s="2">
        <v>1.35</v>
      </c>
      <c r="K59" s="2">
        <v>0</v>
      </c>
      <c r="L59" s="97">
        <f t="shared" ref="L59:L60" si="0">9.8-((0.0764-K59)*128.31)</f>
        <v>-2.8839999999981103E-3</v>
      </c>
    </row>
    <row r="60" spans="1:13" x14ac:dyDescent="0.3">
      <c r="A60" s="95">
        <v>45040</v>
      </c>
      <c r="B60" s="96">
        <v>0.36077546296296298</v>
      </c>
      <c r="C60" s="2">
        <v>8.8800000000000008</v>
      </c>
      <c r="D60" s="2">
        <v>6.37</v>
      </c>
      <c r="E60" s="2">
        <v>6.28</v>
      </c>
      <c r="F60" s="2">
        <v>11.62</v>
      </c>
      <c r="G60" s="119">
        <v>3.23</v>
      </c>
      <c r="H60" s="2">
        <v>24.2</v>
      </c>
      <c r="I60" s="2">
        <v>35.92</v>
      </c>
      <c r="J60" s="2">
        <v>1.35</v>
      </c>
      <c r="K60" s="2">
        <v>3.6999999999999998E-2</v>
      </c>
      <c r="L60" s="97">
        <f t="shared" si="0"/>
        <v>4.7445860000000009</v>
      </c>
    </row>
    <row r="61" spans="1:13" x14ac:dyDescent="0.3">
      <c r="A61" s="95">
        <v>45040</v>
      </c>
      <c r="B61" s="96">
        <v>0.36146990740740742</v>
      </c>
      <c r="C61" s="2">
        <v>12.8</v>
      </c>
      <c r="D61" s="2">
        <v>6.37</v>
      </c>
      <c r="E61" s="2">
        <v>6.28</v>
      </c>
      <c r="F61" s="2">
        <v>11.61</v>
      </c>
      <c r="G61" s="119">
        <v>3.24</v>
      </c>
      <c r="H61" s="2">
        <v>24.22</v>
      </c>
      <c r="I61" s="2">
        <v>35.9</v>
      </c>
      <c r="J61" s="2">
        <v>1.35</v>
      </c>
      <c r="K61" s="2">
        <v>9.6000000000000002E-2</v>
      </c>
      <c r="L61" s="97">
        <f>24.53-((0.1671-K61)*162.34)</f>
        <v>12.987626000000002</v>
      </c>
      <c r="M61" s="2" t="s">
        <v>77</v>
      </c>
    </row>
    <row r="62" spans="1:13" x14ac:dyDescent="0.3">
      <c r="A62" s="95">
        <v>45040</v>
      </c>
      <c r="B62" s="96">
        <v>0.36216435185185186</v>
      </c>
      <c r="C62" s="2">
        <v>14.58</v>
      </c>
      <c r="D62" s="2">
        <v>6.37</v>
      </c>
      <c r="E62" s="2">
        <v>6.28</v>
      </c>
      <c r="F62" s="2">
        <v>11.61</v>
      </c>
      <c r="G62" s="119">
        <v>3.21</v>
      </c>
      <c r="H62" s="2">
        <v>24.17</v>
      </c>
      <c r="I62" s="2">
        <v>35.94</v>
      </c>
      <c r="J62" s="2">
        <v>1.35</v>
      </c>
      <c r="K62" s="2">
        <v>0.11700000000000001</v>
      </c>
      <c r="L62" s="97">
        <f t="shared" ref="L62:L125" si="1">24.53-((0.1671-K62)*162.34)</f>
        <v>16.396766000000003</v>
      </c>
      <c r="M62" s="2" t="s">
        <v>135</v>
      </c>
    </row>
    <row r="63" spans="1:13" x14ac:dyDescent="0.3">
      <c r="A63" s="95">
        <v>45040</v>
      </c>
      <c r="B63" s="96">
        <v>0.3628587962962963</v>
      </c>
      <c r="C63" s="2">
        <v>13.58</v>
      </c>
      <c r="D63" s="2">
        <v>6.37</v>
      </c>
      <c r="E63" s="2">
        <v>6.28</v>
      </c>
      <c r="F63" s="2">
        <v>11.63</v>
      </c>
      <c r="G63" s="119">
        <v>3.25</v>
      </c>
      <c r="H63" s="2">
        <v>24.17</v>
      </c>
      <c r="I63" s="2">
        <v>35.97</v>
      </c>
      <c r="J63" s="2">
        <v>1.35</v>
      </c>
      <c r="K63" s="2">
        <v>0.106</v>
      </c>
      <c r="L63" s="97">
        <f t="shared" si="1"/>
        <v>14.611026000000001</v>
      </c>
    </row>
    <row r="64" spans="1:13" x14ac:dyDescent="0.3">
      <c r="A64" s="95">
        <v>45040</v>
      </c>
      <c r="B64" s="96">
        <v>0.36355324074074075</v>
      </c>
      <c r="C64" s="2">
        <v>13.31</v>
      </c>
      <c r="D64" s="2">
        <v>6.37</v>
      </c>
      <c r="E64" s="2">
        <v>6.28</v>
      </c>
      <c r="F64" s="2">
        <v>11.62</v>
      </c>
      <c r="G64" s="119">
        <v>3.23</v>
      </c>
      <c r="H64" s="2">
        <v>24.21</v>
      </c>
      <c r="I64" s="2">
        <v>35.92</v>
      </c>
      <c r="J64" s="2">
        <v>1.35</v>
      </c>
      <c r="K64" s="2">
        <v>0.10299999999999999</v>
      </c>
      <c r="L64" s="97">
        <f t="shared" si="1"/>
        <v>14.124006</v>
      </c>
    </row>
    <row r="65" spans="1:12" x14ac:dyDescent="0.3">
      <c r="A65" s="95">
        <v>45040</v>
      </c>
      <c r="B65" s="96">
        <v>0.36424768518518519</v>
      </c>
      <c r="C65" s="2">
        <v>13.71</v>
      </c>
      <c r="D65" s="2">
        <v>6.37</v>
      </c>
      <c r="E65" s="2">
        <v>6.28</v>
      </c>
      <c r="F65" s="2">
        <v>11.62</v>
      </c>
      <c r="G65" s="119">
        <v>3.21</v>
      </c>
      <c r="H65" s="2">
        <v>24.22</v>
      </c>
      <c r="I65" s="2">
        <v>35.9</v>
      </c>
      <c r="J65" s="2">
        <v>1.35</v>
      </c>
      <c r="K65" s="2">
        <v>0.107</v>
      </c>
      <c r="L65" s="97">
        <f t="shared" si="1"/>
        <v>14.773366000000001</v>
      </c>
    </row>
    <row r="66" spans="1:12" x14ac:dyDescent="0.3">
      <c r="A66" s="95">
        <v>45040</v>
      </c>
      <c r="B66" s="96">
        <v>0.36494212962962963</v>
      </c>
      <c r="C66" s="2">
        <v>13.96</v>
      </c>
      <c r="D66" s="2">
        <v>6.37</v>
      </c>
      <c r="E66" s="2">
        <v>6.28</v>
      </c>
      <c r="F66" s="2">
        <v>11.62</v>
      </c>
      <c r="G66" s="119">
        <v>3.21</v>
      </c>
      <c r="H66" s="2">
        <v>24.21</v>
      </c>
      <c r="I66" s="2">
        <v>35.9</v>
      </c>
      <c r="J66" s="2">
        <v>1.35</v>
      </c>
      <c r="K66" s="2">
        <v>0.11</v>
      </c>
      <c r="L66" s="97">
        <f t="shared" si="1"/>
        <v>15.260386</v>
      </c>
    </row>
    <row r="67" spans="1:12" x14ac:dyDescent="0.3">
      <c r="A67" s="95">
        <v>45040</v>
      </c>
      <c r="B67" s="96">
        <v>0.36563657407407407</v>
      </c>
      <c r="C67" s="2">
        <v>14.05</v>
      </c>
      <c r="D67" s="2">
        <v>6.37</v>
      </c>
      <c r="E67" s="2">
        <v>6.28</v>
      </c>
      <c r="F67" s="2">
        <v>11.61</v>
      </c>
      <c r="G67" s="119">
        <v>3.17</v>
      </c>
      <c r="H67" s="2">
        <v>24.21</v>
      </c>
      <c r="I67" s="2">
        <v>35.880000000000003</v>
      </c>
      <c r="J67" s="2">
        <v>1.35</v>
      </c>
      <c r="K67" s="2">
        <v>0.111</v>
      </c>
      <c r="L67" s="97">
        <f t="shared" si="1"/>
        <v>15.422726000000001</v>
      </c>
    </row>
    <row r="68" spans="1:12" x14ac:dyDescent="0.3">
      <c r="A68" s="95">
        <v>45040</v>
      </c>
      <c r="B68" s="96">
        <v>0.36633101851851851</v>
      </c>
      <c r="C68" s="2">
        <v>14.11</v>
      </c>
      <c r="D68" s="2">
        <v>6.37</v>
      </c>
      <c r="E68" s="2">
        <v>6.28</v>
      </c>
      <c r="F68" s="2">
        <v>11.63</v>
      </c>
      <c r="G68" s="119">
        <v>3.32</v>
      </c>
      <c r="H68" s="2">
        <v>24.22</v>
      </c>
      <c r="I68" s="2">
        <v>35.89</v>
      </c>
      <c r="J68" s="2">
        <v>1.35</v>
      </c>
      <c r="K68" s="2">
        <v>0.112</v>
      </c>
      <c r="L68" s="97">
        <f t="shared" si="1"/>
        <v>15.585066000000001</v>
      </c>
    </row>
    <row r="69" spans="1:12" x14ac:dyDescent="0.3">
      <c r="A69" s="95">
        <v>45040</v>
      </c>
      <c r="B69" s="96">
        <v>0.36702546296296296</v>
      </c>
      <c r="C69" s="2">
        <v>14.11</v>
      </c>
      <c r="D69" s="2">
        <v>6.37</v>
      </c>
      <c r="E69" s="2">
        <v>6.28</v>
      </c>
      <c r="F69" s="2">
        <v>11.62</v>
      </c>
      <c r="G69" s="119">
        <v>3.3</v>
      </c>
      <c r="H69" s="2">
        <v>24.23</v>
      </c>
      <c r="I69" s="2">
        <v>35.880000000000003</v>
      </c>
      <c r="J69" s="2">
        <v>1.35</v>
      </c>
      <c r="K69" s="2">
        <v>0.112</v>
      </c>
      <c r="L69" s="97">
        <f t="shared" si="1"/>
        <v>15.585066000000001</v>
      </c>
    </row>
    <row r="70" spans="1:12" x14ac:dyDescent="0.3">
      <c r="A70" s="95">
        <v>45040</v>
      </c>
      <c r="B70" s="96">
        <v>0.3677199074074074</v>
      </c>
      <c r="C70" s="2">
        <v>14.15</v>
      </c>
      <c r="D70" s="2">
        <v>6.37</v>
      </c>
      <c r="E70" s="2">
        <v>6.28</v>
      </c>
      <c r="F70" s="2">
        <v>11.62</v>
      </c>
      <c r="G70" s="119">
        <v>3.23</v>
      </c>
      <c r="H70" s="2">
        <v>24.22</v>
      </c>
      <c r="I70" s="2">
        <v>35.880000000000003</v>
      </c>
      <c r="J70" s="2">
        <v>1.35</v>
      </c>
      <c r="K70" s="2">
        <v>0.112</v>
      </c>
      <c r="L70" s="97">
        <f t="shared" si="1"/>
        <v>15.585066000000001</v>
      </c>
    </row>
    <row r="71" spans="1:12" x14ac:dyDescent="0.3">
      <c r="A71" s="95">
        <v>45040</v>
      </c>
      <c r="B71" s="96">
        <v>0.36841435185185184</v>
      </c>
      <c r="C71" s="2">
        <v>14.15</v>
      </c>
      <c r="D71" s="2">
        <v>6.37</v>
      </c>
      <c r="E71" s="2">
        <v>6.28</v>
      </c>
      <c r="F71" s="2">
        <v>11.61</v>
      </c>
      <c r="G71" s="119">
        <v>3.23</v>
      </c>
      <c r="H71" s="2">
        <v>24.22</v>
      </c>
      <c r="I71" s="2">
        <v>35.909999999999997</v>
      </c>
      <c r="J71" s="2">
        <v>1.35</v>
      </c>
      <c r="K71" s="2">
        <v>0.112</v>
      </c>
      <c r="L71" s="97">
        <f t="shared" si="1"/>
        <v>15.585066000000001</v>
      </c>
    </row>
    <row r="72" spans="1:12" x14ac:dyDescent="0.3">
      <c r="A72" s="95">
        <v>45040</v>
      </c>
      <c r="B72" s="96">
        <v>0.36910879629629628</v>
      </c>
      <c r="C72" s="2">
        <v>14.19</v>
      </c>
      <c r="D72" s="2">
        <v>6.37</v>
      </c>
      <c r="E72" s="2">
        <v>6.28</v>
      </c>
      <c r="F72" s="2">
        <v>11.6</v>
      </c>
      <c r="G72" s="119">
        <v>3.23</v>
      </c>
      <c r="H72" s="2">
        <v>24.23</v>
      </c>
      <c r="I72" s="2">
        <v>35.909999999999997</v>
      </c>
      <c r="J72" s="2">
        <v>1.35</v>
      </c>
      <c r="K72" s="2">
        <v>0.113</v>
      </c>
      <c r="L72" s="97">
        <f t="shared" si="1"/>
        <v>15.747406000000002</v>
      </c>
    </row>
    <row r="73" spans="1:12" x14ac:dyDescent="0.3">
      <c r="A73" s="95">
        <v>45040</v>
      </c>
      <c r="B73" s="96">
        <v>0.36980324074074072</v>
      </c>
      <c r="C73" s="2">
        <v>14.18</v>
      </c>
      <c r="D73" s="2">
        <v>6.37</v>
      </c>
      <c r="E73" s="2">
        <v>6.28</v>
      </c>
      <c r="F73" s="2">
        <v>11.6</v>
      </c>
      <c r="G73" s="119">
        <v>3.23</v>
      </c>
      <c r="H73" s="2">
        <v>24.2</v>
      </c>
      <c r="I73" s="2">
        <v>35.93</v>
      </c>
      <c r="J73" s="2">
        <v>1.35</v>
      </c>
      <c r="K73" s="2">
        <v>0.113</v>
      </c>
      <c r="L73" s="97">
        <f t="shared" si="1"/>
        <v>15.747406000000002</v>
      </c>
    </row>
    <row r="74" spans="1:12" x14ac:dyDescent="0.3">
      <c r="A74" s="95">
        <v>45040</v>
      </c>
      <c r="B74" s="96">
        <v>0.37049768518518517</v>
      </c>
      <c r="C74" s="2">
        <v>14.18</v>
      </c>
      <c r="D74" s="2">
        <v>6.37</v>
      </c>
      <c r="E74" s="2">
        <v>6.28</v>
      </c>
      <c r="F74" s="2">
        <v>11.67</v>
      </c>
      <c r="G74" s="119">
        <v>3.24</v>
      </c>
      <c r="H74" s="2">
        <v>24.23</v>
      </c>
      <c r="I74" s="2">
        <v>35.92</v>
      </c>
      <c r="J74" s="2">
        <v>1.35</v>
      </c>
      <c r="K74" s="2">
        <v>0.113</v>
      </c>
      <c r="L74" s="97">
        <f t="shared" si="1"/>
        <v>15.747406000000002</v>
      </c>
    </row>
    <row r="75" spans="1:12" x14ac:dyDescent="0.3">
      <c r="A75" s="95">
        <v>45040</v>
      </c>
      <c r="B75" s="96">
        <v>0.37119212962962966</v>
      </c>
      <c r="C75" s="2">
        <v>14.19</v>
      </c>
      <c r="D75" s="2">
        <v>6.37</v>
      </c>
      <c r="E75" s="2">
        <v>6.28</v>
      </c>
      <c r="F75" s="2">
        <v>11.62</v>
      </c>
      <c r="G75" s="119">
        <v>3.23</v>
      </c>
      <c r="H75" s="2">
        <v>24.23</v>
      </c>
      <c r="I75" s="2">
        <v>35.89</v>
      </c>
      <c r="J75" s="2">
        <v>1.35</v>
      </c>
      <c r="K75" s="2">
        <v>0.113</v>
      </c>
      <c r="L75" s="97">
        <f t="shared" si="1"/>
        <v>15.747406000000002</v>
      </c>
    </row>
    <row r="76" spans="1:12" x14ac:dyDescent="0.3">
      <c r="A76" s="95">
        <v>45040</v>
      </c>
      <c r="B76" s="96">
        <v>0.37188657407407405</v>
      </c>
      <c r="C76" s="2">
        <v>14.2</v>
      </c>
      <c r="D76" s="2">
        <v>6.37</v>
      </c>
      <c r="E76" s="2">
        <v>6.28</v>
      </c>
      <c r="F76" s="2">
        <v>11.62</v>
      </c>
      <c r="G76" s="119">
        <v>3.22</v>
      </c>
      <c r="H76" s="2">
        <v>24.22</v>
      </c>
      <c r="I76" s="2">
        <v>35.9</v>
      </c>
      <c r="J76" s="2">
        <v>1.35</v>
      </c>
      <c r="K76" s="2">
        <v>0.113</v>
      </c>
      <c r="L76" s="97">
        <f t="shared" si="1"/>
        <v>15.747406000000002</v>
      </c>
    </row>
    <row r="77" spans="1:12" x14ac:dyDescent="0.3">
      <c r="A77" s="95">
        <v>45040</v>
      </c>
      <c r="B77" s="96">
        <v>0.37258101851851855</v>
      </c>
      <c r="C77" s="2">
        <v>14.22</v>
      </c>
      <c r="D77" s="2">
        <v>6.37</v>
      </c>
      <c r="E77" s="2">
        <v>6.28</v>
      </c>
      <c r="F77" s="2">
        <v>11.62</v>
      </c>
      <c r="G77" s="119">
        <v>3.24</v>
      </c>
      <c r="H77" s="2">
        <v>24.23</v>
      </c>
      <c r="I77" s="2">
        <v>35.869999999999997</v>
      </c>
      <c r="J77" s="2">
        <v>1.35</v>
      </c>
      <c r="K77" s="2">
        <v>0.113</v>
      </c>
      <c r="L77" s="97">
        <f t="shared" si="1"/>
        <v>15.747406000000002</v>
      </c>
    </row>
    <row r="78" spans="1:12" x14ac:dyDescent="0.3">
      <c r="A78" s="95">
        <v>45040</v>
      </c>
      <c r="B78" s="96">
        <v>0.37327546296296293</v>
      </c>
      <c r="C78" s="2">
        <v>14.21</v>
      </c>
      <c r="D78" s="2">
        <v>6.37</v>
      </c>
      <c r="E78" s="2">
        <v>6.28</v>
      </c>
      <c r="F78" s="2">
        <v>11.62</v>
      </c>
      <c r="G78" s="119">
        <v>3.22</v>
      </c>
      <c r="H78" s="2">
        <v>24.24</v>
      </c>
      <c r="I78" s="2">
        <v>35.86</v>
      </c>
      <c r="J78" s="2">
        <v>1.35</v>
      </c>
      <c r="K78" s="2">
        <v>0.113</v>
      </c>
      <c r="L78" s="97">
        <f t="shared" si="1"/>
        <v>15.747406000000002</v>
      </c>
    </row>
    <row r="79" spans="1:12" x14ac:dyDescent="0.3">
      <c r="A79" s="95">
        <v>45040</v>
      </c>
      <c r="B79" s="96">
        <v>0.37396990740740743</v>
      </c>
      <c r="C79" s="2">
        <v>14.21</v>
      </c>
      <c r="D79" s="2">
        <v>6.37</v>
      </c>
      <c r="E79" s="2">
        <v>6.28</v>
      </c>
      <c r="F79" s="2">
        <v>11.61</v>
      </c>
      <c r="G79" s="119">
        <v>3.23</v>
      </c>
      <c r="H79" s="2">
        <v>24.24</v>
      </c>
      <c r="I79" s="2">
        <v>35.86</v>
      </c>
      <c r="J79" s="2">
        <v>1.35</v>
      </c>
      <c r="K79" s="2">
        <v>0.113</v>
      </c>
      <c r="L79" s="97">
        <f t="shared" si="1"/>
        <v>15.747406000000002</v>
      </c>
    </row>
    <row r="80" spans="1:12" x14ac:dyDescent="0.3">
      <c r="A80" s="95">
        <v>45040</v>
      </c>
      <c r="B80" s="96">
        <v>0.37466435185185182</v>
      </c>
      <c r="C80" s="2">
        <v>14.23</v>
      </c>
      <c r="D80" s="2">
        <v>6.37</v>
      </c>
      <c r="E80" s="2">
        <v>6.28</v>
      </c>
      <c r="F80" s="2">
        <v>11.62</v>
      </c>
      <c r="G80" s="119">
        <v>3.22</v>
      </c>
      <c r="H80" s="2">
        <v>24.22</v>
      </c>
      <c r="I80" s="2">
        <v>35.9</v>
      </c>
      <c r="J80" s="2">
        <v>1.35</v>
      </c>
      <c r="K80" s="2">
        <v>0.113</v>
      </c>
      <c r="L80" s="97">
        <f t="shared" si="1"/>
        <v>15.747406000000002</v>
      </c>
    </row>
    <row r="81" spans="1:12" x14ac:dyDescent="0.3">
      <c r="A81" s="95">
        <v>45040</v>
      </c>
      <c r="B81" s="96">
        <v>0.37535879629629632</v>
      </c>
      <c r="C81" s="2">
        <v>14.25</v>
      </c>
      <c r="D81" s="2">
        <v>6.37</v>
      </c>
      <c r="E81" s="2">
        <v>6.28</v>
      </c>
      <c r="F81" s="2">
        <v>11.62</v>
      </c>
      <c r="G81" s="119">
        <v>3.21</v>
      </c>
      <c r="H81" s="2">
        <v>24.23</v>
      </c>
      <c r="I81" s="2">
        <v>35.92</v>
      </c>
      <c r="J81" s="2">
        <v>1.35</v>
      </c>
      <c r="K81" s="2">
        <v>0.113</v>
      </c>
      <c r="L81" s="97">
        <f t="shared" si="1"/>
        <v>15.747406000000002</v>
      </c>
    </row>
    <row r="82" spans="1:12" x14ac:dyDescent="0.3">
      <c r="A82" s="95">
        <v>45040</v>
      </c>
      <c r="B82" s="96">
        <v>0.3760532407407407</v>
      </c>
      <c r="C82" s="2">
        <v>14.27</v>
      </c>
      <c r="D82" s="2">
        <v>6.37</v>
      </c>
      <c r="E82" s="2">
        <v>6.28</v>
      </c>
      <c r="F82" s="2">
        <v>11.62</v>
      </c>
      <c r="G82" s="119">
        <v>3.21</v>
      </c>
      <c r="H82" s="2">
        <v>24.23</v>
      </c>
      <c r="I82" s="2">
        <v>35.92</v>
      </c>
      <c r="J82" s="2">
        <v>1.35</v>
      </c>
      <c r="K82" s="2">
        <v>0.114</v>
      </c>
      <c r="L82" s="97">
        <f t="shared" si="1"/>
        <v>15.909746000000002</v>
      </c>
    </row>
    <row r="83" spans="1:12" x14ac:dyDescent="0.3">
      <c r="A83" s="95">
        <v>45040</v>
      </c>
      <c r="B83" s="96">
        <v>0.3767476851851852</v>
      </c>
      <c r="C83" s="2">
        <v>14.27</v>
      </c>
      <c r="D83" s="2">
        <v>6.37</v>
      </c>
      <c r="E83" s="2">
        <v>6.28</v>
      </c>
      <c r="F83" s="2">
        <v>11.62</v>
      </c>
      <c r="G83" s="119">
        <v>3.21</v>
      </c>
      <c r="H83" s="2">
        <v>24.23</v>
      </c>
      <c r="I83" s="2">
        <v>35.92</v>
      </c>
      <c r="J83" s="2">
        <v>1.35</v>
      </c>
      <c r="K83" s="2">
        <v>0.114</v>
      </c>
      <c r="L83" s="97">
        <f t="shared" si="1"/>
        <v>15.909746000000002</v>
      </c>
    </row>
    <row r="84" spans="1:12" x14ac:dyDescent="0.3">
      <c r="A84" s="95">
        <v>45040</v>
      </c>
      <c r="B84" s="96">
        <v>0.37744212962962959</v>
      </c>
      <c r="C84" s="2">
        <v>14.27</v>
      </c>
      <c r="D84" s="2">
        <v>6.37</v>
      </c>
      <c r="E84" s="2">
        <v>6.28</v>
      </c>
      <c r="F84" s="2">
        <v>11.61</v>
      </c>
      <c r="G84" s="119">
        <v>3.14</v>
      </c>
      <c r="H84" s="2">
        <v>24.2</v>
      </c>
      <c r="I84" s="2">
        <v>35.950000000000003</v>
      </c>
      <c r="J84" s="2">
        <v>1.35</v>
      </c>
      <c r="K84" s="2">
        <v>0.114</v>
      </c>
      <c r="L84" s="97">
        <f t="shared" si="1"/>
        <v>15.909746000000002</v>
      </c>
    </row>
    <row r="85" spans="1:12" x14ac:dyDescent="0.3">
      <c r="A85" s="95">
        <v>45040</v>
      </c>
      <c r="B85" s="96">
        <v>0.37813657407407408</v>
      </c>
      <c r="C85" s="2">
        <v>14.3</v>
      </c>
      <c r="D85" s="2">
        <v>6.37</v>
      </c>
      <c r="E85" s="2">
        <v>6.28</v>
      </c>
      <c r="F85" s="2">
        <v>11.61</v>
      </c>
      <c r="G85" s="119">
        <v>3.06</v>
      </c>
      <c r="H85" s="2">
        <v>24.19</v>
      </c>
      <c r="I85" s="2">
        <v>36.03</v>
      </c>
      <c r="J85" s="2">
        <v>1.35</v>
      </c>
      <c r="K85" s="2">
        <v>0.114</v>
      </c>
      <c r="L85" s="97">
        <f t="shared" si="1"/>
        <v>15.909746000000002</v>
      </c>
    </row>
    <row r="86" spans="1:12" x14ac:dyDescent="0.3">
      <c r="A86" s="95">
        <v>45040</v>
      </c>
      <c r="B86" s="96">
        <v>0.37883101851851847</v>
      </c>
      <c r="C86" s="2">
        <v>14.3</v>
      </c>
      <c r="D86" s="2">
        <v>6.37</v>
      </c>
      <c r="E86" s="2">
        <v>6.28</v>
      </c>
      <c r="F86" s="2">
        <v>11.64</v>
      </c>
      <c r="G86" s="119">
        <v>3.12</v>
      </c>
      <c r="H86" s="2">
        <v>24.22</v>
      </c>
      <c r="I86" s="2">
        <v>36.1</v>
      </c>
      <c r="J86" s="2">
        <v>1.35</v>
      </c>
      <c r="K86" s="2">
        <v>0.114</v>
      </c>
      <c r="L86" s="97">
        <f t="shared" si="1"/>
        <v>15.909746000000002</v>
      </c>
    </row>
    <row r="87" spans="1:12" x14ac:dyDescent="0.3">
      <c r="A87" s="95">
        <v>45040</v>
      </c>
      <c r="B87" s="96">
        <v>0.37952546296296297</v>
      </c>
      <c r="C87" s="2">
        <v>14.28</v>
      </c>
      <c r="D87" s="2">
        <v>6.37</v>
      </c>
      <c r="E87" s="2">
        <v>6.28</v>
      </c>
      <c r="F87" s="2">
        <v>11.62</v>
      </c>
      <c r="G87" s="119">
        <v>3.07</v>
      </c>
      <c r="H87" s="2">
        <v>24.22</v>
      </c>
      <c r="I87" s="2">
        <v>36.130000000000003</v>
      </c>
      <c r="J87" s="2">
        <v>1.35</v>
      </c>
      <c r="K87" s="2">
        <v>0.114</v>
      </c>
      <c r="L87" s="97">
        <f t="shared" si="1"/>
        <v>15.909746000000002</v>
      </c>
    </row>
    <row r="88" spans="1:12" x14ac:dyDescent="0.3">
      <c r="A88" s="95">
        <v>45040</v>
      </c>
      <c r="B88" s="96">
        <v>0.38021990740740735</v>
      </c>
      <c r="C88" s="2">
        <v>14.3</v>
      </c>
      <c r="D88" s="2">
        <v>6.37</v>
      </c>
      <c r="E88" s="2">
        <v>6.28</v>
      </c>
      <c r="F88" s="2">
        <v>11.62</v>
      </c>
      <c r="G88" s="119">
        <v>3.04</v>
      </c>
      <c r="H88" s="2">
        <v>24.2</v>
      </c>
      <c r="I88" s="2">
        <v>36.15</v>
      </c>
      <c r="J88" s="2">
        <v>1.35</v>
      </c>
      <c r="K88" s="2">
        <v>0.114</v>
      </c>
      <c r="L88" s="97">
        <f t="shared" si="1"/>
        <v>15.909746000000002</v>
      </c>
    </row>
    <row r="89" spans="1:12" x14ac:dyDescent="0.3">
      <c r="A89" s="95">
        <v>45040</v>
      </c>
      <c r="B89" s="96">
        <v>0.38091435185185185</v>
      </c>
      <c r="C89" s="2">
        <v>14.29</v>
      </c>
      <c r="D89" s="2">
        <v>6.37</v>
      </c>
      <c r="E89" s="2">
        <v>6.28</v>
      </c>
      <c r="F89" s="2">
        <v>11.62</v>
      </c>
      <c r="G89" s="119">
        <v>3.01</v>
      </c>
      <c r="H89" s="2">
        <v>24.2</v>
      </c>
      <c r="I89" s="2">
        <v>36.200000000000003</v>
      </c>
      <c r="J89" s="2">
        <v>1.35</v>
      </c>
      <c r="K89" s="2">
        <v>0.114</v>
      </c>
      <c r="L89" s="97">
        <f t="shared" si="1"/>
        <v>15.909746000000002</v>
      </c>
    </row>
    <row r="90" spans="1:12" x14ac:dyDescent="0.3">
      <c r="A90" s="95">
        <v>45040</v>
      </c>
      <c r="B90" s="96">
        <v>0.38160879629629635</v>
      </c>
      <c r="C90" s="2">
        <v>14.32</v>
      </c>
      <c r="D90" s="2">
        <v>6.37</v>
      </c>
      <c r="E90" s="2">
        <v>6.28</v>
      </c>
      <c r="F90" s="2">
        <v>11.61</v>
      </c>
      <c r="G90" s="119">
        <v>3.03</v>
      </c>
      <c r="H90" s="2">
        <v>24.23</v>
      </c>
      <c r="I90" s="2">
        <v>36.25</v>
      </c>
      <c r="J90" s="2">
        <v>1.35</v>
      </c>
      <c r="K90" s="2">
        <v>0.114</v>
      </c>
      <c r="L90" s="97">
        <f t="shared" si="1"/>
        <v>15.909746000000002</v>
      </c>
    </row>
    <row r="91" spans="1:12" x14ac:dyDescent="0.3">
      <c r="A91" s="95">
        <v>45040</v>
      </c>
      <c r="B91" s="96">
        <v>0.38230324074074074</v>
      </c>
      <c r="C91" s="2">
        <v>14.35</v>
      </c>
      <c r="D91" s="2">
        <v>6.37</v>
      </c>
      <c r="E91" s="2">
        <v>6.28</v>
      </c>
      <c r="F91" s="2">
        <v>11.63</v>
      </c>
      <c r="G91" s="119">
        <v>3.02</v>
      </c>
      <c r="H91" s="2">
        <v>24.19</v>
      </c>
      <c r="I91" s="2">
        <v>36.31</v>
      </c>
      <c r="J91" s="2">
        <v>1.35</v>
      </c>
      <c r="K91" s="2">
        <v>0.115</v>
      </c>
      <c r="L91" s="97">
        <f t="shared" si="1"/>
        <v>16.072086000000002</v>
      </c>
    </row>
    <row r="92" spans="1:12" x14ac:dyDescent="0.3">
      <c r="A92" s="95">
        <v>45040</v>
      </c>
      <c r="B92" s="96">
        <v>0.38299768518518523</v>
      </c>
      <c r="C92" s="2">
        <v>14.35</v>
      </c>
      <c r="D92" s="2">
        <v>6.37</v>
      </c>
      <c r="E92" s="2">
        <v>6.28</v>
      </c>
      <c r="F92" s="2">
        <v>11.62</v>
      </c>
      <c r="G92" s="119">
        <v>3.04</v>
      </c>
      <c r="H92" s="2">
        <v>24.21</v>
      </c>
      <c r="I92" s="2">
        <v>36.32</v>
      </c>
      <c r="J92" s="2">
        <v>1.35</v>
      </c>
      <c r="K92" s="2">
        <v>0.115</v>
      </c>
      <c r="L92" s="97">
        <f t="shared" si="1"/>
        <v>16.072086000000002</v>
      </c>
    </row>
    <row r="93" spans="1:12" x14ac:dyDescent="0.3">
      <c r="A93" s="95">
        <v>45040</v>
      </c>
      <c r="B93" s="96">
        <v>0.38369212962962962</v>
      </c>
      <c r="C93" s="2">
        <v>14.37</v>
      </c>
      <c r="D93" s="2">
        <v>6.37</v>
      </c>
      <c r="E93" s="2">
        <v>6.28</v>
      </c>
      <c r="F93" s="2">
        <v>11.62</v>
      </c>
      <c r="G93" s="119">
        <v>3.02</v>
      </c>
      <c r="H93" s="2">
        <v>24.22</v>
      </c>
      <c r="I93" s="2">
        <v>36.39</v>
      </c>
      <c r="J93" s="2">
        <v>1.35</v>
      </c>
      <c r="K93" s="2">
        <v>0.115</v>
      </c>
      <c r="L93" s="97">
        <f t="shared" si="1"/>
        <v>16.072086000000002</v>
      </c>
    </row>
    <row r="94" spans="1:12" x14ac:dyDescent="0.3">
      <c r="A94" s="95">
        <v>45040</v>
      </c>
      <c r="B94" s="96">
        <v>0.38438657407407412</v>
      </c>
      <c r="C94" s="2">
        <v>14.36</v>
      </c>
      <c r="D94" s="2">
        <v>6.37</v>
      </c>
      <c r="E94" s="2">
        <v>6.28</v>
      </c>
      <c r="F94" s="2">
        <v>11.62</v>
      </c>
      <c r="G94" s="119">
        <v>3.01</v>
      </c>
      <c r="H94" s="2">
        <v>24.22</v>
      </c>
      <c r="I94" s="2">
        <v>36.479999999999997</v>
      </c>
      <c r="J94" s="2">
        <v>1.35</v>
      </c>
      <c r="K94" s="2">
        <v>0.115</v>
      </c>
      <c r="L94" s="97">
        <f t="shared" si="1"/>
        <v>16.072086000000002</v>
      </c>
    </row>
    <row r="95" spans="1:12" x14ac:dyDescent="0.3">
      <c r="A95" s="95">
        <v>45040</v>
      </c>
      <c r="B95" s="96">
        <v>0.3850810185185185</v>
      </c>
      <c r="C95" s="2">
        <v>14.38</v>
      </c>
      <c r="D95" s="2">
        <v>6.37</v>
      </c>
      <c r="E95" s="2">
        <v>6.28</v>
      </c>
      <c r="F95" s="2">
        <v>11.62</v>
      </c>
      <c r="G95" s="119">
        <v>3.03</v>
      </c>
      <c r="H95" s="2">
        <v>24.19</v>
      </c>
      <c r="I95" s="2">
        <v>36.56</v>
      </c>
      <c r="J95" s="2">
        <v>1.35</v>
      </c>
      <c r="K95" s="2">
        <v>0.115</v>
      </c>
      <c r="L95" s="97">
        <f t="shared" si="1"/>
        <v>16.072086000000002</v>
      </c>
    </row>
    <row r="96" spans="1:12" x14ac:dyDescent="0.3">
      <c r="A96" s="95">
        <v>45040</v>
      </c>
      <c r="B96" s="96">
        <v>0.385775462962963</v>
      </c>
      <c r="C96" s="2">
        <v>14.37</v>
      </c>
      <c r="D96" s="2">
        <v>6.37</v>
      </c>
      <c r="E96" s="2">
        <v>6.28</v>
      </c>
      <c r="F96" s="2">
        <v>11.61</v>
      </c>
      <c r="G96" s="119">
        <v>3.02</v>
      </c>
      <c r="H96" s="2">
        <v>24.2</v>
      </c>
      <c r="I96" s="2">
        <v>36.67</v>
      </c>
      <c r="J96" s="2">
        <v>1.35</v>
      </c>
      <c r="K96" s="2">
        <v>0.115</v>
      </c>
      <c r="L96" s="97">
        <f t="shared" si="1"/>
        <v>16.072086000000002</v>
      </c>
    </row>
    <row r="97" spans="1:12" x14ac:dyDescent="0.3">
      <c r="A97" s="95">
        <v>45040</v>
      </c>
      <c r="B97" s="96">
        <v>0.38646990740740739</v>
      </c>
      <c r="C97" s="2">
        <v>14.4</v>
      </c>
      <c r="D97" s="2">
        <v>6.37</v>
      </c>
      <c r="E97" s="2">
        <v>6.28</v>
      </c>
      <c r="F97" s="2">
        <v>11.63</v>
      </c>
      <c r="G97" s="119">
        <v>2.99</v>
      </c>
      <c r="H97" s="2">
        <v>24.16</v>
      </c>
      <c r="I97" s="2">
        <v>36.659999999999997</v>
      </c>
      <c r="J97" s="2">
        <v>1.35</v>
      </c>
      <c r="K97" s="2">
        <v>0.115</v>
      </c>
      <c r="L97" s="97">
        <f t="shared" si="1"/>
        <v>16.072086000000002</v>
      </c>
    </row>
    <row r="98" spans="1:12" x14ac:dyDescent="0.3">
      <c r="A98" s="95">
        <v>45040</v>
      </c>
      <c r="B98" s="96">
        <v>0.38716435185185188</v>
      </c>
      <c r="C98" s="2">
        <v>14.38</v>
      </c>
      <c r="D98" s="2">
        <v>6.37</v>
      </c>
      <c r="E98" s="2">
        <v>6.28</v>
      </c>
      <c r="F98" s="2">
        <v>11.62</v>
      </c>
      <c r="G98" s="119">
        <v>2.97</v>
      </c>
      <c r="H98" s="2">
        <v>24.17</v>
      </c>
      <c r="I98" s="2">
        <v>36.76</v>
      </c>
      <c r="J98" s="2">
        <v>1.35</v>
      </c>
      <c r="K98" s="2">
        <v>0.115</v>
      </c>
      <c r="L98" s="97">
        <f t="shared" si="1"/>
        <v>16.072086000000002</v>
      </c>
    </row>
    <row r="99" spans="1:12" x14ac:dyDescent="0.3">
      <c r="A99" s="95">
        <v>45040</v>
      </c>
      <c r="B99" s="96">
        <v>0.38785879629629627</v>
      </c>
      <c r="C99" s="2">
        <v>14.39</v>
      </c>
      <c r="D99" s="2">
        <v>6.37</v>
      </c>
      <c r="E99" s="2">
        <v>6.28</v>
      </c>
      <c r="F99" s="2">
        <v>11.62</v>
      </c>
      <c r="G99" s="119">
        <v>2.86</v>
      </c>
      <c r="H99" s="2">
        <v>24.17</v>
      </c>
      <c r="I99" s="2">
        <v>36.909999999999997</v>
      </c>
      <c r="J99" s="2">
        <v>1.35</v>
      </c>
      <c r="K99" s="2">
        <v>0.115</v>
      </c>
      <c r="L99" s="97">
        <f t="shared" si="1"/>
        <v>16.072086000000002</v>
      </c>
    </row>
    <row r="100" spans="1:12" x14ac:dyDescent="0.3">
      <c r="A100" s="95">
        <v>45040</v>
      </c>
      <c r="B100" s="96">
        <v>0.38855324074074077</v>
      </c>
      <c r="C100" s="2">
        <v>14.39</v>
      </c>
      <c r="D100" s="2">
        <v>6.37</v>
      </c>
      <c r="E100" s="2">
        <v>6.28</v>
      </c>
      <c r="F100" s="2">
        <v>11.61</v>
      </c>
      <c r="G100" s="119">
        <v>2.81</v>
      </c>
      <c r="H100" s="2">
        <v>24.19</v>
      </c>
      <c r="I100" s="2">
        <v>36.9</v>
      </c>
      <c r="J100" s="2">
        <v>1.35</v>
      </c>
      <c r="K100" s="2">
        <v>0.115</v>
      </c>
      <c r="L100" s="97">
        <f t="shared" si="1"/>
        <v>16.072086000000002</v>
      </c>
    </row>
    <row r="101" spans="1:12" x14ac:dyDescent="0.3">
      <c r="A101" s="95">
        <v>45040</v>
      </c>
      <c r="B101" s="96">
        <v>0.38924768518518515</v>
      </c>
      <c r="C101" s="2">
        <v>14.42</v>
      </c>
      <c r="D101" s="2">
        <v>6.37</v>
      </c>
      <c r="E101" s="2">
        <v>6.28</v>
      </c>
      <c r="F101" s="2">
        <v>11.62</v>
      </c>
      <c r="G101" s="119">
        <v>2.79</v>
      </c>
      <c r="H101" s="2">
        <v>24.19</v>
      </c>
      <c r="I101" s="2">
        <v>36.92</v>
      </c>
      <c r="J101" s="2">
        <v>1.35</v>
      </c>
      <c r="K101" s="2">
        <v>0.115</v>
      </c>
      <c r="L101" s="97">
        <f t="shared" si="1"/>
        <v>16.072086000000002</v>
      </c>
    </row>
    <row r="102" spans="1:12" x14ac:dyDescent="0.3">
      <c r="A102" s="95">
        <v>45040</v>
      </c>
      <c r="B102" s="96">
        <v>0.38994212962962965</v>
      </c>
      <c r="C102" s="2">
        <v>14.44</v>
      </c>
      <c r="D102" s="2">
        <v>6.37</v>
      </c>
      <c r="E102" s="2">
        <v>6.28</v>
      </c>
      <c r="F102" s="2">
        <v>11.61</v>
      </c>
      <c r="G102" s="119">
        <v>2.76</v>
      </c>
      <c r="H102" s="2">
        <v>24.17</v>
      </c>
      <c r="I102" s="2">
        <v>36.99</v>
      </c>
      <c r="J102" s="2">
        <v>1.35</v>
      </c>
      <c r="K102" s="2">
        <v>0.11600000000000001</v>
      </c>
      <c r="L102" s="97">
        <f t="shared" si="1"/>
        <v>16.234426000000003</v>
      </c>
    </row>
    <row r="103" spans="1:12" x14ac:dyDescent="0.3">
      <c r="A103" s="95">
        <v>45040</v>
      </c>
      <c r="B103" s="96">
        <v>0.39063657407407404</v>
      </c>
      <c r="C103" s="2">
        <v>14.44</v>
      </c>
      <c r="D103" s="2">
        <v>6.37</v>
      </c>
      <c r="E103" s="2">
        <v>6.28</v>
      </c>
      <c r="F103" s="2">
        <v>11.63</v>
      </c>
      <c r="G103" s="119">
        <v>2.92</v>
      </c>
      <c r="H103" s="2">
        <v>24.19</v>
      </c>
      <c r="I103" s="2">
        <v>37.03</v>
      </c>
      <c r="J103" s="2">
        <v>1.35</v>
      </c>
      <c r="K103" s="2">
        <v>0.115</v>
      </c>
      <c r="L103" s="97">
        <f t="shared" si="1"/>
        <v>16.072086000000002</v>
      </c>
    </row>
    <row r="104" spans="1:12" x14ac:dyDescent="0.3">
      <c r="A104" s="95">
        <v>45040</v>
      </c>
      <c r="B104" s="96">
        <v>0.39133101851851854</v>
      </c>
      <c r="C104" s="2">
        <v>14.44</v>
      </c>
      <c r="D104" s="2">
        <v>6.37</v>
      </c>
      <c r="E104" s="2">
        <v>6.28</v>
      </c>
      <c r="F104" s="2">
        <v>11.62</v>
      </c>
      <c r="G104" s="119">
        <v>2.96</v>
      </c>
      <c r="H104" s="2">
        <v>24.17</v>
      </c>
      <c r="I104" s="2">
        <v>37.1</v>
      </c>
      <c r="J104" s="2">
        <v>1.35</v>
      </c>
      <c r="K104" s="2">
        <v>0.11600000000000001</v>
      </c>
      <c r="L104" s="97">
        <f t="shared" si="1"/>
        <v>16.234426000000003</v>
      </c>
    </row>
    <row r="105" spans="1:12" x14ac:dyDescent="0.3">
      <c r="A105" s="95">
        <v>45040</v>
      </c>
      <c r="B105" s="96">
        <v>0.39202546296296298</v>
      </c>
      <c r="C105" s="2">
        <v>14.45</v>
      </c>
      <c r="D105" s="2">
        <v>6.37</v>
      </c>
      <c r="E105" s="2">
        <v>6.28</v>
      </c>
      <c r="F105" s="2">
        <v>11.62</v>
      </c>
      <c r="G105" s="119">
        <v>2.82</v>
      </c>
      <c r="H105" s="2">
        <v>24.2</v>
      </c>
      <c r="I105" s="2">
        <v>37.14</v>
      </c>
      <c r="J105" s="2">
        <v>1.35</v>
      </c>
      <c r="K105" s="2">
        <v>0.11600000000000001</v>
      </c>
      <c r="L105" s="97">
        <f t="shared" si="1"/>
        <v>16.234426000000003</v>
      </c>
    </row>
    <row r="106" spans="1:12" x14ac:dyDescent="0.3">
      <c r="A106" s="95">
        <v>45040</v>
      </c>
      <c r="B106" s="96">
        <v>0.39271990740740742</v>
      </c>
      <c r="C106" s="2">
        <v>14.45</v>
      </c>
      <c r="D106" s="2">
        <v>6.37</v>
      </c>
      <c r="E106" s="2">
        <v>6.28</v>
      </c>
      <c r="F106" s="2">
        <v>11.61</v>
      </c>
      <c r="G106" s="119">
        <v>2.82</v>
      </c>
      <c r="H106" s="2">
        <v>24.2</v>
      </c>
      <c r="I106" s="2">
        <v>37.200000000000003</v>
      </c>
      <c r="J106" s="2">
        <v>1.35</v>
      </c>
      <c r="K106" s="2">
        <v>0.11600000000000001</v>
      </c>
      <c r="L106" s="97">
        <f t="shared" si="1"/>
        <v>16.234426000000003</v>
      </c>
    </row>
    <row r="107" spans="1:12" x14ac:dyDescent="0.3">
      <c r="A107" s="95">
        <v>45040</v>
      </c>
      <c r="B107" s="96">
        <v>0.39341435185185186</v>
      </c>
      <c r="C107" s="2">
        <v>14.46</v>
      </c>
      <c r="D107" s="2">
        <v>6.37</v>
      </c>
      <c r="E107" s="2">
        <v>6.28</v>
      </c>
      <c r="F107" s="2">
        <v>11.61</v>
      </c>
      <c r="G107" s="119">
        <v>2.81</v>
      </c>
      <c r="H107" s="2">
        <v>24.21</v>
      </c>
      <c r="I107" s="2">
        <v>37.24</v>
      </c>
      <c r="J107" s="2">
        <v>1.35</v>
      </c>
      <c r="K107" s="2">
        <v>0.11600000000000001</v>
      </c>
      <c r="L107" s="97">
        <f t="shared" si="1"/>
        <v>16.234426000000003</v>
      </c>
    </row>
    <row r="108" spans="1:12" x14ac:dyDescent="0.3">
      <c r="A108" s="95">
        <v>45040</v>
      </c>
      <c r="B108" s="96">
        <v>0.3941087962962963</v>
      </c>
      <c r="C108" s="2">
        <v>14.48</v>
      </c>
      <c r="D108" s="2">
        <v>6.37</v>
      </c>
      <c r="E108" s="2">
        <v>6.28</v>
      </c>
      <c r="F108" s="2">
        <v>11.64</v>
      </c>
      <c r="G108" s="119">
        <v>2.81</v>
      </c>
      <c r="H108" s="2">
        <v>24.21</v>
      </c>
      <c r="I108" s="2">
        <v>37.24</v>
      </c>
      <c r="J108" s="2">
        <v>1.35</v>
      </c>
      <c r="K108" s="2">
        <v>0.11600000000000001</v>
      </c>
      <c r="L108" s="97">
        <f t="shared" si="1"/>
        <v>16.234426000000003</v>
      </c>
    </row>
    <row r="109" spans="1:12" x14ac:dyDescent="0.3">
      <c r="A109" s="95">
        <v>45040</v>
      </c>
      <c r="B109" s="96">
        <v>0.39480324074074075</v>
      </c>
      <c r="C109" s="2">
        <v>14.48</v>
      </c>
      <c r="D109" s="2">
        <v>6.37</v>
      </c>
      <c r="E109" s="2">
        <v>6.28</v>
      </c>
      <c r="F109" s="2">
        <v>11.63</v>
      </c>
      <c r="G109" s="119">
        <v>2.73</v>
      </c>
      <c r="H109" s="2">
        <v>24.23</v>
      </c>
      <c r="I109" s="2">
        <v>37.28</v>
      </c>
      <c r="J109" s="2">
        <v>1.35</v>
      </c>
      <c r="K109" s="2">
        <v>0.11600000000000001</v>
      </c>
      <c r="L109" s="97">
        <f t="shared" si="1"/>
        <v>16.234426000000003</v>
      </c>
    </row>
    <row r="110" spans="1:12" x14ac:dyDescent="0.3">
      <c r="A110" s="95">
        <v>45040</v>
      </c>
      <c r="B110" s="96">
        <v>0.39549768518518519</v>
      </c>
      <c r="C110" s="2">
        <v>14.48</v>
      </c>
      <c r="D110" s="2">
        <v>6.37</v>
      </c>
      <c r="E110" s="2">
        <v>6.28</v>
      </c>
      <c r="F110" s="2">
        <v>11.62</v>
      </c>
      <c r="G110" s="119">
        <v>2.66</v>
      </c>
      <c r="H110" s="2">
        <v>24.22</v>
      </c>
      <c r="I110" s="2">
        <v>37.33</v>
      </c>
      <c r="J110" s="2">
        <v>1.35</v>
      </c>
      <c r="K110" s="2">
        <v>0.11600000000000001</v>
      </c>
      <c r="L110" s="97">
        <f t="shared" si="1"/>
        <v>16.234426000000003</v>
      </c>
    </row>
    <row r="111" spans="1:12" x14ac:dyDescent="0.3">
      <c r="A111" s="95">
        <v>45040</v>
      </c>
      <c r="B111" s="96">
        <v>0.39619212962962963</v>
      </c>
      <c r="C111" s="2">
        <v>14.48</v>
      </c>
      <c r="D111" s="2">
        <v>6.37</v>
      </c>
      <c r="E111" s="2">
        <v>6.28</v>
      </c>
      <c r="F111" s="2">
        <v>11.62</v>
      </c>
      <c r="G111" s="119">
        <v>2.66</v>
      </c>
      <c r="H111" s="2">
        <v>24.24</v>
      </c>
      <c r="I111" s="2">
        <v>37.32</v>
      </c>
      <c r="J111" s="2">
        <v>1.35</v>
      </c>
      <c r="K111" s="2">
        <v>0.11600000000000001</v>
      </c>
      <c r="L111" s="97">
        <f t="shared" si="1"/>
        <v>16.234426000000003</v>
      </c>
    </row>
    <row r="112" spans="1:12" x14ac:dyDescent="0.3">
      <c r="A112" s="95">
        <v>45040</v>
      </c>
      <c r="B112" s="96">
        <v>0.39688657407407407</v>
      </c>
      <c r="C112" s="2">
        <v>14.49</v>
      </c>
      <c r="D112" s="2">
        <v>6.37</v>
      </c>
      <c r="E112" s="2">
        <v>6.28</v>
      </c>
      <c r="F112" s="2">
        <v>11.62</v>
      </c>
      <c r="G112" s="119">
        <v>2.61</v>
      </c>
      <c r="H112" s="2">
        <v>24.24</v>
      </c>
      <c r="I112" s="2">
        <v>37.340000000000003</v>
      </c>
      <c r="J112" s="2">
        <v>1.35</v>
      </c>
      <c r="K112" s="2">
        <v>0.11600000000000001</v>
      </c>
      <c r="L112" s="97">
        <f t="shared" si="1"/>
        <v>16.234426000000003</v>
      </c>
    </row>
    <row r="113" spans="1:12" x14ac:dyDescent="0.3">
      <c r="A113" s="95">
        <v>45040</v>
      </c>
      <c r="B113" s="96">
        <v>0.39758101851851851</v>
      </c>
      <c r="C113" s="2">
        <v>14.5</v>
      </c>
      <c r="D113" s="2">
        <v>6.37</v>
      </c>
      <c r="E113" s="2">
        <v>6.28</v>
      </c>
      <c r="F113" s="2">
        <v>11.61</v>
      </c>
      <c r="G113" s="119">
        <v>2.6</v>
      </c>
      <c r="H113" s="2">
        <v>24.22</v>
      </c>
      <c r="I113" s="2">
        <v>37.369999999999997</v>
      </c>
      <c r="J113" s="2">
        <v>1.35</v>
      </c>
      <c r="K113" s="2">
        <v>0.11600000000000001</v>
      </c>
      <c r="L113" s="97">
        <f t="shared" si="1"/>
        <v>16.234426000000003</v>
      </c>
    </row>
    <row r="114" spans="1:12" x14ac:dyDescent="0.3">
      <c r="A114" s="95">
        <v>45040</v>
      </c>
      <c r="B114" s="96">
        <v>0.39827546296296296</v>
      </c>
      <c r="C114" s="2">
        <v>14.49</v>
      </c>
      <c r="D114" s="2">
        <v>6.37</v>
      </c>
      <c r="E114" s="2">
        <v>6.28</v>
      </c>
      <c r="F114" s="2">
        <v>11.62</v>
      </c>
      <c r="G114" s="119">
        <v>2.6</v>
      </c>
      <c r="H114" s="2">
        <v>24.19</v>
      </c>
      <c r="I114" s="2">
        <v>37.39</v>
      </c>
      <c r="J114" s="2">
        <v>1.35</v>
      </c>
      <c r="K114" s="2">
        <v>0.11600000000000001</v>
      </c>
      <c r="L114" s="97">
        <f t="shared" si="1"/>
        <v>16.234426000000003</v>
      </c>
    </row>
    <row r="115" spans="1:12" x14ac:dyDescent="0.3">
      <c r="A115" s="95">
        <v>45040</v>
      </c>
      <c r="B115" s="96">
        <v>0.3989699074074074</v>
      </c>
      <c r="C115" s="2">
        <v>14.54</v>
      </c>
      <c r="D115" s="2">
        <v>6.37</v>
      </c>
      <c r="E115" s="2">
        <v>6.28</v>
      </c>
      <c r="F115" s="2">
        <v>11.62</v>
      </c>
      <c r="G115" s="119">
        <v>2.6</v>
      </c>
      <c r="H115" s="2">
        <v>24.22</v>
      </c>
      <c r="I115" s="2">
        <v>37.380000000000003</v>
      </c>
      <c r="J115" s="2">
        <v>1.35</v>
      </c>
      <c r="K115" s="2">
        <v>0.11700000000000001</v>
      </c>
      <c r="L115" s="97">
        <f t="shared" si="1"/>
        <v>16.396766000000003</v>
      </c>
    </row>
    <row r="116" spans="1:12" x14ac:dyDescent="0.3">
      <c r="A116" s="95">
        <v>45040</v>
      </c>
      <c r="B116" s="96">
        <v>0.39966435185185184</v>
      </c>
      <c r="C116" s="2">
        <v>14.52</v>
      </c>
      <c r="D116" s="2">
        <v>6.37</v>
      </c>
      <c r="E116" s="2">
        <v>6.28</v>
      </c>
      <c r="F116" s="2">
        <v>11.62</v>
      </c>
      <c r="G116" s="119">
        <v>2.56</v>
      </c>
      <c r="H116" s="2">
        <v>24.21</v>
      </c>
      <c r="I116" s="2">
        <v>37.409999999999997</v>
      </c>
      <c r="J116" s="2">
        <v>1.35</v>
      </c>
      <c r="K116" s="2">
        <v>0.11600000000000001</v>
      </c>
      <c r="L116" s="97">
        <f t="shared" si="1"/>
        <v>16.234426000000003</v>
      </c>
    </row>
    <row r="117" spans="1:12" x14ac:dyDescent="0.3">
      <c r="A117" s="95">
        <v>45040</v>
      </c>
      <c r="B117" s="96">
        <v>0.40035879629629628</v>
      </c>
      <c r="C117" s="2">
        <v>14.51</v>
      </c>
      <c r="D117" s="2">
        <v>6.37</v>
      </c>
      <c r="E117" s="2">
        <v>6.28</v>
      </c>
      <c r="F117" s="2">
        <v>11.62</v>
      </c>
      <c r="G117" s="119">
        <v>2.5299999999999998</v>
      </c>
      <c r="H117" s="2">
        <v>24.19</v>
      </c>
      <c r="I117" s="2">
        <v>37.42</v>
      </c>
      <c r="J117" s="2">
        <v>1.35</v>
      </c>
      <c r="K117" s="2">
        <v>0.11600000000000001</v>
      </c>
      <c r="L117" s="97">
        <f t="shared" si="1"/>
        <v>16.234426000000003</v>
      </c>
    </row>
    <row r="118" spans="1:12" x14ac:dyDescent="0.3">
      <c r="A118" s="95">
        <v>45040</v>
      </c>
      <c r="B118" s="96">
        <v>0.40105324074074072</v>
      </c>
      <c r="C118" s="2">
        <v>14.56</v>
      </c>
      <c r="D118" s="2">
        <v>6.37</v>
      </c>
      <c r="E118" s="2">
        <v>6.28</v>
      </c>
      <c r="F118" s="2">
        <v>11.61</v>
      </c>
      <c r="G118" s="119">
        <v>2.5</v>
      </c>
      <c r="H118" s="2">
        <v>24.21</v>
      </c>
      <c r="I118" s="2">
        <v>37.409999999999997</v>
      </c>
      <c r="J118" s="2">
        <v>1.35</v>
      </c>
      <c r="K118" s="2">
        <v>0.11700000000000001</v>
      </c>
      <c r="L118" s="97">
        <f t="shared" si="1"/>
        <v>16.396766000000003</v>
      </c>
    </row>
    <row r="119" spans="1:12" x14ac:dyDescent="0.3">
      <c r="A119" s="95">
        <v>45040</v>
      </c>
      <c r="B119" s="96">
        <v>0.40174768518518517</v>
      </c>
      <c r="C119" s="2">
        <v>14.54</v>
      </c>
      <c r="D119" s="2">
        <v>6.37</v>
      </c>
      <c r="E119" s="2">
        <v>6.28</v>
      </c>
      <c r="F119" s="2">
        <v>11.63</v>
      </c>
      <c r="G119" s="119">
        <v>2.66</v>
      </c>
      <c r="H119" s="2">
        <v>24.21</v>
      </c>
      <c r="I119" s="2">
        <v>37.4</v>
      </c>
      <c r="J119" s="2">
        <v>1.35</v>
      </c>
      <c r="K119" s="2">
        <v>0.11700000000000001</v>
      </c>
      <c r="L119" s="97">
        <f t="shared" si="1"/>
        <v>16.396766000000003</v>
      </c>
    </row>
    <row r="120" spans="1:12" x14ac:dyDescent="0.3">
      <c r="A120" s="95">
        <v>45040</v>
      </c>
      <c r="B120" s="96">
        <v>0.40244212962962966</v>
      </c>
      <c r="C120" s="2">
        <v>14.54</v>
      </c>
      <c r="D120" s="2">
        <v>6.37</v>
      </c>
      <c r="E120" s="2">
        <v>6.28</v>
      </c>
      <c r="F120" s="2">
        <v>11.62</v>
      </c>
      <c r="G120" s="119">
        <v>2.79</v>
      </c>
      <c r="H120" s="2">
        <v>24.23</v>
      </c>
      <c r="I120" s="2">
        <v>37.380000000000003</v>
      </c>
      <c r="J120" s="2">
        <v>1.35</v>
      </c>
      <c r="K120" s="2">
        <v>0.11700000000000001</v>
      </c>
      <c r="L120" s="97">
        <f t="shared" si="1"/>
        <v>16.396766000000003</v>
      </c>
    </row>
    <row r="121" spans="1:12" x14ac:dyDescent="0.3">
      <c r="A121" s="95">
        <v>45040</v>
      </c>
      <c r="B121" s="96">
        <v>0.40313657407407405</v>
      </c>
      <c r="C121" s="2">
        <v>14.56</v>
      </c>
      <c r="D121" s="2">
        <v>6.37</v>
      </c>
      <c r="E121" s="2">
        <v>6.28</v>
      </c>
      <c r="F121" s="2">
        <v>11.62</v>
      </c>
      <c r="G121" s="119">
        <v>2.79</v>
      </c>
      <c r="H121" s="2">
        <v>24.21</v>
      </c>
      <c r="I121" s="2">
        <v>37.39</v>
      </c>
      <c r="J121" s="2">
        <v>1.35</v>
      </c>
      <c r="K121" s="2">
        <v>0.11700000000000001</v>
      </c>
      <c r="L121" s="97">
        <f t="shared" si="1"/>
        <v>16.396766000000003</v>
      </c>
    </row>
    <row r="122" spans="1:12" x14ac:dyDescent="0.3">
      <c r="A122" s="95">
        <v>45040</v>
      </c>
      <c r="B122" s="96">
        <v>0.40383101851851855</v>
      </c>
      <c r="C122" s="2">
        <v>14.54</v>
      </c>
      <c r="D122" s="2">
        <v>6.37</v>
      </c>
      <c r="E122" s="2">
        <v>6.28</v>
      </c>
      <c r="F122" s="2">
        <v>11.62</v>
      </c>
      <c r="G122" s="119">
        <v>2.66</v>
      </c>
      <c r="H122" s="2">
        <v>24.23</v>
      </c>
      <c r="I122" s="2">
        <v>37.380000000000003</v>
      </c>
      <c r="J122" s="2">
        <v>1.35</v>
      </c>
      <c r="K122" s="2">
        <v>0.11700000000000001</v>
      </c>
      <c r="L122" s="97">
        <f t="shared" si="1"/>
        <v>16.396766000000003</v>
      </c>
    </row>
    <row r="123" spans="1:12" x14ac:dyDescent="0.3">
      <c r="A123" s="95">
        <v>45040</v>
      </c>
      <c r="B123" s="96">
        <v>0.40452546296296293</v>
      </c>
      <c r="C123" s="2">
        <v>14.58</v>
      </c>
      <c r="D123" s="2">
        <v>6.37</v>
      </c>
      <c r="E123" s="2">
        <v>6.28</v>
      </c>
      <c r="F123" s="2">
        <v>11.62</v>
      </c>
      <c r="G123" s="119">
        <v>2.61</v>
      </c>
      <c r="H123" s="2">
        <v>24.24</v>
      </c>
      <c r="I123" s="2">
        <v>37.36</v>
      </c>
      <c r="J123" s="2">
        <v>1.35</v>
      </c>
      <c r="K123" s="2">
        <v>0.11700000000000001</v>
      </c>
      <c r="L123" s="97">
        <f t="shared" si="1"/>
        <v>16.396766000000003</v>
      </c>
    </row>
    <row r="124" spans="1:12" x14ac:dyDescent="0.3">
      <c r="A124" s="95">
        <v>45040</v>
      </c>
      <c r="B124" s="96">
        <v>0.40521990740740743</v>
      </c>
      <c r="C124" s="2">
        <v>14.56</v>
      </c>
      <c r="D124" s="2">
        <v>6.37</v>
      </c>
      <c r="E124" s="2">
        <v>6.28</v>
      </c>
      <c r="F124" s="2">
        <v>11.61</v>
      </c>
      <c r="G124" s="119">
        <v>2.61</v>
      </c>
      <c r="H124" s="2">
        <v>24.24</v>
      </c>
      <c r="I124" s="2">
        <v>37.369999999999997</v>
      </c>
      <c r="J124" s="2">
        <v>1.35</v>
      </c>
      <c r="K124" s="2">
        <v>0.11700000000000001</v>
      </c>
      <c r="L124" s="97">
        <f t="shared" si="1"/>
        <v>16.396766000000003</v>
      </c>
    </row>
    <row r="125" spans="1:12" x14ac:dyDescent="0.3">
      <c r="A125" s="95">
        <v>45040</v>
      </c>
      <c r="B125" s="96">
        <v>0.40591435185185182</v>
      </c>
      <c r="C125" s="2">
        <v>14.59</v>
      </c>
      <c r="D125" s="2">
        <v>6.37</v>
      </c>
      <c r="E125" s="2">
        <v>6.28</v>
      </c>
      <c r="F125" s="2">
        <v>11.64</v>
      </c>
      <c r="G125" s="119">
        <v>2.56</v>
      </c>
      <c r="H125" s="2">
        <v>24.24</v>
      </c>
      <c r="I125" s="2">
        <v>37.4</v>
      </c>
      <c r="J125" s="2">
        <v>1.35</v>
      </c>
      <c r="K125" s="2">
        <v>0.11700000000000001</v>
      </c>
      <c r="L125" s="97">
        <f t="shared" si="1"/>
        <v>16.396766000000003</v>
      </c>
    </row>
    <row r="126" spans="1:12" x14ac:dyDescent="0.3">
      <c r="A126" s="95">
        <v>45040</v>
      </c>
      <c r="B126" s="96">
        <v>0.40660879629629632</v>
      </c>
      <c r="C126" s="2">
        <v>14.59</v>
      </c>
      <c r="D126" s="2">
        <v>6.37</v>
      </c>
      <c r="E126" s="2">
        <v>6.28</v>
      </c>
      <c r="F126" s="2">
        <v>11.62</v>
      </c>
      <c r="G126" s="119">
        <v>2.46</v>
      </c>
      <c r="H126" s="2">
        <v>24.21</v>
      </c>
      <c r="I126" s="2">
        <v>37.43</v>
      </c>
      <c r="J126" s="2">
        <v>1.35</v>
      </c>
      <c r="K126" s="2">
        <v>0.11700000000000001</v>
      </c>
      <c r="L126" s="97">
        <f t="shared" ref="L126:L189" si="2">24.53-((0.1671-K126)*162.34)</f>
        <v>16.396766000000003</v>
      </c>
    </row>
    <row r="127" spans="1:12" x14ac:dyDescent="0.3">
      <c r="A127" s="95">
        <v>45040</v>
      </c>
      <c r="B127" s="96">
        <v>0.4073032407407407</v>
      </c>
      <c r="C127" s="2">
        <v>14.62</v>
      </c>
      <c r="D127" s="2">
        <v>6.37</v>
      </c>
      <c r="E127" s="2">
        <v>6.28</v>
      </c>
      <c r="F127" s="2">
        <v>11.62</v>
      </c>
      <c r="G127" s="119">
        <v>2.42</v>
      </c>
      <c r="H127" s="2">
        <v>24.23</v>
      </c>
      <c r="I127" s="2">
        <v>37.43</v>
      </c>
      <c r="J127" s="2">
        <v>1.35</v>
      </c>
      <c r="K127" s="2">
        <v>0.11700000000000001</v>
      </c>
      <c r="L127" s="97">
        <f t="shared" si="2"/>
        <v>16.396766000000003</v>
      </c>
    </row>
    <row r="128" spans="1:12" x14ac:dyDescent="0.3">
      <c r="A128" s="95">
        <v>45040</v>
      </c>
      <c r="B128" s="96">
        <v>0.4079976851851852</v>
      </c>
      <c r="C128" s="2">
        <v>14.63</v>
      </c>
      <c r="D128" s="2">
        <v>6.37</v>
      </c>
      <c r="E128" s="2">
        <v>6.28</v>
      </c>
      <c r="F128" s="2">
        <v>11.61</v>
      </c>
      <c r="G128" s="119">
        <v>2.41</v>
      </c>
      <c r="H128" s="2">
        <v>24.21</v>
      </c>
      <c r="I128" s="2">
        <v>37.46</v>
      </c>
      <c r="J128" s="2">
        <v>1.35</v>
      </c>
      <c r="K128" s="2">
        <v>0.11799999999999999</v>
      </c>
      <c r="L128" s="97">
        <f t="shared" si="2"/>
        <v>16.559106</v>
      </c>
    </row>
    <row r="129" spans="1:12" x14ac:dyDescent="0.3">
      <c r="A129" s="95">
        <v>45040</v>
      </c>
      <c r="B129" s="96">
        <v>0.40869212962962959</v>
      </c>
      <c r="C129" s="2">
        <v>14.62</v>
      </c>
      <c r="D129" s="2">
        <v>6.37</v>
      </c>
      <c r="E129" s="2">
        <v>6.28</v>
      </c>
      <c r="F129" s="2">
        <v>11.58</v>
      </c>
      <c r="G129" s="119">
        <v>2.41</v>
      </c>
      <c r="H129" s="2">
        <v>24.22</v>
      </c>
      <c r="I129" s="2">
        <v>37.43</v>
      </c>
      <c r="J129" s="2">
        <v>1.35</v>
      </c>
      <c r="K129" s="2">
        <v>0.11700000000000001</v>
      </c>
      <c r="L129" s="97">
        <f t="shared" si="2"/>
        <v>16.396766000000003</v>
      </c>
    </row>
    <row r="130" spans="1:12" x14ac:dyDescent="0.3">
      <c r="A130" s="95">
        <v>45040</v>
      </c>
      <c r="B130" s="96">
        <v>0.40938657407407408</v>
      </c>
      <c r="C130" s="2">
        <v>14.65</v>
      </c>
      <c r="D130" s="2">
        <v>6.37</v>
      </c>
      <c r="E130" s="2">
        <v>6.28</v>
      </c>
      <c r="F130" s="2">
        <v>11.65</v>
      </c>
      <c r="G130" s="119">
        <v>2.4</v>
      </c>
      <c r="H130" s="2">
        <v>24.23</v>
      </c>
      <c r="I130" s="2">
        <v>37.409999999999997</v>
      </c>
      <c r="J130" s="2">
        <v>1.35</v>
      </c>
      <c r="K130" s="2">
        <v>0.11799999999999999</v>
      </c>
      <c r="L130" s="97">
        <f t="shared" si="2"/>
        <v>16.559106</v>
      </c>
    </row>
    <row r="131" spans="1:12" x14ac:dyDescent="0.3">
      <c r="A131" s="95">
        <v>45040</v>
      </c>
      <c r="B131" s="96">
        <v>0.41008101851851847</v>
      </c>
      <c r="C131" s="2">
        <v>14.65</v>
      </c>
      <c r="D131" s="2">
        <v>6.37</v>
      </c>
      <c r="E131" s="2">
        <v>6.28</v>
      </c>
      <c r="F131" s="2">
        <v>11.62</v>
      </c>
      <c r="G131" s="119">
        <v>2.4</v>
      </c>
      <c r="H131" s="2">
        <v>24.23</v>
      </c>
      <c r="I131" s="2">
        <v>37.39</v>
      </c>
      <c r="J131" s="2">
        <v>1.35</v>
      </c>
      <c r="K131" s="2">
        <v>0.11799999999999999</v>
      </c>
      <c r="L131" s="97">
        <f t="shared" si="2"/>
        <v>16.559106</v>
      </c>
    </row>
    <row r="132" spans="1:12" x14ac:dyDescent="0.3">
      <c r="A132" s="95">
        <v>45040</v>
      </c>
      <c r="B132" s="96">
        <v>0.41077546296296297</v>
      </c>
      <c r="C132" s="2">
        <v>14.66</v>
      </c>
      <c r="D132" s="2">
        <v>6.37</v>
      </c>
      <c r="E132" s="2">
        <v>6.28</v>
      </c>
      <c r="F132" s="2">
        <v>11.62</v>
      </c>
      <c r="G132" s="119">
        <v>2.41</v>
      </c>
      <c r="H132" s="2">
        <v>24.24</v>
      </c>
      <c r="I132" s="2">
        <v>37.369999999999997</v>
      </c>
      <c r="J132" s="2">
        <v>1.35</v>
      </c>
      <c r="K132" s="2">
        <v>0.11799999999999999</v>
      </c>
      <c r="L132" s="97">
        <f t="shared" si="2"/>
        <v>16.559106</v>
      </c>
    </row>
    <row r="133" spans="1:12" x14ac:dyDescent="0.3">
      <c r="A133" s="95">
        <v>45040</v>
      </c>
      <c r="B133" s="96">
        <v>0.41146990740740735</v>
      </c>
      <c r="C133" s="2">
        <v>14.67</v>
      </c>
      <c r="D133" s="2">
        <v>6.37</v>
      </c>
      <c r="E133" s="2">
        <v>6.28</v>
      </c>
      <c r="F133" s="2">
        <v>11.62</v>
      </c>
      <c r="G133" s="119">
        <v>2.41</v>
      </c>
      <c r="H133" s="2">
        <v>24.24</v>
      </c>
      <c r="I133" s="2">
        <v>37.35</v>
      </c>
      <c r="J133" s="2">
        <v>1.35</v>
      </c>
      <c r="K133" s="2">
        <v>0.11799999999999999</v>
      </c>
      <c r="L133" s="97">
        <f t="shared" si="2"/>
        <v>16.559106</v>
      </c>
    </row>
    <row r="134" spans="1:12" x14ac:dyDescent="0.3">
      <c r="A134" s="95">
        <v>45040</v>
      </c>
      <c r="B134" s="96">
        <v>0.41216435185185185</v>
      </c>
      <c r="C134" s="2">
        <v>14.68</v>
      </c>
      <c r="D134" s="2">
        <v>6.37</v>
      </c>
      <c r="E134" s="2">
        <v>6.28</v>
      </c>
      <c r="F134" s="2">
        <v>11.62</v>
      </c>
      <c r="G134" s="119">
        <v>2.39</v>
      </c>
      <c r="H134" s="2">
        <v>24.24</v>
      </c>
      <c r="I134" s="2">
        <v>37.35</v>
      </c>
      <c r="J134" s="2">
        <v>1.35</v>
      </c>
      <c r="K134" s="2">
        <v>0.11799999999999999</v>
      </c>
      <c r="L134" s="97">
        <f t="shared" si="2"/>
        <v>16.559106</v>
      </c>
    </row>
    <row r="135" spans="1:12" x14ac:dyDescent="0.3">
      <c r="A135" s="95">
        <v>45040</v>
      </c>
      <c r="B135" s="96">
        <v>0.41285879629629635</v>
      </c>
      <c r="C135" s="2">
        <v>14.7</v>
      </c>
      <c r="D135" s="2">
        <v>6.37</v>
      </c>
      <c r="E135" s="2">
        <v>6.28</v>
      </c>
      <c r="F135" s="2">
        <v>11.61</v>
      </c>
      <c r="G135" s="119">
        <v>2.38</v>
      </c>
      <c r="H135" s="2">
        <v>24.24</v>
      </c>
      <c r="I135" s="2">
        <v>37.340000000000003</v>
      </c>
      <c r="J135" s="2">
        <v>1.35</v>
      </c>
      <c r="K135" s="2">
        <v>0.11799999999999999</v>
      </c>
      <c r="L135" s="97">
        <f t="shared" si="2"/>
        <v>16.559106</v>
      </c>
    </row>
    <row r="136" spans="1:12" x14ac:dyDescent="0.3">
      <c r="A136" s="95">
        <v>45040</v>
      </c>
      <c r="B136" s="96">
        <v>0.41355324074074074</v>
      </c>
      <c r="C136" s="2">
        <v>14.7</v>
      </c>
      <c r="D136" s="2">
        <v>6.37</v>
      </c>
      <c r="E136" s="2">
        <v>6.28</v>
      </c>
      <c r="F136" s="2">
        <v>11.64</v>
      </c>
      <c r="G136" s="119">
        <v>2.38</v>
      </c>
      <c r="H136" s="2">
        <v>24.24</v>
      </c>
      <c r="I136" s="2">
        <v>37.35</v>
      </c>
      <c r="J136" s="2">
        <v>1.35</v>
      </c>
      <c r="K136" s="2">
        <v>0.11799999999999999</v>
      </c>
      <c r="L136" s="97">
        <f t="shared" si="2"/>
        <v>16.559106</v>
      </c>
    </row>
    <row r="137" spans="1:12" x14ac:dyDescent="0.3">
      <c r="A137" s="95">
        <v>45040</v>
      </c>
      <c r="B137" s="96">
        <v>0.41424768518518523</v>
      </c>
      <c r="C137" s="2">
        <v>14.73</v>
      </c>
      <c r="D137" s="2">
        <v>6.37</v>
      </c>
      <c r="E137" s="2">
        <v>6.28</v>
      </c>
      <c r="F137" s="2">
        <v>11.62</v>
      </c>
      <c r="G137" s="119">
        <v>2.38</v>
      </c>
      <c r="H137" s="2">
        <v>24.24</v>
      </c>
      <c r="I137" s="2">
        <v>37.35</v>
      </c>
      <c r="J137" s="2">
        <v>1.35</v>
      </c>
      <c r="K137" s="2">
        <v>0.11899999999999999</v>
      </c>
      <c r="L137" s="97">
        <f t="shared" si="2"/>
        <v>16.721446</v>
      </c>
    </row>
    <row r="138" spans="1:12" x14ac:dyDescent="0.3">
      <c r="A138" s="95">
        <v>45040</v>
      </c>
      <c r="B138" s="96">
        <v>0.41494212962962962</v>
      </c>
      <c r="C138" s="2">
        <v>14.71</v>
      </c>
      <c r="D138" s="2">
        <v>6.37</v>
      </c>
      <c r="E138" s="2">
        <v>6.28</v>
      </c>
      <c r="F138" s="2">
        <v>11.62</v>
      </c>
      <c r="G138" s="119">
        <v>2.48</v>
      </c>
      <c r="H138" s="2">
        <v>24.24</v>
      </c>
      <c r="I138" s="2">
        <v>37.340000000000003</v>
      </c>
      <c r="J138" s="2">
        <v>1.35</v>
      </c>
      <c r="K138" s="2">
        <v>0.11799999999999999</v>
      </c>
      <c r="L138" s="97">
        <f t="shared" si="2"/>
        <v>16.559106</v>
      </c>
    </row>
    <row r="139" spans="1:12" x14ac:dyDescent="0.3">
      <c r="A139" s="95">
        <v>45040</v>
      </c>
      <c r="B139" s="96">
        <v>0.41563657407407412</v>
      </c>
      <c r="C139" s="2">
        <v>14.73</v>
      </c>
      <c r="D139" s="2">
        <v>6.37</v>
      </c>
      <c r="E139" s="2">
        <v>6.28</v>
      </c>
      <c r="F139" s="2">
        <v>11.61</v>
      </c>
      <c r="G139" s="119">
        <v>2.4500000000000002</v>
      </c>
      <c r="H139" s="2">
        <v>24.24</v>
      </c>
      <c r="I139" s="2">
        <v>37.340000000000003</v>
      </c>
      <c r="J139" s="2">
        <v>1.35</v>
      </c>
      <c r="K139" s="2">
        <v>0.11899999999999999</v>
      </c>
      <c r="L139" s="97">
        <f t="shared" si="2"/>
        <v>16.721446</v>
      </c>
    </row>
    <row r="140" spans="1:12" x14ac:dyDescent="0.3">
      <c r="A140" s="95">
        <v>45040</v>
      </c>
      <c r="B140" s="96">
        <v>0.4163310185185185</v>
      </c>
      <c r="C140" s="2">
        <v>14.71</v>
      </c>
      <c r="D140" s="2">
        <v>6.37</v>
      </c>
      <c r="E140" s="2">
        <v>6.28</v>
      </c>
      <c r="F140" s="2">
        <v>11.61</v>
      </c>
      <c r="G140" s="119">
        <v>2.42</v>
      </c>
      <c r="H140" s="2">
        <v>24.23</v>
      </c>
      <c r="I140" s="2">
        <v>37.36</v>
      </c>
      <c r="J140" s="2">
        <v>1.35</v>
      </c>
      <c r="K140" s="2">
        <v>0.11799999999999999</v>
      </c>
      <c r="L140" s="97">
        <f t="shared" si="2"/>
        <v>16.559106</v>
      </c>
    </row>
    <row r="141" spans="1:12" x14ac:dyDescent="0.3">
      <c r="A141" s="95">
        <v>45040</v>
      </c>
      <c r="B141" s="96">
        <v>0.417025462962963</v>
      </c>
      <c r="C141" s="2">
        <v>14.74</v>
      </c>
      <c r="D141" s="2">
        <v>6.37</v>
      </c>
      <c r="E141" s="2">
        <v>6.28</v>
      </c>
      <c r="F141" s="2">
        <v>11.64</v>
      </c>
      <c r="G141" s="119">
        <v>2.41</v>
      </c>
      <c r="H141" s="2">
        <v>24.23</v>
      </c>
      <c r="I141" s="2">
        <v>37.340000000000003</v>
      </c>
      <c r="J141" s="2">
        <v>1.35</v>
      </c>
      <c r="K141" s="2">
        <v>0.11899999999999999</v>
      </c>
      <c r="L141" s="97">
        <f t="shared" si="2"/>
        <v>16.721446</v>
      </c>
    </row>
    <row r="142" spans="1:12" x14ac:dyDescent="0.3">
      <c r="A142" s="95">
        <v>45040</v>
      </c>
      <c r="B142" s="96">
        <v>0.41771990740740739</v>
      </c>
      <c r="C142" s="2">
        <v>14.74</v>
      </c>
      <c r="D142" s="2">
        <v>6.37</v>
      </c>
      <c r="E142" s="2">
        <v>6.28</v>
      </c>
      <c r="F142" s="2">
        <v>11.62</v>
      </c>
      <c r="G142" s="119">
        <v>2.41</v>
      </c>
      <c r="H142" s="2">
        <v>24.23</v>
      </c>
      <c r="I142" s="2">
        <v>37.33</v>
      </c>
      <c r="J142" s="2">
        <v>1.35</v>
      </c>
      <c r="K142" s="2">
        <v>0.11899999999999999</v>
      </c>
      <c r="L142" s="97">
        <f t="shared" si="2"/>
        <v>16.721446</v>
      </c>
    </row>
    <row r="143" spans="1:12" x14ac:dyDescent="0.3">
      <c r="A143" s="95">
        <v>45040</v>
      </c>
      <c r="B143" s="96">
        <v>0.41841435185185188</v>
      </c>
      <c r="C143" s="2">
        <v>14.75</v>
      </c>
      <c r="D143" s="2">
        <v>6.37</v>
      </c>
      <c r="E143" s="2">
        <v>6.28</v>
      </c>
      <c r="F143" s="2">
        <v>11.62</v>
      </c>
      <c r="G143" s="119">
        <v>2.41</v>
      </c>
      <c r="H143" s="2">
        <v>24.23</v>
      </c>
      <c r="I143" s="2">
        <v>37.32</v>
      </c>
      <c r="J143" s="2">
        <v>1.35</v>
      </c>
      <c r="K143" s="2">
        <v>0.11899999999999999</v>
      </c>
      <c r="L143" s="97">
        <f t="shared" si="2"/>
        <v>16.721446</v>
      </c>
    </row>
    <row r="144" spans="1:12" x14ac:dyDescent="0.3">
      <c r="A144" s="95">
        <v>45040</v>
      </c>
      <c r="B144" s="96">
        <v>0.41910879629629627</v>
      </c>
      <c r="C144" s="2">
        <v>14.77</v>
      </c>
      <c r="D144" s="2">
        <v>6.37</v>
      </c>
      <c r="E144" s="2">
        <v>6.28</v>
      </c>
      <c r="F144" s="2">
        <v>11.62</v>
      </c>
      <c r="G144" s="119">
        <v>2.42</v>
      </c>
      <c r="H144" s="2">
        <v>24.24</v>
      </c>
      <c r="I144" s="2">
        <v>37.32</v>
      </c>
      <c r="J144" s="2">
        <v>1.35</v>
      </c>
      <c r="K144" s="2">
        <v>0.11899999999999999</v>
      </c>
      <c r="L144" s="97">
        <f t="shared" si="2"/>
        <v>16.721446</v>
      </c>
    </row>
    <row r="145" spans="1:12" x14ac:dyDescent="0.3">
      <c r="A145" s="95">
        <v>45040</v>
      </c>
      <c r="B145" s="96">
        <v>0.41980324074074077</v>
      </c>
      <c r="C145" s="2">
        <v>14.73</v>
      </c>
      <c r="D145" s="2">
        <v>6.37</v>
      </c>
      <c r="E145" s="2">
        <v>6.28</v>
      </c>
      <c r="F145" s="2">
        <v>11.61</v>
      </c>
      <c r="G145" s="119">
        <v>2.42</v>
      </c>
      <c r="H145" s="2">
        <v>24.24</v>
      </c>
      <c r="I145" s="2">
        <v>37.32</v>
      </c>
      <c r="J145" s="2">
        <v>1.35</v>
      </c>
      <c r="K145" s="2">
        <v>0.11899999999999999</v>
      </c>
      <c r="L145" s="97">
        <f t="shared" si="2"/>
        <v>16.721446</v>
      </c>
    </row>
    <row r="146" spans="1:12" x14ac:dyDescent="0.3">
      <c r="A146" s="95">
        <v>45040</v>
      </c>
      <c r="B146" s="96">
        <v>0.42049768518518515</v>
      </c>
      <c r="C146" s="2">
        <v>14.75</v>
      </c>
      <c r="D146" s="2">
        <v>6.37</v>
      </c>
      <c r="E146" s="2">
        <v>6.28</v>
      </c>
      <c r="F146" s="2">
        <v>11.63</v>
      </c>
      <c r="G146" s="119">
        <v>2.42</v>
      </c>
      <c r="H146" s="2">
        <v>24.23</v>
      </c>
      <c r="I146" s="2">
        <v>37.33</v>
      </c>
      <c r="J146" s="2">
        <v>1.35</v>
      </c>
      <c r="K146" s="2">
        <v>0.11899999999999999</v>
      </c>
      <c r="L146" s="97">
        <f t="shared" si="2"/>
        <v>16.721446</v>
      </c>
    </row>
    <row r="147" spans="1:12" x14ac:dyDescent="0.3">
      <c r="A147" s="95">
        <v>45040</v>
      </c>
      <c r="B147" s="96">
        <v>0.42119212962962965</v>
      </c>
      <c r="C147" s="2">
        <v>14.74</v>
      </c>
      <c r="D147" s="2">
        <v>6.37</v>
      </c>
      <c r="E147" s="2">
        <v>6.28</v>
      </c>
      <c r="F147" s="2">
        <v>11.62</v>
      </c>
      <c r="G147" s="119">
        <v>2.41</v>
      </c>
      <c r="H147" s="2">
        <v>24.24</v>
      </c>
      <c r="I147" s="2">
        <v>37.32</v>
      </c>
      <c r="J147" s="2">
        <v>1.35</v>
      </c>
      <c r="K147" s="2">
        <v>0.11899999999999999</v>
      </c>
      <c r="L147" s="97">
        <f t="shared" si="2"/>
        <v>16.721446</v>
      </c>
    </row>
    <row r="148" spans="1:12" x14ac:dyDescent="0.3">
      <c r="A148" s="95">
        <v>45040</v>
      </c>
      <c r="B148" s="96">
        <v>0.42188657407407404</v>
      </c>
      <c r="C148" s="2">
        <v>14.75</v>
      </c>
      <c r="D148" s="2">
        <v>6.37</v>
      </c>
      <c r="E148" s="2">
        <v>6.28</v>
      </c>
      <c r="F148" s="2">
        <v>11.62</v>
      </c>
      <c r="G148" s="119">
        <v>2.42</v>
      </c>
      <c r="H148" s="2">
        <v>24.23</v>
      </c>
      <c r="I148" s="2">
        <v>37.29</v>
      </c>
      <c r="J148" s="2">
        <v>1.35</v>
      </c>
      <c r="K148" s="2">
        <v>0.11899999999999999</v>
      </c>
      <c r="L148" s="97">
        <f t="shared" si="2"/>
        <v>16.721446</v>
      </c>
    </row>
    <row r="149" spans="1:12" x14ac:dyDescent="0.3">
      <c r="A149" s="95">
        <v>45040</v>
      </c>
      <c r="B149" s="96">
        <v>0.42258101851851854</v>
      </c>
      <c r="C149" s="2">
        <v>14.75</v>
      </c>
      <c r="D149" s="2">
        <v>6.37</v>
      </c>
      <c r="E149" s="2">
        <v>6.28</v>
      </c>
      <c r="F149" s="2">
        <v>11.62</v>
      </c>
      <c r="G149" s="119">
        <v>2.42</v>
      </c>
      <c r="H149" s="2">
        <v>24.21</v>
      </c>
      <c r="I149" s="2">
        <v>37.29</v>
      </c>
      <c r="J149" s="2">
        <v>1.35</v>
      </c>
      <c r="K149" s="2">
        <v>0.11899999999999999</v>
      </c>
      <c r="L149" s="97">
        <f t="shared" si="2"/>
        <v>16.721446</v>
      </c>
    </row>
    <row r="150" spans="1:12" x14ac:dyDescent="0.3">
      <c r="A150" s="95">
        <v>45040</v>
      </c>
      <c r="B150" s="96">
        <v>0.42327546296296298</v>
      </c>
      <c r="C150" s="2">
        <v>14.76</v>
      </c>
      <c r="D150" s="2">
        <v>6.37</v>
      </c>
      <c r="E150" s="2">
        <v>6.28</v>
      </c>
      <c r="F150" s="2">
        <v>11.62</v>
      </c>
      <c r="G150" s="119">
        <v>2.42</v>
      </c>
      <c r="H150" s="2">
        <v>24.23</v>
      </c>
      <c r="I150" s="2">
        <v>37.299999999999997</v>
      </c>
      <c r="J150" s="2">
        <v>1.35</v>
      </c>
      <c r="K150" s="2">
        <v>0.11899999999999999</v>
      </c>
      <c r="L150" s="97">
        <f t="shared" si="2"/>
        <v>16.721446</v>
      </c>
    </row>
    <row r="151" spans="1:12" x14ac:dyDescent="0.3">
      <c r="A151" s="95">
        <v>45040</v>
      </c>
      <c r="B151" s="96">
        <v>0.42396990740740742</v>
      </c>
      <c r="C151" s="2">
        <v>14.74</v>
      </c>
      <c r="D151" s="2">
        <v>6.37</v>
      </c>
      <c r="E151" s="2">
        <v>6.28</v>
      </c>
      <c r="F151" s="2">
        <v>11.62</v>
      </c>
      <c r="G151" s="119">
        <v>2.4300000000000002</v>
      </c>
      <c r="H151" s="2">
        <v>24.22</v>
      </c>
      <c r="I151" s="2">
        <v>37.299999999999997</v>
      </c>
      <c r="J151" s="2">
        <v>1.35</v>
      </c>
      <c r="K151" s="2">
        <v>0.11899999999999999</v>
      </c>
      <c r="L151" s="97">
        <f t="shared" si="2"/>
        <v>16.721446</v>
      </c>
    </row>
    <row r="152" spans="1:12" x14ac:dyDescent="0.3">
      <c r="A152" s="95">
        <v>45040</v>
      </c>
      <c r="B152" s="96">
        <v>0.42466435185185186</v>
      </c>
      <c r="C152" s="2">
        <v>14.71</v>
      </c>
      <c r="D152" s="2">
        <v>6.37</v>
      </c>
      <c r="E152" s="2">
        <v>6.28</v>
      </c>
      <c r="F152" s="2">
        <v>11.63</v>
      </c>
      <c r="G152" s="119">
        <v>2.56</v>
      </c>
      <c r="H152" s="2">
        <v>24.23</v>
      </c>
      <c r="I152" s="2">
        <v>37.25</v>
      </c>
      <c r="J152" s="2">
        <v>1.35</v>
      </c>
      <c r="K152" s="2">
        <v>0.11799999999999999</v>
      </c>
      <c r="L152" s="97">
        <f t="shared" si="2"/>
        <v>16.559106</v>
      </c>
    </row>
    <row r="153" spans="1:12" x14ac:dyDescent="0.3">
      <c r="A153" s="95">
        <v>45040</v>
      </c>
      <c r="B153" s="96">
        <v>0.4253587962962963</v>
      </c>
      <c r="C153" s="2">
        <v>14.75</v>
      </c>
      <c r="D153" s="2">
        <v>6.37</v>
      </c>
      <c r="E153" s="2">
        <v>6.28</v>
      </c>
      <c r="F153" s="2">
        <v>11.62</v>
      </c>
      <c r="G153" s="119">
        <v>2.59</v>
      </c>
      <c r="H153" s="2">
        <v>24.24</v>
      </c>
      <c r="I153" s="2">
        <v>37.229999999999997</v>
      </c>
      <c r="J153" s="2">
        <v>1.35</v>
      </c>
      <c r="K153" s="2">
        <v>0.11899999999999999</v>
      </c>
      <c r="L153" s="97">
        <f t="shared" si="2"/>
        <v>16.721446</v>
      </c>
    </row>
    <row r="154" spans="1:12" x14ac:dyDescent="0.3">
      <c r="A154" s="95">
        <v>45040</v>
      </c>
      <c r="B154" s="96">
        <v>0.42605324074074075</v>
      </c>
      <c r="C154" s="2">
        <v>14.74</v>
      </c>
      <c r="D154" s="2">
        <v>6.37</v>
      </c>
      <c r="E154" s="2">
        <v>6.28</v>
      </c>
      <c r="F154" s="2">
        <v>11.62</v>
      </c>
      <c r="G154" s="119">
        <v>2.58</v>
      </c>
      <c r="H154" s="2">
        <v>24.24</v>
      </c>
      <c r="I154" s="2">
        <v>37.229999999999997</v>
      </c>
      <c r="J154" s="2">
        <v>1.35</v>
      </c>
      <c r="K154" s="2">
        <v>0.11899999999999999</v>
      </c>
      <c r="L154" s="97">
        <f t="shared" si="2"/>
        <v>16.721446</v>
      </c>
    </row>
    <row r="155" spans="1:12" x14ac:dyDescent="0.3">
      <c r="A155" s="95">
        <v>45040</v>
      </c>
      <c r="B155" s="96">
        <v>0.42674768518518519</v>
      </c>
      <c r="C155" s="2">
        <v>14.74</v>
      </c>
      <c r="D155" s="2">
        <v>6.37</v>
      </c>
      <c r="E155" s="2">
        <v>6.28</v>
      </c>
      <c r="F155" s="2">
        <v>11.62</v>
      </c>
      <c r="G155" s="119">
        <v>2.64</v>
      </c>
      <c r="H155" s="2">
        <v>24.24</v>
      </c>
      <c r="I155" s="2">
        <v>37.200000000000003</v>
      </c>
      <c r="J155" s="2">
        <v>1.35</v>
      </c>
      <c r="K155" s="2">
        <v>0.11899999999999999</v>
      </c>
      <c r="L155" s="97">
        <f t="shared" si="2"/>
        <v>16.721446</v>
      </c>
    </row>
    <row r="156" spans="1:12" x14ac:dyDescent="0.3">
      <c r="A156" s="95">
        <v>45040</v>
      </c>
      <c r="B156" s="96">
        <v>0.42744212962962963</v>
      </c>
      <c r="C156" s="2">
        <v>14.74</v>
      </c>
      <c r="D156" s="2">
        <v>6.37</v>
      </c>
      <c r="E156" s="2">
        <v>6.28</v>
      </c>
      <c r="F156" s="2">
        <v>11.61</v>
      </c>
      <c r="G156" s="119">
        <v>2.73</v>
      </c>
      <c r="H156" s="2">
        <v>24.23</v>
      </c>
      <c r="I156" s="2">
        <v>37.200000000000003</v>
      </c>
      <c r="J156" s="2">
        <v>1.35</v>
      </c>
      <c r="K156" s="2">
        <v>0.11899999999999999</v>
      </c>
      <c r="L156" s="97">
        <f t="shared" si="2"/>
        <v>16.721446</v>
      </c>
    </row>
    <row r="157" spans="1:12" x14ac:dyDescent="0.3">
      <c r="A157" s="95">
        <v>45040</v>
      </c>
      <c r="B157" s="96">
        <v>0.42813657407407407</v>
      </c>
      <c r="C157" s="2">
        <v>14.74</v>
      </c>
      <c r="D157" s="2">
        <v>6.37</v>
      </c>
      <c r="E157" s="2">
        <v>6.28</v>
      </c>
      <c r="F157" s="2">
        <v>11.64</v>
      </c>
      <c r="G157" s="119">
        <v>2.64</v>
      </c>
      <c r="H157" s="2">
        <v>24.2</v>
      </c>
      <c r="I157" s="2">
        <v>37.21</v>
      </c>
      <c r="J157" s="2">
        <v>1.35</v>
      </c>
      <c r="K157" s="2">
        <v>0.11899999999999999</v>
      </c>
      <c r="L157" s="97">
        <f t="shared" si="2"/>
        <v>16.721446</v>
      </c>
    </row>
    <row r="158" spans="1:12" x14ac:dyDescent="0.3">
      <c r="A158" s="95">
        <v>45040</v>
      </c>
      <c r="B158" s="96">
        <v>0.42883101851851851</v>
      </c>
      <c r="C158" s="2">
        <v>14.73</v>
      </c>
      <c r="D158" s="2">
        <v>6.37</v>
      </c>
      <c r="E158" s="2">
        <v>6.28</v>
      </c>
      <c r="F158" s="2">
        <v>11.62</v>
      </c>
      <c r="G158" s="119">
        <v>2.62</v>
      </c>
      <c r="H158" s="2">
        <v>24.2</v>
      </c>
      <c r="I158" s="2">
        <v>37.229999999999997</v>
      </c>
      <c r="J158" s="2">
        <v>1.35</v>
      </c>
      <c r="K158" s="2">
        <v>0.11899999999999999</v>
      </c>
      <c r="L158" s="97">
        <f t="shared" si="2"/>
        <v>16.721446</v>
      </c>
    </row>
    <row r="159" spans="1:12" x14ac:dyDescent="0.3">
      <c r="A159" s="95">
        <v>45040</v>
      </c>
      <c r="B159" s="96">
        <v>0.42952546296296296</v>
      </c>
      <c r="C159" s="2">
        <v>14.68</v>
      </c>
      <c r="D159" s="2">
        <v>6.37</v>
      </c>
      <c r="E159" s="2">
        <v>6.28</v>
      </c>
      <c r="F159" s="2">
        <v>11.62</v>
      </c>
      <c r="G159" s="119">
        <v>2.71</v>
      </c>
      <c r="H159" s="2">
        <v>24.21</v>
      </c>
      <c r="I159" s="2">
        <v>37.14</v>
      </c>
      <c r="J159" s="2">
        <v>1.35</v>
      </c>
      <c r="K159" s="2">
        <v>0.11799999999999999</v>
      </c>
      <c r="L159" s="97">
        <f t="shared" si="2"/>
        <v>16.559106</v>
      </c>
    </row>
    <row r="160" spans="1:12" x14ac:dyDescent="0.3">
      <c r="A160" s="95">
        <v>45040</v>
      </c>
      <c r="B160" s="96">
        <v>0.4302199074074074</v>
      </c>
      <c r="C160" s="2">
        <v>14.66</v>
      </c>
      <c r="D160" s="2">
        <v>6.37</v>
      </c>
      <c r="E160" s="2">
        <v>6.28</v>
      </c>
      <c r="F160" s="2">
        <v>11.62</v>
      </c>
      <c r="G160" s="119">
        <v>2.81</v>
      </c>
      <c r="H160" s="2">
        <v>24.23</v>
      </c>
      <c r="I160" s="2">
        <v>37.04</v>
      </c>
      <c r="J160" s="2">
        <v>1.35</v>
      </c>
      <c r="K160" s="2">
        <v>0.11799999999999999</v>
      </c>
      <c r="L160" s="97">
        <f t="shared" si="2"/>
        <v>16.559106</v>
      </c>
    </row>
    <row r="161" spans="1:12" x14ac:dyDescent="0.3">
      <c r="A161" s="95">
        <v>45040</v>
      </c>
      <c r="B161" s="96">
        <v>0.43091435185185184</v>
      </c>
      <c r="C161" s="2">
        <v>14.69</v>
      </c>
      <c r="D161" s="2">
        <v>6.37</v>
      </c>
      <c r="E161" s="2">
        <v>6.28</v>
      </c>
      <c r="F161" s="2">
        <v>11.61</v>
      </c>
      <c r="G161" s="119">
        <v>2.82</v>
      </c>
      <c r="H161" s="2">
        <v>24.24</v>
      </c>
      <c r="I161" s="2">
        <v>36.979999999999997</v>
      </c>
      <c r="J161" s="2">
        <v>1.35</v>
      </c>
      <c r="K161" s="2">
        <v>0.11799999999999999</v>
      </c>
      <c r="L161" s="97">
        <f t="shared" si="2"/>
        <v>16.559106</v>
      </c>
    </row>
    <row r="162" spans="1:12" x14ac:dyDescent="0.3">
      <c r="A162" s="95">
        <v>45040</v>
      </c>
      <c r="B162" s="96">
        <v>0.43160879629629628</v>
      </c>
      <c r="C162" s="2">
        <v>14.69</v>
      </c>
      <c r="D162" s="2">
        <v>6.37</v>
      </c>
      <c r="E162" s="2">
        <v>6.28</v>
      </c>
      <c r="F162" s="2">
        <v>11.62</v>
      </c>
      <c r="G162" s="119">
        <v>2.82</v>
      </c>
      <c r="H162" s="2">
        <v>24.23</v>
      </c>
      <c r="I162" s="2">
        <v>36.9</v>
      </c>
      <c r="J162" s="2">
        <v>1.35</v>
      </c>
      <c r="K162" s="2">
        <v>0.11799999999999999</v>
      </c>
      <c r="L162" s="97">
        <f t="shared" si="2"/>
        <v>16.559106</v>
      </c>
    </row>
    <row r="163" spans="1:12" x14ac:dyDescent="0.3">
      <c r="A163" s="95">
        <v>45040</v>
      </c>
      <c r="B163" s="96">
        <v>0.43230324074074072</v>
      </c>
      <c r="C163" s="2">
        <v>14.67</v>
      </c>
      <c r="D163" s="2">
        <v>6.37</v>
      </c>
      <c r="E163" s="2">
        <v>6.28</v>
      </c>
      <c r="F163" s="2">
        <v>11.63</v>
      </c>
      <c r="G163" s="119">
        <v>2.82</v>
      </c>
      <c r="H163" s="2">
        <v>24.21</v>
      </c>
      <c r="I163" s="2">
        <v>36.840000000000003</v>
      </c>
      <c r="J163" s="2">
        <v>1.35</v>
      </c>
      <c r="K163" s="2">
        <v>0.11799999999999999</v>
      </c>
      <c r="L163" s="97">
        <f t="shared" si="2"/>
        <v>16.559106</v>
      </c>
    </row>
    <row r="164" spans="1:12" x14ac:dyDescent="0.3">
      <c r="A164" s="95">
        <v>45040</v>
      </c>
      <c r="B164" s="96">
        <v>0.43299768518518517</v>
      </c>
      <c r="C164" s="2">
        <v>14.66</v>
      </c>
      <c r="D164" s="2">
        <v>6.37</v>
      </c>
      <c r="E164" s="2">
        <v>6.28</v>
      </c>
      <c r="F164" s="2">
        <v>11.62</v>
      </c>
      <c r="G164" s="119">
        <v>2.84</v>
      </c>
      <c r="H164" s="2">
        <v>24.23</v>
      </c>
      <c r="I164" s="2">
        <v>36.729999999999997</v>
      </c>
      <c r="J164" s="2">
        <v>1.35</v>
      </c>
      <c r="K164" s="2">
        <v>0.11799999999999999</v>
      </c>
      <c r="L164" s="97">
        <f t="shared" si="2"/>
        <v>16.559106</v>
      </c>
    </row>
    <row r="165" spans="1:12" x14ac:dyDescent="0.3">
      <c r="A165" s="95">
        <v>45040</v>
      </c>
      <c r="B165" s="96">
        <v>0.43369212962962966</v>
      </c>
      <c r="C165" s="2">
        <v>14.65</v>
      </c>
      <c r="D165" s="2">
        <v>6.37</v>
      </c>
      <c r="E165" s="2">
        <v>6.28</v>
      </c>
      <c r="F165" s="2">
        <v>11.62</v>
      </c>
      <c r="G165" s="119">
        <v>2.84</v>
      </c>
      <c r="H165" s="2">
        <v>24.24</v>
      </c>
      <c r="I165" s="2">
        <v>36.700000000000003</v>
      </c>
      <c r="J165" s="2">
        <v>1.35</v>
      </c>
      <c r="K165" s="2">
        <v>0.11799999999999999</v>
      </c>
      <c r="L165" s="97">
        <f t="shared" si="2"/>
        <v>16.559106</v>
      </c>
    </row>
    <row r="166" spans="1:12" x14ac:dyDescent="0.3">
      <c r="A166" s="95">
        <v>45040</v>
      </c>
      <c r="B166" s="96">
        <v>0.43438657407407405</v>
      </c>
      <c r="C166" s="2">
        <v>14.65</v>
      </c>
      <c r="D166" s="2">
        <v>6.37</v>
      </c>
      <c r="E166" s="2">
        <v>6.28</v>
      </c>
      <c r="F166" s="2">
        <v>11.62</v>
      </c>
      <c r="G166" s="119">
        <v>2.82</v>
      </c>
      <c r="H166" s="2">
        <v>24.24</v>
      </c>
      <c r="I166" s="2">
        <v>36.75</v>
      </c>
      <c r="J166" s="2">
        <v>1.35</v>
      </c>
      <c r="K166" s="2">
        <v>0.11799999999999999</v>
      </c>
      <c r="L166" s="97">
        <f t="shared" si="2"/>
        <v>16.559106</v>
      </c>
    </row>
    <row r="167" spans="1:12" x14ac:dyDescent="0.3">
      <c r="A167" s="95">
        <v>45040</v>
      </c>
      <c r="B167" s="96">
        <v>0.43508101851851855</v>
      </c>
      <c r="C167" s="2">
        <v>14.66</v>
      </c>
      <c r="D167" s="2">
        <v>6.37</v>
      </c>
      <c r="E167" s="2">
        <v>6.28</v>
      </c>
      <c r="F167" s="2">
        <v>11.62</v>
      </c>
      <c r="G167" s="119">
        <v>2.82</v>
      </c>
      <c r="H167" s="2">
        <v>24.24</v>
      </c>
      <c r="I167" s="2">
        <v>36.76</v>
      </c>
      <c r="J167" s="2">
        <v>1.35</v>
      </c>
      <c r="K167" s="2">
        <v>0.11799999999999999</v>
      </c>
      <c r="L167" s="97">
        <f t="shared" si="2"/>
        <v>16.559106</v>
      </c>
    </row>
    <row r="168" spans="1:12" x14ac:dyDescent="0.3">
      <c r="A168" s="95">
        <v>45040</v>
      </c>
      <c r="B168" s="96">
        <v>0.43577546296296293</v>
      </c>
      <c r="C168" s="2">
        <v>14.63</v>
      </c>
      <c r="D168" s="2">
        <v>6.37</v>
      </c>
      <c r="E168" s="2">
        <v>6.28</v>
      </c>
      <c r="F168" s="2">
        <v>11.6</v>
      </c>
      <c r="G168" s="119">
        <v>2.86</v>
      </c>
      <c r="H168" s="2">
        <v>24.24</v>
      </c>
      <c r="I168" s="2">
        <v>36.72</v>
      </c>
      <c r="J168" s="2">
        <v>1.35</v>
      </c>
      <c r="K168" s="2">
        <v>0.11799999999999999</v>
      </c>
      <c r="L168" s="97">
        <f t="shared" si="2"/>
        <v>16.559106</v>
      </c>
    </row>
    <row r="169" spans="1:12" x14ac:dyDescent="0.3">
      <c r="A169" s="95">
        <v>45040</v>
      </c>
      <c r="B169" s="96">
        <v>0.43646990740740743</v>
      </c>
      <c r="C169" s="2">
        <v>14.64</v>
      </c>
      <c r="D169" s="2">
        <v>6.37</v>
      </c>
      <c r="E169" s="2">
        <v>6.28</v>
      </c>
      <c r="F169" s="2">
        <v>11.63</v>
      </c>
      <c r="G169" s="119">
        <v>2.93</v>
      </c>
      <c r="H169" s="2">
        <v>24.24</v>
      </c>
      <c r="I169" s="2">
        <v>36.57</v>
      </c>
      <c r="J169" s="2">
        <v>1.35</v>
      </c>
      <c r="K169" s="2">
        <v>0.11799999999999999</v>
      </c>
      <c r="L169" s="97">
        <f t="shared" si="2"/>
        <v>16.559106</v>
      </c>
    </row>
    <row r="170" spans="1:12" x14ac:dyDescent="0.3">
      <c r="A170" s="95">
        <v>45040</v>
      </c>
      <c r="B170" s="96">
        <v>0.43716435185185182</v>
      </c>
      <c r="C170" s="2">
        <v>14.6</v>
      </c>
      <c r="D170" s="2">
        <v>6.37</v>
      </c>
      <c r="E170" s="2">
        <v>6.28</v>
      </c>
      <c r="F170" s="2">
        <v>11.62</v>
      </c>
      <c r="G170" s="119">
        <v>2.99</v>
      </c>
      <c r="H170" s="2">
        <v>24.24</v>
      </c>
      <c r="I170" s="2">
        <v>36.369999999999997</v>
      </c>
      <c r="J170" s="2">
        <v>1.35</v>
      </c>
      <c r="K170" s="2">
        <v>0.11700000000000001</v>
      </c>
      <c r="L170" s="97">
        <f t="shared" si="2"/>
        <v>16.396766000000003</v>
      </c>
    </row>
    <row r="171" spans="1:12" x14ac:dyDescent="0.3">
      <c r="A171" s="95">
        <v>45040</v>
      </c>
      <c r="B171" s="96">
        <v>0.43785879629629632</v>
      </c>
      <c r="C171" s="2">
        <v>14.61</v>
      </c>
      <c r="D171" s="2">
        <v>6.37</v>
      </c>
      <c r="E171" s="2">
        <v>6.28</v>
      </c>
      <c r="F171" s="2">
        <v>11.62</v>
      </c>
      <c r="G171" s="119">
        <v>3</v>
      </c>
      <c r="H171" s="2">
        <v>24.24</v>
      </c>
      <c r="I171" s="2">
        <v>36.270000000000003</v>
      </c>
      <c r="J171" s="2">
        <v>1.35</v>
      </c>
      <c r="K171" s="2">
        <v>0.11700000000000001</v>
      </c>
      <c r="L171" s="97">
        <f t="shared" si="2"/>
        <v>16.396766000000003</v>
      </c>
    </row>
    <row r="172" spans="1:12" x14ac:dyDescent="0.3">
      <c r="A172" s="95">
        <v>45040</v>
      </c>
      <c r="B172" s="96">
        <v>0.4385532407407407</v>
      </c>
      <c r="C172" s="2">
        <v>14.6</v>
      </c>
      <c r="D172" s="2">
        <v>6.37</v>
      </c>
      <c r="E172" s="2">
        <v>6.28</v>
      </c>
      <c r="F172" s="2">
        <v>11.62</v>
      </c>
      <c r="G172" s="119">
        <v>3.05</v>
      </c>
      <c r="H172" s="2">
        <v>24.24</v>
      </c>
      <c r="I172" s="2">
        <v>36.200000000000003</v>
      </c>
      <c r="J172" s="2">
        <v>1.35</v>
      </c>
      <c r="K172" s="2">
        <v>0.11700000000000001</v>
      </c>
      <c r="L172" s="97">
        <f t="shared" si="2"/>
        <v>16.396766000000003</v>
      </c>
    </row>
    <row r="173" spans="1:12" x14ac:dyDescent="0.3">
      <c r="A173" s="95">
        <v>45040</v>
      </c>
      <c r="B173" s="96">
        <v>0.4392476851851852</v>
      </c>
      <c r="C173" s="2">
        <v>14.59</v>
      </c>
      <c r="D173" s="2">
        <v>6.37</v>
      </c>
      <c r="E173" s="2">
        <v>6.28</v>
      </c>
      <c r="F173" s="2">
        <v>11.61</v>
      </c>
      <c r="G173" s="119">
        <v>3.1</v>
      </c>
      <c r="H173" s="2">
        <v>24.24</v>
      </c>
      <c r="I173" s="2">
        <v>36.17</v>
      </c>
      <c r="J173" s="2">
        <v>1.35</v>
      </c>
      <c r="K173" s="2">
        <v>0.11700000000000001</v>
      </c>
      <c r="L173" s="97">
        <f t="shared" si="2"/>
        <v>16.396766000000003</v>
      </c>
    </row>
    <row r="174" spans="1:12" x14ac:dyDescent="0.3">
      <c r="A174" s="95">
        <v>45040</v>
      </c>
      <c r="B174" s="96">
        <v>0.43994212962962959</v>
      </c>
      <c r="C174" s="2">
        <v>14.56</v>
      </c>
      <c r="D174" s="2">
        <v>6.37</v>
      </c>
      <c r="E174" s="2">
        <v>6.28</v>
      </c>
      <c r="F174" s="2">
        <v>11.61</v>
      </c>
      <c r="G174" s="119">
        <v>3.02</v>
      </c>
      <c r="H174" s="2">
        <v>24.24</v>
      </c>
      <c r="I174" s="2">
        <v>36.159999999999997</v>
      </c>
      <c r="J174" s="2">
        <v>1.35</v>
      </c>
      <c r="K174" s="2">
        <v>0.11700000000000001</v>
      </c>
      <c r="L174" s="97">
        <f t="shared" si="2"/>
        <v>16.396766000000003</v>
      </c>
    </row>
    <row r="175" spans="1:12" x14ac:dyDescent="0.3">
      <c r="A175" s="95">
        <v>45040</v>
      </c>
      <c r="B175" s="96">
        <v>0.44063657407407408</v>
      </c>
      <c r="C175" s="2">
        <v>14.58</v>
      </c>
      <c r="D175" s="2">
        <v>6.37</v>
      </c>
      <c r="E175" s="2">
        <v>6.28</v>
      </c>
      <c r="F175" s="2">
        <v>11.62</v>
      </c>
      <c r="G175" s="119">
        <v>3.05</v>
      </c>
      <c r="H175" s="2">
        <v>24.24</v>
      </c>
      <c r="I175" s="2">
        <v>36.14</v>
      </c>
      <c r="J175" s="2">
        <v>1.35</v>
      </c>
      <c r="K175" s="2">
        <v>0.11700000000000001</v>
      </c>
      <c r="L175" s="97">
        <f t="shared" si="2"/>
        <v>16.396766000000003</v>
      </c>
    </row>
    <row r="176" spans="1:12" x14ac:dyDescent="0.3">
      <c r="A176" s="95">
        <v>45040</v>
      </c>
      <c r="B176" s="96">
        <v>0.44133101851851847</v>
      </c>
      <c r="C176" s="2">
        <v>14.57</v>
      </c>
      <c r="D176" s="2">
        <v>6.37</v>
      </c>
      <c r="E176" s="2">
        <v>6.28</v>
      </c>
      <c r="F176" s="2">
        <v>11.62</v>
      </c>
      <c r="G176" s="119">
        <v>3.04</v>
      </c>
      <c r="H176" s="2">
        <v>24.24</v>
      </c>
      <c r="I176" s="2">
        <v>36.130000000000003</v>
      </c>
      <c r="J176" s="2">
        <v>1.35</v>
      </c>
      <c r="K176" s="2">
        <v>0.11700000000000001</v>
      </c>
      <c r="L176" s="97">
        <f t="shared" si="2"/>
        <v>16.396766000000003</v>
      </c>
    </row>
    <row r="177" spans="1:12" x14ac:dyDescent="0.3">
      <c r="A177" s="95">
        <v>45040</v>
      </c>
      <c r="B177" s="96">
        <v>0.44202546296296297</v>
      </c>
      <c r="C177" s="2">
        <v>14.59</v>
      </c>
      <c r="D177" s="2">
        <v>6.37</v>
      </c>
      <c r="E177" s="2">
        <v>6.28</v>
      </c>
      <c r="F177" s="2">
        <v>11.62</v>
      </c>
      <c r="G177" s="119">
        <v>3.03</v>
      </c>
      <c r="H177" s="2">
        <v>24.24</v>
      </c>
      <c r="I177" s="2">
        <v>36.15</v>
      </c>
      <c r="J177" s="2">
        <v>1.35</v>
      </c>
      <c r="K177" s="2">
        <v>0.11700000000000001</v>
      </c>
      <c r="L177" s="97">
        <f t="shared" si="2"/>
        <v>16.396766000000003</v>
      </c>
    </row>
    <row r="178" spans="1:12" x14ac:dyDescent="0.3">
      <c r="A178" s="95">
        <v>45040</v>
      </c>
      <c r="B178" s="96">
        <v>0.44271990740740735</v>
      </c>
      <c r="C178" s="2">
        <v>14.58</v>
      </c>
      <c r="D178" s="2">
        <v>6.37</v>
      </c>
      <c r="E178" s="2">
        <v>6.28</v>
      </c>
      <c r="F178" s="2">
        <v>11.61</v>
      </c>
      <c r="G178" s="119">
        <v>3.03</v>
      </c>
      <c r="H178" s="2">
        <v>24.24</v>
      </c>
      <c r="I178" s="2">
        <v>36.15</v>
      </c>
      <c r="J178" s="2">
        <v>1.35</v>
      </c>
      <c r="K178" s="2">
        <v>0.11700000000000001</v>
      </c>
      <c r="L178" s="97">
        <f t="shared" si="2"/>
        <v>16.396766000000003</v>
      </c>
    </row>
    <row r="179" spans="1:12" x14ac:dyDescent="0.3">
      <c r="A179" s="95">
        <v>45040</v>
      </c>
      <c r="B179" s="96">
        <v>0.44341435185185185</v>
      </c>
      <c r="C179" s="2">
        <v>14.56</v>
      </c>
      <c r="D179" s="2">
        <v>6.37</v>
      </c>
      <c r="E179" s="2">
        <v>6.28</v>
      </c>
      <c r="F179" s="2">
        <v>11.61</v>
      </c>
      <c r="G179" s="119">
        <v>3.02</v>
      </c>
      <c r="H179" s="2">
        <v>24.24</v>
      </c>
      <c r="I179" s="2">
        <v>36.15</v>
      </c>
      <c r="J179" s="2">
        <v>1.35</v>
      </c>
      <c r="K179" s="2">
        <v>0.11700000000000001</v>
      </c>
      <c r="L179" s="97">
        <f t="shared" si="2"/>
        <v>16.396766000000003</v>
      </c>
    </row>
    <row r="180" spans="1:12" x14ac:dyDescent="0.3">
      <c r="A180" s="95">
        <v>45040</v>
      </c>
      <c r="B180" s="96">
        <v>0.44410879629629635</v>
      </c>
      <c r="C180" s="2">
        <v>14.53</v>
      </c>
      <c r="D180" s="2">
        <v>6.37</v>
      </c>
      <c r="E180" s="2">
        <v>6.28</v>
      </c>
      <c r="F180" s="2">
        <v>11.6</v>
      </c>
      <c r="G180" s="119">
        <v>3.04</v>
      </c>
      <c r="H180" s="2">
        <v>24.24</v>
      </c>
      <c r="I180" s="2">
        <v>36.11</v>
      </c>
      <c r="J180" s="2">
        <v>1.35</v>
      </c>
      <c r="K180" s="2">
        <v>0.11600000000000001</v>
      </c>
      <c r="L180" s="97">
        <f t="shared" si="2"/>
        <v>16.234426000000003</v>
      </c>
    </row>
    <row r="181" spans="1:12" x14ac:dyDescent="0.3">
      <c r="A181" s="95">
        <v>45040</v>
      </c>
      <c r="B181" s="96">
        <v>0.44480324074074074</v>
      </c>
      <c r="C181" s="2">
        <v>14.49</v>
      </c>
      <c r="D181" s="2">
        <v>6.37</v>
      </c>
      <c r="E181" s="2">
        <v>6.28</v>
      </c>
      <c r="F181" s="2">
        <v>11.64</v>
      </c>
      <c r="G181" s="119">
        <v>3.05</v>
      </c>
      <c r="H181" s="2">
        <v>24.24</v>
      </c>
      <c r="I181" s="2">
        <v>36.090000000000003</v>
      </c>
      <c r="J181" s="2">
        <v>1.35</v>
      </c>
      <c r="K181" s="2">
        <v>0.11600000000000001</v>
      </c>
      <c r="L181" s="97">
        <f t="shared" si="2"/>
        <v>16.234426000000003</v>
      </c>
    </row>
    <row r="182" spans="1:12" x14ac:dyDescent="0.3">
      <c r="A182" s="95">
        <v>45040</v>
      </c>
      <c r="B182" s="96">
        <v>0.44549768518518523</v>
      </c>
      <c r="C182" s="2">
        <v>14.5</v>
      </c>
      <c r="D182" s="2">
        <v>6.37</v>
      </c>
      <c r="E182" s="2">
        <v>6.28</v>
      </c>
      <c r="F182" s="2">
        <v>11.62</v>
      </c>
      <c r="G182" s="119">
        <v>3.1</v>
      </c>
      <c r="H182" s="2">
        <v>24.24</v>
      </c>
      <c r="I182" s="2">
        <v>36.1</v>
      </c>
      <c r="J182" s="2">
        <v>1.35</v>
      </c>
      <c r="K182" s="2">
        <v>0.11600000000000001</v>
      </c>
      <c r="L182" s="97">
        <f t="shared" si="2"/>
        <v>16.234426000000003</v>
      </c>
    </row>
    <row r="183" spans="1:12" x14ac:dyDescent="0.3">
      <c r="A183" s="95">
        <v>45040</v>
      </c>
      <c r="B183" s="96">
        <v>0.44619212962962962</v>
      </c>
      <c r="C183" s="2">
        <v>14.47</v>
      </c>
      <c r="D183" s="2">
        <v>6.37</v>
      </c>
      <c r="E183" s="2">
        <v>6.28</v>
      </c>
      <c r="F183" s="2">
        <v>11.62</v>
      </c>
      <c r="G183" s="119">
        <v>3.19</v>
      </c>
      <c r="H183" s="2">
        <v>24.24</v>
      </c>
      <c r="I183" s="2">
        <v>36.119999999999997</v>
      </c>
      <c r="J183" s="2">
        <v>1.35</v>
      </c>
      <c r="K183" s="2">
        <v>0.11600000000000001</v>
      </c>
      <c r="L183" s="97">
        <f t="shared" si="2"/>
        <v>16.234426000000003</v>
      </c>
    </row>
    <row r="184" spans="1:12" x14ac:dyDescent="0.3">
      <c r="A184" s="95">
        <v>45040</v>
      </c>
      <c r="B184" s="96">
        <v>0.44688657407407412</v>
      </c>
      <c r="C184" s="2">
        <v>14.44</v>
      </c>
      <c r="D184" s="2">
        <v>6.37</v>
      </c>
      <c r="E184" s="2">
        <v>6.28</v>
      </c>
      <c r="F184" s="2">
        <v>11.61</v>
      </c>
      <c r="G184" s="119">
        <v>3.21</v>
      </c>
      <c r="H184" s="2">
        <v>24.24</v>
      </c>
      <c r="I184" s="2">
        <v>36.11</v>
      </c>
      <c r="J184" s="2">
        <v>1.35</v>
      </c>
      <c r="K184" s="2">
        <v>0.11600000000000001</v>
      </c>
      <c r="L184" s="97">
        <f t="shared" si="2"/>
        <v>16.234426000000003</v>
      </c>
    </row>
    <row r="185" spans="1:12" x14ac:dyDescent="0.3">
      <c r="A185" s="95">
        <v>45040</v>
      </c>
      <c r="B185" s="96">
        <v>0.4475810185185185</v>
      </c>
      <c r="C185" s="2">
        <v>14.45</v>
      </c>
      <c r="D185" s="2">
        <v>6.37</v>
      </c>
      <c r="E185" s="2">
        <v>6.28</v>
      </c>
      <c r="F185" s="2">
        <v>11.59</v>
      </c>
      <c r="G185" s="119">
        <v>3.21</v>
      </c>
      <c r="H185" s="2">
        <v>24.24</v>
      </c>
      <c r="I185" s="2">
        <v>36.07</v>
      </c>
      <c r="J185" s="2">
        <v>1.35</v>
      </c>
      <c r="K185" s="2">
        <v>0.11600000000000001</v>
      </c>
      <c r="L185" s="97">
        <f t="shared" si="2"/>
        <v>16.234426000000003</v>
      </c>
    </row>
    <row r="186" spans="1:12" x14ac:dyDescent="0.3">
      <c r="A186" s="95">
        <v>45040</v>
      </c>
      <c r="B186" s="96">
        <v>0.448275462962963</v>
      </c>
      <c r="C186" s="2">
        <v>14.43</v>
      </c>
      <c r="D186" s="2">
        <v>6.37</v>
      </c>
      <c r="E186" s="2">
        <v>6.28</v>
      </c>
      <c r="F186" s="2">
        <v>11.63</v>
      </c>
      <c r="G186" s="119">
        <v>3.21</v>
      </c>
      <c r="H186" s="2">
        <v>24.24</v>
      </c>
      <c r="I186" s="2">
        <v>36.06</v>
      </c>
      <c r="J186" s="2">
        <v>1.35</v>
      </c>
      <c r="K186" s="2">
        <v>0.115</v>
      </c>
      <c r="L186" s="97">
        <f t="shared" si="2"/>
        <v>16.072086000000002</v>
      </c>
    </row>
    <row r="187" spans="1:12" x14ac:dyDescent="0.3">
      <c r="A187" s="95">
        <v>45040</v>
      </c>
      <c r="B187" s="96">
        <v>0.44896990740740739</v>
      </c>
      <c r="C187" s="2">
        <v>14.42</v>
      </c>
      <c r="D187" s="2">
        <v>6.37</v>
      </c>
      <c r="E187" s="2">
        <v>6.28</v>
      </c>
      <c r="F187" s="2">
        <v>11.67</v>
      </c>
      <c r="G187" s="119">
        <v>3.19</v>
      </c>
      <c r="H187" s="2">
        <v>24.23</v>
      </c>
      <c r="I187" s="2">
        <v>35.99</v>
      </c>
      <c r="J187" s="2">
        <v>1.35</v>
      </c>
      <c r="K187" s="2">
        <v>0.115</v>
      </c>
      <c r="L187" s="97">
        <f t="shared" si="2"/>
        <v>16.072086000000002</v>
      </c>
    </row>
    <row r="188" spans="1:12" x14ac:dyDescent="0.3">
      <c r="A188" s="95">
        <v>45040</v>
      </c>
      <c r="B188" s="96">
        <v>0.44966435185185188</v>
      </c>
      <c r="C188" s="2">
        <v>14.42</v>
      </c>
      <c r="D188" s="2">
        <v>6.37</v>
      </c>
      <c r="E188" s="2">
        <v>6.28</v>
      </c>
      <c r="F188" s="2">
        <v>11.62</v>
      </c>
      <c r="G188" s="119">
        <v>3.18</v>
      </c>
      <c r="H188" s="2">
        <v>24.23</v>
      </c>
      <c r="I188" s="2">
        <v>35.97</v>
      </c>
      <c r="J188" s="2">
        <v>1.35</v>
      </c>
      <c r="K188" s="2">
        <v>0.115</v>
      </c>
      <c r="L188" s="97">
        <f t="shared" si="2"/>
        <v>16.072086000000002</v>
      </c>
    </row>
    <row r="189" spans="1:12" x14ac:dyDescent="0.3">
      <c r="A189" s="95">
        <v>45040</v>
      </c>
      <c r="B189" s="96">
        <v>0.45035879629629627</v>
      </c>
      <c r="C189" s="2">
        <v>14.42</v>
      </c>
      <c r="D189" s="2">
        <v>6.37</v>
      </c>
      <c r="E189" s="2">
        <v>6.28</v>
      </c>
      <c r="F189" s="2">
        <v>11.62</v>
      </c>
      <c r="G189" s="119">
        <v>3.18</v>
      </c>
      <c r="H189" s="2">
        <v>24.22</v>
      </c>
      <c r="I189" s="2">
        <v>35.97</v>
      </c>
      <c r="J189" s="2">
        <v>1.35</v>
      </c>
      <c r="K189" s="2">
        <v>0.115</v>
      </c>
      <c r="L189" s="97">
        <f t="shared" si="2"/>
        <v>16.072086000000002</v>
      </c>
    </row>
    <row r="190" spans="1:12" x14ac:dyDescent="0.3">
      <c r="A190" s="95">
        <v>45040</v>
      </c>
      <c r="B190" s="96">
        <v>0.45105324074074077</v>
      </c>
      <c r="C190" s="2">
        <v>14.4</v>
      </c>
      <c r="D190" s="2">
        <v>6.37</v>
      </c>
      <c r="E190" s="2">
        <v>6.28</v>
      </c>
      <c r="F190" s="2">
        <v>11.61</v>
      </c>
      <c r="G190" s="119">
        <v>3.37</v>
      </c>
      <c r="H190" s="2">
        <v>24.23</v>
      </c>
      <c r="I190" s="2">
        <v>35.94</v>
      </c>
      <c r="J190" s="2">
        <v>1.35</v>
      </c>
      <c r="K190" s="2">
        <v>0.115</v>
      </c>
      <c r="L190" s="97">
        <f t="shared" ref="L190:L253" si="3">24.53-((0.1671-K190)*162.34)</f>
        <v>16.072086000000002</v>
      </c>
    </row>
    <row r="191" spans="1:12" x14ac:dyDescent="0.3">
      <c r="A191" s="95">
        <v>45040</v>
      </c>
      <c r="B191" s="96">
        <v>0.45174768518518515</v>
      </c>
      <c r="C191" s="2">
        <v>14.37</v>
      </c>
      <c r="D191" s="2">
        <v>6.37</v>
      </c>
      <c r="E191" s="2">
        <v>6.28</v>
      </c>
      <c r="F191" s="2">
        <v>11.61</v>
      </c>
      <c r="G191" s="119">
        <v>3.23</v>
      </c>
      <c r="H191" s="2">
        <v>24.23</v>
      </c>
      <c r="I191" s="2">
        <v>35.92</v>
      </c>
      <c r="J191" s="2">
        <v>1.35</v>
      </c>
      <c r="K191" s="2">
        <v>0.115</v>
      </c>
      <c r="L191" s="97">
        <f t="shared" si="3"/>
        <v>16.072086000000002</v>
      </c>
    </row>
    <row r="192" spans="1:12" x14ac:dyDescent="0.3">
      <c r="A192" s="95">
        <v>45040</v>
      </c>
      <c r="B192" s="96">
        <v>0.45244212962962965</v>
      </c>
      <c r="C192" s="2">
        <v>14.36</v>
      </c>
      <c r="D192" s="2">
        <v>6.37</v>
      </c>
      <c r="E192" s="2">
        <v>6.28</v>
      </c>
      <c r="F192" s="2">
        <v>11.61</v>
      </c>
      <c r="G192" s="119">
        <v>3.22</v>
      </c>
      <c r="H192" s="2">
        <v>24.22</v>
      </c>
      <c r="I192" s="2">
        <v>35.92</v>
      </c>
      <c r="J192" s="2">
        <v>1.35</v>
      </c>
      <c r="K192" s="2">
        <v>0.115</v>
      </c>
      <c r="L192" s="97">
        <f t="shared" si="3"/>
        <v>16.072086000000002</v>
      </c>
    </row>
    <row r="193" spans="1:12" x14ac:dyDescent="0.3">
      <c r="A193" s="95">
        <v>45040</v>
      </c>
      <c r="B193" s="96">
        <v>0.45313657407407404</v>
      </c>
      <c r="C193" s="2">
        <v>14.36</v>
      </c>
      <c r="D193" s="2">
        <v>6.37</v>
      </c>
      <c r="E193" s="2">
        <v>6.28</v>
      </c>
      <c r="F193" s="2">
        <v>11.63</v>
      </c>
      <c r="G193" s="119">
        <v>3.21</v>
      </c>
      <c r="H193" s="2">
        <v>24.23</v>
      </c>
      <c r="I193" s="2">
        <v>35.909999999999997</v>
      </c>
      <c r="J193" s="2">
        <v>1.35</v>
      </c>
      <c r="K193" s="2">
        <v>0.115</v>
      </c>
      <c r="L193" s="97">
        <f t="shared" si="3"/>
        <v>16.072086000000002</v>
      </c>
    </row>
    <row r="194" spans="1:12" x14ac:dyDescent="0.3">
      <c r="A194" s="95">
        <v>45040</v>
      </c>
      <c r="B194" s="96">
        <v>0.45383101851851854</v>
      </c>
      <c r="C194" s="2">
        <v>14.32</v>
      </c>
      <c r="D194" s="2">
        <v>6.37</v>
      </c>
      <c r="E194" s="2">
        <v>6.28</v>
      </c>
      <c r="F194" s="2">
        <v>11.61</v>
      </c>
      <c r="G194" s="119">
        <v>3.23</v>
      </c>
      <c r="H194" s="2">
        <v>24.24</v>
      </c>
      <c r="I194" s="2">
        <v>35.89</v>
      </c>
      <c r="J194" s="2">
        <v>1.35</v>
      </c>
      <c r="K194" s="2">
        <v>0.114</v>
      </c>
      <c r="L194" s="97">
        <f t="shared" si="3"/>
        <v>15.909746000000002</v>
      </c>
    </row>
    <row r="195" spans="1:12" x14ac:dyDescent="0.3">
      <c r="A195" s="95">
        <v>45040</v>
      </c>
      <c r="B195" s="96">
        <v>0.45452546296296298</v>
      </c>
      <c r="C195" s="2">
        <v>14.33</v>
      </c>
      <c r="D195" s="2">
        <v>6.37</v>
      </c>
      <c r="E195" s="2">
        <v>6.28</v>
      </c>
      <c r="F195" s="2">
        <v>11.61</v>
      </c>
      <c r="G195" s="119">
        <v>3.21</v>
      </c>
      <c r="H195" s="2">
        <v>24.24</v>
      </c>
      <c r="I195" s="2">
        <v>35.880000000000003</v>
      </c>
      <c r="J195" s="2">
        <v>1.35</v>
      </c>
      <c r="K195" s="2">
        <v>0.114</v>
      </c>
      <c r="L195" s="97">
        <f t="shared" si="3"/>
        <v>15.909746000000002</v>
      </c>
    </row>
    <row r="196" spans="1:12" x14ac:dyDescent="0.3">
      <c r="A196" s="95">
        <v>45040</v>
      </c>
      <c r="B196" s="96">
        <v>0.45521990740740742</v>
      </c>
      <c r="C196" s="2">
        <v>14.35</v>
      </c>
      <c r="D196" s="2">
        <v>6.37</v>
      </c>
      <c r="E196" s="2">
        <v>6.28</v>
      </c>
      <c r="F196" s="2">
        <v>11.62</v>
      </c>
      <c r="G196" s="119">
        <v>3.22</v>
      </c>
      <c r="H196" s="2">
        <v>24.24</v>
      </c>
      <c r="I196" s="2">
        <v>35.909999999999997</v>
      </c>
      <c r="J196" s="2">
        <v>1.35</v>
      </c>
      <c r="K196" s="2">
        <v>0.114</v>
      </c>
      <c r="L196" s="97">
        <f t="shared" si="3"/>
        <v>15.909746000000002</v>
      </c>
    </row>
    <row r="197" spans="1:12" x14ac:dyDescent="0.3">
      <c r="A197" s="95">
        <v>45040</v>
      </c>
      <c r="B197" s="96">
        <v>0.45591435185185186</v>
      </c>
      <c r="C197" s="2">
        <v>14.3</v>
      </c>
      <c r="D197" s="2">
        <v>6.37</v>
      </c>
      <c r="E197" s="2">
        <v>6.28</v>
      </c>
      <c r="F197" s="2">
        <v>11.61</v>
      </c>
      <c r="G197" s="119">
        <v>3.22</v>
      </c>
      <c r="H197" s="2">
        <v>24.24</v>
      </c>
      <c r="I197" s="2">
        <v>35.89</v>
      </c>
      <c r="J197" s="2">
        <v>1.35</v>
      </c>
      <c r="K197" s="2">
        <v>0.114</v>
      </c>
      <c r="L197" s="97">
        <f t="shared" si="3"/>
        <v>15.909746000000002</v>
      </c>
    </row>
    <row r="198" spans="1:12" x14ac:dyDescent="0.3">
      <c r="A198" s="95">
        <v>45040</v>
      </c>
      <c r="B198" s="96">
        <v>0.4566087962962963</v>
      </c>
      <c r="C198" s="2">
        <v>14.29</v>
      </c>
      <c r="D198" s="2">
        <v>6.37</v>
      </c>
      <c r="E198" s="2">
        <v>6.28</v>
      </c>
      <c r="F198" s="2">
        <v>11.61</v>
      </c>
      <c r="G198" s="119">
        <v>3.22</v>
      </c>
      <c r="H198" s="2">
        <v>24.24</v>
      </c>
      <c r="I198" s="2">
        <v>35.869999999999997</v>
      </c>
      <c r="J198" s="2">
        <v>1.35</v>
      </c>
      <c r="K198" s="2">
        <v>0.114</v>
      </c>
      <c r="L198" s="97">
        <f t="shared" si="3"/>
        <v>15.909746000000002</v>
      </c>
    </row>
    <row r="199" spans="1:12" x14ac:dyDescent="0.3">
      <c r="A199" s="95">
        <v>45040</v>
      </c>
      <c r="B199" s="96">
        <v>0.45730324074074075</v>
      </c>
      <c r="C199" s="2">
        <v>14.31</v>
      </c>
      <c r="D199" s="2">
        <v>6.37</v>
      </c>
      <c r="E199" s="2">
        <v>6.28</v>
      </c>
      <c r="F199" s="2">
        <v>11.62</v>
      </c>
      <c r="G199" s="119">
        <v>3.22</v>
      </c>
      <c r="H199" s="2">
        <v>24.24</v>
      </c>
      <c r="I199" s="2">
        <v>35.89</v>
      </c>
      <c r="J199" s="2">
        <v>1.35</v>
      </c>
      <c r="K199" s="2">
        <v>0.114</v>
      </c>
      <c r="L199" s="97">
        <f t="shared" si="3"/>
        <v>15.909746000000002</v>
      </c>
    </row>
    <row r="200" spans="1:12" x14ac:dyDescent="0.3">
      <c r="A200" s="95">
        <v>45040</v>
      </c>
      <c r="B200" s="96">
        <v>0.45799768518518519</v>
      </c>
      <c r="C200" s="2">
        <v>14.3</v>
      </c>
      <c r="D200" s="2">
        <v>6.37</v>
      </c>
      <c r="E200" s="2">
        <v>6.28</v>
      </c>
      <c r="F200" s="2">
        <v>11.63</v>
      </c>
      <c r="G200" s="119">
        <v>3.23</v>
      </c>
      <c r="H200" s="2">
        <v>24.24</v>
      </c>
      <c r="I200" s="2">
        <v>35.93</v>
      </c>
      <c r="J200" s="2">
        <v>1.35</v>
      </c>
      <c r="K200" s="2">
        <v>0.114</v>
      </c>
      <c r="L200" s="97">
        <f t="shared" si="3"/>
        <v>15.909746000000002</v>
      </c>
    </row>
    <row r="201" spans="1:12" x14ac:dyDescent="0.3">
      <c r="A201" s="95">
        <v>45040</v>
      </c>
      <c r="B201" s="96">
        <v>0.45869212962962963</v>
      </c>
      <c r="C201" s="2">
        <v>14.3</v>
      </c>
      <c r="D201" s="2">
        <v>6.37</v>
      </c>
      <c r="E201" s="2">
        <v>6.28</v>
      </c>
      <c r="F201" s="2">
        <v>11.62</v>
      </c>
      <c r="G201" s="119">
        <v>3.22</v>
      </c>
      <c r="H201" s="2">
        <v>24.24</v>
      </c>
      <c r="I201" s="2">
        <v>35.93</v>
      </c>
      <c r="J201" s="2">
        <v>1.35</v>
      </c>
      <c r="K201" s="2">
        <v>0.114</v>
      </c>
      <c r="L201" s="97">
        <f t="shared" si="3"/>
        <v>15.909746000000002</v>
      </c>
    </row>
    <row r="202" spans="1:12" x14ac:dyDescent="0.3">
      <c r="A202" s="95">
        <v>45040</v>
      </c>
      <c r="B202" s="96">
        <v>0.45938657407407407</v>
      </c>
      <c r="C202" s="2">
        <v>14.27</v>
      </c>
      <c r="D202" s="2">
        <v>6.37</v>
      </c>
      <c r="E202" s="2">
        <v>6.28</v>
      </c>
      <c r="F202" s="2">
        <v>11.62</v>
      </c>
      <c r="G202" s="119">
        <v>3.24</v>
      </c>
      <c r="H202" s="2">
        <v>24.24</v>
      </c>
      <c r="I202" s="2">
        <v>35.96</v>
      </c>
      <c r="J202" s="2">
        <v>1.35</v>
      </c>
      <c r="K202" s="2">
        <v>0.114</v>
      </c>
      <c r="L202" s="97">
        <f t="shared" si="3"/>
        <v>15.909746000000002</v>
      </c>
    </row>
    <row r="203" spans="1:12" x14ac:dyDescent="0.3">
      <c r="A203" s="95">
        <v>45040</v>
      </c>
      <c r="B203" s="96">
        <v>0.46008101851851851</v>
      </c>
      <c r="C203" s="2">
        <v>14.25</v>
      </c>
      <c r="D203" s="2">
        <v>6.37</v>
      </c>
      <c r="E203" s="2">
        <v>6.28</v>
      </c>
      <c r="F203" s="2">
        <v>11.61</v>
      </c>
      <c r="G203" s="119">
        <v>3.21</v>
      </c>
      <c r="H203" s="2">
        <v>24.24</v>
      </c>
      <c r="I203" s="2">
        <v>35.96</v>
      </c>
      <c r="J203" s="2">
        <v>1.35</v>
      </c>
      <c r="K203" s="2">
        <v>0.113</v>
      </c>
      <c r="L203" s="97">
        <f t="shared" si="3"/>
        <v>15.747406000000002</v>
      </c>
    </row>
    <row r="204" spans="1:12" x14ac:dyDescent="0.3">
      <c r="A204" s="95">
        <v>45040</v>
      </c>
      <c r="B204" s="96">
        <v>0.46077546296296296</v>
      </c>
      <c r="C204" s="2">
        <v>14.26</v>
      </c>
      <c r="D204" s="2">
        <v>6.37</v>
      </c>
      <c r="E204" s="2">
        <v>6.28</v>
      </c>
      <c r="F204" s="2">
        <v>11.61</v>
      </c>
      <c r="G204" s="119">
        <v>3.22</v>
      </c>
      <c r="H204" s="2">
        <v>24.24</v>
      </c>
      <c r="I204" s="2">
        <v>35.97</v>
      </c>
      <c r="J204" s="2">
        <v>1.35</v>
      </c>
      <c r="K204" s="2">
        <v>0.114</v>
      </c>
      <c r="L204" s="97">
        <f t="shared" si="3"/>
        <v>15.909746000000002</v>
      </c>
    </row>
    <row r="205" spans="1:12" x14ac:dyDescent="0.3">
      <c r="A205" s="95">
        <v>45040</v>
      </c>
      <c r="B205" s="96">
        <v>0.4614699074074074</v>
      </c>
      <c r="C205" s="2">
        <v>14.24</v>
      </c>
      <c r="D205" s="2">
        <v>6.37</v>
      </c>
      <c r="E205" s="2">
        <v>6.28</v>
      </c>
      <c r="F205" s="2">
        <v>11.62</v>
      </c>
      <c r="G205" s="119">
        <v>3.26</v>
      </c>
      <c r="H205" s="2">
        <v>24.23</v>
      </c>
      <c r="I205" s="2">
        <v>36.01</v>
      </c>
      <c r="J205" s="2">
        <v>1.35</v>
      </c>
      <c r="K205" s="2">
        <v>0.113</v>
      </c>
      <c r="L205" s="97">
        <f t="shared" si="3"/>
        <v>15.747406000000002</v>
      </c>
    </row>
    <row r="206" spans="1:12" x14ac:dyDescent="0.3">
      <c r="A206" s="95">
        <v>45040</v>
      </c>
      <c r="B206" s="96">
        <v>0.46216435185185184</v>
      </c>
      <c r="C206" s="2">
        <v>14.22</v>
      </c>
      <c r="D206" s="2">
        <v>6.37</v>
      </c>
      <c r="E206" s="2">
        <v>6.28</v>
      </c>
      <c r="F206" s="2">
        <v>11.64</v>
      </c>
      <c r="G206" s="119">
        <v>3.27</v>
      </c>
      <c r="H206" s="2">
        <v>24.22</v>
      </c>
      <c r="I206" s="2">
        <v>36</v>
      </c>
      <c r="J206" s="2">
        <v>1.35</v>
      </c>
      <c r="K206" s="2">
        <v>0.113</v>
      </c>
      <c r="L206" s="97">
        <f t="shared" si="3"/>
        <v>15.747406000000002</v>
      </c>
    </row>
    <row r="207" spans="1:12" x14ac:dyDescent="0.3">
      <c r="A207" s="95">
        <v>45040</v>
      </c>
      <c r="B207" s="96">
        <v>0.46285879629629628</v>
      </c>
      <c r="C207" s="2">
        <v>14.22</v>
      </c>
      <c r="D207" s="2">
        <v>6.37</v>
      </c>
      <c r="E207" s="2">
        <v>6.28</v>
      </c>
      <c r="F207" s="2">
        <v>11.62</v>
      </c>
      <c r="G207" s="119">
        <v>3.29</v>
      </c>
      <c r="H207" s="2">
        <v>24.23</v>
      </c>
      <c r="I207" s="2">
        <v>36.03</v>
      </c>
      <c r="J207" s="2">
        <v>1.35</v>
      </c>
      <c r="K207" s="2">
        <v>0.113</v>
      </c>
      <c r="L207" s="97">
        <f t="shared" si="3"/>
        <v>15.747406000000002</v>
      </c>
    </row>
    <row r="208" spans="1:12" x14ac:dyDescent="0.3">
      <c r="A208" s="95">
        <v>45040</v>
      </c>
      <c r="B208" s="96">
        <v>0.46355324074074072</v>
      </c>
      <c r="C208" s="2">
        <v>14.23</v>
      </c>
      <c r="D208" s="2">
        <v>6.37</v>
      </c>
      <c r="E208" s="2">
        <v>6.28</v>
      </c>
      <c r="F208" s="2">
        <v>11.62</v>
      </c>
      <c r="G208" s="119">
        <v>3.34</v>
      </c>
      <c r="H208" s="2">
        <v>24.21</v>
      </c>
      <c r="I208" s="2">
        <v>36.08</v>
      </c>
      <c r="J208" s="2">
        <v>1.35</v>
      </c>
      <c r="K208" s="2">
        <v>0.113</v>
      </c>
      <c r="L208" s="97">
        <f t="shared" si="3"/>
        <v>15.747406000000002</v>
      </c>
    </row>
    <row r="209" spans="1:12" x14ac:dyDescent="0.3">
      <c r="A209" s="95">
        <v>45040</v>
      </c>
      <c r="B209" s="96">
        <v>0.46424768518518517</v>
      </c>
      <c r="C209" s="2">
        <v>14.23</v>
      </c>
      <c r="D209" s="2">
        <v>6.37</v>
      </c>
      <c r="E209" s="2">
        <v>6.28</v>
      </c>
      <c r="F209" s="2">
        <v>11.62</v>
      </c>
      <c r="G209" s="119">
        <v>3.22</v>
      </c>
      <c r="H209" s="2">
        <v>24.18</v>
      </c>
      <c r="I209" s="2">
        <v>36.06</v>
      </c>
      <c r="J209" s="2">
        <v>1.35</v>
      </c>
      <c r="K209" s="2">
        <v>0.113</v>
      </c>
      <c r="L209" s="97">
        <f t="shared" si="3"/>
        <v>15.747406000000002</v>
      </c>
    </row>
    <row r="210" spans="1:12" x14ac:dyDescent="0.3">
      <c r="A210" s="95">
        <v>45040</v>
      </c>
      <c r="B210" s="96">
        <v>0.46494212962962966</v>
      </c>
      <c r="C210" s="2">
        <v>14.19</v>
      </c>
      <c r="D210" s="2">
        <v>6.37</v>
      </c>
      <c r="E210" s="2">
        <v>6.28</v>
      </c>
      <c r="F210" s="2">
        <v>11.61</v>
      </c>
      <c r="G210" s="119">
        <v>3.22</v>
      </c>
      <c r="H210" s="2">
        <v>24.22</v>
      </c>
      <c r="I210" s="2">
        <v>36.090000000000003</v>
      </c>
      <c r="J210" s="2">
        <v>1.35</v>
      </c>
      <c r="K210" s="2">
        <v>0.113</v>
      </c>
      <c r="L210" s="97">
        <f t="shared" si="3"/>
        <v>15.747406000000002</v>
      </c>
    </row>
    <row r="211" spans="1:12" x14ac:dyDescent="0.3">
      <c r="A211" s="95">
        <v>45040</v>
      </c>
      <c r="B211" s="96">
        <v>0.46563657407407405</v>
      </c>
      <c r="C211" s="2">
        <v>14.24</v>
      </c>
      <c r="D211" s="2">
        <v>6.37</v>
      </c>
      <c r="E211" s="2">
        <v>6.28</v>
      </c>
      <c r="F211" s="2">
        <v>11.61</v>
      </c>
      <c r="G211" s="119">
        <v>3.21</v>
      </c>
      <c r="H211" s="2">
        <v>24.2</v>
      </c>
      <c r="I211" s="2">
        <v>36.130000000000003</v>
      </c>
      <c r="J211" s="2">
        <v>1.35</v>
      </c>
      <c r="K211" s="2">
        <v>0.113</v>
      </c>
      <c r="L211" s="97">
        <f t="shared" si="3"/>
        <v>15.747406000000002</v>
      </c>
    </row>
    <row r="212" spans="1:12" x14ac:dyDescent="0.3">
      <c r="A212" s="95">
        <v>45040</v>
      </c>
      <c r="B212" s="96">
        <v>0.46633101851851855</v>
      </c>
      <c r="C212" s="2">
        <v>14.22</v>
      </c>
      <c r="D212" s="2">
        <v>6.37</v>
      </c>
      <c r="E212" s="2">
        <v>6.28</v>
      </c>
      <c r="F212" s="2">
        <v>11.63</v>
      </c>
      <c r="G212" s="119">
        <v>3.23</v>
      </c>
      <c r="H212" s="2">
        <v>24.23</v>
      </c>
      <c r="I212" s="2">
        <v>36.18</v>
      </c>
      <c r="J212" s="2">
        <v>1.35</v>
      </c>
      <c r="K212" s="2">
        <v>0.113</v>
      </c>
      <c r="L212" s="97">
        <f t="shared" si="3"/>
        <v>15.747406000000002</v>
      </c>
    </row>
    <row r="213" spans="1:12" x14ac:dyDescent="0.3">
      <c r="A213" s="95">
        <v>45040</v>
      </c>
      <c r="B213" s="96">
        <v>0.46702546296296293</v>
      </c>
      <c r="C213" s="2">
        <v>14.24</v>
      </c>
      <c r="D213" s="2">
        <v>6.37</v>
      </c>
      <c r="E213" s="2">
        <v>6.28</v>
      </c>
      <c r="F213" s="2">
        <v>11.61</v>
      </c>
      <c r="G213" s="119">
        <v>3.23</v>
      </c>
      <c r="H213" s="2">
        <v>24.22</v>
      </c>
      <c r="I213" s="2">
        <v>36.17</v>
      </c>
      <c r="J213" s="2">
        <v>1.35</v>
      </c>
      <c r="K213" s="2">
        <v>0.113</v>
      </c>
      <c r="L213" s="97">
        <f t="shared" si="3"/>
        <v>15.747406000000002</v>
      </c>
    </row>
    <row r="214" spans="1:12" x14ac:dyDescent="0.3">
      <c r="A214" s="95">
        <v>45040</v>
      </c>
      <c r="B214" s="96">
        <v>0.46771990740740743</v>
      </c>
      <c r="C214" s="2">
        <v>14.24</v>
      </c>
      <c r="D214" s="2">
        <v>6.37</v>
      </c>
      <c r="E214" s="2">
        <v>6.28</v>
      </c>
      <c r="F214" s="2">
        <v>11.61</v>
      </c>
      <c r="G214" s="119">
        <v>3.21</v>
      </c>
      <c r="H214" s="2">
        <v>24.23</v>
      </c>
      <c r="I214" s="2">
        <v>36.18</v>
      </c>
      <c r="J214" s="2">
        <v>1.35</v>
      </c>
      <c r="K214" s="2">
        <v>0.113</v>
      </c>
      <c r="L214" s="97">
        <f t="shared" si="3"/>
        <v>15.747406000000002</v>
      </c>
    </row>
    <row r="215" spans="1:12" x14ac:dyDescent="0.3">
      <c r="A215" s="95">
        <v>45040</v>
      </c>
      <c r="B215" s="96">
        <v>0.46841435185185182</v>
      </c>
      <c r="C215" s="2">
        <v>14.23</v>
      </c>
      <c r="D215" s="2">
        <v>6.37</v>
      </c>
      <c r="E215" s="2">
        <v>6.28</v>
      </c>
      <c r="F215" s="2">
        <v>11.62</v>
      </c>
      <c r="G215" s="119">
        <v>3.22</v>
      </c>
      <c r="H215" s="2">
        <v>24.24</v>
      </c>
      <c r="I215" s="2">
        <v>36.21</v>
      </c>
      <c r="J215" s="2">
        <v>1.35</v>
      </c>
      <c r="K215" s="2">
        <v>0.113</v>
      </c>
      <c r="L215" s="97">
        <f t="shared" si="3"/>
        <v>15.747406000000002</v>
      </c>
    </row>
    <row r="216" spans="1:12" x14ac:dyDescent="0.3">
      <c r="A216" s="95">
        <v>45040</v>
      </c>
      <c r="B216" s="96">
        <v>0.46910879629629632</v>
      </c>
      <c r="C216" s="2">
        <v>14.21</v>
      </c>
      <c r="D216" s="2">
        <v>6.37</v>
      </c>
      <c r="E216" s="2">
        <v>6.28</v>
      </c>
      <c r="F216" s="2">
        <v>11.61</v>
      </c>
      <c r="G216" s="119">
        <v>3.19</v>
      </c>
      <c r="H216" s="2">
        <v>24.24</v>
      </c>
      <c r="I216" s="2">
        <v>36.21</v>
      </c>
      <c r="J216" s="2">
        <v>1.35</v>
      </c>
      <c r="K216" s="2">
        <v>0.113</v>
      </c>
      <c r="L216" s="97">
        <f t="shared" si="3"/>
        <v>15.747406000000002</v>
      </c>
    </row>
    <row r="217" spans="1:12" x14ac:dyDescent="0.3">
      <c r="A217" s="95">
        <v>45040</v>
      </c>
      <c r="B217" s="96">
        <v>0.4698032407407407</v>
      </c>
      <c r="C217" s="2">
        <v>14.23</v>
      </c>
      <c r="D217" s="2">
        <v>6.37</v>
      </c>
      <c r="E217" s="2">
        <v>6.28</v>
      </c>
      <c r="F217" s="2">
        <v>11.61</v>
      </c>
      <c r="G217" s="119">
        <v>3.2</v>
      </c>
      <c r="H217" s="2">
        <v>24.24</v>
      </c>
      <c r="I217" s="2">
        <v>36.28</v>
      </c>
      <c r="J217" s="2">
        <v>1.35</v>
      </c>
      <c r="K217" s="2">
        <v>0.113</v>
      </c>
      <c r="L217" s="97">
        <f t="shared" si="3"/>
        <v>15.747406000000002</v>
      </c>
    </row>
    <row r="218" spans="1:12" x14ac:dyDescent="0.3">
      <c r="A218" s="95">
        <v>45040</v>
      </c>
      <c r="B218" s="96">
        <v>0.4704976851851852</v>
      </c>
      <c r="C218" s="2">
        <v>14.26</v>
      </c>
      <c r="D218" s="2">
        <v>6.37</v>
      </c>
      <c r="E218" s="2">
        <v>6.28</v>
      </c>
      <c r="F218" s="2">
        <v>11.64</v>
      </c>
      <c r="G218" s="119">
        <v>3.16</v>
      </c>
      <c r="H218" s="2">
        <v>24.24</v>
      </c>
      <c r="I218" s="2">
        <v>36.29</v>
      </c>
      <c r="J218" s="2">
        <v>1.35</v>
      </c>
      <c r="K218" s="2">
        <v>0.113</v>
      </c>
      <c r="L218" s="97">
        <f t="shared" si="3"/>
        <v>15.747406000000002</v>
      </c>
    </row>
    <row r="219" spans="1:12" x14ac:dyDescent="0.3">
      <c r="A219" s="95">
        <v>45040</v>
      </c>
      <c r="B219" s="96">
        <v>0.47119212962962959</v>
      </c>
      <c r="C219" s="2">
        <v>14.26</v>
      </c>
      <c r="D219" s="2">
        <v>6.37</v>
      </c>
      <c r="E219" s="2">
        <v>6.28</v>
      </c>
      <c r="F219" s="2">
        <v>11.62</v>
      </c>
      <c r="G219" s="119">
        <v>3.07</v>
      </c>
      <c r="H219" s="2">
        <v>24.24</v>
      </c>
      <c r="I219" s="2">
        <v>36.4</v>
      </c>
      <c r="J219" s="2">
        <v>1.35</v>
      </c>
      <c r="K219" s="2">
        <v>0.114</v>
      </c>
      <c r="L219" s="97">
        <f t="shared" si="3"/>
        <v>15.909746000000002</v>
      </c>
    </row>
    <row r="220" spans="1:12" x14ac:dyDescent="0.3">
      <c r="A220" s="95">
        <v>45040</v>
      </c>
      <c r="B220" s="96">
        <v>0.47188657407407408</v>
      </c>
      <c r="C220" s="2">
        <v>14.26</v>
      </c>
      <c r="D220" s="2">
        <v>6.37</v>
      </c>
      <c r="E220" s="2">
        <v>6.28</v>
      </c>
      <c r="F220" s="2">
        <v>11.62</v>
      </c>
      <c r="G220" s="119">
        <v>2.99</v>
      </c>
      <c r="H220" s="2">
        <v>24.24</v>
      </c>
      <c r="I220" s="2">
        <v>36.51</v>
      </c>
      <c r="J220" s="2">
        <v>1.35</v>
      </c>
      <c r="K220" s="2">
        <v>0.114</v>
      </c>
      <c r="L220" s="97">
        <f t="shared" si="3"/>
        <v>15.909746000000002</v>
      </c>
    </row>
    <row r="221" spans="1:12" x14ac:dyDescent="0.3">
      <c r="A221" s="95">
        <v>45040</v>
      </c>
      <c r="B221" s="96">
        <v>0.47258101851851847</v>
      </c>
      <c r="C221" s="2">
        <v>14.24</v>
      </c>
      <c r="D221" s="2">
        <v>6.37</v>
      </c>
      <c r="E221" s="2">
        <v>6.28</v>
      </c>
      <c r="F221" s="2">
        <v>11.62</v>
      </c>
      <c r="G221" s="119">
        <v>2.96</v>
      </c>
      <c r="H221" s="2">
        <v>24.24</v>
      </c>
      <c r="I221" s="2">
        <v>36.58</v>
      </c>
      <c r="J221" s="2">
        <v>1.35</v>
      </c>
      <c r="K221" s="2">
        <v>0.113</v>
      </c>
      <c r="L221" s="97">
        <f t="shared" si="3"/>
        <v>15.747406000000002</v>
      </c>
    </row>
    <row r="222" spans="1:12" x14ac:dyDescent="0.3">
      <c r="A222" s="95">
        <v>45040</v>
      </c>
      <c r="B222" s="96">
        <v>0.47327546296296297</v>
      </c>
      <c r="C222" s="2">
        <v>14.27</v>
      </c>
      <c r="D222" s="2">
        <v>6.37</v>
      </c>
      <c r="E222" s="2">
        <v>6.28</v>
      </c>
      <c r="F222" s="2">
        <v>11.61</v>
      </c>
      <c r="G222" s="119">
        <v>3</v>
      </c>
      <c r="H222" s="2">
        <v>24.23</v>
      </c>
      <c r="I222" s="2">
        <v>36.65</v>
      </c>
      <c r="J222" s="2">
        <v>1.35</v>
      </c>
      <c r="K222" s="2">
        <v>0.114</v>
      </c>
      <c r="L222" s="97">
        <f t="shared" si="3"/>
        <v>15.909746000000002</v>
      </c>
    </row>
    <row r="223" spans="1:12" x14ac:dyDescent="0.3">
      <c r="A223" s="95">
        <v>45040</v>
      </c>
      <c r="B223" s="96">
        <v>0.47396990740740735</v>
      </c>
      <c r="C223" s="2">
        <v>14.26</v>
      </c>
      <c r="D223" s="2">
        <v>6.37</v>
      </c>
      <c r="E223" s="2">
        <v>6.28</v>
      </c>
      <c r="F223" s="2">
        <v>11.6</v>
      </c>
      <c r="G223" s="119">
        <v>3.02</v>
      </c>
      <c r="H223" s="2">
        <v>24.22</v>
      </c>
      <c r="I223" s="2">
        <v>36.729999999999997</v>
      </c>
      <c r="J223" s="2">
        <v>1.35</v>
      </c>
      <c r="K223" s="2">
        <v>0.114</v>
      </c>
      <c r="L223" s="97">
        <f t="shared" si="3"/>
        <v>15.909746000000002</v>
      </c>
    </row>
    <row r="224" spans="1:12" x14ac:dyDescent="0.3">
      <c r="A224" s="95">
        <v>45040</v>
      </c>
      <c r="B224" s="96">
        <v>0.47466435185185185</v>
      </c>
      <c r="C224" s="2">
        <v>14.27</v>
      </c>
      <c r="D224" s="2">
        <v>6.37</v>
      </c>
      <c r="E224" s="2">
        <v>6.28</v>
      </c>
      <c r="F224" s="2">
        <v>11.64</v>
      </c>
      <c r="G224" s="119">
        <v>2.95</v>
      </c>
      <c r="H224" s="2">
        <v>24.23</v>
      </c>
      <c r="I224" s="2">
        <v>36.85</v>
      </c>
      <c r="J224" s="2">
        <v>1.35</v>
      </c>
      <c r="K224" s="2">
        <v>0.114</v>
      </c>
      <c r="L224" s="97">
        <f t="shared" si="3"/>
        <v>15.909746000000002</v>
      </c>
    </row>
    <row r="225" spans="1:12" x14ac:dyDescent="0.3">
      <c r="A225" s="95">
        <v>45040</v>
      </c>
      <c r="B225" s="96">
        <v>0.47535879629629635</v>
      </c>
      <c r="C225" s="2">
        <v>14.28</v>
      </c>
      <c r="D225" s="2">
        <v>6.37</v>
      </c>
      <c r="E225" s="2">
        <v>6.28</v>
      </c>
      <c r="F225" s="2">
        <v>11.62</v>
      </c>
      <c r="G225" s="119">
        <v>3.15</v>
      </c>
      <c r="H225" s="2">
        <v>24.24</v>
      </c>
      <c r="I225" s="2">
        <v>36.9</v>
      </c>
      <c r="J225" s="2">
        <v>1.35</v>
      </c>
      <c r="K225" s="2">
        <v>0.114</v>
      </c>
      <c r="L225" s="97">
        <f t="shared" si="3"/>
        <v>15.909746000000002</v>
      </c>
    </row>
    <row r="226" spans="1:12" x14ac:dyDescent="0.3">
      <c r="A226" s="95">
        <v>45040</v>
      </c>
      <c r="B226" s="96">
        <v>0.47605324074074074</v>
      </c>
      <c r="C226" s="2">
        <v>14.29</v>
      </c>
      <c r="D226" s="2">
        <v>6.37</v>
      </c>
      <c r="E226" s="2">
        <v>6.28</v>
      </c>
      <c r="F226" s="2">
        <v>11.62</v>
      </c>
      <c r="G226" s="119">
        <v>3.07</v>
      </c>
      <c r="H226" s="2">
        <v>24.24</v>
      </c>
      <c r="I226" s="2">
        <v>36.92</v>
      </c>
      <c r="J226" s="2">
        <v>1.35</v>
      </c>
      <c r="K226" s="2">
        <v>0.114</v>
      </c>
      <c r="L226" s="97">
        <f t="shared" si="3"/>
        <v>15.909746000000002</v>
      </c>
    </row>
    <row r="227" spans="1:12" x14ac:dyDescent="0.3">
      <c r="A227" s="95">
        <v>45040</v>
      </c>
      <c r="B227" s="96">
        <v>0.47674768518518523</v>
      </c>
      <c r="C227" s="2">
        <v>14.31</v>
      </c>
      <c r="D227" s="2">
        <v>6.37</v>
      </c>
      <c r="E227" s="2">
        <v>6.28</v>
      </c>
      <c r="F227" s="2">
        <v>11.62</v>
      </c>
      <c r="G227" s="119">
        <v>2.99</v>
      </c>
      <c r="H227" s="2">
        <v>24.24</v>
      </c>
      <c r="I227" s="2">
        <v>36.950000000000003</v>
      </c>
      <c r="J227" s="2">
        <v>1.35</v>
      </c>
      <c r="K227" s="2">
        <v>0.114</v>
      </c>
      <c r="L227" s="97">
        <f t="shared" si="3"/>
        <v>15.909746000000002</v>
      </c>
    </row>
    <row r="228" spans="1:12" x14ac:dyDescent="0.3">
      <c r="A228" s="95">
        <v>45040</v>
      </c>
      <c r="B228" s="96">
        <v>0.47744212962962962</v>
      </c>
      <c r="C228" s="2">
        <v>14.32</v>
      </c>
      <c r="D228" s="2">
        <v>6.37</v>
      </c>
      <c r="E228" s="2">
        <v>6.28</v>
      </c>
      <c r="F228" s="2">
        <v>11.62</v>
      </c>
      <c r="G228" s="119">
        <v>3.01</v>
      </c>
      <c r="H228" s="2">
        <v>24.23</v>
      </c>
      <c r="I228" s="2">
        <v>37.01</v>
      </c>
      <c r="J228" s="2">
        <v>1.35</v>
      </c>
      <c r="K228" s="2">
        <v>0.114</v>
      </c>
      <c r="L228" s="97">
        <f t="shared" si="3"/>
        <v>15.909746000000002</v>
      </c>
    </row>
    <row r="229" spans="1:12" x14ac:dyDescent="0.3">
      <c r="A229" s="95">
        <v>45040</v>
      </c>
      <c r="B229" s="96">
        <v>0.47813657407407412</v>
      </c>
      <c r="C229" s="2">
        <v>14.34</v>
      </c>
      <c r="D229" s="2">
        <v>6.37</v>
      </c>
      <c r="E229" s="2">
        <v>6.28</v>
      </c>
      <c r="F229" s="2">
        <v>11.61</v>
      </c>
      <c r="G229" s="119">
        <v>3.01</v>
      </c>
      <c r="H229" s="2">
        <v>24.21</v>
      </c>
      <c r="I229" s="2">
        <v>37.020000000000003</v>
      </c>
      <c r="J229" s="2">
        <v>1.35</v>
      </c>
      <c r="K229" s="2">
        <v>0.114</v>
      </c>
      <c r="L229" s="97">
        <f t="shared" si="3"/>
        <v>15.909746000000002</v>
      </c>
    </row>
    <row r="230" spans="1:12" x14ac:dyDescent="0.3">
      <c r="A230" s="95">
        <v>45040</v>
      </c>
      <c r="B230" s="96">
        <v>0.4788310185185185</v>
      </c>
      <c r="C230" s="2">
        <v>14.3</v>
      </c>
      <c r="D230" s="2">
        <v>6.37</v>
      </c>
      <c r="E230" s="2">
        <v>6.28</v>
      </c>
      <c r="F230" s="2">
        <v>11.64</v>
      </c>
      <c r="G230" s="119">
        <v>3.01</v>
      </c>
      <c r="H230" s="2">
        <v>24.22</v>
      </c>
      <c r="I230" s="2">
        <v>37.020000000000003</v>
      </c>
      <c r="J230" s="2">
        <v>1.35</v>
      </c>
      <c r="K230" s="2">
        <v>0.114</v>
      </c>
      <c r="L230" s="97">
        <f t="shared" si="3"/>
        <v>15.909746000000002</v>
      </c>
    </row>
    <row r="231" spans="1:12" x14ac:dyDescent="0.3">
      <c r="A231" s="95">
        <v>45040</v>
      </c>
      <c r="B231" s="96">
        <v>0.479525462962963</v>
      </c>
      <c r="C231" s="2">
        <v>14.32</v>
      </c>
      <c r="D231" s="2">
        <v>6.37</v>
      </c>
      <c r="E231" s="2">
        <v>6.28</v>
      </c>
      <c r="F231" s="2">
        <v>11.62</v>
      </c>
      <c r="G231" s="119">
        <v>3.02</v>
      </c>
      <c r="H231" s="2">
        <v>24.22</v>
      </c>
      <c r="I231" s="2">
        <v>37.01</v>
      </c>
      <c r="J231" s="2">
        <v>1.35</v>
      </c>
      <c r="K231" s="2">
        <v>0.114</v>
      </c>
      <c r="L231" s="97">
        <f t="shared" si="3"/>
        <v>15.909746000000002</v>
      </c>
    </row>
    <row r="232" spans="1:12" x14ac:dyDescent="0.3">
      <c r="A232" s="95">
        <v>45040</v>
      </c>
      <c r="B232" s="96">
        <v>0.48021990740740739</v>
      </c>
      <c r="C232" s="2">
        <v>14.33</v>
      </c>
      <c r="D232" s="2">
        <v>6.37</v>
      </c>
      <c r="E232" s="2">
        <v>6.28</v>
      </c>
      <c r="F232" s="2">
        <v>11.62</v>
      </c>
      <c r="G232" s="119">
        <v>2.97</v>
      </c>
      <c r="H232" s="2">
        <v>24.24</v>
      </c>
      <c r="I232" s="2">
        <v>37</v>
      </c>
      <c r="J232" s="2">
        <v>1.35</v>
      </c>
      <c r="K232" s="2">
        <v>0.114</v>
      </c>
      <c r="L232" s="97">
        <f t="shared" si="3"/>
        <v>15.909746000000002</v>
      </c>
    </row>
    <row r="233" spans="1:12" x14ac:dyDescent="0.3">
      <c r="A233" s="95">
        <v>45040</v>
      </c>
      <c r="B233" s="96">
        <v>0.48091435185185188</v>
      </c>
      <c r="C233" s="2">
        <v>14.31</v>
      </c>
      <c r="D233" s="2">
        <v>6.37</v>
      </c>
      <c r="E233" s="2">
        <v>6.28</v>
      </c>
      <c r="F233" s="2">
        <v>11.62</v>
      </c>
      <c r="G233" s="119">
        <v>2.84</v>
      </c>
      <c r="H233" s="2">
        <v>24.24</v>
      </c>
      <c r="I233" s="2">
        <v>37.04</v>
      </c>
      <c r="J233" s="2">
        <v>1.35</v>
      </c>
      <c r="K233" s="2">
        <v>0.114</v>
      </c>
      <c r="L233" s="97">
        <f t="shared" si="3"/>
        <v>15.909746000000002</v>
      </c>
    </row>
    <row r="234" spans="1:12" x14ac:dyDescent="0.3">
      <c r="A234" s="95">
        <v>45040</v>
      </c>
      <c r="B234" s="96">
        <v>0.48160879629629627</v>
      </c>
      <c r="C234" s="2">
        <v>14.31</v>
      </c>
      <c r="D234" s="2">
        <v>6.37</v>
      </c>
      <c r="E234" s="2">
        <v>6.28</v>
      </c>
      <c r="F234" s="2">
        <v>11.61</v>
      </c>
      <c r="G234" s="119">
        <v>2.83</v>
      </c>
      <c r="H234" s="2">
        <v>24.24</v>
      </c>
      <c r="I234" s="2">
        <v>37.090000000000003</v>
      </c>
      <c r="J234" s="2">
        <v>1.35</v>
      </c>
      <c r="K234" s="2">
        <v>0.114</v>
      </c>
      <c r="L234" s="97">
        <f t="shared" si="3"/>
        <v>15.909746000000002</v>
      </c>
    </row>
    <row r="235" spans="1:12" x14ac:dyDescent="0.3">
      <c r="A235" s="95">
        <v>45040</v>
      </c>
      <c r="B235" s="96">
        <v>0.48230324074074077</v>
      </c>
      <c r="C235" s="2">
        <v>14.34</v>
      </c>
      <c r="D235" s="2">
        <v>6.37</v>
      </c>
      <c r="E235" s="2">
        <v>6.28</v>
      </c>
      <c r="F235" s="2">
        <v>11.61</v>
      </c>
      <c r="G235" s="119">
        <v>2.81</v>
      </c>
      <c r="H235" s="2">
        <v>24.24</v>
      </c>
      <c r="I235" s="2">
        <v>37.049999999999997</v>
      </c>
      <c r="J235" s="2">
        <v>1.35</v>
      </c>
      <c r="K235" s="2">
        <v>0.114</v>
      </c>
      <c r="L235" s="97">
        <f t="shared" si="3"/>
        <v>15.909746000000002</v>
      </c>
    </row>
    <row r="236" spans="1:12" x14ac:dyDescent="0.3">
      <c r="A236" s="95">
        <v>45040</v>
      </c>
      <c r="B236" s="96">
        <v>0.48299768518518515</v>
      </c>
      <c r="C236" s="2">
        <v>14.35</v>
      </c>
      <c r="D236" s="2">
        <v>6.37</v>
      </c>
      <c r="E236" s="2">
        <v>6.28</v>
      </c>
      <c r="F236" s="2">
        <v>11.64</v>
      </c>
      <c r="G236" s="119">
        <v>2.83</v>
      </c>
      <c r="H236" s="2">
        <v>24.24</v>
      </c>
      <c r="I236" s="2">
        <v>37.06</v>
      </c>
      <c r="J236" s="2">
        <v>1.35</v>
      </c>
      <c r="K236" s="2">
        <v>0.115</v>
      </c>
      <c r="L236" s="97">
        <f t="shared" si="3"/>
        <v>16.072086000000002</v>
      </c>
    </row>
    <row r="237" spans="1:12" x14ac:dyDescent="0.3">
      <c r="A237" s="95">
        <v>45040</v>
      </c>
      <c r="B237" s="96">
        <v>0.48369212962962965</v>
      </c>
      <c r="C237" s="2">
        <v>14.36</v>
      </c>
      <c r="D237" s="2">
        <v>6.37</v>
      </c>
      <c r="E237" s="2">
        <v>6.28</v>
      </c>
      <c r="F237" s="2">
        <v>11.62</v>
      </c>
      <c r="G237" s="119">
        <v>2.82</v>
      </c>
      <c r="H237" s="2">
        <v>24.24</v>
      </c>
      <c r="I237" s="2">
        <v>37.090000000000003</v>
      </c>
      <c r="J237" s="2">
        <v>1.35</v>
      </c>
      <c r="K237" s="2">
        <v>0.115</v>
      </c>
      <c r="L237" s="97">
        <f t="shared" si="3"/>
        <v>16.072086000000002</v>
      </c>
    </row>
    <row r="238" spans="1:12" x14ac:dyDescent="0.3">
      <c r="A238" s="95">
        <v>45040</v>
      </c>
      <c r="B238" s="96">
        <v>0.48438657407407404</v>
      </c>
      <c r="C238" s="2">
        <v>14.35</v>
      </c>
      <c r="D238" s="2">
        <v>6.37</v>
      </c>
      <c r="E238" s="2">
        <v>6.28</v>
      </c>
      <c r="F238" s="2">
        <v>11.62</v>
      </c>
      <c r="G238" s="119">
        <v>2.8</v>
      </c>
      <c r="H238" s="2">
        <v>24.24</v>
      </c>
      <c r="I238" s="2">
        <v>37.119999999999997</v>
      </c>
      <c r="J238" s="2">
        <v>1.35</v>
      </c>
      <c r="K238" s="2">
        <v>0.115</v>
      </c>
      <c r="L238" s="97">
        <f t="shared" si="3"/>
        <v>16.072086000000002</v>
      </c>
    </row>
    <row r="239" spans="1:12" x14ac:dyDescent="0.3">
      <c r="A239" s="95">
        <v>45040</v>
      </c>
      <c r="B239" s="96">
        <v>0.48508101851851854</v>
      </c>
      <c r="C239" s="2">
        <v>14.35</v>
      </c>
      <c r="D239" s="2">
        <v>6.37</v>
      </c>
      <c r="E239" s="2">
        <v>6.28</v>
      </c>
      <c r="F239" s="2">
        <v>11.62</v>
      </c>
      <c r="G239" s="119">
        <v>2.8</v>
      </c>
      <c r="H239" s="2">
        <v>24.24</v>
      </c>
      <c r="I239" s="2">
        <v>37.11</v>
      </c>
      <c r="J239" s="2">
        <v>1.35</v>
      </c>
      <c r="K239" s="2">
        <v>0.115</v>
      </c>
      <c r="L239" s="97">
        <f t="shared" si="3"/>
        <v>16.072086000000002</v>
      </c>
    </row>
    <row r="240" spans="1:12" x14ac:dyDescent="0.3">
      <c r="A240" s="95">
        <v>45040</v>
      </c>
      <c r="B240" s="96">
        <v>0.48577546296296298</v>
      </c>
      <c r="C240" s="2">
        <v>14.36</v>
      </c>
      <c r="D240" s="2">
        <v>6.37</v>
      </c>
      <c r="E240" s="2">
        <v>6.28</v>
      </c>
      <c r="F240" s="2">
        <v>11.62</v>
      </c>
      <c r="G240" s="119">
        <v>2.79</v>
      </c>
      <c r="H240" s="2">
        <v>24.24</v>
      </c>
      <c r="I240" s="2">
        <v>37.07</v>
      </c>
      <c r="J240" s="2">
        <v>1.35</v>
      </c>
      <c r="K240" s="2">
        <v>0.115</v>
      </c>
      <c r="L240" s="97">
        <f t="shared" si="3"/>
        <v>16.072086000000002</v>
      </c>
    </row>
    <row r="241" spans="1:12" x14ac:dyDescent="0.3">
      <c r="A241" s="95">
        <v>45040</v>
      </c>
      <c r="B241" s="96">
        <v>0.48646990740740742</v>
      </c>
      <c r="C241" s="2">
        <v>14.39</v>
      </c>
      <c r="D241" s="2">
        <v>6.37</v>
      </c>
      <c r="E241" s="2">
        <v>6.28</v>
      </c>
      <c r="F241" s="2">
        <v>11.61</v>
      </c>
      <c r="G241" s="119">
        <v>2.76</v>
      </c>
      <c r="H241" s="2">
        <v>24.24</v>
      </c>
      <c r="I241" s="2">
        <v>37.130000000000003</v>
      </c>
      <c r="J241" s="2">
        <v>1.35</v>
      </c>
      <c r="K241" s="2">
        <v>0.115</v>
      </c>
      <c r="L241" s="97">
        <f t="shared" si="3"/>
        <v>16.072086000000002</v>
      </c>
    </row>
    <row r="242" spans="1:12" x14ac:dyDescent="0.3">
      <c r="A242" s="95">
        <v>45040</v>
      </c>
      <c r="B242" s="96">
        <v>0.48716435185185186</v>
      </c>
      <c r="C242" s="2">
        <v>14.38</v>
      </c>
      <c r="D242" s="2">
        <v>6.37</v>
      </c>
      <c r="E242" s="2">
        <v>6.28</v>
      </c>
      <c r="F242" s="2">
        <v>11.63</v>
      </c>
      <c r="G242" s="119">
        <v>2.89</v>
      </c>
      <c r="H242" s="2">
        <v>24.23</v>
      </c>
      <c r="I242" s="2">
        <v>37.200000000000003</v>
      </c>
      <c r="J242" s="2">
        <v>1.35</v>
      </c>
      <c r="K242" s="2">
        <v>0.115</v>
      </c>
      <c r="L242" s="97">
        <f t="shared" si="3"/>
        <v>16.072086000000002</v>
      </c>
    </row>
    <row r="243" spans="1:12" x14ac:dyDescent="0.3">
      <c r="A243" s="95">
        <v>45040</v>
      </c>
      <c r="B243" s="96">
        <v>0.4878587962962963</v>
      </c>
      <c r="C243" s="2">
        <v>14.39</v>
      </c>
      <c r="D243" s="2">
        <v>6.37</v>
      </c>
      <c r="E243" s="2">
        <v>6.28</v>
      </c>
      <c r="F243" s="2">
        <v>11.62</v>
      </c>
      <c r="G243" s="119">
        <v>2.88</v>
      </c>
      <c r="H243" s="2">
        <v>24.22</v>
      </c>
      <c r="I243" s="2">
        <v>37.21</v>
      </c>
      <c r="J243" s="2">
        <v>1.35</v>
      </c>
      <c r="K243" s="2">
        <v>0.115</v>
      </c>
      <c r="L243" s="97">
        <f t="shared" si="3"/>
        <v>16.072086000000002</v>
      </c>
    </row>
    <row r="244" spans="1:12" x14ac:dyDescent="0.3">
      <c r="A244" s="95">
        <v>45040</v>
      </c>
      <c r="B244" s="96">
        <v>0.48855324074074075</v>
      </c>
      <c r="C244" s="2">
        <v>14.4</v>
      </c>
      <c r="D244" s="2">
        <v>6.37</v>
      </c>
      <c r="E244" s="2">
        <v>6.28</v>
      </c>
      <c r="F244" s="2">
        <v>11.62</v>
      </c>
      <c r="G244" s="119">
        <v>2.64</v>
      </c>
      <c r="H244" s="2">
        <v>24.21</v>
      </c>
      <c r="I244" s="2">
        <v>37.200000000000003</v>
      </c>
      <c r="J244" s="2">
        <v>1.35</v>
      </c>
      <c r="K244" s="2">
        <v>0.115</v>
      </c>
      <c r="L244" s="97">
        <f t="shared" si="3"/>
        <v>16.072086000000002</v>
      </c>
    </row>
    <row r="245" spans="1:12" x14ac:dyDescent="0.3">
      <c r="A245" s="95">
        <v>45040</v>
      </c>
      <c r="B245" s="96">
        <v>0.48924768518518519</v>
      </c>
      <c r="C245" s="2">
        <v>14.41</v>
      </c>
      <c r="D245" s="2">
        <v>6.37</v>
      </c>
      <c r="E245" s="2">
        <v>6.28</v>
      </c>
      <c r="F245" s="2">
        <v>11.61</v>
      </c>
      <c r="G245" s="119">
        <v>2.62</v>
      </c>
      <c r="H245" s="2">
        <v>24.23</v>
      </c>
      <c r="I245" s="2">
        <v>37.229999999999997</v>
      </c>
      <c r="J245" s="2">
        <v>1.35</v>
      </c>
      <c r="K245" s="2">
        <v>0.115</v>
      </c>
      <c r="L245" s="97">
        <f t="shared" si="3"/>
        <v>16.072086000000002</v>
      </c>
    </row>
    <row r="246" spans="1:12" x14ac:dyDescent="0.3">
      <c r="A246" s="95">
        <v>45040</v>
      </c>
      <c r="B246" s="96">
        <v>0.48994212962962963</v>
      </c>
      <c r="C246" s="2">
        <v>14.38</v>
      </c>
      <c r="D246" s="2">
        <v>6.37</v>
      </c>
      <c r="E246" s="2">
        <v>6.28</v>
      </c>
      <c r="F246" s="2">
        <v>11.59</v>
      </c>
      <c r="G246" s="119">
        <v>2.61</v>
      </c>
      <c r="H246" s="2">
        <v>24.24</v>
      </c>
      <c r="I246" s="2">
        <v>37.24</v>
      </c>
      <c r="J246" s="2">
        <v>1.35</v>
      </c>
      <c r="K246" s="2">
        <v>0.115</v>
      </c>
      <c r="L246" s="97">
        <f t="shared" si="3"/>
        <v>16.072086000000002</v>
      </c>
    </row>
    <row r="247" spans="1:12" x14ac:dyDescent="0.3">
      <c r="A247" s="95">
        <v>45040</v>
      </c>
      <c r="B247" s="96">
        <v>0.49063657407407407</v>
      </c>
      <c r="C247" s="2">
        <v>14.38</v>
      </c>
      <c r="D247" s="2">
        <v>6.37</v>
      </c>
      <c r="E247" s="2">
        <v>6.28</v>
      </c>
      <c r="F247" s="2">
        <v>11.67</v>
      </c>
      <c r="G247" s="119">
        <v>2.62</v>
      </c>
      <c r="H247" s="2">
        <v>24.24</v>
      </c>
      <c r="I247" s="2">
        <v>37.21</v>
      </c>
      <c r="J247" s="2">
        <v>1.35</v>
      </c>
      <c r="K247" s="2">
        <v>0.115</v>
      </c>
      <c r="L247" s="97">
        <f t="shared" si="3"/>
        <v>16.072086000000002</v>
      </c>
    </row>
    <row r="248" spans="1:12" x14ac:dyDescent="0.3">
      <c r="A248" s="95">
        <v>45040</v>
      </c>
      <c r="B248" s="96">
        <v>0.49133101851851851</v>
      </c>
      <c r="C248" s="2">
        <v>14.4</v>
      </c>
      <c r="D248" s="2">
        <v>6.37</v>
      </c>
      <c r="E248" s="2">
        <v>6.28</v>
      </c>
      <c r="F248" s="2">
        <v>11.64</v>
      </c>
      <c r="G248" s="119">
        <v>2.61</v>
      </c>
      <c r="H248" s="2">
        <v>24.24</v>
      </c>
      <c r="I248" s="2">
        <v>37.229999999999997</v>
      </c>
      <c r="J248" s="2">
        <v>1.35</v>
      </c>
      <c r="K248" s="2">
        <v>0.115</v>
      </c>
      <c r="L248" s="97">
        <f t="shared" si="3"/>
        <v>16.072086000000002</v>
      </c>
    </row>
    <row r="249" spans="1:12" x14ac:dyDescent="0.3">
      <c r="A249" s="95">
        <v>45040</v>
      </c>
      <c r="B249" s="96">
        <v>0.49202546296296296</v>
      </c>
      <c r="C249" s="2">
        <v>14.39</v>
      </c>
      <c r="D249" s="2">
        <v>6.37</v>
      </c>
      <c r="E249" s="2">
        <v>6.28</v>
      </c>
      <c r="F249" s="2">
        <v>11.62</v>
      </c>
      <c r="G249" s="119">
        <v>2.62</v>
      </c>
      <c r="H249" s="2">
        <v>24.24</v>
      </c>
      <c r="I249" s="2">
        <v>37.270000000000003</v>
      </c>
      <c r="J249" s="2">
        <v>1.35</v>
      </c>
      <c r="K249" s="2">
        <v>0.115</v>
      </c>
      <c r="L249" s="97">
        <f t="shared" si="3"/>
        <v>16.072086000000002</v>
      </c>
    </row>
    <row r="250" spans="1:12" x14ac:dyDescent="0.3">
      <c r="A250" s="95">
        <v>45040</v>
      </c>
      <c r="B250" s="96">
        <v>0.4927199074074074</v>
      </c>
      <c r="C250" s="2">
        <v>14.41</v>
      </c>
      <c r="D250" s="2">
        <v>6.37</v>
      </c>
      <c r="E250" s="2">
        <v>6.28</v>
      </c>
      <c r="F250" s="2">
        <v>11.62</v>
      </c>
      <c r="G250" s="119">
        <v>2.61</v>
      </c>
      <c r="H250" s="2">
        <v>24.24</v>
      </c>
      <c r="I250" s="2">
        <v>37.22</v>
      </c>
      <c r="J250" s="2">
        <v>1.35</v>
      </c>
      <c r="K250" s="2">
        <v>0.115</v>
      </c>
      <c r="L250" s="97">
        <f t="shared" si="3"/>
        <v>16.072086000000002</v>
      </c>
    </row>
    <row r="251" spans="1:12" x14ac:dyDescent="0.3">
      <c r="A251" s="95">
        <v>45040</v>
      </c>
      <c r="B251" s="96">
        <v>0.49341435185185184</v>
      </c>
      <c r="C251" s="2">
        <v>14.44</v>
      </c>
      <c r="D251" s="2">
        <v>6.37</v>
      </c>
      <c r="E251" s="2">
        <v>6.28</v>
      </c>
      <c r="F251" s="2">
        <v>11.62</v>
      </c>
      <c r="G251" s="119">
        <v>2.6</v>
      </c>
      <c r="H251" s="2">
        <v>24.23</v>
      </c>
      <c r="I251" s="2">
        <v>37.229999999999997</v>
      </c>
      <c r="J251" s="2">
        <v>1.35</v>
      </c>
      <c r="K251" s="2">
        <v>0.11600000000000001</v>
      </c>
      <c r="L251" s="97">
        <f t="shared" si="3"/>
        <v>16.234426000000003</v>
      </c>
    </row>
    <row r="252" spans="1:12" x14ac:dyDescent="0.3">
      <c r="A252" s="95">
        <v>45040</v>
      </c>
      <c r="B252" s="96">
        <v>0.49410879629629628</v>
      </c>
      <c r="C252" s="2">
        <v>14.46</v>
      </c>
      <c r="D252" s="2">
        <v>6.37</v>
      </c>
      <c r="E252" s="2">
        <v>6.28</v>
      </c>
      <c r="F252" s="2">
        <v>11.61</v>
      </c>
      <c r="G252" s="119">
        <v>2.61</v>
      </c>
      <c r="H252" s="2">
        <v>24.22</v>
      </c>
      <c r="I252" s="2">
        <v>37.21</v>
      </c>
      <c r="J252" s="2">
        <v>1.35</v>
      </c>
      <c r="K252" s="2">
        <v>0.11600000000000001</v>
      </c>
      <c r="L252" s="97">
        <f t="shared" si="3"/>
        <v>16.234426000000003</v>
      </c>
    </row>
    <row r="253" spans="1:12" x14ac:dyDescent="0.3">
      <c r="A253" s="95">
        <v>45040</v>
      </c>
      <c r="B253" s="96">
        <v>0.49480324074074072</v>
      </c>
      <c r="C253" s="2">
        <v>14.45</v>
      </c>
      <c r="D253" s="2">
        <v>6.37</v>
      </c>
      <c r="E253" s="2">
        <v>6.28</v>
      </c>
      <c r="F253" s="2">
        <v>11.63</v>
      </c>
      <c r="G253" s="119">
        <v>2.61</v>
      </c>
      <c r="H253" s="2">
        <v>24.23</v>
      </c>
      <c r="I253" s="2">
        <v>37.17</v>
      </c>
      <c r="J253" s="2">
        <v>1.35</v>
      </c>
      <c r="K253" s="2">
        <v>0.11600000000000001</v>
      </c>
      <c r="L253" s="97">
        <f t="shared" si="3"/>
        <v>16.234426000000003</v>
      </c>
    </row>
    <row r="254" spans="1:12" x14ac:dyDescent="0.3">
      <c r="A254" s="95">
        <v>45040</v>
      </c>
      <c r="B254" s="96">
        <v>0.49549768518518517</v>
      </c>
      <c r="C254" s="2">
        <v>14.44</v>
      </c>
      <c r="D254" s="2">
        <v>6.37</v>
      </c>
      <c r="E254" s="2">
        <v>6.28</v>
      </c>
      <c r="F254" s="2">
        <v>11.62</v>
      </c>
      <c r="G254" s="119">
        <v>2.62</v>
      </c>
      <c r="H254" s="2">
        <v>24.24</v>
      </c>
      <c r="I254" s="2">
        <v>37.14</v>
      </c>
      <c r="J254" s="2">
        <v>1.35</v>
      </c>
      <c r="K254" s="2">
        <v>0.11600000000000001</v>
      </c>
      <c r="L254" s="97">
        <f t="shared" ref="L254:L301" si="4">24.53-((0.1671-K254)*162.34)</f>
        <v>16.234426000000003</v>
      </c>
    </row>
    <row r="255" spans="1:12" x14ac:dyDescent="0.3">
      <c r="A255" s="95">
        <v>45040</v>
      </c>
      <c r="B255" s="96">
        <v>0.49619212962962966</v>
      </c>
      <c r="C255" s="2">
        <v>14.44</v>
      </c>
      <c r="D255" s="2">
        <v>6.37</v>
      </c>
      <c r="E255" s="2">
        <v>6.28</v>
      </c>
      <c r="F255" s="2">
        <v>11.62</v>
      </c>
      <c r="G255" s="119">
        <v>2.6</v>
      </c>
      <c r="H255" s="2">
        <v>24.24</v>
      </c>
      <c r="I255" s="2">
        <v>37.159999999999997</v>
      </c>
      <c r="J255" s="2">
        <v>1.35</v>
      </c>
      <c r="K255" s="2">
        <v>0.115</v>
      </c>
      <c r="L255" s="97">
        <f t="shared" si="4"/>
        <v>16.072086000000002</v>
      </c>
    </row>
    <row r="256" spans="1:12" x14ac:dyDescent="0.3">
      <c r="A256" s="95">
        <v>45040</v>
      </c>
      <c r="B256" s="96">
        <v>0.49688657407407405</v>
      </c>
      <c r="C256" s="2">
        <v>14.43</v>
      </c>
      <c r="D256" s="2">
        <v>6.37</v>
      </c>
      <c r="E256" s="2">
        <v>6.28</v>
      </c>
      <c r="F256" s="2">
        <v>11.62</v>
      </c>
      <c r="G256" s="119">
        <v>2.6</v>
      </c>
      <c r="H256" s="2">
        <v>24.24</v>
      </c>
      <c r="I256" s="2">
        <v>37.19</v>
      </c>
      <c r="J256" s="2">
        <v>1.35</v>
      </c>
      <c r="K256" s="2">
        <v>0.115</v>
      </c>
      <c r="L256" s="97">
        <f t="shared" si="4"/>
        <v>16.072086000000002</v>
      </c>
    </row>
    <row r="257" spans="1:12" x14ac:dyDescent="0.3">
      <c r="A257" s="95">
        <v>45040</v>
      </c>
      <c r="B257" s="96">
        <v>0.49758101851851855</v>
      </c>
      <c r="C257" s="2">
        <v>14.45</v>
      </c>
      <c r="D257" s="2">
        <v>6.37</v>
      </c>
      <c r="E257" s="2">
        <v>6.28</v>
      </c>
      <c r="F257" s="2">
        <v>11.62</v>
      </c>
      <c r="G257" s="119">
        <v>2.6</v>
      </c>
      <c r="H257" s="2">
        <v>24.23</v>
      </c>
      <c r="I257" s="2">
        <v>37.130000000000003</v>
      </c>
      <c r="J257" s="2">
        <v>1.35</v>
      </c>
      <c r="K257" s="2">
        <v>0.11600000000000001</v>
      </c>
      <c r="L257" s="97">
        <f t="shared" si="4"/>
        <v>16.234426000000003</v>
      </c>
    </row>
    <row r="258" spans="1:12" x14ac:dyDescent="0.3">
      <c r="A258" s="95">
        <v>45040</v>
      </c>
      <c r="B258" s="96">
        <v>0.49827546296296293</v>
      </c>
      <c r="C258" s="2">
        <v>14.49</v>
      </c>
      <c r="D258" s="2">
        <v>6.37</v>
      </c>
      <c r="E258" s="2">
        <v>6.28</v>
      </c>
      <c r="F258" s="2">
        <v>11.62</v>
      </c>
      <c r="G258" s="119">
        <v>2.56</v>
      </c>
      <c r="H258" s="2">
        <v>24.22</v>
      </c>
      <c r="I258" s="2">
        <v>37.130000000000003</v>
      </c>
      <c r="J258" s="2">
        <v>1.35</v>
      </c>
      <c r="K258" s="2">
        <v>0.11600000000000001</v>
      </c>
      <c r="L258" s="97">
        <f t="shared" si="4"/>
        <v>16.234426000000003</v>
      </c>
    </row>
    <row r="259" spans="1:12" x14ac:dyDescent="0.3">
      <c r="A259" s="95">
        <v>45040</v>
      </c>
      <c r="B259" s="96">
        <v>0.49896990740740743</v>
      </c>
      <c r="C259" s="2">
        <v>14.47</v>
      </c>
      <c r="D259" s="2">
        <v>6.37</v>
      </c>
      <c r="E259" s="2">
        <v>6.28</v>
      </c>
      <c r="F259" s="2">
        <v>11.63</v>
      </c>
      <c r="G259" s="119">
        <v>2.54</v>
      </c>
      <c r="H259" s="2">
        <v>24.23</v>
      </c>
      <c r="I259" s="2">
        <v>37.11</v>
      </c>
      <c r="J259" s="2">
        <v>1.35</v>
      </c>
      <c r="K259" s="2">
        <v>0.11600000000000001</v>
      </c>
      <c r="L259" s="97">
        <f t="shared" si="4"/>
        <v>16.234426000000003</v>
      </c>
    </row>
    <row r="260" spans="1:12" x14ac:dyDescent="0.3">
      <c r="A260" s="95">
        <v>45040</v>
      </c>
      <c r="B260" s="96">
        <v>0.49966435185185182</v>
      </c>
      <c r="C260" s="2">
        <v>14.47</v>
      </c>
      <c r="D260" s="2">
        <v>6.37</v>
      </c>
      <c r="E260" s="2">
        <v>6.28</v>
      </c>
      <c r="F260" s="2">
        <v>11.62</v>
      </c>
      <c r="G260" s="119">
        <v>2.68</v>
      </c>
      <c r="H260" s="2">
        <v>24.24</v>
      </c>
      <c r="I260" s="2">
        <v>37.07</v>
      </c>
      <c r="J260" s="2">
        <v>1.35</v>
      </c>
      <c r="K260" s="2">
        <v>0.11600000000000001</v>
      </c>
      <c r="L260" s="97">
        <f t="shared" si="4"/>
        <v>16.234426000000003</v>
      </c>
    </row>
    <row r="261" spans="1:12" x14ac:dyDescent="0.3">
      <c r="A261" s="95">
        <v>45040</v>
      </c>
      <c r="B261" s="96">
        <v>0.50035879629629632</v>
      </c>
      <c r="C261" s="2">
        <v>14.5</v>
      </c>
      <c r="D261" s="2">
        <v>6.37</v>
      </c>
      <c r="E261" s="2">
        <v>6.28</v>
      </c>
      <c r="F261" s="2">
        <v>11.62</v>
      </c>
      <c r="G261" s="119">
        <v>2.56</v>
      </c>
      <c r="H261" s="2">
        <v>24.23</v>
      </c>
      <c r="I261" s="2">
        <v>37.03</v>
      </c>
      <c r="J261" s="2">
        <v>1.35</v>
      </c>
      <c r="K261" s="2">
        <v>0.11600000000000001</v>
      </c>
      <c r="L261" s="97">
        <f t="shared" si="4"/>
        <v>16.234426000000003</v>
      </c>
    </row>
    <row r="262" spans="1:12" x14ac:dyDescent="0.3">
      <c r="A262" s="95">
        <v>45040</v>
      </c>
      <c r="B262" s="96">
        <v>0.50105324074074076</v>
      </c>
      <c r="C262" s="2">
        <v>14.52</v>
      </c>
      <c r="D262" s="2">
        <v>6.37</v>
      </c>
      <c r="E262" s="2">
        <v>6.28</v>
      </c>
      <c r="F262" s="2">
        <v>11.62</v>
      </c>
      <c r="G262" s="119">
        <v>2.4500000000000002</v>
      </c>
      <c r="H262" s="2">
        <v>24.21</v>
      </c>
      <c r="I262" s="2">
        <v>37.04</v>
      </c>
      <c r="J262" s="2">
        <v>1.35</v>
      </c>
      <c r="K262" s="2">
        <v>0.11600000000000001</v>
      </c>
      <c r="L262" s="97">
        <f t="shared" si="4"/>
        <v>16.234426000000003</v>
      </c>
    </row>
    <row r="263" spans="1:12" x14ac:dyDescent="0.3">
      <c r="A263" s="95">
        <v>45040</v>
      </c>
      <c r="B263" s="96">
        <v>0.5017476851851852</v>
      </c>
      <c r="C263" s="2">
        <v>14.53</v>
      </c>
      <c r="D263" s="2">
        <v>6.37</v>
      </c>
      <c r="E263" s="2">
        <v>6.28</v>
      </c>
      <c r="F263" s="2">
        <v>11.61</v>
      </c>
      <c r="G263" s="119">
        <v>2.5099999999999998</v>
      </c>
      <c r="H263" s="2">
        <v>24.23</v>
      </c>
      <c r="I263" s="2">
        <v>37.04</v>
      </c>
      <c r="J263" s="2">
        <v>1.35</v>
      </c>
      <c r="K263" s="2">
        <v>0.11700000000000001</v>
      </c>
      <c r="L263" s="97">
        <f t="shared" si="4"/>
        <v>16.396766000000003</v>
      </c>
    </row>
    <row r="264" spans="1:12" x14ac:dyDescent="0.3">
      <c r="A264" s="95">
        <v>45040</v>
      </c>
      <c r="B264" s="96">
        <v>0.50244212962962964</v>
      </c>
      <c r="C264" s="2">
        <v>14.57</v>
      </c>
      <c r="D264" s="2">
        <v>6.37</v>
      </c>
      <c r="E264" s="2">
        <v>6.28</v>
      </c>
      <c r="F264" s="2">
        <v>11.63</v>
      </c>
      <c r="G264" s="119">
        <v>2.4500000000000002</v>
      </c>
      <c r="H264" s="2">
        <v>24.22</v>
      </c>
      <c r="I264" s="2">
        <v>37.08</v>
      </c>
      <c r="J264" s="2">
        <v>1.35</v>
      </c>
      <c r="K264" s="2">
        <v>0.11700000000000001</v>
      </c>
      <c r="L264" s="97">
        <f t="shared" si="4"/>
        <v>16.396766000000003</v>
      </c>
    </row>
    <row r="265" spans="1:12" x14ac:dyDescent="0.3">
      <c r="A265" s="95">
        <v>45040</v>
      </c>
      <c r="B265" s="96">
        <v>0.50313657407407408</v>
      </c>
      <c r="C265" s="2">
        <v>14.55</v>
      </c>
      <c r="D265" s="2">
        <v>6.37</v>
      </c>
      <c r="E265" s="2">
        <v>6.28</v>
      </c>
      <c r="F265" s="2">
        <v>11.62</v>
      </c>
      <c r="G265" s="119">
        <v>2.42</v>
      </c>
      <c r="H265" s="2">
        <v>24.24</v>
      </c>
      <c r="I265" s="2">
        <v>37.03</v>
      </c>
      <c r="J265" s="2">
        <v>1.35</v>
      </c>
      <c r="K265" s="2">
        <v>0.11700000000000001</v>
      </c>
      <c r="L265" s="97">
        <f t="shared" si="4"/>
        <v>16.396766000000003</v>
      </c>
    </row>
    <row r="266" spans="1:12" x14ac:dyDescent="0.3">
      <c r="A266" s="95">
        <v>45040</v>
      </c>
      <c r="B266" s="96">
        <v>0.50383101851851853</v>
      </c>
      <c r="C266" s="2">
        <v>14.58</v>
      </c>
      <c r="D266" s="2">
        <v>6.37</v>
      </c>
      <c r="E266" s="2">
        <v>6.28</v>
      </c>
      <c r="F266" s="2">
        <v>11.62</v>
      </c>
      <c r="G266" s="119">
        <v>2.41</v>
      </c>
      <c r="H266" s="2">
        <v>24.24</v>
      </c>
      <c r="I266" s="2">
        <v>36.99</v>
      </c>
      <c r="J266" s="2">
        <v>1.35</v>
      </c>
      <c r="K266" s="2">
        <v>0.11700000000000001</v>
      </c>
      <c r="L266" s="97">
        <f t="shared" si="4"/>
        <v>16.396766000000003</v>
      </c>
    </row>
    <row r="267" spans="1:12" x14ac:dyDescent="0.3">
      <c r="A267" s="95">
        <v>45040</v>
      </c>
      <c r="B267" s="96">
        <v>0.50452546296296297</v>
      </c>
      <c r="C267" s="2">
        <v>14.57</v>
      </c>
      <c r="D267" s="2">
        <v>6.37</v>
      </c>
      <c r="E267" s="2">
        <v>6.28</v>
      </c>
      <c r="F267" s="2">
        <v>11.62</v>
      </c>
      <c r="G267" s="119">
        <v>2.4</v>
      </c>
      <c r="H267" s="2">
        <v>24.24</v>
      </c>
      <c r="I267" s="2">
        <v>37.03</v>
      </c>
      <c r="J267" s="2">
        <v>1.35</v>
      </c>
      <c r="K267" s="2">
        <v>0.11700000000000001</v>
      </c>
      <c r="L267" s="97">
        <f t="shared" si="4"/>
        <v>16.396766000000003</v>
      </c>
    </row>
    <row r="268" spans="1:12" x14ac:dyDescent="0.3">
      <c r="A268" s="95">
        <v>45040</v>
      </c>
      <c r="B268" s="96">
        <v>0.50521990740740741</v>
      </c>
      <c r="C268" s="2">
        <v>14.58</v>
      </c>
      <c r="D268" s="2">
        <v>6.37</v>
      </c>
      <c r="E268" s="2">
        <v>6.28</v>
      </c>
      <c r="F268" s="2">
        <v>11.62</v>
      </c>
      <c r="G268" s="119">
        <v>2.42</v>
      </c>
      <c r="H268" s="2">
        <v>24.24</v>
      </c>
      <c r="I268" s="2">
        <v>36.99</v>
      </c>
      <c r="J268" s="2">
        <v>1.35</v>
      </c>
      <c r="K268" s="2">
        <v>0.11700000000000001</v>
      </c>
      <c r="L268" s="97">
        <f t="shared" si="4"/>
        <v>16.396766000000003</v>
      </c>
    </row>
    <row r="269" spans="1:12" x14ac:dyDescent="0.3">
      <c r="A269" s="95">
        <v>45040</v>
      </c>
      <c r="B269" s="96">
        <v>0.50591435185185185</v>
      </c>
      <c r="C269" s="2">
        <v>14.59</v>
      </c>
      <c r="D269" s="2">
        <v>6.37</v>
      </c>
      <c r="E269" s="2">
        <v>6.28</v>
      </c>
      <c r="F269" s="2">
        <v>11.61</v>
      </c>
      <c r="G269" s="119">
        <v>2.42</v>
      </c>
      <c r="H269" s="2">
        <v>24.23</v>
      </c>
      <c r="I269" s="2">
        <v>36.94</v>
      </c>
      <c r="J269" s="2">
        <v>1.35</v>
      </c>
      <c r="K269" s="2">
        <v>0.11700000000000001</v>
      </c>
      <c r="L269" s="97">
        <f t="shared" si="4"/>
        <v>16.396766000000003</v>
      </c>
    </row>
    <row r="270" spans="1:12" x14ac:dyDescent="0.3">
      <c r="A270" s="95">
        <v>45040</v>
      </c>
      <c r="B270" s="96">
        <v>0.50660879629629629</v>
      </c>
      <c r="C270" s="2">
        <v>14.6</v>
      </c>
      <c r="D270" s="2">
        <v>6.37</v>
      </c>
      <c r="E270" s="2">
        <v>6.28</v>
      </c>
      <c r="F270" s="2">
        <v>11.64</v>
      </c>
      <c r="G270" s="119">
        <v>2.4</v>
      </c>
      <c r="H270" s="2">
        <v>24.24</v>
      </c>
      <c r="I270" s="2">
        <v>36.92</v>
      </c>
      <c r="J270" s="2">
        <v>1.35</v>
      </c>
      <c r="K270" s="2">
        <v>0.11700000000000001</v>
      </c>
      <c r="L270" s="97">
        <f t="shared" si="4"/>
        <v>16.396766000000003</v>
      </c>
    </row>
    <row r="271" spans="1:12" x14ac:dyDescent="0.3">
      <c r="A271" s="95">
        <v>45040</v>
      </c>
      <c r="B271" s="96">
        <v>0.50730324074074074</v>
      </c>
      <c r="C271" s="2">
        <v>14.63</v>
      </c>
      <c r="D271" s="2">
        <v>6.37</v>
      </c>
      <c r="E271" s="2">
        <v>6.28</v>
      </c>
      <c r="F271" s="2">
        <v>11.62</v>
      </c>
      <c r="G271" s="119">
        <v>2.4</v>
      </c>
      <c r="H271" s="2">
        <v>24.24</v>
      </c>
      <c r="I271" s="2">
        <v>36.880000000000003</v>
      </c>
      <c r="J271" s="2">
        <v>1.35</v>
      </c>
      <c r="K271" s="2">
        <v>0.11799999999999999</v>
      </c>
      <c r="L271" s="97">
        <f t="shared" si="4"/>
        <v>16.559106</v>
      </c>
    </row>
    <row r="272" spans="1:12" x14ac:dyDescent="0.3">
      <c r="A272" s="95">
        <v>45040</v>
      </c>
      <c r="B272" s="96">
        <v>0.50799768518518518</v>
      </c>
      <c r="C272" s="2">
        <v>14.62</v>
      </c>
      <c r="D272" s="2">
        <v>6.37</v>
      </c>
      <c r="E272" s="2">
        <v>6.28</v>
      </c>
      <c r="F272" s="2">
        <v>11.62</v>
      </c>
      <c r="G272" s="119">
        <v>2.38</v>
      </c>
      <c r="H272" s="2">
        <v>24.24</v>
      </c>
      <c r="I272" s="2">
        <v>36.85</v>
      </c>
      <c r="J272" s="2">
        <v>1.35</v>
      </c>
      <c r="K272" s="2">
        <v>0.11799999999999999</v>
      </c>
      <c r="L272" s="97">
        <f t="shared" si="4"/>
        <v>16.559106</v>
      </c>
    </row>
    <row r="273" spans="1:12" x14ac:dyDescent="0.3">
      <c r="A273" s="95">
        <v>45040</v>
      </c>
      <c r="B273" s="96">
        <v>0.50869212962962962</v>
      </c>
      <c r="C273" s="2">
        <v>14.62</v>
      </c>
      <c r="D273" s="2">
        <v>6.37</v>
      </c>
      <c r="E273" s="2">
        <v>6.28</v>
      </c>
      <c r="F273" s="2">
        <v>11.62</v>
      </c>
      <c r="G273" s="119">
        <v>2.4</v>
      </c>
      <c r="H273" s="2">
        <v>24.24</v>
      </c>
      <c r="I273" s="2">
        <v>36.79</v>
      </c>
      <c r="J273" s="2">
        <v>1.35</v>
      </c>
      <c r="K273" s="2">
        <v>0.11799999999999999</v>
      </c>
      <c r="L273" s="97">
        <f t="shared" si="4"/>
        <v>16.559106</v>
      </c>
    </row>
    <row r="274" spans="1:12" x14ac:dyDescent="0.3">
      <c r="A274" s="95">
        <v>45040</v>
      </c>
      <c r="B274" s="96">
        <v>0.50938657407407406</v>
      </c>
      <c r="C274" s="2">
        <v>14.61</v>
      </c>
      <c r="D274" s="2">
        <v>6.37</v>
      </c>
      <c r="E274" s="2">
        <v>6.28</v>
      </c>
      <c r="F274" s="2">
        <v>11.61</v>
      </c>
      <c r="G274" s="119">
        <v>2.38</v>
      </c>
      <c r="H274" s="2">
        <v>24.24</v>
      </c>
      <c r="I274" s="2">
        <v>36.72</v>
      </c>
      <c r="J274" s="2">
        <v>1.35</v>
      </c>
      <c r="K274" s="2">
        <v>0.11700000000000001</v>
      </c>
      <c r="L274" s="97">
        <f t="shared" si="4"/>
        <v>16.396766000000003</v>
      </c>
    </row>
    <row r="275" spans="1:12" x14ac:dyDescent="0.3">
      <c r="A275" s="95">
        <v>45040</v>
      </c>
      <c r="B275" s="96">
        <v>0.5100810185185185</v>
      </c>
      <c r="C275" s="2">
        <v>14.62</v>
      </c>
      <c r="D275" s="2">
        <v>6.37</v>
      </c>
      <c r="E275" s="2">
        <v>6.28</v>
      </c>
      <c r="F275" s="2">
        <v>11.64</v>
      </c>
      <c r="G275" s="119">
        <v>2.37</v>
      </c>
      <c r="H275" s="2">
        <v>24.28</v>
      </c>
      <c r="I275" s="2">
        <v>36.65</v>
      </c>
      <c r="J275" s="2">
        <v>1.35</v>
      </c>
      <c r="K275" s="2">
        <v>0.11700000000000001</v>
      </c>
      <c r="L275" s="97">
        <f t="shared" si="4"/>
        <v>16.396766000000003</v>
      </c>
    </row>
    <row r="276" spans="1:12" x14ac:dyDescent="0.3">
      <c r="A276" s="95">
        <v>45040</v>
      </c>
      <c r="B276" s="96">
        <v>0.51077546296296295</v>
      </c>
      <c r="C276" s="2">
        <v>14.62</v>
      </c>
      <c r="D276" s="2">
        <v>6.37</v>
      </c>
      <c r="E276" s="2">
        <v>6.28</v>
      </c>
      <c r="F276" s="2">
        <v>11.62</v>
      </c>
      <c r="G276" s="119">
        <v>2.37</v>
      </c>
      <c r="H276" s="2">
        <v>24.34</v>
      </c>
      <c r="I276" s="2">
        <v>36.58</v>
      </c>
      <c r="J276" s="2">
        <v>1.35</v>
      </c>
      <c r="K276" s="2">
        <v>0.11700000000000001</v>
      </c>
      <c r="L276" s="97">
        <f t="shared" si="4"/>
        <v>16.396766000000003</v>
      </c>
    </row>
    <row r="277" spans="1:12" x14ac:dyDescent="0.3">
      <c r="A277" s="95">
        <v>45040</v>
      </c>
      <c r="B277" s="96">
        <v>0.51146990740740739</v>
      </c>
      <c r="C277" s="2">
        <v>14.62</v>
      </c>
      <c r="D277" s="2">
        <v>6.37</v>
      </c>
      <c r="E277" s="2">
        <v>6.28</v>
      </c>
      <c r="F277" s="2">
        <v>11.62</v>
      </c>
      <c r="G277" s="119">
        <v>2.4700000000000002</v>
      </c>
      <c r="H277" s="2">
        <v>24.35</v>
      </c>
      <c r="I277" s="2">
        <v>36.520000000000003</v>
      </c>
      <c r="J277" s="2">
        <v>1.35</v>
      </c>
      <c r="K277" s="2">
        <v>0.11700000000000001</v>
      </c>
      <c r="L277" s="97">
        <f t="shared" si="4"/>
        <v>16.396766000000003</v>
      </c>
    </row>
    <row r="278" spans="1:12" x14ac:dyDescent="0.3">
      <c r="A278" s="95">
        <v>45040</v>
      </c>
      <c r="B278" s="96">
        <v>0.51216435185185183</v>
      </c>
      <c r="C278" s="2">
        <v>14.62</v>
      </c>
      <c r="D278" s="2">
        <v>6.37</v>
      </c>
      <c r="E278" s="2">
        <v>6.28</v>
      </c>
      <c r="F278" s="2">
        <v>11.62</v>
      </c>
      <c r="G278" s="119">
        <v>2.52</v>
      </c>
      <c r="H278" s="2">
        <v>24.38</v>
      </c>
      <c r="I278" s="2">
        <v>36.4</v>
      </c>
      <c r="J278" s="2">
        <v>1.35</v>
      </c>
      <c r="K278" s="2">
        <v>0.11700000000000001</v>
      </c>
      <c r="L278" s="97">
        <f t="shared" si="4"/>
        <v>16.396766000000003</v>
      </c>
    </row>
    <row r="279" spans="1:12" x14ac:dyDescent="0.3">
      <c r="A279" s="95">
        <v>45040</v>
      </c>
      <c r="B279" s="96">
        <v>0.51285879629629627</v>
      </c>
      <c r="C279" s="2">
        <v>14.64</v>
      </c>
      <c r="D279" s="2">
        <v>6.37</v>
      </c>
      <c r="E279" s="2">
        <v>6.28</v>
      </c>
      <c r="F279" s="2">
        <v>11.62</v>
      </c>
      <c r="G279" s="119">
        <v>2.5</v>
      </c>
      <c r="H279" s="2">
        <v>24.41</v>
      </c>
      <c r="I279" s="2">
        <v>36.299999999999997</v>
      </c>
      <c r="J279" s="2">
        <v>1.35</v>
      </c>
      <c r="K279" s="2">
        <v>0.11799999999999999</v>
      </c>
      <c r="L279" s="97">
        <f t="shared" si="4"/>
        <v>16.559106</v>
      </c>
    </row>
    <row r="280" spans="1:12" x14ac:dyDescent="0.3">
      <c r="A280" s="95">
        <v>45040</v>
      </c>
      <c r="B280" s="96">
        <v>0.51355324074074071</v>
      </c>
      <c r="C280" s="2">
        <v>14.63</v>
      </c>
      <c r="D280" s="2">
        <v>6.37</v>
      </c>
      <c r="E280" s="2">
        <v>6.28</v>
      </c>
      <c r="F280" s="2">
        <v>11.63</v>
      </c>
      <c r="G280" s="119">
        <v>2.61</v>
      </c>
      <c r="H280" s="2">
        <v>24.41</v>
      </c>
      <c r="I280" s="2">
        <v>36.18</v>
      </c>
      <c r="J280" s="2">
        <v>1.35</v>
      </c>
      <c r="K280" s="2">
        <v>0.11799999999999999</v>
      </c>
      <c r="L280" s="97">
        <f t="shared" si="4"/>
        <v>16.559106</v>
      </c>
    </row>
    <row r="281" spans="1:12" x14ac:dyDescent="0.3">
      <c r="A281" s="95">
        <v>45040</v>
      </c>
      <c r="B281" s="96">
        <v>0.51424768518518515</v>
      </c>
      <c r="C281" s="2">
        <v>14.6</v>
      </c>
      <c r="D281" s="2">
        <v>6.37</v>
      </c>
      <c r="E281" s="2">
        <v>6.28</v>
      </c>
      <c r="F281" s="2">
        <v>11.63</v>
      </c>
      <c r="G281" s="119">
        <v>2.62</v>
      </c>
      <c r="H281" s="2">
        <v>24.41</v>
      </c>
      <c r="I281" s="2">
        <v>36.1</v>
      </c>
      <c r="J281" s="2">
        <v>1.35</v>
      </c>
      <c r="K281" s="2">
        <v>0.11700000000000001</v>
      </c>
      <c r="L281" s="97">
        <f t="shared" si="4"/>
        <v>16.396766000000003</v>
      </c>
    </row>
    <row r="282" spans="1:12" x14ac:dyDescent="0.3">
      <c r="A282" s="95">
        <v>45040</v>
      </c>
      <c r="B282" s="96">
        <v>0.5149421296296296</v>
      </c>
      <c r="C282" s="2">
        <v>14.58</v>
      </c>
      <c r="D282" s="2">
        <v>6.37</v>
      </c>
      <c r="E282" s="2">
        <v>6.28</v>
      </c>
      <c r="F282" s="2">
        <v>11.62</v>
      </c>
      <c r="G282" s="119">
        <v>2.61</v>
      </c>
      <c r="H282" s="2">
        <v>24.42</v>
      </c>
      <c r="I282" s="2">
        <v>36.130000000000003</v>
      </c>
      <c r="J282" s="2">
        <v>1.35</v>
      </c>
      <c r="K282" s="2">
        <v>0.11700000000000001</v>
      </c>
      <c r="L282" s="97">
        <f t="shared" si="4"/>
        <v>16.396766000000003</v>
      </c>
    </row>
    <row r="283" spans="1:12" x14ac:dyDescent="0.3">
      <c r="A283" s="95">
        <v>45040</v>
      </c>
      <c r="B283" s="96">
        <v>0.51563657407407404</v>
      </c>
      <c r="C283" s="2">
        <v>14.59</v>
      </c>
      <c r="D283" s="2">
        <v>6.37</v>
      </c>
      <c r="E283" s="2">
        <v>6.28</v>
      </c>
      <c r="F283" s="2">
        <v>11.62</v>
      </c>
      <c r="G283" s="119">
        <v>2.6</v>
      </c>
      <c r="H283" s="2">
        <v>24.42</v>
      </c>
      <c r="I283" s="2">
        <v>36.090000000000003</v>
      </c>
      <c r="J283" s="2">
        <v>1.35</v>
      </c>
      <c r="K283" s="2">
        <v>0.11700000000000001</v>
      </c>
      <c r="L283" s="97">
        <f t="shared" si="4"/>
        <v>16.396766000000003</v>
      </c>
    </row>
    <row r="284" spans="1:12" x14ac:dyDescent="0.3">
      <c r="A284" s="95">
        <v>45040</v>
      </c>
      <c r="B284" s="96">
        <v>0.51633101851851848</v>
      </c>
      <c r="C284" s="2">
        <v>14.61</v>
      </c>
      <c r="D284" s="2">
        <v>6.37</v>
      </c>
      <c r="E284" s="2">
        <v>6.28</v>
      </c>
      <c r="F284" s="2">
        <v>11.62</v>
      </c>
      <c r="G284" s="119">
        <v>2.61</v>
      </c>
      <c r="H284" s="2">
        <v>24.42</v>
      </c>
      <c r="I284" s="2">
        <v>36.020000000000003</v>
      </c>
      <c r="J284" s="2">
        <v>1.35</v>
      </c>
      <c r="K284" s="2">
        <v>0.11700000000000001</v>
      </c>
      <c r="L284" s="97">
        <f t="shared" si="4"/>
        <v>16.396766000000003</v>
      </c>
    </row>
    <row r="285" spans="1:12" x14ac:dyDescent="0.3">
      <c r="A285" s="95">
        <v>45040</v>
      </c>
      <c r="B285" s="96">
        <v>0.51702546296296303</v>
      </c>
      <c r="C285" s="2">
        <v>14.57</v>
      </c>
      <c r="D285" s="2">
        <v>6.37</v>
      </c>
      <c r="E285" s="2">
        <v>6.28</v>
      </c>
      <c r="F285" s="2">
        <v>11.61</v>
      </c>
      <c r="G285" s="119">
        <v>2.64</v>
      </c>
      <c r="H285" s="2">
        <v>24.42</v>
      </c>
      <c r="I285" s="2">
        <v>35.97</v>
      </c>
      <c r="J285" s="2">
        <v>1.35</v>
      </c>
      <c r="K285" s="2">
        <v>0.11700000000000001</v>
      </c>
      <c r="L285" s="97">
        <f t="shared" si="4"/>
        <v>16.396766000000003</v>
      </c>
    </row>
    <row r="286" spans="1:12" x14ac:dyDescent="0.3">
      <c r="A286" s="95">
        <v>45040</v>
      </c>
      <c r="B286" s="96">
        <v>0.51771990740740736</v>
      </c>
      <c r="C286" s="2">
        <v>14.55</v>
      </c>
      <c r="D286" s="2">
        <v>6.37</v>
      </c>
      <c r="E286" s="2">
        <v>6.28</v>
      </c>
      <c r="F286" s="2">
        <v>11.64</v>
      </c>
      <c r="G286" s="119">
        <v>2.76</v>
      </c>
      <c r="H286" s="2">
        <v>24.42</v>
      </c>
      <c r="I286" s="2">
        <v>35.92</v>
      </c>
      <c r="J286" s="2">
        <v>1.35</v>
      </c>
      <c r="K286" s="2">
        <v>0.11700000000000001</v>
      </c>
      <c r="L286" s="97">
        <f t="shared" si="4"/>
        <v>16.396766000000003</v>
      </c>
    </row>
    <row r="287" spans="1:12" x14ac:dyDescent="0.3">
      <c r="A287" s="95">
        <v>45040</v>
      </c>
      <c r="B287" s="96">
        <v>0.51841435185185192</v>
      </c>
      <c r="C287" s="2">
        <v>14.54</v>
      </c>
      <c r="D287" s="2">
        <v>6.37</v>
      </c>
      <c r="E287" s="2">
        <v>6.28</v>
      </c>
      <c r="F287" s="2">
        <v>11.62</v>
      </c>
      <c r="G287" s="119">
        <v>2.79</v>
      </c>
      <c r="H287" s="2">
        <v>24.42</v>
      </c>
      <c r="I287" s="2">
        <v>35.89</v>
      </c>
      <c r="J287" s="2">
        <v>1.35</v>
      </c>
      <c r="K287" s="2">
        <v>0.11700000000000001</v>
      </c>
      <c r="L287" s="97">
        <f t="shared" si="4"/>
        <v>16.396766000000003</v>
      </c>
    </row>
    <row r="288" spans="1:12" x14ac:dyDescent="0.3">
      <c r="A288" s="95">
        <v>45040</v>
      </c>
      <c r="B288" s="96">
        <v>0.51910879629629625</v>
      </c>
      <c r="C288" s="2">
        <v>14.56</v>
      </c>
      <c r="D288" s="2">
        <v>6.37</v>
      </c>
      <c r="E288" s="2">
        <v>6.28</v>
      </c>
      <c r="F288" s="2">
        <v>11.62</v>
      </c>
      <c r="G288" s="119">
        <v>2.79</v>
      </c>
      <c r="H288" s="2">
        <v>24.42</v>
      </c>
      <c r="I288" s="2">
        <v>35.89</v>
      </c>
      <c r="J288" s="2">
        <v>1.35</v>
      </c>
      <c r="K288" s="2">
        <v>0.11700000000000001</v>
      </c>
      <c r="L288" s="97">
        <f t="shared" si="4"/>
        <v>16.396766000000003</v>
      </c>
    </row>
    <row r="289" spans="1:13" x14ac:dyDescent="0.3">
      <c r="A289" s="95">
        <v>45040</v>
      </c>
      <c r="B289" s="96">
        <v>0.5198032407407408</v>
      </c>
      <c r="C289" s="2">
        <v>14.51</v>
      </c>
      <c r="D289" s="2">
        <v>6.37</v>
      </c>
      <c r="E289" s="2">
        <v>6.28</v>
      </c>
      <c r="F289" s="2">
        <v>11.62</v>
      </c>
      <c r="G289" s="119">
        <v>2.76</v>
      </c>
      <c r="H289" s="2">
        <v>24.42</v>
      </c>
      <c r="I289" s="2">
        <v>35.89</v>
      </c>
      <c r="J289" s="2">
        <v>1.35</v>
      </c>
      <c r="K289" s="2">
        <v>0.11600000000000001</v>
      </c>
      <c r="L289" s="97">
        <f t="shared" si="4"/>
        <v>16.234426000000003</v>
      </c>
    </row>
    <row r="290" spans="1:13" x14ac:dyDescent="0.3">
      <c r="A290" s="95">
        <v>45040</v>
      </c>
      <c r="B290" s="96">
        <v>0.52049768518518513</v>
      </c>
      <c r="C290" s="2">
        <v>14.53</v>
      </c>
      <c r="D290" s="2">
        <v>6.37</v>
      </c>
      <c r="E290" s="2">
        <v>6.28</v>
      </c>
      <c r="F290" s="2">
        <v>11.62</v>
      </c>
      <c r="G290" s="119">
        <v>2.73</v>
      </c>
      <c r="H290" s="2">
        <v>24.41</v>
      </c>
      <c r="I290" s="2">
        <v>35.869999999999997</v>
      </c>
      <c r="J290" s="2">
        <v>1.35</v>
      </c>
      <c r="K290" s="2">
        <v>0.11700000000000001</v>
      </c>
      <c r="L290" s="97">
        <f t="shared" si="4"/>
        <v>16.396766000000003</v>
      </c>
    </row>
    <row r="291" spans="1:13" x14ac:dyDescent="0.3">
      <c r="A291" s="95">
        <v>45040</v>
      </c>
      <c r="B291" s="96">
        <v>0.52119212962962969</v>
      </c>
      <c r="C291" s="2">
        <v>14.52</v>
      </c>
      <c r="D291" s="2">
        <v>6.37</v>
      </c>
      <c r="E291" s="2">
        <v>6.28</v>
      </c>
      <c r="F291" s="2">
        <v>11.61</v>
      </c>
      <c r="G291" s="119">
        <v>2.67</v>
      </c>
      <c r="H291" s="2">
        <v>24.43</v>
      </c>
      <c r="I291" s="2">
        <v>35.869999999999997</v>
      </c>
      <c r="J291" s="2">
        <v>1.35</v>
      </c>
      <c r="K291" s="2">
        <v>0.11600000000000001</v>
      </c>
      <c r="L291" s="97">
        <f t="shared" si="4"/>
        <v>16.234426000000003</v>
      </c>
    </row>
    <row r="292" spans="1:13" x14ac:dyDescent="0.3">
      <c r="A292" s="95">
        <v>45040</v>
      </c>
      <c r="B292" s="96">
        <v>0.52188657407407402</v>
      </c>
      <c r="C292" s="2">
        <v>14.53</v>
      </c>
      <c r="D292" s="2">
        <v>6.37</v>
      </c>
      <c r="E292" s="2">
        <v>6.28</v>
      </c>
      <c r="F292" s="2">
        <v>11.63</v>
      </c>
      <c r="G292" s="119">
        <v>2.76</v>
      </c>
      <c r="H292" s="2">
        <v>24.43</v>
      </c>
      <c r="I292" s="2">
        <v>35.86</v>
      </c>
      <c r="J292" s="2">
        <v>1.35</v>
      </c>
      <c r="K292" s="2">
        <v>0.11700000000000001</v>
      </c>
      <c r="L292" s="97">
        <f t="shared" si="4"/>
        <v>16.396766000000003</v>
      </c>
    </row>
    <row r="293" spans="1:13" x14ac:dyDescent="0.3">
      <c r="A293" s="95">
        <v>45040</v>
      </c>
      <c r="B293" s="96">
        <v>0.52258101851851857</v>
      </c>
      <c r="C293" s="2">
        <v>14.52</v>
      </c>
      <c r="D293" s="2">
        <v>6.37</v>
      </c>
      <c r="E293" s="2">
        <v>6.28</v>
      </c>
      <c r="F293" s="2">
        <v>11.62</v>
      </c>
      <c r="G293" s="119">
        <v>2.96</v>
      </c>
      <c r="H293" s="2">
        <v>24.46</v>
      </c>
      <c r="I293" s="2">
        <v>35.86</v>
      </c>
      <c r="J293" s="2">
        <v>1.35</v>
      </c>
      <c r="K293" s="2">
        <v>0.11600000000000001</v>
      </c>
      <c r="L293" s="97">
        <f t="shared" si="4"/>
        <v>16.234426000000003</v>
      </c>
    </row>
    <row r="294" spans="1:13" x14ac:dyDescent="0.3">
      <c r="A294" s="95">
        <v>45040</v>
      </c>
      <c r="B294" s="96">
        <v>0.5232754629629629</v>
      </c>
      <c r="C294" s="2">
        <v>14.5</v>
      </c>
      <c r="D294" s="2">
        <v>6.37</v>
      </c>
      <c r="E294" s="2">
        <v>6.28</v>
      </c>
      <c r="F294" s="2">
        <v>11.62</v>
      </c>
      <c r="G294" s="119">
        <v>3.15</v>
      </c>
      <c r="H294" s="2">
        <v>24.5</v>
      </c>
      <c r="I294" s="2">
        <v>35.86</v>
      </c>
      <c r="J294" s="2">
        <v>1.35</v>
      </c>
      <c r="K294" s="2">
        <v>0.11600000000000001</v>
      </c>
      <c r="L294" s="97">
        <f t="shared" si="4"/>
        <v>16.234426000000003</v>
      </c>
    </row>
    <row r="295" spans="1:13" x14ac:dyDescent="0.3">
      <c r="A295" s="95">
        <v>45040</v>
      </c>
      <c r="B295" s="96">
        <v>0.52396990740740745</v>
      </c>
      <c r="C295" s="2">
        <v>14.49</v>
      </c>
      <c r="D295" s="2">
        <v>6.37</v>
      </c>
      <c r="E295" s="2">
        <v>6.28</v>
      </c>
      <c r="F295" s="2">
        <v>11.61</v>
      </c>
      <c r="G295" s="119">
        <v>3.16</v>
      </c>
      <c r="H295" s="2">
        <v>24.49</v>
      </c>
      <c r="I295" s="2">
        <v>35.86</v>
      </c>
      <c r="J295" s="2">
        <v>1.35</v>
      </c>
      <c r="K295" s="2">
        <v>0.11600000000000001</v>
      </c>
      <c r="L295" s="97">
        <f t="shared" si="4"/>
        <v>16.234426000000003</v>
      </c>
    </row>
    <row r="296" spans="1:13" x14ac:dyDescent="0.3">
      <c r="A296" s="95">
        <v>45040</v>
      </c>
      <c r="B296" s="96">
        <v>0.52466435185185178</v>
      </c>
      <c r="C296" s="2">
        <v>14.47</v>
      </c>
      <c r="D296" s="2">
        <v>6.37</v>
      </c>
      <c r="E296" s="2">
        <v>6.28</v>
      </c>
      <c r="F296" s="2">
        <v>11.61</v>
      </c>
      <c r="G296" s="119">
        <v>3.01</v>
      </c>
      <c r="H296" s="2">
        <v>24.51</v>
      </c>
      <c r="I296" s="2">
        <v>35.86</v>
      </c>
      <c r="J296" s="2">
        <v>1.35</v>
      </c>
      <c r="K296" s="2">
        <v>0.11600000000000001</v>
      </c>
      <c r="L296" s="97">
        <f t="shared" si="4"/>
        <v>16.234426000000003</v>
      </c>
    </row>
    <row r="297" spans="1:13" x14ac:dyDescent="0.3">
      <c r="A297" s="95">
        <v>45040</v>
      </c>
      <c r="B297" s="96">
        <v>0.52535879629629634</v>
      </c>
      <c r="C297" s="2">
        <v>14.51</v>
      </c>
      <c r="D297" s="2">
        <v>6.37</v>
      </c>
      <c r="E297" s="2">
        <v>6.28</v>
      </c>
      <c r="F297" s="2">
        <v>11.62</v>
      </c>
      <c r="G297" s="119">
        <v>3.02</v>
      </c>
      <c r="H297" s="2">
        <v>24.53</v>
      </c>
      <c r="I297" s="2">
        <v>35.86</v>
      </c>
      <c r="J297" s="2">
        <v>1.35</v>
      </c>
      <c r="K297" s="2">
        <v>0.11600000000000001</v>
      </c>
      <c r="L297" s="97">
        <f t="shared" si="4"/>
        <v>16.234426000000003</v>
      </c>
    </row>
    <row r="298" spans="1:13" x14ac:dyDescent="0.3">
      <c r="A298" s="95">
        <v>45040</v>
      </c>
      <c r="B298" s="96">
        <v>0.52605324074074067</v>
      </c>
      <c r="C298" s="2">
        <v>14.48</v>
      </c>
      <c r="D298" s="2">
        <v>6.37</v>
      </c>
      <c r="E298" s="2">
        <v>6.28</v>
      </c>
      <c r="F298" s="2">
        <v>11.62</v>
      </c>
      <c r="G298" s="119">
        <v>3.02</v>
      </c>
      <c r="H298" s="2">
        <v>24.54</v>
      </c>
      <c r="I298" s="2">
        <v>35.86</v>
      </c>
      <c r="J298" s="2">
        <v>1.35</v>
      </c>
      <c r="K298" s="2">
        <v>0.11600000000000001</v>
      </c>
      <c r="L298" s="97">
        <f t="shared" si="4"/>
        <v>16.234426000000003</v>
      </c>
    </row>
    <row r="299" spans="1:13" x14ac:dyDescent="0.3">
      <c r="A299" s="95">
        <v>45040</v>
      </c>
      <c r="B299" s="96">
        <v>0.52674768518518522</v>
      </c>
      <c r="C299" s="2">
        <v>14.45</v>
      </c>
      <c r="D299" s="2">
        <v>6.37</v>
      </c>
      <c r="E299" s="2">
        <v>6.28</v>
      </c>
      <c r="F299" s="2">
        <v>11.62</v>
      </c>
      <c r="G299" s="119">
        <v>3.02</v>
      </c>
      <c r="H299" s="2">
        <v>24.54</v>
      </c>
      <c r="I299" s="2">
        <v>35.880000000000003</v>
      </c>
      <c r="J299" s="2">
        <v>1.35</v>
      </c>
      <c r="K299" s="2">
        <v>0.11600000000000001</v>
      </c>
      <c r="L299" s="97">
        <f t="shared" si="4"/>
        <v>16.234426000000003</v>
      </c>
    </row>
    <row r="300" spans="1:13" x14ac:dyDescent="0.3">
      <c r="A300" s="95">
        <v>45040</v>
      </c>
      <c r="B300" s="96">
        <v>0.52744212962962966</v>
      </c>
      <c r="C300" s="2">
        <v>14.43</v>
      </c>
      <c r="D300" s="2">
        <v>6.37</v>
      </c>
      <c r="E300" s="2">
        <v>6.28</v>
      </c>
      <c r="F300" s="2">
        <v>11.61</v>
      </c>
      <c r="G300" s="119">
        <v>3.03</v>
      </c>
      <c r="H300" s="2">
        <v>24.53</v>
      </c>
      <c r="I300" s="2">
        <v>35.880000000000003</v>
      </c>
      <c r="J300" s="2">
        <v>1.35</v>
      </c>
      <c r="K300" s="2">
        <v>0.115</v>
      </c>
      <c r="L300" s="97">
        <f t="shared" si="4"/>
        <v>16.072086000000002</v>
      </c>
    </row>
    <row r="301" spans="1:13" x14ac:dyDescent="0.3">
      <c r="A301" s="95">
        <v>45040</v>
      </c>
      <c r="B301" s="96">
        <v>0.52813657407407411</v>
      </c>
      <c r="C301" s="2">
        <v>14.21</v>
      </c>
      <c r="D301" s="2">
        <v>6.37</v>
      </c>
      <c r="E301" s="2">
        <v>6.28</v>
      </c>
      <c r="F301" s="2">
        <v>11.54</v>
      </c>
      <c r="G301" s="119">
        <v>4.9800000000000004</v>
      </c>
      <c r="H301" s="2">
        <v>24.53</v>
      </c>
      <c r="I301" s="2">
        <v>35.869999999999997</v>
      </c>
      <c r="J301" s="2">
        <v>1.35</v>
      </c>
      <c r="K301" s="2">
        <v>0.113</v>
      </c>
      <c r="L301" s="97">
        <f t="shared" si="4"/>
        <v>15.747406000000002</v>
      </c>
      <c r="M301" s="2" t="s">
        <v>136</v>
      </c>
    </row>
    <row r="302" spans="1:13" x14ac:dyDescent="0.3">
      <c r="A302" s="95">
        <v>45040</v>
      </c>
      <c r="B302" s="96">
        <v>0.52883101851851855</v>
      </c>
      <c r="C302" s="2">
        <v>12.01</v>
      </c>
      <c r="D302" s="2">
        <v>6.37</v>
      </c>
      <c r="E302" s="2">
        <v>6.28</v>
      </c>
      <c r="F302" s="2">
        <v>11.52</v>
      </c>
      <c r="G302" s="119">
        <v>1.21</v>
      </c>
      <c r="H302" s="2">
        <v>24.54</v>
      </c>
      <c r="I302" s="2">
        <v>35.86</v>
      </c>
      <c r="J302" s="2">
        <v>1.35</v>
      </c>
      <c r="K302" s="2">
        <v>8.5999999999999993E-2</v>
      </c>
      <c r="L302" s="97">
        <f t="shared" ref="L302:L307" si="5">9.8-((0.0764-K302)*128.31)</f>
        <v>11.031776000000001</v>
      </c>
      <c r="M302" s="2" t="s">
        <v>78</v>
      </c>
    </row>
    <row r="303" spans="1:13" x14ac:dyDescent="0.3">
      <c r="A303" s="95">
        <v>45040</v>
      </c>
      <c r="B303" s="96">
        <v>0.52952546296296299</v>
      </c>
      <c r="C303" s="2">
        <v>9.0299999999999994</v>
      </c>
      <c r="D303" s="2">
        <v>6.37</v>
      </c>
      <c r="E303" s="2">
        <v>6.28</v>
      </c>
      <c r="F303" s="2">
        <v>4.3899999999999997</v>
      </c>
      <c r="G303" s="119">
        <v>2.36</v>
      </c>
      <c r="H303" s="2">
        <v>24.54</v>
      </c>
      <c r="I303" s="2">
        <v>35.86</v>
      </c>
      <c r="J303" s="2">
        <v>1.35</v>
      </c>
      <c r="K303" s="2">
        <v>4.1000000000000002E-2</v>
      </c>
      <c r="L303" s="97">
        <f t="shared" si="5"/>
        <v>5.2578260000000014</v>
      </c>
    </row>
    <row r="304" spans="1:13" x14ac:dyDescent="0.3">
      <c r="A304" s="95">
        <v>45040</v>
      </c>
      <c r="B304" s="96">
        <v>0.53021990740740743</v>
      </c>
      <c r="C304" s="2">
        <v>7.6</v>
      </c>
      <c r="D304" s="2">
        <v>6.37</v>
      </c>
      <c r="E304" s="2">
        <v>6.28</v>
      </c>
      <c r="F304" s="2">
        <v>-0.53</v>
      </c>
      <c r="G304" s="119">
        <v>3.12</v>
      </c>
      <c r="H304" s="2">
        <v>24.54</v>
      </c>
      <c r="I304" s="2">
        <v>35.880000000000003</v>
      </c>
      <c r="J304" s="2">
        <v>1.35</v>
      </c>
      <c r="K304" s="2">
        <v>1.4E-2</v>
      </c>
      <c r="L304" s="97">
        <f t="shared" si="5"/>
        <v>1.7934560000000008</v>
      </c>
    </row>
    <row r="305" spans="1:12" x14ac:dyDescent="0.3">
      <c r="A305" s="95">
        <v>45040</v>
      </c>
      <c r="B305" s="96">
        <v>0.53091435185185187</v>
      </c>
      <c r="C305" s="2">
        <v>7.16</v>
      </c>
      <c r="D305" s="2">
        <v>6.37</v>
      </c>
      <c r="E305" s="2">
        <v>6.28</v>
      </c>
      <c r="F305" s="2">
        <v>-0.56999999999999995</v>
      </c>
      <c r="G305" s="119">
        <v>3.13</v>
      </c>
      <c r="H305" s="2">
        <v>24.54</v>
      </c>
      <c r="I305" s="2">
        <v>35.880000000000003</v>
      </c>
      <c r="J305" s="2">
        <v>1.35</v>
      </c>
      <c r="K305" s="2">
        <v>5.0000000000000001E-3</v>
      </c>
      <c r="L305" s="97">
        <f t="shared" si="5"/>
        <v>0.6386660000000024</v>
      </c>
    </row>
    <row r="306" spans="1:12" x14ac:dyDescent="0.3">
      <c r="A306" s="95">
        <v>45040</v>
      </c>
      <c r="B306" s="96">
        <v>0.53160879629629632</v>
      </c>
      <c r="C306" s="2">
        <v>7.03</v>
      </c>
      <c r="D306" s="2">
        <v>6.37</v>
      </c>
      <c r="E306" s="2">
        <v>6.28</v>
      </c>
      <c r="F306" s="2">
        <v>-0.56000000000000005</v>
      </c>
      <c r="G306" s="119">
        <v>3.11</v>
      </c>
      <c r="H306" s="2">
        <v>24.54</v>
      </c>
      <c r="I306" s="2">
        <v>35.89</v>
      </c>
      <c r="J306" s="2">
        <v>1.35</v>
      </c>
      <c r="K306" s="2">
        <v>2E-3</v>
      </c>
      <c r="L306" s="97">
        <f t="shared" si="5"/>
        <v>0.25373600000000174</v>
      </c>
    </row>
    <row r="307" spans="1:12" x14ac:dyDescent="0.3">
      <c r="A307" s="95">
        <v>45040</v>
      </c>
      <c r="B307" s="96">
        <v>0.53230324074074076</v>
      </c>
      <c r="C307" s="2">
        <v>7.01</v>
      </c>
      <c r="D307" s="2">
        <v>6.37</v>
      </c>
      <c r="E307" s="2">
        <v>6.28</v>
      </c>
      <c r="F307" s="2">
        <v>-0.56000000000000005</v>
      </c>
      <c r="G307" s="119">
        <v>3.12</v>
      </c>
      <c r="H307" s="2">
        <v>24.54</v>
      </c>
      <c r="I307" s="2">
        <v>35.880000000000003</v>
      </c>
      <c r="J307" s="2">
        <v>1.35</v>
      </c>
      <c r="K307" s="2">
        <v>1E-3</v>
      </c>
      <c r="L307" s="97">
        <f t="shared" si="5"/>
        <v>0.12542600000000093</v>
      </c>
    </row>
    <row r="309" spans="1:12" ht="30" customHeight="1" x14ac:dyDescent="0.3">
      <c r="A309" s="95" t="str">
        <f>A11</f>
        <v>Date</v>
      </c>
      <c r="C309" s="120" t="str">
        <f>C11</f>
        <v>Conc. [PPM]</v>
      </c>
      <c r="D309" s="120" t="str">
        <f>D11</f>
        <v>Inlet Flow [LPM]</v>
      </c>
      <c r="E309" s="120" t="str">
        <f t="shared" ref="E309:J309" si="6">E11</f>
        <v>Exhaust Flow [LPM]</v>
      </c>
      <c r="F309" s="120" t="str">
        <f t="shared" si="6"/>
        <v>TA Low Flow [ml/min]</v>
      </c>
      <c r="G309" s="121" t="str">
        <f t="shared" si="6"/>
        <v>TA High Flow [ml/min]</v>
      </c>
      <c r="H309" s="120" t="str">
        <f t="shared" si="6"/>
        <v>Temperature [C]</v>
      </c>
      <c r="I309" s="120" t="str">
        <f t="shared" si="6"/>
        <v>Humidity [%]</v>
      </c>
      <c r="J309" s="120" t="str">
        <f t="shared" si="6"/>
        <v>DHS Carrier  [LPM]</v>
      </c>
      <c r="K309" s="120" t="str">
        <f>K11</f>
        <v>IR Volt Out [AU]</v>
      </c>
      <c r="L309" s="120" t="str">
        <f>L11</f>
        <v>Piecewise Conc. [PPM]</v>
      </c>
    </row>
    <row r="310" spans="1:12" x14ac:dyDescent="0.3">
      <c r="A310" s="95">
        <f>A12</f>
        <v>45040</v>
      </c>
      <c r="B310" s="2" t="s">
        <v>1</v>
      </c>
      <c r="C310" s="92">
        <f t="shared" ref="C310:K310" si="7">AVERAGE(C62:C301)</f>
        <v>14.448125000000001</v>
      </c>
      <c r="D310" s="92">
        <f t="shared" si="7"/>
        <v>6.3699999999999664</v>
      </c>
      <c r="E310" s="92">
        <f t="shared" si="7"/>
        <v>6.2799999999999772</v>
      </c>
      <c r="F310" s="92">
        <f t="shared" si="7"/>
        <v>11.6194583333333</v>
      </c>
      <c r="G310" s="122">
        <f>AVERAGE(G62:G301)</f>
        <v>2.8571249999999973</v>
      </c>
      <c r="H310" s="92">
        <f t="shared" si="7"/>
        <v>24.250041666666583</v>
      </c>
      <c r="I310" s="92">
        <f t="shared" si="7"/>
        <v>36.628958333333351</v>
      </c>
      <c r="J310" s="92">
        <f t="shared" si="7"/>
        <v>1.3500000000000016</v>
      </c>
      <c r="K310" s="92">
        <f t="shared" si="7"/>
        <v>0.11562083333333333</v>
      </c>
      <c r="L310" s="123">
        <f>AVERAGE(L62:L301)</f>
        <v>16.172872083333303</v>
      </c>
    </row>
    <row r="311" spans="1:12" x14ac:dyDescent="0.3">
      <c r="B311" s="2" t="s">
        <v>79</v>
      </c>
      <c r="C311" s="92">
        <f t="shared" ref="C311:K311" si="8">STDEV(C62:C301)</f>
        <v>0.20021595297145475</v>
      </c>
      <c r="D311" s="92">
        <f t="shared" si="8"/>
        <v>3.3821314570887143E-14</v>
      </c>
      <c r="E311" s="92">
        <f t="shared" si="8"/>
        <v>2.3140899443238572E-14</v>
      </c>
      <c r="F311" s="92">
        <f t="shared" si="8"/>
        <v>1.2002367850998813E-2</v>
      </c>
      <c r="G311" s="122">
        <f t="shared" si="8"/>
        <v>0.32805191604904049</v>
      </c>
      <c r="H311" s="92">
        <f t="shared" si="8"/>
        <v>7.2547764768756573E-2</v>
      </c>
      <c r="I311" s="92">
        <f t="shared" si="8"/>
        <v>0.57937796532877184</v>
      </c>
      <c r="J311" s="92">
        <f t="shared" si="8"/>
        <v>1.5575605394487502E-15</v>
      </c>
      <c r="K311" s="92">
        <f t="shared" si="8"/>
        <v>2.2280973301657533E-3</v>
      </c>
      <c r="L311" s="123">
        <f>STDEV(L62:L301)</f>
        <v>0.36170932057910865</v>
      </c>
    </row>
    <row r="313" spans="1:12" x14ac:dyDescent="0.3">
      <c r="A313" s="236" t="s">
        <v>137</v>
      </c>
      <c r="B313" s="236"/>
      <c r="C313" s="236"/>
      <c r="D313" s="236"/>
      <c r="E313" s="236"/>
      <c r="F313" s="236"/>
      <c r="G313" s="236"/>
      <c r="H313" s="236"/>
      <c r="I313" s="236"/>
      <c r="J313" s="236"/>
      <c r="K313" s="236"/>
      <c r="L313" s="236"/>
    </row>
  </sheetData>
  <mergeCells count="2">
    <mergeCell ref="A10:G10"/>
    <mergeCell ref="A313:L313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BDAC3D-E2EA-4FEB-81DC-561B353DA349}">
  <dimension ref="A1:L311"/>
  <sheetViews>
    <sheetView workbookViewId="0">
      <pane ySplit="11" topLeftCell="A297" activePane="bottomLeft" state="frozen"/>
      <selection pane="bottomLeft" activeCell="D310" sqref="D310"/>
    </sheetView>
  </sheetViews>
  <sheetFormatPr defaultColWidth="9.109375" defaultRowHeight="15.6" x14ac:dyDescent="0.3"/>
  <cols>
    <col min="1" max="1" width="10.6640625" style="2" bestFit="1" customWidth="1"/>
    <col min="2" max="2" width="9.6640625" style="2" customWidth="1"/>
    <col min="3" max="3" width="12.6640625" style="2" customWidth="1"/>
    <col min="4" max="4" width="11.6640625" style="2" customWidth="1"/>
    <col min="5" max="5" width="13.33203125" style="2" customWidth="1"/>
    <col min="6" max="6" width="9.6640625" style="2" customWidth="1"/>
    <col min="7" max="16384" width="9.109375" style="2"/>
  </cols>
  <sheetData>
    <row r="1" spans="1:6" x14ac:dyDescent="0.3">
      <c r="A1" s="2" t="s">
        <v>58</v>
      </c>
    </row>
    <row r="2" spans="1:6" x14ac:dyDescent="0.3">
      <c r="A2" s="2" t="s">
        <v>127</v>
      </c>
    </row>
    <row r="3" spans="1:6" x14ac:dyDescent="0.3">
      <c r="A3" s="2" t="s">
        <v>128</v>
      </c>
      <c r="D3" s="2" t="s">
        <v>129</v>
      </c>
    </row>
    <row r="4" spans="1:6" x14ac:dyDescent="0.3">
      <c r="A4" s="2" t="s">
        <v>62</v>
      </c>
    </row>
    <row r="5" spans="1:6" x14ac:dyDescent="0.3">
      <c r="A5" s="2" t="s">
        <v>63</v>
      </c>
    </row>
    <row r="6" spans="1:6" x14ac:dyDescent="0.3">
      <c r="A6" s="2" t="s">
        <v>123</v>
      </c>
    </row>
    <row r="8" spans="1:6" x14ac:dyDescent="0.3">
      <c r="A8" s="2" t="s">
        <v>130</v>
      </c>
    </row>
    <row r="9" spans="1:6" x14ac:dyDescent="0.3">
      <c r="A9" s="2" t="s">
        <v>131</v>
      </c>
    </row>
    <row r="10" spans="1:6" x14ac:dyDescent="0.3">
      <c r="A10" s="2" t="s">
        <v>138</v>
      </c>
    </row>
    <row r="11" spans="1:6" ht="30" customHeight="1" x14ac:dyDescent="0.3">
      <c r="A11" s="2" t="s">
        <v>0</v>
      </c>
      <c r="B11" s="94" t="s">
        <v>67</v>
      </c>
      <c r="C11" s="94" t="s">
        <v>70</v>
      </c>
      <c r="D11" s="94" t="s">
        <v>69</v>
      </c>
      <c r="E11" s="94" t="s">
        <v>73</v>
      </c>
      <c r="F11" s="94" t="s">
        <v>74</v>
      </c>
    </row>
    <row r="12" spans="1:6" x14ac:dyDescent="0.3">
      <c r="A12" s="95">
        <v>45040</v>
      </c>
      <c r="B12" s="96">
        <v>0.32744212962962965</v>
      </c>
      <c r="C12" s="2">
        <v>6.23</v>
      </c>
      <c r="D12" s="2">
        <v>6.74</v>
      </c>
      <c r="E12" s="2">
        <v>24.36</v>
      </c>
      <c r="F12" s="2">
        <v>27.58</v>
      </c>
    </row>
    <row r="13" spans="1:6" x14ac:dyDescent="0.3">
      <c r="A13" s="95">
        <v>45040</v>
      </c>
      <c r="B13" s="96">
        <v>0.32813657407407409</v>
      </c>
      <c r="C13" s="2">
        <v>6.23</v>
      </c>
      <c r="D13" s="2">
        <v>6.74</v>
      </c>
      <c r="E13" s="2">
        <v>24.37</v>
      </c>
      <c r="F13" s="2">
        <v>27.75</v>
      </c>
    </row>
    <row r="14" spans="1:6" x14ac:dyDescent="0.3">
      <c r="A14" s="95">
        <v>45040</v>
      </c>
      <c r="B14" s="96">
        <v>0.32883101851851854</v>
      </c>
      <c r="C14" s="2">
        <v>6.23</v>
      </c>
      <c r="D14" s="2">
        <v>6.74</v>
      </c>
      <c r="E14" s="2">
        <v>24.35</v>
      </c>
      <c r="F14" s="2">
        <v>28.13</v>
      </c>
    </row>
    <row r="15" spans="1:6" x14ac:dyDescent="0.3">
      <c r="A15" s="95">
        <v>45040</v>
      </c>
      <c r="B15" s="96">
        <v>0.32952546296296298</v>
      </c>
      <c r="C15" s="2">
        <v>6.23</v>
      </c>
      <c r="D15" s="2">
        <v>6.74</v>
      </c>
      <c r="E15" s="2">
        <v>24.38</v>
      </c>
      <c r="F15" s="2">
        <v>28.48</v>
      </c>
    </row>
    <row r="16" spans="1:6" x14ac:dyDescent="0.3">
      <c r="A16" s="95">
        <v>45040</v>
      </c>
      <c r="B16" s="96">
        <v>0.33021990740740742</v>
      </c>
      <c r="C16" s="2">
        <v>6.23</v>
      </c>
      <c r="D16" s="2">
        <v>6.74</v>
      </c>
      <c r="E16" s="2">
        <v>24.39</v>
      </c>
      <c r="F16" s="2">
        <v>28.92</v>
      </c>
    </row>
    <row r="17" spans="1:6" x14ac:dyDescent="0.3">
      <c r="A17" s="95">
        <v>45040</v>
      </c>
      <c r="B17" s="96">
        <v>0.33091435185185186</v>
      </c>
      <c r="C17" s="2">
        <v>6.26</v>
      </c>
      <c r="D17" s="2">
        <v>6.74</v>
      </c>
      <c r="E17" s="2">
        <v>24.4</v>
      </c>
      <c r="F17" s="2">
        <v>29.4</v>
      </c>
    </row>
    <row r="18" spans="1:6" x14ac:dyDescent="0.3">
      <c r="A18" s="95">
        <v>45040</v>
      </c>
      <c r="B18" s="96">
        <v>0.3316087962962963</v>
      </c>
      <c r="C18" s="2">
        <v>6.28</v>
      </c>
      <c r="D18" s="2">
        <v>6.74</v>
      </c>
      <c r="E18" s="2">
        <v>24.43</v>
      </c>
      <c r="F18" s="2">
        <v>29.71</v>
      </c>
    </row>
    <row r="19" spans="1:6" x14ac:dyDescent="0.3">
      <c r="A19" s="95">
        <v>45040</v>
      </c>
      <c r="B19" s="96">
        <v>0.33230324074074075</v>
      </c>
      <c r="C19" s="2">
        <v>6.28</v>
      </c>
      <c r="D19" s="2">
        <v>6.74</v>
      </c>
      <c r="E19" s="2">
        <v>24.44</v>
      </c>
      <c r="F19" s="2">
        <v>29.94</v>
      </c>
    </row>
    <row r="20" spans="1:6" x14ac:dyDescent="0.3">
      <c r="A20" s="95">
        <v>45040</v>
      </c>
      <c r="B20" s="96">
        <v>0.33299768518518519</v>
      </c>
      <c r="C20" s="2">
        <v>6.28</v>
      </c>
      <c r="D20" s="2">
        <v>6.74</v>
      </c>
      <c r="E20" s="2">
        <v>24.45</v>
      </c>
      <c r="F20" s="2">
        <v>29.98</v>
      </c>
    </row>
    <row r="21" spans="1:6" x14ac:dyDescent="0.3">
      <c r="A21" s="95">
        <v>45040</v>
      </c>
      <c r="B21" s="96">
        <v>0.33369212962962963</v>
      </c>
      <c r="C21" s="2">
        <v>6.28</v>
      </c>
      <c r="D21" s="2">
        <v>6.74</v>
      </c>
      <c r="E21" s="2">
        <v>24.44</v>
      </c>
      <c r="F21" s="2">
        <v>30.05</v>
      </c>
    </row>
    <row r="22" spans="1:6" x14ac:dyDescent="0.3">
      <c r="A22" s="95">
        <v>45040</v>
      </c>
      <c r="B22" s="96">
        <v>0.33438657407407407</v>
      </c>
      <c r="C22" s="2">
        <v>6.28</v>
      </c>
      <c r="D22" s="2">
        <v>6.74</v>
      </c>
      <c r="E22" s="2">
        <v>24.47</v>
      </c>
      <c r="F22" s="2">
        <v>30.08</v>
      </c>
    </row>
    <row r="23" spans="1:6" x14ac:dyDescent="0.3">
      <c r="A23" s="95">
        <v>45040</v>
      </c>
      <c r="B23" s="96">
        <v>0.33508101851851851</v>
      </c>
      <c r="C23" s="2">
        <v>6.28</v>
      </c>
      <c r="D23" s="2">
        <v>6.74</v>
      </c>
      <c r="E23" s="2">
        <v>24.48</v>
      </c>
      <c r="F23" s="2">
        <v>30.13</v>
      </c>
    </row>
    <row r="24" spans="1:6" x14ac:dyDescent="0.3">
      <c r="A24" s="95">
        <v>45040</v>
      </c>
      <c r="B24" s="96">
        <v>0.33577546296296296</v>
      </c>
      <c r="C24" s="2">
        <v>6.28</v>
      </c>
      <c r="D24" s="2">
        <v>6.74</v>
      </c>
      <c r="E24" s="2">
        <v>24.49</v>
      </c>
      <c r="F24" s="2">
        <v>30.21</v>
      </c>
    </row>
    <row r="25" spans="1:6" x14ac:dyDescent="0.3">
      <c r="A25" s="95">
        <v>45040</v>
      </c>
      <c r="B25" s="96">
        <v>0.3364699074074074</v>
      </c>
      <c r="C25" s="2">
        <v>6.28</v>
      </c>
      <c r="D25" s="2">
        <v>6.74</v>
      </c>
      <c r="E25" s="2">
        <v>24.47</v>
      </c>
      <c r="F25" s="2">
        <v>30.3</v>
      </c>
    </row>
    <row r="26" spans="1:6" x14ac:dyDescent="0.3">
      <c r="A26" s="95">
        <v>45040</v>
      </c>
      <c r="B26" s="96">
        <v>0.33716435185185184</v>
      </c>
      <c r="C26" s="2">
        <v>6.28</v>
      </c>
      <c r="D26" s="2">
        <v>6.74</v>
      </c>
      <c r="E26" s="2">
        <v>24.5</v>
      </c>
      <c r="F26" s="2">
        <v>30.32</v>
      </c>
    </row>
    <row r="27" spans="1:6" x14ac:dyDescent="0.3">
      <c r="A27" s="95">
        <v>45040</v>
      </c>
      <c r="B27" s="96">
        <v>0.33785879629629628</v>
      </c>
      <c r="C27" s="2">
        <v>6.28</v>
      </c>
      <c r="D27" s="2">
        <v>6.74</v>
      </c>
      <c r="E27" s="2">
        <v>24.52</v>
      </c>
      <c r="F27" s="2">
        <v>30.29</v>
      </c>
    </row>
    <row r="28" spans="1:6" x14ac:dyDescent="0.3">
      <c r="A28" s="95">
        <v>45040</v>
      </c>
      <c r="B28" s="96">
        <v>0.33855324074074072</v>
      </c>
      <c r="C28" s="2">
        <v>6.28</v>
      </c>
      <c r="D28" s="2">
        <v>6.74</v>
      </c>
      <c r="E28" s="2">
        <v>24.53</v>
      </c>
      <c r="F28" s="2">
        <v>30.45</v>
      </c>
    </row>
    <row r="29" spans="1:6" x14ac:dyDescent="0.3">
      <c r="A29" s="95">
        <v>45040</v>
      </c>
      <c r="B29" s="96">
        <v>0.33924768518518517</v>
      </c>
      <c r="C29" s="2">
        <v>6.28</v>
      </c>
      <c r="D29" s="2">
        <v>6.74</v>
      </c>
      <c r="E29" s="2">
        <v>24.57</v>
      </c>
      <c r="F29" s="2">
        <v>30.62</v>
      </c>
    </row>
    <row r="30" spans="1:6" x14ac:dyDescent="0.3">
      <c r="A30" s="95">
        <v>45040</v>
      </c>
      <c r="B30" s="96">
        <v>0.33994212962962966</v>
      </c>
      <c r="C30" s="2">
        <v>6.28</v>
      </c>
      <c r="D30" s="2">
        <v>6.74</v>
      </c>
      <c r="E30" s="2">
        <v>24.67</v>
      </c>
      <c r="F30" s="2">
        <v>30.71</v>
      </c>
    </row>
    <row r="31" spans="1:6" x14ac:dyDescent="0.3">
      <c r="A31" s="95">
        <v>45040</v>
      </c>
      <c r="B31" s="96">
        <v>0.34063657407407405</v>
      </c>
      <c r="C31" s="2">
        <v>6.28</v>
      </c>
      <c r="D31" s="2">
        <v>6.74</v>
      </c>
      <c r="E31" s="2">
        <v>24.69</v>
      </c>
      <c r="F31" s="2">
        <v>30.81</v>
      </c>
    </row>
    <row r="32" spans="1:6" x14ac:dyDescent="0.3">
      <c r="A32" s="95">
        <v>45040</v>
      </c>
      <c r="B32" s="96">
        <v>0.34133101851851855</v>
      </c>
      <c r="C32" s="2">
        <v>6.28</v>
      </c>
      <c r="D32" s="2">
        <v>6.74</v>
      </c>
      <c r="E32" s="2">
        <v>24.7</v>
      </c>
      <c r="F32" s="2">
        <v>30.93</v>
      </c>
    </row>
    <row r="33" spans="1:6" x14ac:dyDescent="0.3">
      <c r="A33" s="95">
        <v>45040</v>
      </c>
      <c r="B33" s="96">
        <v>0.34202546296296293</v>
      </c>
      <c r="C33" s="2">
        <v>6.28</v>
      </c>
      <c r="D33" s="2">
        <v>6.74</v>
      </c>
      <c r="E33" s="2">
        <v>24.68</v>
      </c>
      <c r="F33" s="2">
        <v>31.21</v>
      </c>
    </row>
    <row r="34" spans="1:6" x14ac:dyDescent="0.3">
      <c r="A34" s="95">
        <v>45040</v>
      </c>
      <c r="B34" s="96">
        <v>0.34271990740740743</v>
      </c>
      <c r="C34" s="2">
        <v>6.28</v>
      </c>
      <c r="D34" s="2">
        <v>6.74</v>
      </c>
      <c r="E34" s="2">
        <v>24.64</v>
      </c>
      <c r="F34" s="2">
        <v>31.51</v>
      </c>
    </row>
    <row r="35" spans="1:6" x14ac:dyDescent="0.3">
      <c r="A35" s="95">
        <v>45040</v>
      </c>
      <c r="B35" s="96">
        <v>0.34341435185185182</v>
      </c>
      <c r="C35" s="2">
        <v>6.28</v>
      </c>
      <c r="D35" s="2">
        <v>6.74</v>
      </c>
      <c r="E35" s="2">
        <v>24.54</v>
      </c>
      <c r="F35" s="2">
        <v>31.88</v>
      </c>
    </row>
    <row r="36" spans="1:6" x14ac:dyDescent="0.3">
      <c r="A36" s="95">
        <v>45040</v>
      </c>
      <c r="B36" s="96">
        <v>0.34410879629629632</v>
      </c>
      <c r="C36" s="2">
        <v>6.28</v>
      </c>
      <c r="D36" s="2">
        <v>6.74</v>
      </c>
      <c r="E36" s="2">
        <v>24.48</v>
      </c>
      <c r="F36" s="2">
        <v>32.119999999999997</v>
      </c>
    </row>
    <row r="37" spans="1:6" x14ac:dyDescent="0.3">
      <c r="A37" s="95">
        <v>45040</v>
      </c>
      <c r="B37" s="96">
        <v>0.3448032407407407</v>
      </c>
      <c r="C37" s="2">
        <v>6.28</v>
      </c>
      <c r="D37" s="2">
        <v>6.74</v>
      </c>
      <c r="E37" s="2">
        <v>24.46</v>
      </c>
      <c r="F37" s="2">
        <v>32.25</v>
      </c>
    </row>
    <row r="38" spans="1:6" x14ac:dyDescent="0.3">
      <c r="A38" s="95">
        <v>45040</v>
      </c>
      <c r="B38" s="96">
        <v>0.3454976851851852</v>
      </c>
      <c r="C38" s="2">
        <v>6.28</v>
      </c>
      <c r="D38" s="2">
        <v>6.74</v>
      </c>
      <c r="E38" s="2">
        <v>24.44</v>
      </c>
      <c r="F38" s="2">
        <v>32.33</v>
      </c>
    </row>
    <row r="39" spans="1:6" x14ac:dyDescent="0.3">
      <c r="A39" s="95">
        <v>45040</v>
      </c>
      <c r="B39" s="96">
        <v>0.34619212962962959</v>
      </c>
      <c r="C39" s="2">
        <v>6.28</v>
      </c>
      <c r="D39" s="2">
        <v>6.74</v>
      </c>
      <c r="E39" s="2">
        <v>24.42</v>
      </c>
      <c r="F39" s="2">
        <v>32.369999999999997</v>
      </c>
    </row>
    <row r="40" spans="1:6" x14ac:dyDescent="0.3">
      <c r="A40" s="95">
        <v>45040</v>
      </c>
      <c r="B40" s="96">
        <v>0.34688657407407408</v>
      </c>
      <c r="C40" s="2">
        <v>6.28</v>
      </c>
      <c r="D40" s="2">
        <v>6.74</v>
      </c>
      <c r="E40" s="2">
        <v>24.42</v>
      </c>
      <c r="F40" s="2">
        <v>32.39</v>
      </c>
    </row>
    <row r="41" spans="1:6" x14ac:dyDescent="0.3">
      <c r="A41" s="95">
        <v>45040</v>
      </c>
      <c r="B41" s="96">
        <v>0.34758101851851847</v>
      </c>
      <c r="C41" s="2">
        <v>6.28</v>
      </c>
      <c r="D41" s="2">
        <v>6.74</v>
      </c>
      <c r="E41" s="2">
        <v>24.43</v>
      </c>
      <c r="F41" s="2">
        <v>32.409999999999997</v>
      </c>
    </row>
    <row r="42" spans="1:6" x14ac:dyDescent="0.3">
      <c r="A42" s="95">
        <v>45040</v>
      </c>
      <c r="B42" s="96">
        <v>0.34827546296296297</v>
      </c>
      <c r="C42" s="2">
        <v>6.28</v>
      </c>
      <c r="D42" s="2">
        <v>6.74</v>
      </c>
      <c r="E42" s="2">
        <v>24.43</v>
      </c>
      <c r="F42" s="2">
        <v>32.409999999999997</v>
      </c>
    </row>
    <row r="43" spans="1:6" x14ac:dyDescent="0.3">
      <c r="A43" s="95">
        <v>45040</v>
      </c>
      <c r="B43" s="96">
        <v>0.34896990740740735</v>
      </c>
      <c r="C43" s="2">
        <v>6.28</v>
      </c>
      <c r="D43" s="2">
        <v>6.74</v>
      </c>
      <c r="E43" s="2">
        <v>24.44</v>
      </c>
      <c r="F43" s="2">
        <v>32.39</v>
      </c>
    </row>
    <row r="44" spans="1:6" x14ac:dyDescent="0.3">
      <c r="A44" s="95">
        <v>45040</v>
      </c>
      <c r="B44" s="96">
        <v>0.34966435185185185</v>
      </c>
      <c r="C44" s="2">
        <v>6.28</v>
      </c>
      <c r="D44" s="2">
        <v>6.74</v>
      </c>
      <c r="E44" s="2">
        <v>24.42</v>
      </c>
      <c r="F44" s="2">
        <v>32.409999999999997</v>
      </c>
    </row>
    <row r="45" spans="1:6" x14ac:dyDescent="0.3">
      <c r="A45" s="95">
        <v>45040</v>
      </c>
      <c r="B45" s="96">
        <v>0.35035879629629635</v>
      </c>
      <c r="C45" s="2">
        <v>6.28</v>
      </c>
      <c r="D45" s="2">
        <v>6.74</v>
      </c>
      <c r="E45" s="2">
        <v>24.42</v>
      </c>
      <c r="F45" s="2">
        <v>32.42</v>
      </c>
    </row>
    <row r="46" spans="1:6" x14ac:dyDescent="0.3">
      <c r="A46" s="95">
        <v>45040</v>
      </c>
      <c r="B46" s="96">
        <v>0.35105324074074074</v>
      </c>
      <c r="C46" s="2">
        <v>6.28</v>
      </c>
      <c r="D46" s="2">
        <v>6.74</v>
      </c>
      <c r="E46" s="2">
        <v>24.42</v>
      </c>
      <c r="F46" s="2">
        <v>32.409999999999997</v>
      </c>
    </row>
    <row r="47" spans="1:6" x14ac:dyDescent="0.3">
      <c r="A47" s="95">
        <v>45040</v>
      </c>
      <c r="B47" s="96">
        <v>0.35174768518518523</v>
      </c>
      <c r="C47" s="2">
        <v>6.28</v>
      </c>
      <c r="D47" s="2">
        <v>6.74</v>
      </c>
      <c r="E47" s="2">
        <v>24.41</v>
      </c>
      <c r="F47" s="2">
        <v>32.39</v>
      </c>
    </row>
    <row r="48" spans="1:6" x14ac:dyDescent="0.3">
      <c r="A48" s="95">
        <v>45040</v>
      </c>
      <c r="B48" s="96">
        <v>0.35244212962962962</v>
      </c>
      <c r="C48" s="2">
        <v>6.28</v>
      </c>
      <c r="D48" s="2">
        <v>6.74</v>
      </c>
      <c r="E48" s="2">
        <v>24.41</v>
      </c>
      <c r="F48" s="2">
        <v>32.42</v>
      </c>
    </row>
    <row r="49" spans="1:6" x14ac:dyDescent="0.3">
      <c r="A49" s="95">
        <v>45040</v>
      </c>
      <c r="B49" s="96">
        <v>0.35313657407407412</v>
      </c>
      <c r="C49" s="2">
        <v>6.28</v>
      </c>
      <c r="D49" s="2">
        <v>6.74</v>
      </c>
      <c r="E49" s="2">
        <v>24.41</v>
      </c>
      <c r="F49" s="2">
        <v>32.49</v>
      </c>
    </row>
    <row r="50" spans="1:6" x14ac:dyDescent="0.3">
      <c r="A50" s="95">
        <v>45040</v>
      </c>
      <c r="B50" s="96">
        <v>0.3538310185185185</v>
      </c>
      <c r="C50" s="2">
        <v>6.28</v>
      </c>
      <c r="D50" s="2">
        <v>6.74</v>
      </c>
      <c r="E50" s="2">
        <v>24.38</v>
      </c>
      <c r="F50" s="2">
        <v>32.53</v>
      </c>
    </row>
    <row r="51" spans="1:6" x14ac:dyDescent="0.3">
      <c r="A51" s="95">
        <v>45040</v>
      </c>
      <c r="B51" s="96">
        <v>0.354525462962963</v>
      </c>
      <c r="C51" s="2">
        <v>6.28</v>
      </c>
      <c r="D51" s="2">
        <v>6.74</v>
      </c>
      <c r="E51" s="2">
        <v>24.36</v>
      </c>
      <c r="F51" s="2">
        <v>32.54</v>
      </c>
    </row>
    <row r="52" spans="1:6" x14ac:dyDescent="0.3">
      <c r="A52" s="95">
        <v>45040</v>
      </c>
      <c r="B52" s="96">
        <v>0.35521990740740739</v>
      </c>
      <c r="C52" s="2">
        <v>6.28</v>
      </c>
      <c r="D52" s="2">
        <v>6.74</v>
      </c>
      <c r="E52" s="2">
        <v>24.38</v>
      </c>
      <c r="F52" s="2">
        <v>32.619999999999997</v>
      </c>
    </row>
    <row r="53" spans="1:6" x14ac:dyDescent="0.3">
      <c r="A53" s="95">
        <v>45040</v>
      </c>
      <c r="B53" s="96">
        <v>0.35591435185185188</v>
      </c>
      <c r="C53" s="2">
        <v>6.28</v>
      </c>
      <c r="D53" s="2">
        <v>6.74</v>
      </c>
      <c r="E53" s="2">
        <v>24.4</v>
      </c>
      <c r="F53" s="2">
        <v>32.69</v>
      </c>
    </row>
    <row r="54" spans="1:6" x14ac:dyDescent="0.3">
      <c r="A54" s="95">
        <v>45040</v>
      </c>
      <c r="B54" s="96">
        <v>0.35660879629629627</v>
      </c>
      <c r="C54" s="2">
        <v>6.28</v>
      </c>
      <c r="D54" s="2">
        <v>6.74</v>
      </c>
      <c r="E54" s="2">
        <v>24.38</v>
      </c>
      <c r="F54" s="2">
        <v>32.79</v>
      </c>
    </row>
    <row r="55" spans="1:6" x14ac:dyDescent="0.3">
      <c r="A55" s="95">
        <v>45040</v>
      </c>
      <c r="B55" s="96">
        <v>0.35730324074074077</v>
      </c>
      <c r="C55" s="2">
        <v>6.28</v>
      </c>
      <c r="D55" s="2">
        <v>6.74</v>
      </c>
      <c r="E55" s="2">
        <v>24.37</v>
      </c>
      <c r="F55" s="2">
        <v>32.81</v>
      </c>
    </row>
    <row r="56" spans="1:6" x14ac:dyDescent="0.3">
      <c r="A56" s="95">
        <v>45040</v>
      </c>
      <c r="B56" s="96">
        <v>0.35799768518518515</v>
      </c>
      <c r="C56" s="2">
        <v>6.28</v>
      </c>
      <c r="D56" s="2">
        <v>6.74</v>
      </c>
      <c r="E56" s="2">
        <v>24.36</v>
      </c>
      <c r="F56" s="2">
        <v>32.840000000000003</v>
      </c>
    </row>
    <row r="57" spans="1:6" x14ac:dyDescent="0.3">
      <c r="A57" s="95">
        <v>45040</v>
      </c>
      <c r="B57" s="96">
        <v>0.35869212962962965</v>
      </c>
      <c r="C57" s="2">
        <v>6.28</v>
      </c>
      <c r="D57" s="2">
        <v>6.74</v>
      </c>
      <c r="E57" s="2">
        <v>24.37</v>
      </c>
      <c r="F57" s="2">
        <v>32.9</v>
      </c>
    </row>
    <row r="58" spans="1:6" x14ac:dyDescent="0.3">
      <c r="A58" s="95">
        <v>45040</v>
      </c>
      <c r="B58" s="96">
        <v>0.35938657407407404</v>
      </c>
      <c r="C58" s="2">
        <v>6.28</v>
      </c>
      <c r="D58" s="2">
        <v>6.74</v>
      </c>
      <c r="E58" s="2">
        <v>24.36</v>
      </c>
      <c r="F58" s="2">
        <v>32.86</v>
      </c>
    </row>
    <row r="59" spans="1:6" x14ac:dyDescent="0.3">
      <c r="A59" s="95">
        <v>45040</v>
      </c>
      <c r="B59" s="96">
        <v>0.36008101851851854</v>
      </c>
      <c r="C59" s="2">
        <v>6.28</v>
      </c>
      <c r="D59" s="2">
        <v>6.74</v>
      </c>
      <c r="E59" s="2">
        <v>24.37</v>
      </c>
      <c r="F59" s="2">
        <v>32.869999999999997</v>
      </c>
    </row>
    <row r="60" spans="1:6" x14ac:dyDescent="0.3">
      <c r="A60" s="95">
        <v>45040</v>
      </c>
      <c r="B60" s="96">
        <v>0.36077546296296298</v>
      </c>
      <c r="C60" s="2">
        <v>6.28</v>
      </c>
      <c r="D60" s="2">
        <v>6.74</v>
      </c>
      <c r="E60" s="2">
        <v>24.35</v>
      </c>
      <c r="F60" s="2">
        <v>32.86</v>
      </c>
    </row>
    <row r="61" spans="1:6" x14ac:dyDescent="0.3">
      <c r="A61" s="95">
        <v>45040</v>
      </c>
      <c r="B61" s="96">
        <v>0.36146990740740742</v>
      </c>
      <c r="C61" s="2">
        <v>6.28</v>
      </c>
      <c r="D61" s="2">
        <v>6.74</v>
      </c>
      <c r="E61" s="2">
        <v>24.35</v>
      </c>
      <c r="F61" s="2">
        <v>32.89</v>
      </c>
    </row>
    <row r="62" spans="1:6" x14ac:dyDescent="0.3">
      <c r="A62" s="95">
        <v>45040</v>
      </c>
      <c r="B62" s="96">
        <v>0.36216435185185186</v>
      </c>
      <c r="C62" s="2">
        <v>6.28</v>
      </c>
      <c r="D62" s="2">
        <v>6.74</v>
      </c>
      <c r="E62" s="2">
        <v>24.38</v>
      </c>
      <c r="F62" s="2">
        <v>32.979999999999997</v>
      </c>
    </row>
    <row r="63" spans="1:6" x14ac:dyDescent="0.3">
      <c r="A63" s="95">
        <v>45040</v>
      </c>
      <c r="B63" s="96">
        <v>0.3628587962962963</v>
      </c>
      <c r="C63" s="2">
        <v>6.28</v>
      </c>
      <c r="D63" s="2">
        <v>6.74</v>
      </c>
      <c r="E63" s="2">
        <v>24.39</v>
      </c>
      <c r="F63" s="2">
        <v>33.03</v>
      </c>
    </row>
    <row r="64" spans="1:6" x14ac:dyDescent="0.3">
      <c r="A64" s="95">
        <v>45040</v>
      </c>
      <c r="B64" s="96">
        <v>0.36355324074074075</v>
      </c>
      <c r="C64" s="2">
        <v>6.28</v>
      </c>
      <c r="D64" s="2">
        <v>6.74</v>
      </c>
      <c r="E64" s="2">
        <v>24.37</v>
      </c>
      <c r="F64" s="2">
        <v>33.06</v>
      </c>
    </row>
    <row r="65" spans="1:6" x14ac:dyDescent="0.3">
      <c r="A65" s="95">
        <v>45040</v>
      </c>
      <c r="B65" s="96">
        <v>0.36424768518518519</v>
      </c>
      <c r="C65" s="2">
        <v>6.28</v>
      </c>
      <c r="D65" s="2">
        <v>6.74</v>
      </c>
      <c r="E65" s="2">
        <v>24.35</v>
      </c>
      <c r="F65" s="2">
        <v>33.17</v>
      </c>
    </row>
    <row r="66" spans="1:6" x14ac:dyDescent="0.3">
      <c r="A66" s="95">
        <v>45040</v>
      </c>
      <c r="B66" s="96">
        <v>0.36494212962962963</v>
      </c>
      <c r="C66" s="2">
        <v>6.28</v>
      </c>
      <c r="D66" s="2">
        <v>6.74</v>
      </c>
      <c r="E66" s="2">
        <v>24.39</v>
      </c>
      <c r="F66" s="2">
        <v>33.32</v>
      </c>
    </row>
    <row r="67" spans="1:6" x14ac:dyDescent="0.3">
      <c r="A67" s="95">
        <v>45040</v>
      </c>
      <c r="B67" s="96">
        <v>0.36563657407407407</v>
      </c>
      <c r="C67" s="2">
        <v>6.28</v>
      </c>
      <c r="D67" s="2">
        <v>6.74</v>
      </c>
      <c r="E67" s="2">
        <v>24.36</v>
      </c>
      <c r="F67" s="2">
        <v>33.33</v>
      </c>
    </row>
    <row r="68" spans="1:6" x14ac:dyDescent="0.3">
      <c r="A68" s="95">
        <v>45040</v>
      </c>
      <c r="B68" s="96">
        <v>0.36633101851851851</v>
      </c>
      <c r="C68" s="2">
        <v>6.28</v>
      </c>
      <c r="D68" s="2">
        <v>6.74</v>
      </c>
      <c r="E68" s="2">
        <v>24.37</v>
      </c>
      <c r="F68" s="2">
        <v>33.299999999999997</v>
      </c>
    </row>
    <row r="69" spans="1:6" x14ac:dyDescent="0.3">
      <c r="A69" s="95">
        <v>45040</v>
      </c>
      <c r="B69" s="96">
        <v>0.36702546296296296</v>
      </c>
      <c r="C69" s="2">
        <v>6.28</v>
      </c>
      <c r="D69" s="2">
        <v>6.74</v>
      </c>
      <c r="E69" s="2">
        <v>24.37</v>
      </c>
      <c r="F69" s="2">
        <v>33.28</v>
      </c>
    </row>
    <row r="70" spans="1:6" x14ac:dyDescent="0.3">
      <c r="A70" s="95">
        <v>45040</v>
      </c>
      <c r="B70" s="96">
        <v>0.3677199074074074</v>
      </c>
      <c r="C70" s="2">
        <v>6.28</v>
      </c>
      <c r="D70" s="2">
        <v>6.74</v>
      </c>
      <c r="E70" s="2">
        <v>24.37</v>
      </c>
      <c r="F70" s="2">
        <v>33.31</v>
      </c>
    </row>
    <row r="71" spans="1:6" x14ac:dyDescent="0.3">
      <c r="A71" s="95">
        <v>45040</v>
      </c>
      <c r="B71" s="96">
        <v>0.36841435185185184</v>
      </c>
      <c r="C71" s="2">
        <v>6.28</v>
      </c>
      <c r="D71" s="2">
        <v>6.74</v>
      </c>
      <c r="E71" s="2">
        <v>24.37</v>
      </c>
      <c r="F71" s="2">
        <v>33.33</v>
      </c>
    </row>
    <row r="72" spans="1:6" x14ac:dyDescent="0.3">
      <c r="A72" s="95">
        <v>45040</v>
      </c>
      <c r="B72" s="96">
        <v>0.36910879629629628</v>
      </c>
      <c r="C72" s="2">
        <v>6.28</v>
      </c>
      <c r="D72" s="2">
        <v>6.74</v>
      </c>
      <c r="E72" s="2">
        <v>24.38</v>
      </c>
      <c r="F72" s="2">
        <v>33.340000000000003</v>
      </c>
    </row>
    <row r="73" spans="1:6" x14ac:dyDescent="0.3">
      <c r="A73" s="95">
        <v>45040</v>
      </c>
      <c r="B73" s="96">
        <v>0.36980324074074072</v>
      </c>
      <c r="C73" s="2">
        <v>6.28</v>
      </c>
      <c r="D73" s="2">
        <v>6.74</v>
      </c>
      <c r="E73" s="2">
        <v>24.4</v>
      </c>
      <c r="F73" s="2">
        <v>33.36</v>
      </c>
    </row>
    <row r="74" spans="1:6" x14ac:dyDescent="0.3">
      <c r="A74" s="95">
        <v>45040</v>
      </c>
      <c r="B74" s="96">
        <v>0.37049768518518517</v>
      </c>
      <c r="C74" s="2">
        <v>6.28</v>
      </c>
      <c r="D74" s="2">
        <v>6.74</v>
      </c>
      <c r="E74" s="2">
        <v>24.38</v>
      </c>
      <c r="F74" s="2">
        <v>33.29</v>
      </c>
    </row>
    <row r="75" spans="1:6" x14ac:dyDescent="0.3">
      <c r="A75" s="95">
        <v>45040</v>
      </c>
      <c r="B75" s="96">
        <v>0.37119212962962966</v>
      </c>
      <c r="C75" s="2">
        <v>6.28</v>
      </c>
      <c r="D75" s="2">
        <v>6.74</v>
      </c>
      <c r="E75" s="2">
        <v>24.37</v>
      </c>
      <c r="F75" s="2">
        <v>33.340000000000003</v>
      </c>
    </row>
    <row r="76" spans="1:6" x14ac:dyDescent="0.3">
      <c r="A76" s="95">
        <v>45040</v>
      </c>
      <c r="B76" s="96">
        <v>0.37188657407407405</v>
      </c>
      <c r="C76" s="2">
        <v>6.28</v>
      </c>
      <c r="D76" s="2">
        <v>6.74</v>
      </c>
      <c r="E76" s="2">
        <v>24.37</v>
      </c>
      <c r="F76" s="2">
        <v>33.31</v>
      </c>
    </row>
    <row r="77" spans="1:6" x14ac:dyDescent="0.3">
      <c r="A77" s="95">
        <v>45040</v>
      </c>
      <c r="B77" s="96">
        <v>0.37258101851851855</v>
      </c>
      <c r="C77" s="2">
        <v>6.28</v>
      </c>
      <c r="D77" s="2">
        <v>6.74</v>
      </c>
      <c r="E77" s="2">
        <v>24.37</v>
      </c>
      <c r="F77" s="2">
        <v>33.4</v>
      </c>
    </row>
    <row r="78" spans="1:6" x14ac:dyDescent="0.3">
      <c r="A78" s="95">
        <v>45040</v>
      </c>
      <c r="B78" s="96">
        <v>0.37327546296296293</v>
      </c>
      <c r="C78" s="2">
        <v>6.28</v>
      </c>
      <c r="D78" s="2">
        <v>6.74</v>
      </c>
      <c r="E78" s="2">
        <v>24.36</v>
      </c>
      <c r="F78" s="2">
        <v>33.51</v>
      </c>
    </row>
    <row r="79" spans="1:6" x14ac:dyDescent="0.3">
      <c r="A79" s="95">
        <v>45040</v>
      </c>
      <c r="B79" s="96">
        <v>0.37396990740740743</v>
      </c>
      <c r="C79" s="2">
        <v>6.28</v>
      </c>
      <c r="D79" s="2">
        <v>6.74</v>
      </c>
      <c r="E79" s="2">
        <v>24.36</v>
      </c>
      <c r="F79" s="2">
        <v>33.590000000000003</v>
      </c>
    </row>
    <row r="80" spans="1:6" x14ac:dyDescent="0.3">
      <c r="A80" s="95">
        <v>45040</v>
      </c>
      <c r="B80" s="96">
        <v>0.37466435185185182</v>
      </c>
      <c r="C80" s="2">
        <v>6.28</v>
      </c>
      <c r="D80" s="2">
        <v>6.74</v>
      </c>
      <c r="E80" s="2">
        <v>24.39</v>
      </c>
      <c r="F80" s="2">
        <v>33.65</v>
      </c>
    </row>
    <row r="81" spans="1:6" x14ac:dyDescent="0.3">
      <c r="A81" s="95">
        <v>45040</v>
      </c>
      <c r="B81" s="96">
        <v>0.37535879629629632</v>
      </c>
      <c r="C81" s="2">
        <v>6.28</v>
      </c>
      <c r="D81" s="2">
        <v>6.74</v>
      </c>
      <c r="E81" s="2">
        <v>24.37</v>
      </c>
      <c r="F81" s="2">
        <v>33.71</v>
      </c>
    </row>
    <row r="82" spans="1:6" x14ac:dyDescent="0.3">
      <c r="A82" s="95">
        <v>45040</v>
      </c>
      <c r="B82" s="96">
        <v>0.3760532407407407</v>
      </c>
      <c r="C82" s="2">
        <v>6.28</v>
      </c>
      <c r="D82" s="2">
        <v>6.74</v>
      </c>
      <c r="E82" s="2">
        <v>24.36</v>
      </c>
      <c r="F82" s="2">
        <v>33.74</v>
      </c>
    </row>
    <row r="83" spans="1:6" x14ac:dyDescent="0.3">
      <c r="A83" s="95">
        <v>45040</v>
      </c>
      <c r="B83" s="96">
        <v>0.3767476851851852</v>
      </c>
      <c r="C83" s="2">
        <v>6.28</v>
      </c>
      <c r="D83" s="2">
        <v>6.74</v>
      </c>
      <c r="E83" s="2">
        <v>24.37</v>
      </c>
      <c r="F83" s="2">
        <v>33.85</v>
      </c>
    </row>
    <row r="84" spans="1:6" x14ac:dyDescent="0.3">
      <c r="A84" s="95">
        <v>45040</v>
      </c>
      <c r="B84" s="96">
        <v>0.37744212962962959</v>
      </c>
      <c r="C84" s="2">
        <v>6.28</v>
      </c>
      <c r="D84" s="2">
        <v>6.74</v>
      </c>
      <c r="E84" s="2">
        <v>24.38</v>
      </c>
      <c r="F84" s="2">
        <v>33.94</v>
      </c>
    </row>
    <row r="85" spans="1:6" x14ac:dyDescent="0.3">
      <c r="A85" s="95">
        <v>45040</v>
      </c>
      <c r="B85" s="96">
        <v>0.37813657407407408</v>
      </c>
      <c r="C85" s="2">
        <v>6.28</v>
      </c>
      <c r="D85" s="2">
        <v>6.74</v>
      </c>
      <c r="E85" s="2">
        <v>24.37</v>
      </c>
      <c r="F85" s="2">
        <v>33.97</v>
      </c>
    </row>
    <row r="86" spans="1:6" x14ac:dyDescent="0.3">
      <c r="A86" s="95">
        <v>45040</v>
      </c>
      <c r="B86" s="96">
        <v>0.37883101851851847</v>
      </c>
      <c r="C86" s="2">
        <v>6.28</v>
      </c>
      <c r="D86" s="2">
        <v>6.74</v>
      </c>
      <c r="E86" s="2">
        <v>24.41</v>
      </c>
      <c r="F86" s="2">
        <v>34.049999999999997</v>
      </c>
    </row>
    <row r="87" spans="1:6" x14ac:dyDescent="0.3">
      <c r="A87" s="95">
        <v>45040</v>
      </c>
      <c r="B87" s="96">
        <v>0.37952546296296297</v>
      </c>
      <c r="C87" s="2">
        <v>6.28</v>
      </c>
      <c r="D87" s="2">
        <v>6.74</v>
      </c>
      <c r="E87" s="2">
        <v>24.4</v>
      </c>
      <c r="F87" s="2">
        <v>34.11</v>
      </c>
    </row>
    <row r="88" spans="1:6" x14ac:dyDescent="0.3">
      <c r="A88" s="95">
        <v>45040</v>
      </c>
      <c r="B88" s="96">
        <v>0.38021990740740735</v>
      </c>
      <c r="C88" s="2">
        <v>6.28</v>
      </c>
      <c r="D88" s="2">
        <v>6.74</v>
      </c>
      <c r="E88" s="2">
        <v>24.39</v>
      </c>
      <c r="F88" s="2">
        <v>34.17</v>
      </c>
    </row>
    <row r="89" spans="1:6" x14ac:dyDescent="0.3">
      <c r="A89" s="95">
        <v>45040</v>
      </c>
      <c r="B89" s="96">
        <v>0.38091435185185185</v>
      </c>
      <c r="C89" s="2">
        <v>6.28</v>
      </c>
      <c r="D89" s="2">
        <v>6.74</v>
      </c>
      <c r="E89" s="2">
        <v>24.4</v>
      </c>
      <c r="F89" s="2">
        <v>34.24</v>
      </c>
    </row>
    <row r="90" spans="1:6" x14ac:dyDescent="0.3">
      <c r="A90" s="95">
        <v>45040</v>
      </c>
      <c r="B90" s="96">
        <v>0.38160879629629635</v>
      </c>
      <c r="C90" s="2">
        <v>6.28</v>
      </c>
      <c r="D90" s="2">
        <v>6.74</v>
      </c>
      <c r="E90" s="2">
        <v>24.41</v>
      </c>
      <c r="F90" s="2">
        <v>34.31</v>
      </c>
    </row>
    <row r="91" spans="1:6" x14ac:dyDescent="0.3">
      <c r="A91" s="95">
        <v>45040</v>
      </c>
      <c r="B91" s="96">
        <v>0.38230324074074074</v>
      </c>
      <c r="C91" s="2">
        <v>6.28</v>
      </c>
      <c r="D91" s="2">
        <v>6.74</v>
      </c>
      <c r="E91" s="2">
        <v>24.4</v>
      </c>
      <c r="F91" s="2">
        <v>34.369999999999997</v>
      </c>
    </row>
    <row r="92" spans="1:6" x14ac:dyDescent="0.3">
      <c r="A92" s="95">
        <v>45040</v>
      </c>
      <c r="B92" s="96">
        <v>0.38299768518518523</v>
      </c>
      <c r="C92" s="2">
        <v>6.28</v>
      </c>
      <c r="D92" s="2">
        <v>6.74</v>
      </c>
      <c r="E92" s="2">
        <v>24.39</v>
      </c>
      <c r="F92" s="2">
        <v>34.450000000000003</v>
      </c>
    </row>
    <row r="93" spans="1:6" x14ac:dyDescent="0.3">
      <c r="A93" s="95">
        <v>45040</v>
      </c>
      <c r="B93" s="96">
        <v>0.38369212962962962</v>
      </c>
      <c r="C93" s="2">
        <v>6.28</v>
      </c>
      <c r="D93" s="2">
        <v>6.74</v>
      </c>
      <c r="E93" s="2">
        <v>24.38</v>
      </c>
      <c r="F93" s="2">
        <v>34.46</v>
      </c>
    </row>
    <row r="94" spans="1:6" x14ac:dyDescent="0.3">
      <c r="A94" s="95">
        <v>45040</v>
      </c>
      <c r="B94" s="96">
        <v>0.38438657407407412</v>
      </c>
      <c r="C94" s="2">
        <v>6.28</v>
      </c>
      <c r="D94" s="2">
        <v>6.74</v>
      </c>
      <c r="E94" s="2">
        <v>24.39</v>
      </c>
      <c r="F94" s="2">
        <v>34.5</v>
      </c>
    </row>
    <row r="95" spans="1:6" x14ac:dyDescent="0.3">
      <c r="A95" s="95">
        <v>45040</v>
      </c>
      <c r="B95" s="96">
        <v>0.3850810185185185</v>
      </c>
      <c r="C95" s="2">
        <v>6.28</v>
      </c>
      <c r="D95" s="2">
        <v>6.74</v>
      </c>
      <c r="E95" s="2">
        <v>24.38</v>
      </c>
      <c r="F95" s="2">
        <v>34.49</v>
      </c>
    </row>
    <row r="96" spans="1:6" x14ac:dyDescent="0.3">
      <c r="A96" s="95">
        <v>45040</v>
      </c>
      <c r="B96" s="96">
        <v>0.385775462962963</v>
      </c>
      <c r="C96" s="2">
        <v>6.28</v>
      </c>
      <c r="D96" s="2">
        <v>6.74</v>
      </c>
      <c r="E96" s="2">
        <v>24.38</v>
      </c>
      <c r="F96" s="2">
        <v>34.54</v>
      </c>
    </row>
    <row r="97" spans="1:6" x14ac:dyDescent="0.3">
      <c r="A97" s="95">
        <v>45040</v>
      </c>
      <c r="B97" s="96">
        <v>0.38646990740740739</v>
      </c>
      <c r="C97" s="2">
        <v>6.28</v>
      </c>
      <c r="D97" s="2">
        <v>6.74</v>
      </c>
      <c r="E97" s="2">
        <v>24.4</v>
      </c>
      <c r="F97" s="2">
        <v>34.57</v>
      </c>
    </row>
    <row r="98" spans="1:6" x14ac:dyDescent="0.3">
      <c r="A98" s="95">
        <v>45040</v>
      </c>
      <c r="B98" s="96">
        <v>0.38716435185185188</v>
      </c>
      <c r="C98" s="2">
        <v>6.28</v>
      </c>
      <c r="D98" s="2">
        <v>6.74</v>
      </c>
      <c r="E98" s="2">
        <v>24.38</v>
      </c>
      <c r="F98" s="2">
        <v>34.61</v>
      </c>
    </row>
    <row r="99" spans="1:6" x14ac:dyDescent="0.3">
      <c r="A99" s="95">
        <v>45040</v>
      </c>
      <c r="B99" s="96">
        <v>0.38785879629629627</v>
      </c>
      <c r="C99" s="2">
        <v>6.28</v>
      </c>
      <c r="D99" s="2">
        <v>6.74</v>
      </c>
      <c r="E99" s="2">
        <v>24.41</v>
      </c>
      <c r="F99" s="2">
        <v>34.56</v>
      </c>
    </row>
    <row r="100" spans="1:6" x14ac:dyDescent="0.3">
      <c r="A100" s="95">
        <v>45040</v>
      </c>
      <c r="B100" s="96">
        <v>0.38855324074074077</v>
      </c>
      <c r="C100" s="2">
        <v>6.28</v>
      </c>
      <c r="D100" s="2">
        <v>6.74</v>
      </c>
      <c r="E100" s="2">
        <v>24.42</v>
      </c>
      <c r="F100" s="2">
        <v>34.590000000000003</v>
      </c>
    </row>
    <row r="101" spans="1:6" x14ac:dyDescent="0.3">
      <c r="A101" s="95">
        <v>45040</v>
      </c>
      <c r="B101" s="96">
        <v>0.38924768518518515</v>
      </c>
      <c r="C101" s="2">
        <v>6.28</v>
      </c>
      <c r="D101" s="2">
        <v>6.74</v>
      </c>
      <c r="E101" s="2">
        <v>24.43</v>
      </c>
      <c r="F101" s="2">
        <v>34.630000000000003</v>
      </c>
    </row>
    <row r="102" spans="1:6" x14ac:dyDescent="0.3">
      <c r="A102" s="95">
        <v>45040</v>
      </c>
      <c r="B102" s="96">
        <v>0.38994212962962965</v>
      </c>
      <c r="C102" s="2">
        <v>6.28</v>
      </c>
      <c r="D102" s="2">
        <v>6.74</v>
      </c>
      <c r="E102" s="2">
        <v>24.41</v>
      </c>
      <c r="F102" s="2">
        <v>34.64</v>
      </c>
    </row>
    <row r="103" spans="1:6" x14ac:dyDescent="0.3">
      <c r="A103" s="95">
        <v>45040</v>
      </c>
      <c r="B103" s="96">
        <v>0.39063657407407404</v>
      </c>
      <c r="C103" s="2">
        <v>6.28</v>
      </c>
      <c r="D103" s="2">
        <v>6.74</v>
      </c>
      <c r="E103" s="2">
        <v>24.39</v>
      </c>
      <c r="F103" s="2">
        <v>34.659999999999997</v>
      </c>
    </row>
    <row r="104" spans="1:6" x14ac:dyDescent="0.3">
      <c r="A104" s="95">
        <v>45040</v>
      </c>
      <c r="B104" s="96">
        <v>0.39133101851851854</v>
      </c>
      <c r="C104" s="2">
        <v>6.28</v>
      </c>
      <c r="D104" s="2">
        <v>6.74</v>
      </c>
      <c r="E104" s="2">
        <v>24.38</v>
      </c>
      <c r="F104" s="2">
        <v>34.61</v>
      </c>
    </row>
    <row r="105" spans="1:6" x14ac:dyDescent="0.3">
      <c r="A105" s="95">
        <v>45040</v>
      </c>
      <c r="B105" s="96">
        <v>0.39202546296296298</v>
      </c>
      <c r="C105" s="2">
        <v>6.28</v>
      </c>
      <c r="D105" s="2">
        <v>6.74</v>
      </c>
      <c r="E105" s="2">
        <v>24.36</v>
      </c>
      <c r="F105" s="2">
        <v>34.64</v>
      </c>
    </row>
    <row r="106" spans="1:6" x14ac:dyDescent="0.3">
      <c r="A106" s="95">
        <v>45040</v>
      </c>
      <c r="B106" s="96">
        <v>0.39271990740740742</v>
      </c>
      <c r="C106" s="2">
        <v>6.28</v>
      </c>
      <c r="D106" s="2">
        <v>6.74</v>
      </c>
      <c r="E106" s="2">
        <v>24.39</v>
      </c>
      <c r="F106" s="2">
        <v>34.65</v>
      </c>
    </row>
    <row r="107" spans="1:6" x14ac:dyDescent="0.3">
      <c r="A107" s="95">
        <v>45040</v>
      </c>
      <c r="B107" s="96">
        <v>0.39341435185185186</v>
      </c>
      <c r="C107" s="2">
        <v>6.28</v>
      </c>
      <c r="D107" s="2">
        <v>6.74</v>
      </c>
      <c r="E107" s="2">
        <v>24.38</v>
      </c>
      <c r="F107" s="2">
        <v>34.630000000000003</v>
      </c>
    </row>
    <row r="108" spans="1:6" x14ac:dyDescent="0.3">
      <c r="A108" s="95">
        <v>45040</v>
      </c>
      <c r="B108" s="96">
        <v>0.3941087962962963</v>
      </c>
      <c r="C108" s="2">
        <v>6.28</v>
      </c>
      <c r="D108" s="2">
        <v>6.74</v>
      </c>
      <c r="E108" s="2">
        <v>24.39</v>
      </c>
      <c r="F108" s="2">
        <v>34.67</v>
      </c>
    </row>
    <row r="109" spans="1:6" x14ac:dyDescent="0.3">
      <c r="A109" s="95">
        <v>45040</v>
      </c>
      <c r="B109" s="96">
        <v>0.39480324074074075</v>
      </c>
      <c r="C109" s="2">
        <v>6.28</v>
      </c>
      <c r="D109" s="2">
        <v>6.74</v>
      </c>
      <c r="E109" s="2">
        <v>24.42</v>
      </c>
      <c r="F109" s="2">
        <v>34.65</v>
      </c>
    </row>
    <row r="110" spans="1:6" x14ac:dyDescent="0.3">
      <c r="A110" s="95">
        <v>45040</v>
      </c>
      <c r="B110" s="96">
        <v>0.39549768518518519</v>
      </c>
      <c r="C110" s="2">
        <v>6.28</v>
      </c>
      <c r="D110" s="2">
        <v>6.74</v>
      </c>
      <c r="E110" s="2">
        <v>24.4</v>
      </c>
      <c r="F110" s="2">
        <v>34.72</v>
      </c>
    </row>
    <row r="111" spans="1:6" x14ac:dyDescent="0.3">
      <c r="A111" s="95">
        <v>45040</v>
      </c>
      <c r="B111" s="96">
        <v>0.39619212962962963</v>
      </c>
      <c r="C111" s="2">
        <v>6.28</v>
      </c>
      <c r="D111" s="2">
        <v>6.74</v>
      </c>
      <c r="E111" s="2">
        <v>24.42</v>
      </c>
      <c r="F111" s="2">
        <v>34.770000000000003</v>
      </c>
    </row>
    <row r="112" spans="1:6" x14ac:dyDescent="0.3">
      <c r="A112" s="95">
        <v>45040</v>
      </c>
      <c r="B112" s="96">
        <v>0.39688657407407407</v>
      </c>
      <c r="C112" s="2">
        <v>6.28</v>
      </c>
      <c r="D112" s="2">
        <v>6.74</v>
      </c>
      <c r="E112" s="2">
        <v>24.42</v>
      </c>
      <c r="F112" s="2">
        <v>34.65</v>
      </c>
    </row>
    <row r="113" spans="1:6" x14ac:dyDescent="0.3">
      <c r="A113" s="95">
        <v>45040</v>
      </c>
      <c r="B113" s="96">
        <v>0.39758101851851851</v>
      </c>
      <c r="C113" s="2">
        <v>6.28</v>
      </c>
      <c r="D113" s="2">
        <v>6.74</v>
      </c>
      <c r="E113" s="2">
        <v>24.42</v>
      </c>
      <c r="F113" s="2">
        <v>34.619999999999997</v>
      </c>
    </row>
    <row r="114" spans="1:6" x14ac:dyDescent="0.3">
      <c r="A114" s="95">
        <v>45040</v>
      </c>
      <c r="B114" s="96">
        <v>0.39827546296296296</v>
      </c>
      <c r="C114" s="2">
        <v>6.28</v>
      </c>
      <c r="D114" s="2">
        <v>6.74</v>
      </c>
      <c r="E114" s="2">
        <v>24.43</v>
      </c>
      <c r="F114" s="2">
        <v>34.68</v>
      </c>
    </row>
    <row r="115" spans="1:6" x14ac:dyDescent="0.3">
      <c r="A115" s="95">
        <v>45040</v>
      </c>
      <c r="B115" s="96">
        <v>0.3989699074074074</v>
      </c>
      <c r="C115" s="2">
        <v>6.28</v>
      </c>
      <c r="D115" s="2">
        <v>6.74</v>
      </c>
      <c r="E115" s="2">
        <v>24.43</v>
      </c>
      <c r="F115" s="2">
        <v>34.700000000000003</v>
      </c>
    </row>
    <row r="116" spans="1:6" x14ac:dyDescent="0.3">
      <c r="A116" s="95">
        <v>45040</v>
      </c>
      <c r="B116" s="96">
        <v>0.39966435185185184</v>
      </c>
      <c r="C116" s="2">
        <v>6.28</v>
      </c>
      <c r="D116" s="2">
        <v>6.74</v>
      </c>
      <c r="E116" s="2">
        <v>24.43</v>
      </c>
      <c r="F116" s="2">
        <v>34.700000000000003</v>
      </c>
    </row>
    <row r="117" spans="1:6" x14ac:dyDescent="0.3">
      <c r="A117" s="95">
        <v>45040</v>
      </c>
      <c r="B117" s="96">
        <v>0.40035879629629628</v>
      </c>
      <c r="C117" s="2">
        <v>6.28</v>
      </c>
      <c r="D117" s="2">
        <v>6.74</v>
      </c>
      <c r="E117" s="2">
        <v>24.44</v>
      </c>
      <c r="F117" s="2">
        <v>34.75</v>
      </c>
    </row>
    <row r="118" spans="1:6" x14ac:dyDescent="0.3">
      <c r="A118" s="95">
        <v>45040</v>
      </c>
      <c r="B118" s="96">
        <v>0.40105324074074072</v>
      </c>
      <c r="C118" s="2">
        <v>6.28</v>
      </c>
      <c r="D118" s="2">
        <v>6.74</v>
      </c>
      <c r="E118" s="2">
        <v>24.45</v>
      </c>
      <c r="F118" s="2">
        <v>34.78</v>
      </c>
    </row>
    <row r="119" spans="1:6" x14ac:dyDescent="0.3">
      <c r="A119" s="95">
        <v>45040</v>
      </c>
      <c r="B119" s="96">
        <v>0.40174768518518517</v>
      </c>
      <c r="C119" s="2">
        <v>6.28</v>
      </c>
      <c r="D119" s="2">
        <v>6.74</v>
      </c>
      <c r="E119" s="2">
        <v>24.46</v>
      </c>
      <c r="F119" s="2">
        <v>34.799999999999997</v>
      </c>
    </row>
    <row r="120" spans="1:6" x14ac:dyDescent="0.3">
      <c r="A120" s="95">
        <v>45040</v>
      </c>
      <c r="B120" s="96">
        <v>0.40244212962962966</v>
      </c>
      <c r="C120" s="2">
        <v>6.28</v>
      </c>
      <c r="D120" s="2">
        <v>6.74</v>
      </c>
      <c r="E120" s="2">
        <v>24.48</v>
      </c>
      <c r="F120" s="2">
        <v>34.82</v>
      </c>
    </row>
    <row r="121" spans="1:6" x14ac:dyDescent="0.3">
      <c r="A121" s="95">
        <v>45040</v>
      </c>
      <c r="B121" s="96">
        <v>0.40313657407407405</v>
      </c>
      <c r="C121" s="2">
        <v>6.28</v>
      </c>
      <c r="D121" s="2">
        <v>6.74</v>
      </c>
      <c r="E121" s="2">
        <v>24.52</v>
      </c>
      <c r="F121" s="2">
        <v>34.770000000000003</v>
      </c>
    </row>
    <row r="122" spans="1:6" x14ac:dyDescent="0.3">
      <c r="A122" s="95">
        <v>45040</v>
      </c>
      <c r="B122" s="96">
        <v>0.40383101851851855</v>
      </c>
      <c r="C122" s="2">
        <v>6.28</v>
      </c>
      <c r="D122" s="2">
        <v>6.74</v>
      </c>
      <c r="E122" s="2">
        <v>24.54</v>
      </c>
      <c r="F122" s="2">
        <v>34.81</v>
      </c>
    </row>
    <row r="123" spans="1:6" x14ac:dyDescent="0.3">
      <c r="A123" s="95">
        <v>45040</v>
      </c>
      <c r="B123" s="96">
        <v>0.40452546296296293</v>
      </c>
      <c r="C123" s="2">
        <v>6.28</v>
      </c>
      <c r="D123" s="2">
        <v>6.74</v>
      </c>
      <c r="E123" s="2">
        <v>24.56</v>
      </c>
      <c r="F123" s="2">
        <v>34.81</v>
      </c>
    </row>
    <row r="124" spans="1:6" x14ac:dyDescent="0.3">
      <c r="A124" s="95">
        <v>45040</v>
      </c>
      <c r="B124" s="96">
        <v>0.40521990740740743</v>
      </c>
      <c r="C124" s="2">
        <v>6.28</v>
      </c>
      <c r="D124" s="2">
        <v>6.74</v>
      </c>
      <c r="E124" s="2">
        <v>24.54</v>
      </c>
      <c r="F124" s="2">
        <v>34.770000000000003</v>
      </c>
    </row>
    <row r="125" spans="1:6" x14ac:dyDescent="0.3">
      <c r="A125" s="95">
        <v>45040</v>
      </c>
      <c r="B125" s="96">
        <v>0.40591435185185182</v>
      </c>
      <c r="C125" s="2">
        <v>6.28</v>
      </c>
      <c r="D125" s="2">
        <v>6.74</v>
      </c>
      <c r="E125" s="2">
        <v>24.5</v>
      </c>
      <c r="F125" s="2">
        <v>34.65</v>
      </c>
    </row>
    <row r="126" spans="1:6" x14ac:dyDescent="0.3">
      <c r="A126" s="95">
        <v>45040</v>
      </c>
      <c r="B126" s="96">
        <v>0.40660879629629632</v>
      </c>
      <c r="C126" s="2">
        <v>6.28</v>
      </c>
      <c r="D126" s="2">
        <v>6.74</v>
      </c>
      <c r="E126" s="2">
        <v>24.51</v>
      </c>
      <c r="F126" s="2">
        <v>34.630000000000003</v>
      </c>
    </row>
    <row r="127" spans="1:6" x14ac:dyDescent="0.3">
      <c r="A127" s="95">
        <v>45040</v>
      </c>
      <c r="B127" s="96">
        <v>0.4073032407407407</v>
      </c>
      <c r="C127" s="2">
        <v>6.28</v>
      </c>
      <c r="D127" s="2">
        <v>6.74</v>
      </c>
      <c r="E127" s="2">
        <v>24.48</v>
      </c>
      <c r="F127" s="2">
        <v>34.729999999999997</v>
      </c>
    </row>
    <row r="128" spans="1:6" x14ac:dyDescent="0.3">
      <c r="A128" s="95">
        <v>45040</v>
      </c>
      <c r="B128" s="96">
        <v>0.4079976851851852</v>
      </c>
      <c r="C128" s="2">
        <v>6.28</v>
      </c>
      <c r="D128" s="2">
        <v>6.74</v>
      </c>
      <c r="E128" s="2">
        <v>24.49</v>
      </c>
      <c r="F128" s="2">
        <v>34.71</v>
      </c>
    </row>
    <row r="129" spans="1:6" x14ac:dyDescent="0.3">
      <c r="A129" s="95">
        <v>45040</v>
      </c>
      <c r="B129" s="96">
        <v>0.40869212962962959</v>
      </c>
      <c r="C129" s="2">
        <v>6.28</v>
      </c>
      <c r="D129" s="2">
        <v>6.74</v>
      </c>
      <c r="E129" s="2">
        <v>24.5</v>
      </c>
      <c r="F129" s="2">
        <v>34.729999999999997</v>
      </c>
    </row>
    <row r="130" spans="1:6" x14ac:dyDescent="0.3">
      <c r="A130" s="95">
        <v>45040</v>
      </c>
      <c r="B130" s="96">
        <v>0.40938657407407408</v>
      </c>
      <c r="C130" s="2">
        <v>6.28</v>
      </c>
      <c r="D130" s="2">
        <v>6.74</v>
      </c>
      <c r="E130" s="2">
        <v>24.52</v>
      </c>
      <c r="F130" s="2">
        <v>34.76</v>
      </c>
    </row>
    <row r="131" spans="1:6" x14ac:dyDescent="0.3">
      <c r="A131" s="95">
        <v>45040</v>
      </c>
      <c r="B131" s="96">
        <v>0.41008101851851847</v>
      </c>
      <c r="C131" s="2">
        <v>6.28</v>
      </c>
      <c r="D131" s="2">
        <v>6.74</v>
      </c>
      <c r="E131" s="2">
        <v>24.54</v>
      </c>
      <c r="F131" s="2">
        <v>34.770000000000003</v>
      </c>
    </row>
    <row r="132" spans="1:6" x14ac:dyDescent="0.3">
      <c r="A132" s="95">
        <v>45040</v>
      </c>
      <c r="B132" s="96">
        <v>0.41077546296296297</v>
      </c>
      <c r="C132" s="2">
        <v>6.28</v>
      </c>
      <c r="D132" s="2">
        <v>6.74</v>
      </c>
      <c r="E132" s="2">
        <v>24.52</v>
      </c>
      <c r="F132" s="2">
        <v>34.770000000000003</v>
      </c>
    </row>
    <row r="133" spans="1:6" x14ac:dyDescent="0.3">
      <c r="A133" s="95">
        <v>45040</v>
      </c>
      <c r="B133" s="96">
        <v>0.41146990740740735</v>
      </c>
      <c r="C133" s="2">
        <v>6.28</v>
      </c>
      <c r="D133" s="2">
        <v>6.74</v>
      </c>
      <c r="E133" s="2">
        <v>24.53</v>
      </c>
      <c r="F133" s="2">
        <v>34.64</v>
      </c>
    </row>
    <row r="134" spans="1:6" x14ac:dyDescent="0.3">
      <c r="A134" s="95">
        <v>45040</v>
      </c>
      <c r="B134" s="96">
        <v>0.41216435185185185</v>
      </c>
      <c r="C134" s="2">
        <v>6.28</v>
      </c>
      <c r="D134" s="2">
        <v>6.74</v>
      </c>
      <c r="E134" s="2">
        <v>24.56</v>
      </c>
      <c r="F134" s="2">
        <v>34.729999999999997</v>
      </c>
    </row>
    <row r="135" spans="1:6" x14ac:dyDescent="0.3">
      <c r="A135" s="95">
        <v>45040</v>
      </c>
      <c r="B135" s="96">
        <v>0.41285879629629635</v>
      </c>
      <c r="C135" s="2">
        <v>6.28</v>
      </c>
      <c r="D135" s="2">
        <v>6.74</v>
      </c>
      <c r="E135" s="2">
        <v>24.6</v>
      </c>
      <c r="F135" s="2">
        <v>34.729999999999997</v>
      </c>
    </row>
    <row r="136" spans="1:6" x14ac:dyDescent="0.3">
      <c r="A136" s="95">
        <v>45040</v>
      </c>
      <c r="B136" s="96">
        <v>0.41355324074074074</v>
      </c>
      <c r="C136" s="2">
        <v>6.28</v>
      </c>
      <c r="D136" s="2">
        <v>6.74</v>
      </c>
      <c r="E136" s="2">
        <v>24.61</v>
      </c>
      <c r="F136" s="2">
        <v>34.68</v>
      </c>
    </row>
    <row r="137" spans="1:6" x14ac:dyDescent="0.3">
      <c r="A137" s="95">
        <v>45040</v>
      </c>
      <c r="B137" s="96">
        <v>0.41424768518518523</v>
      </c>
      <c r="C137" s="2">
        <v>6.28</v>
      </c>
      <c r="D137" s="2">
        <v>6.74</v>
      </c>
      <c r="E137" s="2">
        <v>24.62</v>
      </c>
      <c r="F137" s="2">
        <v>34.67</v>
      </c>
    </row>
    <row r="138" spans="1:6" x14ac:dyDescent="0.3">
      <c r="A138" s="95">
        <v>45040</v>
      </c>
      <c r="B138" s="96">
        <v>0.41494212962962962</v>
      </c>
      <c r="C138" s="2">
        <v>6.28</v>
      </c>
      <c r="D138" s="2">
        <v>6.74</v>
      </c>
      <c r="E138" s="2">
        <v>24.64</v>
      </c>
      <c r="F138" s="2">
        <v>34.64</v>
      </c>
    </row>
    <row r="139" spans="1:6" x14ac:dyDescent="0.3">
      <c r="A139" s="95">
        <v>45040</v>
      </c>
      <c r="B139" s="96">
        <v>0.41563657407407412</v>
      </c>
      <c r="C139" s="2">
        <v>6.28</v>
      </c>
      <c r="D139" s="2">
        <v>6.74</v>
      </c>
      <c r="E139" s="2">
        <v>24.68</v>
      </c>
      <c r="F139" s="2">
        <v>34.65</v>
      </c>
    </row>
    <row r="140" spans="1:6" x14ac:dyDescent="0.3">
      <c r="A140" s="95">
        <v>45040</v>
      </c>
      <c r="B140" s="96">
        <v>0.4163310185185185</v>
      </c>
      <c r="C140" s="2">
        <v>6.28</v>
      </c>
      <c r="D140" s="2">
        <v>6.74</v>
      </c>
      <c r="E140" s="2">
        <v>24.66</v>
      </c>
      <c r="F140" s="2">
        <v>34.72</v>
      </c>
    </row>
    <row r="141" spans="1:6" x14ac:dyDescent="0.3">
      <c r="A141" s="95">
        <v>45040</v>
      </c>
      <c r="B141" s="96">
        <v>0.417025462962963</v>
      </c>
      <c r="C141" s="2">
        <v>6.28</v>
      </c>
      <c r="D141" s="2">
        <v>6.74</v>
      </c>
      <c r="E141" s="2">
        <v>24.7</v>
      </c>
      <c r="F141" s="2">
        <v>34.75</v>
      </c>
    </row>
    <row r="142" spans="1:6" x14ac:dyDescent="0.3">
      <c r="A142" s="95">
        <v>45040</v>
      </c>
      <c r="B142" s="96">
        <v>0.41771990740740739</v>
      </c>
      <c r="C142" s="2">
        <v>6.28</v>
      </c>
      <c r="D142" s="2">
        <v>6.74</v>
      </c>
      <c r="E142" s="2">
        <v>24.71</v>
      </c>
      <c r="F142" s="2">
        <v>34.700000000000003</v>
      </c>
    </row>
    <row r="143" spans="1:6" x14ac:dyDescent="0.3">
      <c r="A143" s="95">
        <v>45040</v>
      </c>
      <c r="B143" s="96">
        <v>0.41841435185185188</v>
      </c>
      <c r="C143" s="2">
        <v>6.28</v>
      </c>
      <c r="D143" s="2">
        <v>6.74</v>
      </c>
      <c r="E143" s="2">
        <v>24.72</v>
      </c>
      <c r="F143" s="2">
        <v>34.700000000000003</v>
      </c>
    </row>
    <row r="144" spans="1:6" x14ac:dyDescent="0.3">
      <c r="A144" s="95">
        <v>45040</v>
      </c>
      <c r="B144" s="96">
        <v>0.41910879629629627</v>
      </c>
      <c r="C144" s="2">
        <v>6.28</v>
      </c>
      <c r="D144" s="2">
        <v>6.74</v>
      </c>
      <c r="E144" s="2">
        <v>24.72</v>
      </c>
      <c r="F144" s="2">
        <v>34.68</v>
      </c>
    </row>
    <row r="145" spans="1:6" x14ac:dyDescent="0.3">
      <c r="A145" s="95">
        <v>45040</v>
      </c>
      <c r="B145" s="96">
        <v>0.41980324074074077</v>
      </c>
      <c r="C145" s="2">
        <v>6.28</v>
      </c>
      <c r="D145" s="2">
        <v>6.74</v>
      </c>
      <c r="E145" s="2">
        <v>24.72</v>
      </c>
      <c r="F145" s="2">
        <v>34.700000000000003</v>
      </c>
    </row>
    <row r="146" spans="1:6" x14ac:dyDescent="0.3">
      <c r="A146" s="95">
        <v>45040</v>
      </c>
      <c r="B146" s="96">
        <v>0.42049768518518515</v>
      </c>
      <c r="C146" s="2">
        <v>6.28</v>
      </c>
      <c r="D146" s="2">
        <v>6.74</v>
      </c>
      <c r="E146" s="2">
        <v>24.72</v>
      </c>
      <c r="F146" s="2">
        <v>34.64</v>
      </c>
    </row>
    <row r="147" spans="1:6" x14ac:dyDescent="0.3">
      <c r="A147" s="95">
        <v>45040</v>
      </c>
      <c r="B147" s="96">
        <v>0.42119212962962965</v>
      </c>
      <c r="C147" s="2">
        <v>6.28</v>
      </c>
      <c r="D147" s="2">
        <v>6.74</v>
      </c>
      <c r="E147" s="2">
        <v>24.72</v>
      </c>
      <c r="F147" s="2">
        <v>34.57</v>
      </c>
    </row>
    <row r="148" spans="1:6" x14ac:dyDescent="0.3">
      <c r="A148" s="95">
        <v>45040</v>
      </c>
      <c r="B148" s="96">
        <v>0.42188657407407404</v>
      </c>
      <c r="C148" s="2">
        <v>6.28</v>
      </c>
      <c r="D148" s="2">
        <v>6.74</v>
      </c>
      <c r="E148" s="2">
        <v>24.72</v>
      </c>
      <c r="F148" s="2">
        <v>34.6</v>
      </c>
    </row>
    <row r="149" spans="1:6" x14ac:dyDescent="0.3">
      <c r="A149" s="95">
        <v>45040</v>
      </c>
      <c r="B149" s="96">
        <v>0.42258101851851854</v>
      </c>
      <c r="C149" s="2">
        <v>6.28</v>
      </c>
      <c r="D149" s="2">
        <v>6.74</v>
      </c>
      <c r="E149" s="2">
        <v>24.7</v>
      </c>
      <c r="F149" s="2">
        <v>34.6</v>
      </c>
    </row>
    <row r="150" spans="1:6" x14ac:dyDescent="0.3">
      <c r="A150" s="95">
        <v>45040</v>
      </c>
      <c r="B150" s="96">
        <v>0.42327546296296298</v>
      </c>
      <c r="C150" s="2">
        <v>6.28</v>
      </c>
      <c r="D150" s="2">
        <v>6.74</v>
      </c>
      <c r="E150" s="2">
        <v>24.71</v>
      </c>
      <c r="F150" s="2">
        <v>34.54</v>
      </c>
    </row>
    <row r="151" spans="1:6" x14ac:dyDescent="0.3">
      <c r="A151" s="95">
        <v>45040</v>
      </c>
      <c r="B151" s="96">
        <v>0.42396990740740742</v>
      </c>
      <c r="C151" s="2">
        <v>6.28</v>
      </c>
      <c r="D151" s="2">
        <v>6.74</v>
      </c>
      <c r="E151" s="2">
        <v>24.72</v>
      </c>
      <c r="F151" s="2">
        <v>34.51</v>
      </c>
    </row>
    <row r="152" spans="1:6" x14ac:dyDescent="0.3">
      <c r="A152" s="95">
        <v>45040</v>
      </c>
      <c r="B152" s="96">
        <v>0.42466435185185186</v>
      </c>
      <c r="C152" s="2">
        <v>6.28</v>
      </c>
      <c r="D152" s="2">
        <v>6.74</v>
      </c>
      <c r="E152" s="2">
        <v>24.72</v>
      </c>
      <c r="F152" s="2">
        <v>34.53</v>
      </c>
    </row>
    <row r="153" spans="1:6" x14ac:dyDescent="0.3">
      <c r="A153" s="95">
        <v>45040</v>
      </c>
      <c r="B153" s="96">
        <v>0.4253587962962963</v>
      </c>
      <c r="C153" s="2">
        <v>6.28</v>
      </c>
      <c r="D153" s="2">
        <v>6.74</v>
      </c>
      <c r="E153" s="2">
        <v>24.72</v>
      </c>
      <c r="F153" s="2">
        <v>34.53</v>
      </c>
    </row>
    <row r="154" spans="1:6" x14ac:dyDescent="0.3">
      <c r="A154" s="95">
        <v>45040</v>
      </c>
      <c r="B154" s="96">
        <v>0.42605324074074075</v>
      </c>
      <c r="C154" s="2">
        <v>6.28</v>
      </c>
      <c r="D154" s="2">
        <v>6.74</v>
      </c>
      <c r="E154" s="2">
        <v>24.71</v>
      </c>
      <c r="F154" s="2">
        <v>34.56</v>
      </c>
    </row>
    <row r="155" spans="1:6" x14ac:dyDescent="0.3">
      <c r="A155" s="95">
        <v>45040</v>
      </c>
      <c r="B155" s="96">
        <v>0.42674768518518519</v>
      </c>
      <c r="C155" s="2">
        <v>6.28</v>
      </c>
      <c r="D155" s="2">
        <v>6.74</v>
      </c>
      <c r="E155" s="2">
        <v>24.71</v>
      </c>
      <c r="F155" s="2">
        <v>34.53</v>
      </c>
    </row>
    <row r="156" spans="1:6" x14ac:dyDescent="0.3">
      <c r="A156" s="95">
        <v>45040</v>
      </c>
      <c r="B156" s="96">
        <v>0.42744212962962963</v>
      </c>
      <c r="C156" s="2">
        <v>6.28</v>
      </c>
      <c r="D156" s="2">
        <v>6.74</v>
      </c>
      <c r="E156" s="2">
        <v>24.71</v>
      </c>
      <c r="F156" s="2">
        <v>34.549999999999997</v>
      </c>
    </row>
    <row r="157" spans="1:6" x14ac:dyDescent="0.3">
      <c r="A157" s="95">
        <v>45040</v>
      </c>
      <c r="B157" s="96">
        <v>0.42813657407407407</v>
      </c>
      <c r="C157" s="2">
        <v>6.28</v>
      </c>
      <c r="D157" s="2">
        <v>6.74</v>
      </c>
      <c r="E157" s="2">
        <v>24.71</v>
      </c>
      <c r="F157" s="2">
        <v>34.49</v>
      </c>
    </row>
    <row r="158" spans="1:6" x14ac:dyDescent="0.3">
      <c r="A158" s="95">
        <v>45040</v>
      </c>
      <c r="B158" s="96">
        <v>0.42883101851851851</v>
      </c>
      <c r="C158" s="2">
        <v>6.28</v>
      </c>
      <c r="D158" s="2">
        <v>6.74</v>
      </c>
      <c r="E158" s="2">
        <v>24.71</v>
      </c>
      <c r="F158" s="2">
        <v>34.51</v>
      </c>
    </row>
    <row r="159" spans="1:6" x14ac:dyDescent="0.3">
      <c r="A159" s="95">
        <v>45040</v>
      </c>
      <c r="B159" s="96">
        <v>0.42952546296296296</v>
      </c>
      <c r="C159" s="2">
        <v>6.28</v>
      </c>
      <c r="D159" s="2">
        <v>6.74</v>
      </c>
      <c r="E159" s="2">
        <v>24.71</v>
      </c>
      <c r="F159" s="2">
        <v>34.49</v>
      </c>
    </row>
    <row r="160" spans="1:6" x14ac:dyDescent="0.3">
      <c r="A160" s="95">
        <v>45040</v>
      </c>
      <c r="B160" s="96">
        <v>0.4302199074074074</v>
      </c>
      <c r="C160" s="2">
        <v>6.28</v>
      </c>
      <c r="D160" s="2">
        <v>6.74</v>
      </c>
      <c r="E160" s="2">
        <v>24.71</v>
      </c>
      <c r="F160" s="2">
        <v>34.409999999999997</v>
      </c>
    </row>
    <row r="161" spans="1:6" x14ac:dyDescent="0.3">
      <c r="A161" s="95">
        <v>45040</v>
      </c>
      <c r="B161" s="96">
        <v>0.43091435185185184</v>
      </c>
      <c r="C161" s="2">
        <v>6.28</v>
      </c>
      <c r="D161" s="2">
        <v>6.74</v>
      </c>
      <c r="E161" s="2">
        <v>24.71</v>
      </c>
      <c r="F161" s="2">
        <v>34.44</v>
      </c>
    </row>
    <row r="162" spans="1:6" x14ac:dyDescent="0.3">
      <c r="A162" s="95">
        <v>45040</v>
      </c>
      <c r="B162" s="96">
        <v>0.43160879629629628</v>
      </c>
      <c r="C162" s="2">
        <v>6.28</v>
      </c>
      <c r="D162" s="2">
        <v>6.74</v>
      </c>
      <c r="E162" s="2">
        <v>24.71</v>
      </c>
      <c r="F162" s="2">
        <v>34.380000000000003</v>
      </c>
    </row>
    <row r="163" spans="1:6" x14ac:dyDescent="0.3">
      <c r="A163" s="95">
        <v>45040</v>
      </c>
      <c r="B163" s="96">
        <v>0.43230324074074072</v>
      </c>
      <c r="C163" s="2">
        <v>6.28</v>
      </c>
      <c r="D163" s="2">
        <v>6.74</v>
      </c>
      <c r="E163" s="2">
        <v>24.69</v>
      </c>
      <c r="F163" s="2">
        <v>34.44</v>
      </c>
    </row>
    <row r="164" spans="1:6" x14ac:dyDescent="0.3">
      <c r="A164" s="95">
        <v>45040</v>
      </c>
      <c r="B164" s="96">
        <v>0.43299768518518517</v>
      </c>
      <c r="C164" s="2">
        <v>6.28</v>
      </c>
      <c r="D164" s="2">
        <v>6.74</v>
      </c>
      <c r="E164" s="2">
        <v>24.67</v>
      </c>
      <c r="F164" s="2">
        <v>34.450000000000003</v>
      </c>
    </row>
    <row r="165" spans="1:6" x14ac:dyDescent="0.3">
      <c r="A165" s="95">
        <v>45040</v>
      </c>
      <c r="B165" s="96">
        <v>0.43369212962962966</v>
      </c>
      <c r="C165" s="2">
        <v>6.28</v>
      </c>
      <c r="D165" s="2">
        <v>6.74</v>
      </c>
      <c r="E165" s="2">
        <v>24.65</v>
      </c>
      <c r="F165" s="2">
        <v>34.5</v>
      </c>
    </row>
    <row r="166" spans="1:6" x14ac:dyDescent="0.3">
      <c r="A166" s="95">
        <v>45040</v>
      </c>
      <c r="B166" s="96">
        <v>0.43438657407407405</v>
      </c>
      <c r="C166" s="2">
        <v>6.28</v>
      </c>
      <c r="D166" s="2">
        <v>6.74</v>
      </c>
      <c r="E166" s="2">
        <v>24.63</v>
      </c>
      <c r="F166" s="2">
        <v>34.51</v>
      </c>
    </row>
    <row r="167" spans="1:6" x14ac:dyDescent="0.3">
      <c r="A167" s="95">
        <v>45040</v>
      </c>
      <c r="B167" s="96">
        <v>0.43508101851851855</v>
      </c>
      <c r="C167" s="2">
        <v>6.28</v>
      </c>
      <c r="D167" s="2">
        <v>6.74</v>
      </c>
      <c r="E167" s="2">
        <v>24.56</v>
      </c>
      <c r="F167" s="2">
        <v>34.51</v>
      </c>
    </row>
    <row r="168" spans="1:6" x14ac:dyDescent="0.3">
      <c r="A168" s="95">
        <v>45040</v>
      </c>
      <c r="B168" s="96">
        <v>0.43577546296296293</v>
      </c>
      <c r="C168" s="2">
        <v>6.28</v>
      </c>
      <c r="D168" s="2">
        <v>6.74</v>
      </c>
      <c r="E168" s="2">
        <v>24.54</v>
      </c>
      <c r="F168" s="2">
        <v>34.39</v>
      </c>
    </row>
    <row r="169" spans="1:6" x14ac:dyDescent="0.3">
      <c r="A169" s="95">
        <v>45040</v>
      </c>
      <c r="B169" s="96">
        <v>0.43646990740740743</v>
      </c>
      <c r="C169" s="2">
        <v>6.28</v>
      </c>
      <c r="D169" s="2">
        <v>6.74</v>
      </c>
      <c r="E169" s="2">
        <v>24.52</v>
      </c>
      <c r="F169" s="2">
        <v>34.299999999999997</v>
      </c>
    </row>
    <row r="170" spans="1:6" x14ac:dyDescent="0.3">
      <c r="A170" s="95">
        <v>45040</v>
      </c>
      <c r="B170" s="96">
        <v>0.43716435185185182</v>
      </c>
      <c r="C170" s="2">
        <v>6.28</v>
      </c>
      <c r="D170" s="2">
        <v>6.74</v>
      </c>
      <c r="E170" s="2">
        <v>24.51</v>
      </c>
      <c r="F170" s="2">
        <v>34.42</v>
      </c>
    </row>
    <row r="171" spans="1:6" x14ac:dyDescent="0.3">
      <c r="A171" s="95">
        <v>45040</v>
      </c>
      <c r="B171" s="96">
        <v>0.43785879629629632</v>
      </c>
      <c r="C171" s="2">
        <v>6.28</v>
      </c>
      <c r="D171" s="2">
        <v>6.74</v>
      </c>
      <c r="E171" s="2">
        <v>24.49</v>
      </c>
      <c r="F171" s="2">
        <v>34.369999999999997</v>
      </c>
    </row>
    <row r="172" spans="1:6" x14ac:dyDescent="0.3">
      <c r="A172" s="95">
        <v>45040</v>
      </c>
      <c r="B172" s="96">
        <v>0.4385532407407407</v>
      </c>
      <c r="C172" s="2">
        <v>6.28</v>
      </c>
      <c r="D172" s="2">
        <v>6.74</v>
      </c>
      <c r="E172" s="2">
        <v>24.52</v>
      </c>
      <c r="F172" s="2">
        <v>34.22</v>
      </c>
    </row>
    <row r="173" spans="1:6" x14ac:dyDescent="0.3">
      <c r="A173" s="95">
        <v>45040</v>
      </c>
      <c r="B173" s="96">
        <v>0.4392476851851852</v>
      </c>
      <c r="C173" s="2">
        <v>6.28</v>
      </c>
      <c r="D173" s="2">
        <v>6.74</v>
      </c>
      <c r="E173" s="2">
        <v>24.47</v>
      </c>
      <c r="F173" s="2">
        <v>34.43</v>
      </c>
    </row>
    <row r="174" spans="1:6" x14ac:dyDescent="0.3">
      <c r="A174" s="95">
        <v>45040</v>
      </c>
      <c r="B174" s="96">
        <v>0.43994212962962959</v>
      </c>
      <c r="C174" s="2">
        <v>6.28</v>
      </c>
      <c r="D174" s="2">
        <v>6.74</v>
      </c>
      <c r="E174" s="2">
        <v>24.48</v>
      </c>
      <c r="F174" s="2">
        <v>34.4</v>
      </c>
    </row>
    <row r="175" spans="1:6" x14ac:dyDescent="0.3">
      <c r="A175" s="95">
        <v>45040</v>
      </c>
      <c r="B175" s="96">
        <v>0.44063657407407408</v>
      </c>
      <c r="C175" s="2">
        <v>6.28</v>
      </c>
      <c r="D175" s="2">
        <v>6.74</v>
      </c>
      <c r="E175" s="2">
        <v>24.44</v>
      </c>
      <c r="F175" s="2">
        <v>34.44</v>
      </c>
    </row>
    <row r="176" spans="1:6" x14ac:dyDescent="0.3">
      <c r="A176" s="95">
        <v>45040</v>
      </c>
      <c r="B176" s="96">
        <v>0.44133101851851847</v>
      </c>
      <c r="C176" s="2">
        <v>6.28</v>
      </c>
      <c r="D176" s="2">
        <v>6.74</v>
      </c>
      <c r="E176" s="2">
        <v>24.48</v>
      </c>
      <c r="F176" s="2">
        <v>34.44</v>
      </c>
    </row>
    <row r="177" spans="1:6" x14ac:dyDescent="0.3">
      <c r="A177" s="95">
        <v>45040</v>
      </c>
      <c r="B177" s="96">
        <v>0.44202546296296297</v>
      </c>
      <c r="C177" s="2">
        <v>6.28</v>
      </c>
      <c r="D177" s="2">
        <v>6.74</v>
      </c>
      <c r="E177" s="2">
        <v>24.45</v>
      </c>
      <c r="F177" s="2">
        <v>34.450000000000003</v>
      </c>
    </row>
    <row r="178" spans="1:6" x14ac:dyDescent="0.3">
      <c r="A178" s="95">
        <v>45040</v>
      </c>
      <c r="B178" s="96">
        <v>0.44271990740740735</v>
      </c>
      <c r="C178" s="2">
        <v>6.28</v>
      </c>
      <c r="D178" s="2">
        <v>6.74</v>
      </c>
      <c r="E178" s="2">
        <v>24.44</v>
      </c>
      <c r="F178" s="2">
        <v>34.450000000000003</v>
      </c>
    </row>
    <row r="179" spans="1:6" x14ac:dyDescent="0.3">
      <c r="A179" s="95">
        <v>45040</v>
      </c>
      <c r="B179" s="96">
        <v>0.44341435185185185</v>
      </c>
      <c r="C179" s="2">
        <v>6.28</v>
      </c>
      <c r="D179" s="2">
        <v>6.74</v>
      </c>
      <c r="E179" s="2">
        <v>24.43</v>
      </c>
      <c r="F179" s="2">
        <v>34.6</v>
      </c>
    </row>
    <row r="180" spans="1:6" x14ac:dyDescent="0.3">
      <c r="A180" s="95">
        <v>45040</v>
      </c>
      <c r="B180" s="96">
        <v>0.44410879629629635</v>
      </c>
      <c r="C180" s="2">
        <v>6.28</v>
      </c>
      <c r="D180" s="2">
        <v>6.74</v>
      </c>
      <c r="E180" s="2">
        <v>24.42</v>
      </c>
      <c r="F180" s="2">
        <v>34.56</v>
      </c>
    </row>
    <row r="181" spans="1:6" x14ac:dyDescent="0.3">
      <c r="A181" s="95">
        <v>45040</v>
      </c>
      <c r="B181" s="96">
        <v>0.44480324074074074</v>
      </c>
      <c r="C181" s="2">
        <v>6.28</v>
      </c>
      <c r="D181" s="2">
        <v>6.74</v>
      </c>
      <c r="E181" s="2">
        <v>24.43</v>
      </c>
      <c r="F181" s="2">
        <v>34.44</v>
      </c>
    </row>
    <row r="182" spans="1:6" x14ac:dyDescent="0.3">
      <c r="A182" s="95">
        <v>45040</v>
      </c>
      <c r="B182" s="96">
        <v>0.44549768518518523</v>
      </c>
      <c r="C182" s="2">
        <v>6.28</v>
      </c>
      <c r="D182" s="2">
        <v>6.74</v>
      </c>
      <c r="E182" s="2">
        <v>24.42</v>
      </c>
      <c r="F182" s="2">
        <v>34.44</v>
      </c>
    </row>
    <row r="183" spans="1:6" x14ac:dyDescent="0.3">
      <c r="A183" s="95">
        <v>45040</v>
      </c>
      <c r="B183" s="96">
        <v>0.44619212962962962</v>
      </c>
      <c r="C183" s="2">
        <v>6.28</v>
      </c>
      <c r="D183" s="2">
        <v>6.74</v>
      </c>
      <c r="E183" s="2">
        <v>24.42</v>
      </c>
      <c r="F183" s="2">
        <v>34.450000000000003</v>
      </c>
    </row>
    <row r="184" spans="1:6" x14ac:dyDescent="0.3">
      <c r="A184" s="95">
        <v>45040</v>
      </c>
      <c r="B184" s="96">
        <v>0.44688657407407412</v>
      </c>
      <c r="C184" s="2">
        <v>6.28</v>
      </c>
      <c r="D184" s="2">
        <v>6.74</v>
      </c>
      <c r="E184" s="2">
        <v>24.42</v>
      </c>
      <c r="F184" s="2">
        <v>34.450000000000003</v>
      </c>
    </row>
    <row r="185" spans="1:6" x14ac:dyDescent="0.3">
      <c r="A185" s="95">
        <v>45040</v>
      </c>
      <c r="B185" s="96">
        <v>0.4475810185185185</v>
      </c>
      <c r="C185" s="2">
        <v>6.28</v>
      </c>
      <c r="D185" s="2">
        <v>6.74</v>
      </c>
      <c r="E185" s="2">
        <v>24.41</v>
      </c>
      <c r="F185" s="2">
        <v>34.340000000000003</v>
      </c>
    </row>
    <row r="186" spans="1:6" x14ac:dyDescent="0.3">
      <c r="A186" s="95">
        <v>45040</v>
      </c>
      <c r="B186" s="96">
        <v>0.448275462962963</v>
      </c>
      <c r="C186" s="2">
        <v>6.28</v>
      </c>
      <c r="D186" s="2">
        <v>6.74</v>
      </c>
      <c r="E186" s="2">
        <v>24.42</v>
      </c>
      <c r="F186" s="2">
        <v>34.33</v>
      </c>
    </row>
    <row r="187" spans="1:6" x14ac:dyDescent="0.3">
      <c r="A187" s="95">
        <v>45040</v>
      </c>
      <c r="B187" s="96">
        <v>0.44896990740740739</v>
      </c>
      <c r="C187" s="2">
        <v>6.28</v>
      </c>
      <c r="D187" s="2">
        <v>6.74</v>
      </c>
      <c r="E187" s="2">
        <v>24.41</v>
      </c>
      <c r="F187" s="2">
        <v>34.26</v>
      </c>
    </row>
    <row r="188" spans="1:6" x14ac:dyDescent="0.3">
      <c r="A188" s="95">
        <v>45040</v>
      </c>
      <c r="B188" s="96">
        <v>0.44966435185185188</v>
      </c>
      <c r="C188" s="2">
        <v>6.28</v>
      </c>
      <c r="D188" s="2">
        <v>6.74</v>
      </c>
      <c r="E188" s="2">
        <v>24.41</v>
      </c>
      <c r="F188" s="2">
        <v>34.29</v>
      </c>
    </row>
    <row r="189" spans="1:6" x14ac:dyDescent="0.3">
      <c r="A189" s="95">
        <v>45040</v>
      </c>
      <c r="B189" s="96">
        <v>0.45035879629629627</v>
      </c>
      <c r="C189" s="2">
        <v>6.28</v>
      </c>
      <c r="D189" s="2">
        <v>6.74</v>
      </c>
      <c r="E189" s="2">
        <v>24.41</v>
      </c>
      <c r="F189" s="2">
        <v>34.42</v>
      </c>
    </row>
    <row r="190" spans="1:6" x14ac:dyDescent="0.3">
      <c r="A190" s="95">
        <v>45040</v>
      </c>
      <c r="B190" s="96">
        <v>0.45105324074074077</v>
      </c>
      <c r="C190" s="2">
        <v>6.28</v>
      </c>
      <c r="D190" s="2">
        <v>6.74</v>
      </c>
      <c r="E190" s="2">
        <v>24.4</v>
      </c>
      <c r="F190" s="2">
        <v>34.369999999999997</v>
      </c>
    </row>
    <row r="191" spans="1:6" x14ac:dyDescent="0.3">
      <c r="A191" s="95">
        <v>45040</v>
      </c>
      <c r="B191" s="96">
        <v>0.45174768518518515</v>
      </c>
      <c r="C191" s="2">
        <v>6.28</v>
      </c>
      <c r="D191" s="2">
        <v>6.74</v>
      </c>
      <c r="E191" s="2">
        <v>24.35</v>
      </c>
      <c r="F191" s="2">
        <v>34.520000000000003</v>
      </c>
    </row>
    <row r="192" spans="1:6" x14ac:dyDescent="0.3">
      <c r="A192" s="95">
        <v>45040</v>
      </c>
      <c r="B192" s="96">
        <v>0.45244212962962965</v>
      </c>
      <c r="C192" s="2">
        <v>6.28</v>
      </c>
      <c r="D192" s="2">
        <v>6.74</v>
      </c>
      <c r="E192" s="2">
        <v>24.39</v>
      </c>
      <c r="F192" s="2">
        <v>34.380000000000003</v>
      </c>
    </row>
    <row r="193" spans="1:6" x14ac:dyDescent="0.3">
      <c r="A193" s="95">
        <v>45040</v>
      </c>
      <c r="B193" s="96">
        <v>0.45313657407407404</v>
      </c>
      <c r="C193" s="2">
        <v>6.28</v>
      </c>
      <c r="D193" s="2">
        <v>6.74</v>
      </c>
      <c r="E193" s="2">
        <v>24.4</v>
      </c>
      <c r="F193" s="2">
        <v>34.299999999999997</v>
      </c>
    </row>
    <row r="194" spans="1:6" x14ac:dyDescent="0.3">
      <c r="A194" s="95">
        <v>45040</v>
      </c>
      <c r="B194" s="96">
        <v>0.45383101851851854</v>
      </c>
      <c r="C194" s="2">
        <v>6.28</v>
      </c>
      <c r="D194" s="2">
        <v>6.74</v>
      </c>
      <c r="E194" s="2">
        <v>24.35</v>
      </c>
      <c r="F194" s="2">
        <v>34.42</v>
      </c>
    </row>
    <row r="195" spans="1:6" x14ac:dyDescent="0.3">
      <c r="A195" s="95">
        <v>45040</v>
      </c>
      <c r="B195" s="96">
        <v>0.45452546296296298</v>
      </c>
      <c r="C195" s="2">
        <v>6.28</v>
      </c>
      <c r="D195" s="2">
        <v>6.74</v>
      </c>
      <c r="E195" s="2">
        <v>24.36</v>
      </c>
      <c r="F195" s="2">
        <v>34.46</v>
      </c>
    </row>
    <row r="196" spans="1:6" x14ac:dyDescent="0.3">
      <c r="A196" s="95">
        <v>45040</v>
      </c>
      <c r="B196" s="96">
        <v>0.45521990740740742</v>
      </c>
      <c r="C196" s="2">
        <v>6.28</v>
      </c>
      <c r="D196" s="2">
        <v>6.74</v>
      </c>
      <c r="E196" s="2">
        <v>24.35</v>
      </c>
      <c r="F196" s="2">
        <v>34.549999999999997</v>
      </c>
    </row>
    <row r="197" spans="1:6" x14ac:dyDescent="0.3">
      <c r="A197" s="95">
        <v>45040</v>
      </c>
      <c r="B197" s="96">
        <v>0.45591435185185186</v>
      </c>
      <c r="C197" s="2">
        <v>6.28</v>
      </c>
      <c r="D197" s="2">
        <v>6.74</v>
      </c>
      <c r="E197" s="2">
        <v>24.36</v>
      </c>
      <c r="F197" s="2">
        <v>34.619999999999997</v>
      </c>
    </row>
    <row r="198" spans="1:6" x14ac:dyDescent="0.3">
      <c r="A198" s="95">
        <v>45040</v>
      </c>
      <c r="B198" s="96">
        <v>0.4566087962962963</v>
      </c>
      <c r="C198" s="2">
        <v>6.28</v>
      </c>
      <c r="D198" s="2">
        <v>6.74</v>
      </c>
      <c r="E198" s="2">
        <v>24.37</v>
      </c>
      <c r="F198" s="2">
        <v>34.659999999999997</v>
      </c>
    </row>
    <row r="199" spans="1:6" x14ac:dyDescent="0.3">
      <c r="A199" s="95">
        <v>45040</v>
      </c>
      <c r="B199" s="96">
        <v>0.45730324074074075</v>
      </c>
      <c r="C199" s="2">
        <v>6.28</v>
      </c>
      <c r="D199" s="2">
        <v>6.74</v>
      </c>
      <c r="E199" s="2">
        <v>24.39</v>
      </c>
      <c r="F199" s="2">
        <v>34.67</v>
      </c>
    </row>
    <row r="200" spans="1:6" x14ac:dyDescent="0.3">
      <c r="A200" s="95">
        <v>45040</v>
      </c>
      <c r="B200" s="96">
        <v>0.45799768518518519</v>
      </c>
      <c r="C200" s="2">
        <v>6.28</v>
      </c>
      <c r="D200" s="2">
        <v>6.74</v>
      </c>
      <c r="E200" s="2">
        <v>24.4</v>
      </c>
      <c r="F200" s="2">
        <v>34.65</v>
      </c>
    </row>
    <row r="201" spans="1:6" x14ac:dyDescent="0.3">
      <c r="A201" s="95">
        <v>45040</v>
      </c>
      <c r="B201" s="96">
        <v>0.45869212962962963</v>
      </c>
      <c r="C201" s="2">
        <v>6.28</v>
      </c>
      <c r="D201" s="2">
        <v>6.74</v>
      </c>
      <c r="E201" s="2">
        <v>24.38</v>
      </c>
      <c r="F201" s="2">
        <v>34.64</v>
      </c>
    </row>
    <row r="202" spans="1:6" x14ac:dyDescent="0.3">
      <c r="A202" s="95">
        <v>45040</v>
      </c>
      <c r="B202" s="96">
        <v>0.45938657407407407</v>
      </c>
      <c r="C202" s="2">
        <v>6.28</v>
      </c>
      <c r="D202" s="2">
        <v>6.74</v>
      </c>
      <c r="E202" s="2">
        <v>24.36</v>
      </c>
      <c r="F202" s="2">
        <v>34.619999999999997</v>
      </c>
    </row>
    <row r="203" spans="1:6" x14ac:dyDescent="0.3">
      <c r="A203" s="95">
        <v>45040</v>
      </c>
      <c r="B203" s="96">
        <v>0.46008101851851851</v>
      </c>
      <c r="C203" s="2">
        <v>6.28</v>
      </c>
      <c r="D203" s="2">
        <v>6.74</v>
      </c>
      <c r="E203" s="2">
        <v>24.39</v>
      </c>
      <c r="F203" s="2">
        <v>34.619999999999997</v>
      </c>
    </row>
    <row r="204" spans="1:6" x14ac:dyDescent="0.3">
      <c r="A204" s="95">
        <v>45040</v>
      </c>
      <c r="B204" s="96">
        <v>0.46077546296296296</v>
      </c>
      <c r="C204" s="2">
        <v>6.28</v>
      </c>
      <c r="D204" s="2">
        <v>6.74</v>
      </c>
      <c r="E204" s="2">
        <v>24.4</v>
      </c>
      <c r="F204" s="2">
        <v>34.61</v>
      </c>
    </row>
    <row r="205" spans="1:6" x14ac:dyDescent="0.3">
      <c r="A205" s="95">
        <v>45040</v>
      </c>
      <c r="B205" s="96">
        <v>0.4614699074074074</v>
      </c>
      <c r="C205" s="2">
        <v>6.28</v>
      </c>
      <c r="D205" s="2">
        <v>6.74</v>
      </c>
      <c r="E205" s="2">
        <v>24.39</v>
      </c>
      <c r="F205" s="2">
        <v>34.64</v>
      </c>
    </row>
    <row r="206" spans="1:6" x14ac:dyDescent="0.3">
      <c r="A206" s="95">
        <v>45040</v>
      </c>
      <c r="B206" s="96">
        <v>0.46216435185185184</v>
      </c>
      <c r="C206" s="2">
        <v>6.28</v>
      </c>
      <c r="D206" s="2">
        <v>6.74</v>
      </c>
      <c r="E206" s="2">
        <v>24.38</v>
      </c>
      <c r="F206" s="2">
        <v>34.700000000000003</v>
      </c>
    </row>
    <row r="207" spans="1:6" x14ac:dyDescent="0.3">
      <c r="A207" s="95">
        <v>45040</v>
      </c>
      <c r="B207" s="96">
        <v>0.46285879629629628</v>
      </c>
      <c r="C207" s="2">
        <v>6.28</v>
      </c>
      <c r="D207" s="2">
        <v>6.74</v>
      </c>
      <c r="E207" s="2">
        <v>24.38</v>
      </c>
      <c r="F207" s="2">
        <v>34.700000000000003</v>
      </c>
    </row>
    <row r="208" spans="1:6" x14ac:dyDescent="0.3">
      <c r="A208" s="95">
        <v>45040</v>
      </c>
      <c r="B208" s="96">
        <v>0.46355324074074072</v>
      </c>
      <c r="C208" s="2">
        <v>6.28</v>
      </c>
      <c r="D208" s="2">
        <v>6.74</v>
      </c>
      <c r="E208" s="2">
        <v>24.38</v>
      </c>
      <c r="F208" s="2">
        <v>34.770000000000003</v>
      </c>
    </row>
    <row r="209" spans="1:6" x14ac:dyDescent="0.3">
      <c r="A209" s="95">
        <v>45040</v>
      </c>
      <c r="B209" s="96">
        <v>0.46424768518518517</v>
      </c>
      <c r="C209" s="2">
        <v>6.28</v>
      </c>
      <c r="D209" s="2">
        <v>6.74</v>
      </c>
      <c r="E209" s="2">
        <v>24.37</v>
      </c>
      <c r="F209" s="2">
        <v>34.78</v>
      </c>
    </row>
    <row r="210" spans="1:6" x14ac:dyDescent="0.3">
      <c r="A210" s="95">
        <v>45040</v>
      </c>
      <c r="B210" s="96">
        <v>0.46494212962962966</v>
      </c>
      <c r="C210" s="2">
        <v>6.28</v>
      </c>
      <c r="D210" s="2">
        <v>6.74</v>
      </c>
      <c r="E210" s="2">
        <v>24.32</v>
      </c>
      <c r="F210" s="2">
        <v>34.880000000000003</v>
      </c>
    </row>
    <row r="211" spans="1:6" x14ac:dyDescent="0.3">
      <c r="A211" s="95">
        <v>45040</v>
      </c>
      <c r="B211" s="96">
        <v>0.46563657407407405</v>
      </c>
      <c r="C211" s="2">
        <v>6.28</v>
      </c>
      <c r="D211" s="2">
        <v>6.74</v>
      </c>
      <c r="E211" s="2">
        <v>24.38</v>
      </c>
      <c r="F211" s="2">
        <v>34.83</v>
      </c>
    </row>
    <row r="212" spans="1:6" x14ac:dyDescent="0.3">
      <c r="A212" s="95">
        <v>45040</v>
      </c>
      <c r="B212" s="96">
        <v>0.46633101851851855</v>
      </c>
      <c r="C212" s="2">
        <v>6.28</v>
      </c>
      <c r="D212" s="2">
        <v>6.74</v>
      </c>
      <c r="E212" s="2">
        <v>24.37</v>
      </c>
      <c r="F212" s="2">
        <v>34.76</v>
      </c>
    </row>
    <row r="213" spans="1:6" x14ac:dyDescent="0.3">
      <c r="A213" s="95">
        <v>45040</v>
      </c>
      <c r="B213" s="96">
        <v>0.46702546296296293</v>
      </c>
      <c r="C213" s="2">
        <v>6.28</v>
      </c>
      <c r="D213" s="2">
        <v>6.74</v>
      </c>
      <c r="E213" s="2">
        <v>24.39</v>
      </c>
      <c r="F213" s="2">
        <v>34.76</v>
      </c>
    </row>
    <row r="214" spans="1:6" x14ac:dyDescent="0.3">
      <c r="A214" s="95">
        <v>45040</v>
      </c>
      <c r="B214" s="96">
        <v>0.46771990740740743</v>
      </c>
      <c r="C214" s="2">
        <v>6.28</v>
      </c>
      <c r="D214" s="2">
        <v>6.74</v>
      </c>
      <c r="E214" s="2">
        <v>24.35</v>
      </c>
      <c r="F214" s="2">
        <v>34.78</v>
      </c>
    </row>
    <row r="215" spans="1:6" x14ac:dyDescent="0.3">
      <c r="A215" s="95">
        <v>45040</v>
      </c>
      <c r="B215" s="96">
        <v>0.46841435185185182</v>
      </c>
      <c r="C215" s="2">
        <v>6.28</v>
      </c>
      <c r="D215" s="2">
        <v>6.74</v>
      </c>
      <c r="E215" s="2">
        <v>24.37</v>
      </c>
      <c r="F215" s="2">
        <v>34.75</v>
      </c>
    </row>
    <row r="216" spans="1:6" x14ac:dyDescent="0.3">
      <c r="A216" s="95">
        <v>45040</v>
      </c>
      <c r="B216" s="96">
        <v>0.46910879629629632</v>
      </c>
      <c r="C216" s="2">
        <v>6.28</v>
      </c>
      <c r="D216" s="2">
        <v>6.74</v>
      </c>
      <c r="E216" s="2">
        <v>24.38</v>
      </c>
      <c r="F216" s="2">
        <v>34.78</v>
      </c>
    </row>
    <row r="217" spans="1:6" x14ac:dyDescent="0.3">
      <c r="A217" s="95">
        <v>45040</v>
      </c>
      <c r="B217" s="96">
        <v>0.4698032407407407</v>
      </c>
      <c r="C217" s="2">
        <v>6.28</v>
      </c>
      <c r="D217" s="2">
        <v>6.74</v>
      </c>
      <c r="E217" s="2">
        <v>24.39</v>
      </c>
      <c r="F217" s="2">
        <v>34.83</v>
      </c>
    </row>
    <row r="218" spans="1:6" x14ac:dyDescent="0.3">
      <c r="A218" s="95">
        <v>45040</v>
      </c>
      <c r="B218" s="96">
        <v>0.4704976851851852</v>
      </c>
      <c r="C218" s="2">
        <v>6.28</v>
      </c>
      <c r="D218" s="2">
        <v>6.74</v>
      </c>
      <c r="E218" s="2">
        <v>24.4</v>
      </c>
      <c r="F218" s="2">
        <v>34.69</v>
      </c>
    </row>
    <row r="219" spans="1:6" x14ac:dyDescent="0.3">
      <c r="A219" s="95">
        <v>45040</v>
      </c>
      <c r="B219" s="96">
        <v>0.47119212962962959</v>
      </c>
      <c r="C219" s="2">
        <v>6.28</v>
      </c>
      <c r="D219" s="2">
        <v>6.74</v>
      </c>
      <c r="E219" s="2">
        <v>24.37</v>
      </c>
      <c r="F219" s="2">
        <v>34.78</v>
      </c>
    </row>
    <row r="220" spans="1:6" x14ac:dyDescent="0.3">
      <c r="A220" s="95">
        <v>45040</v>
      </c>
      <c r="B220" s="96">
        <v>0.47188657407407408</v>
      </c>
      <c r="C220" s="2">
        <v>6.28</v>
      </c>
      <c r="D220" s="2">
        <v>6.74</v>
      </c>
      <c r="E220" s="2">
        <v>24.38</v>
      </c>
      <c r="F220" s="2">
        <v>34.79</v>
      </c>
    </row>
    <row r="221" spans="1:6" x14ac:dyDescent="0.3">
      <c r="A221" s="95">
        <v>45040</v>
      </c>
      <c r="B221" s="96">
        <v>0.47258101851851847</v>
      </c>
      <c r="C221" s="2">
        <v>6.28</v>
      </c>
      <c r="D221" s="2">
        <v>6.74</v>
      </c>
      <c r="E221" s="2">
        <v>24.39</v>
      </c>
      <c r="F221" s="2">
        <v>34.869999999999997</v>
      </c>
    </row>
    <row r="222" spans="1:6" x14ac:dyDescent="0.3">
      <c r="A222" s="95">
        <v>45040</v>
      </c>
      <c r="B222" s="96">
        <v>0.47327546296296297</v>
      </c>
      <c r="C222" s="2">
        <v>6.28</v>
      </c>
      <c r="D222" s="2">
        <v>6.74</v>
      </c>
      <c r="E222" s="2">
        <v>24.41</v>
      </c>
      <c r="F222" s="2">
        <v>34.880000000000003</v>
      </c>
    </row>
    <row r="223" spans="1:6" x14ac:dyDescent="0.3">
      <c r="A223" s="95">
        <v>45040</v>
      </c>
      <c r="B223" s="96">
        <v>0.47396990740740735</v>
      </c>
      <c r="C223" s="2">
        <v>6.28</v>
      </c>
      <c r="D223" s="2">
        <v>6.74</v>
      </c>
      <c r="E223" s="2">
        <v>24.4</v>
      </c>
      <c r="F223" s="2">
        <v>34.86</v>
      </c>
    </row>
    <row r="224" spans="1:6" x14ac:dyDescent="0.3">
      <c r="A224" s="95">
        <v>45040</v>
      </c>
      <c r="B224" s="96">
        <v>0.47466435185185185</v>
      </c>
      <c r="C224" s="2">
        <v>6.28</v>
      </c>
      <c r="D224" s="2">
        <v>6.74</v>
      </c>
      <c r="E224" s="2">
        <v>24.41</v>
      </c>
      <c r="F224" s="2">
        <v>34.76</v>
      </c>
    </row>
    <row r="225" spans="1:6" x14ac:dyDescent="0.3">
      <c r="A225" s="95">
        <v>45040</v>
      </c>
      <c r="B225" s="96">
        <v>0.47535879629629635</v>
      </c>
      <c r="C225" s="2">
        <v>6.28</v>
      </c>
      <c r="D225" s="2">
        <v>6.74</v>
      </c>
      <c r="E225" s="2">
        <v>24.34</v>
      </c>
      <c r="F225" s="2">
        <v>34.840000000000003</v>
      </c>
    </row>
    <row r="226" spans="1:6" x14ac:dyDescent="0.3">
      <c r="A226" s="95">
        <v>45040</v>
      </c>
      <c r="B226" s="96">
        <v>0.47605324074074074</v>
      </c>
      <c r="C226" s="2">
        <v>6.28</v>
      </c>
      <c r="D226" s="2">
        <v>6.74</v>
      </c>
      <c r="E226" s="2">
        <v>24.39</v>
      </c>
      <c r="F226" s="2">
        <v>34.86</v>
      </c>
    </row>
    <row r="227" spans="1:6" x14ac:dyDescent="0.3">
      <c r="A227" s="95">
        <v>45040</v>
      </c>
      <c r="B227" s="96">
        <v>0.47674768518518523</v>
      </c>
      <c r="C227" s="2">
        <v>6.28</v>
      </c>
      <c r="D227" s="2">
        <v>6.74</v>
      </c>
      <c r="E227" s="2">
        <v>24.41</v>
      </c>
      <c r="F227" s="2">
        <v>34.840000000000003</v>
      </c>
    </row>
    <row r="228" spans="1:6" x14ac:dyDescent="0.3">
      <c r="A228" s="95">
        <v>45040</v>
      </c>
      <c r="B228" s="96">
        <v>0.47744212962962962</v>
      </c>
      <c r="C228" s="2">
        <v>6.28</v>
      </c>
      <c r="D228" s="2">
        <v>6.74</v>
      </c>
      <c r="E228" s="2">
        <v>24.4</v>
      </c>
      <c r="F228" s="2">
        <v>34.85</v>
      </c>
    </row>
    <row r="229" spans="1:6" x14ac:dyDescent="0.3">
      <c r="A229" s="95">
        <v>45040</v>
      </c>
      <c r="B229" s="96">
        <v>0.47813657407407412</v>
      </c>
      <c r="C229" s="2">
        <v>6.28</v>
      </c>
      <c r="D229" s="2">
        <v>6.74</v>
      </c>
      <c r="E229" s="2">
        <v>24.38</v>
      </c>
      <c r="F229" s="2">
        <v>34.86</v>
      </c>
    </row>
    <row r="230" spans="1:6" x14ac:dyDescent="0.3">
      <c r="A230" s="95">
        <v>45040</v>
      </c>
      <c r="B230" s="96">
        <v>0.4788310185185185</v>
      </c>
      <c r="C230" s="2">
        <v>6.28</v>
      </c>
      <c r="D230" s="2">
        <v>6.74</v>
      </c>
      <c r="E230" s="2">
        <v>24.35</v>
      </c>
      <c r="F230" s="2">
        <v>34.909999999999997</v>
      </c>
    </row>
    <row r="231" spans="1:6" x14ac:dyDescent="0.3">
      <c r="A231" s="95">
        <v>45040</v>
      </c>
      <c r="B231" s="96">
        <v>0.479525462962963</v>
      </c>
      <c r="C231" s="2">
        <v>6.27</v>
      </c>
      <c r="D231" s="2">
        <v>6.74</v>
      </c>
      <c r="E231" s="2">
        <v>24.41</v>
      </c>
      <c r="F231" s="2">
        <v>34.840000000000003</v>
      </c>
    </row>
    <row r="232" spans="1:6" x14ac:dyDescent="0.3">
      <c r="A232" s="95">
        <v>45040</v>
      </c>
      <c r="B232" s="96">
        <v>0.48021990740740739</v>
      </c>
      <c r="C232" s="2">
        <v>6.28</v>
      </c>
      <c r="D232" s="2">
        <v>6.74</v>
      </c>
      <c r="E232" s="2">
        <v>24.42</v>
      </c>
      <c r="F232" s="2">
        <v>34.75</v>
      </c>
    </row>
    <row r="233" spans="1:6" x14ac:dyDescent="0.3">
      <c r="A233" s="95">
        <v>45040</v>
      </c>
      <c r="B233" s="96">
        <v>0.48091435185185188</v>
      </c>
      <c r="C233" s="2">
        <v>6.28</v>
      </c>
      <c r="D233" s="2">
        <v>6.74</v>
      </c>
      <c r="E233" s="2">
        <v>24.42</v>
      </c>
      <c r="F233" s="2">
        <v>34.799999999999997</v>
      </c>
    </row>
    <row r="234" spans="1:6" x14ac:dyDescent="0.3">
      <c r="A234" s="95">
        <v>45040</v>
      </c>
      <c r="B234" s="96">
        <v>0.48160879629629627</v>
      </c>
      <c r="C234" s="2">
        <v>6.28</v>
      </c>
      <c r="D234" s="2">
        <v>6.74</v>
      </c>
      <c r="E234" s="2">
        <v>24.42</v>
      </c>
      <c r="F234" s="2">
        <v>34.840000000000003</v>
      </c>
    </row>
    <row r="235" spans="1:6" x14ac:dyDescent="0.3">
      <c r="A235" s="95">
        <v>45040</v>
      </c>
      <c r="B235" s="96">
        <v>0.48230324074074077</v>
      </c>
      <c r="C235" s="2">
        <v>6.28</v>
      </c>
      <c r="D235" s="2">
        <v>6.74</v>
      </c>
      <c r="E235" s="2">
        <v>24.42</v>
      </c>
      <c r="F235" s="2">
        <v>34.85</v>
      </c>
    </row>
    <row r="236" spans="1:6" x14ac:dyDescent="0.3">
      <c r="A236" s="95">
        <v>45040</v>
      </c>
      <c r="B236" s="96">
        <v>0.48299768518518515</v>
      </c>
      <c r="C236" s="2">
        <v>6.28</v>
      </c>
      <c r="D236" s="2">
        <v>6.74</v>
      </c>
      <c r="E236" s="2">
        <v>24.42</v>
      </c>
      <c r="F236" s="2">
        <v>34.86</v>
      </c>
    </row>
    <row r="237" spans="1:6" x14ac:dyDescent="0.3">
      <c r="A237" s="95">
        <v>45040</v>
      </c>
      <c r="B237" s="96">
        <v>0.48369212962962965</v>
      </c>
      <c r="C237" s="2">
        <v>6.28</v>
      </c>
      <c r="D237" s="2">
        <v>6.74</v>
      </c>
      <c r="E237" s="2">
        <v>24.42</v>
      </c>
      <c r="F237" s="2">
        <v>34.85</v>
      </c>
    </row>
    <row r="238" spans="1:6" x14ac:dyDescent="0.3">
      <c r="A238" s="95">
        <v>45040</v>
      </c>
      <c r="B238" s="96">
        <v>0.48438657407407404</v>
      </c>
      <c r="C238" s="2">
        <v>6.28</v>
      </c>
      <c r="D238" s="2">
        <v>6.74</v>
      </c>
      <c r="E238" s="2">
        <v>24.42</v>
      </c>
      <c r="F238" s="2">
        <v>34.79</v>
      </c>
    </row>
    <row r="239" spans="1:6" x14ac:dyDescent="0.3">
      <c r="A239" s="95">
        <v>45040</v>
      </c>
      <c r="B239" s="96">
        <v>0.48508101851851854</v>
      </c>
      <c r="C239" s="2">
        <v>6.28</v>
      </c>
      <c r="D239" s="2">
        <v>6.74</v>
      </c>
      <c r="E239" s="2">
        <v>24.42</v>
      </c>
      <c r="F239" s="2">
        <v>34.83</v>
      </c>
    </row>
    <row r="240" spans="1:6" x14ac:dyDescent="0.3">
      <c r="A240" s="95">
        <v>45040</v>
      </c>
      <c r="B240" s="96">
        <v>0.48577546296296298</v>
      </c>
      <c r="C240" s="2">
        <v>6.28</v>
      </c>
      <c r="D240" s="2">
        <v>6.74</v>
      </c>
      <c r="E240" s="2">
        <v>24.42</v>
      </c>
      <c r="F240" s="2">
        <v>34.82</v>
      </c>
    </row>
    <row r="241" spans="1:6" x14ac:dyDescent="0.3">
      <c r="A241" s="95">
        <v>45040</v>
      </c>
      <c r="B241" s="96">
        <v>0.48646990740740742</v>
      </c>
      <c r="C241" s="2">
        <v>6.28</v>
      </c>
      <c r="D241" s="2">
        <v>6.74</v>
      </c>
      <c r="E241" s="2">
        <v>24.42</v>
      </c>
      <c r="F241" s="2">
        <v>34.840000000000003</v>
      </c>
    </row>
    <row r="242" spans="1:6" x14ac:dyDescent="0.3">
      <c r="A242" s="95">
        <v>45040</v>
      </c>
      <c r="B242" s="96">
        <v>0.48716435185185186</v>
      </c>
      <c r="C242" s="2">
        <v>6.28</v>
      </c>
      <c r="D242" s="2">
        <v>6.74</v>
      </c>
      <c r="E242" s="2">
        <v>24.44</v>
      </c>
      <c r="F242" s="2">
        <v>34.840000000000003</v>
      </c>
    </row>
    <row r="243" spans="1:6" x14ac:dyDescent="0.3">
      <c r="A243" s="95">
        <v>45040</v>
      </c>
      <c r="B243" s="96">
        <v>0.4878587962962963</v>
      </c>
      <c r="C243" s="2">
        <v>6.28</v>
      </c>
      <c r="D243" s="2">
        <v>6.74</v>
      </c>
      <c r="E243" s="2">
        <v>24.45</v>
      </c>
      <c r="F243" s="2">
        <v>34.75</v>
      </c>
    </row>
    <row r="244" spans="1:6" x14ac:dyDescent="0.3">
      <c r="A244" s="95">
        <v>45040</v>
      </c>
      <c r="B244" s="96">
        <v>0.48855324074074075</v>
      </c>
      <c r="C244" s="2">
        <v>6.28</v>
      </c>
      <c r="D244" s="2">
        <v>6.74</v>
      </c>
      <c r="E244" s="2">
        <v>24.46</v>
      </c>
      <c r="F244" s="2">
        <v>34.729999999999997</v>
      </c>
    </row>
    <row r="245" spans="1:6" x14ac:dyDescent="0.3">
      <c r="A245" s="95">
        <v>45040</v>
      </c>
      <c r="B245" s="96">
        <v>0.48924768518518519</v>
      </c>
      <c r="C245" s="2">
        <v>6.28</v>
      </c>
      <c r="D245" s="2">
        <v>6.74</v>
      </c>
      <c r="E245" s="2">
        <v>24.46</v>
      </c>
      <c r="F245" s="2">
        <v>34.75</v>
      </c>
    </row>
    <row r="246" spans="1:6" x14ac:dyDescent="0.3">
      <c r="A246" s="95">
        <v>45040</v>
      </c>
      <c r="B246" s="96">
        <v>0.48994212962962963</v>
      </c>
      <c r="C246" s="2">
        <v>6.28</v>
      </c>
      <c r="D246" s="2">
        <v>6.74</v>
      </c>
      <c r="E246" s="2">
        <v>24.44</v>
      </c>
      <c r="F246" s="2">
        <v>34.72</v>
      </c>
    </row>
    <row r="247" spans="1:6" x14ac:dyDescent="0.3">
      <c r="A247" s="95">
        <v>45040</v>
      </c>
      <c r="B247" s="96">
        <v>0.49063657407407407</v>
      </c>
      <c r="C247" s="2">
        <v>6.28</v>
      </c>
      <c r="D247" s="2">
        <v>6.74</v>
      </c>
      <c r="E247" s="2">
        <v>24.44</v>
      </c>
      <c r="F247" s="2">
        <v>34.76</v>
      </c>
    </row>
    <row r="248" spans="1:6" x14ac:dyDescent="0.3">
      <c r="A248" s="95">
        <v>45040</v>
      </c>
      <c r="B248" s="96">
        <v>0.49133101851851851</v>
      </c>
      <c r="C248" s="2">
        <v>6.28</v>
      </c>
      <c r="D248" s="2">
        <v>6.74</v>
      </c>
      <c r="E248" s="2">
        <v>24.44</v>
      </c>
      <c r="F248" s="2">
        <v>34.799999999999997</v>
      </c>
    </row>
    <row r="249" spans="1:6" x14ac:dyDescent="0.3">
      <c r="A249" s="95">
        <v>45040</v>
      </c>
      <c r="B249" s="96">
        <v>0.49202546296296296</v>
      </c>
      <c r="C249" s="2">
        <v>6.28</v>
      </c>
      <c r="D249" s="2">
        <v>6.74</v>
      </c>
      <c r="E249" s="2">
        <v>24.49</v>
      </c>
      <c r="F249" s="2">
        <v>34.72</v>
      </c>
    </row>
    <row r="250" spans="1:6" x14ac:dyDescent="0.3">
      <c r="A250" s="95">
        <v>45040</v>
      </c>
      <c r="B250" s="96">
        <v>0.4927199074074074</v>
      </c>
      <c r="C250" s="2">
        <v>6.28</v>
      </c>
      <c r="D250" s="2">
        <v>6.74</v>
      </c>
      <c r="E250" s="2">
        <v>24.47</v>
      </c>
      <c r="F250" s="2">
        <v>34.770000000000003</v>
      </c>
    </row>
    <row r="251" spans="1:6" x14ac:dyDescent="0.3">
      <c r="A251" s="95">
        <v>45040</v>
      </c>
      <c r="B251" s="96">
        <v>0.49341435185185184</v>
      </c>
      <c r="C251" s="2">
        <v>6.28</v>
      </c>
      <c r="D251" s="2">
        <v>6.74</v>
      </c>
      <c r="E251" s="2">
        <v>24.47</v>
      </c>
      <c r="F251" s="2">
        <v>34.76</v>
      </c>
    </row>
    <row r="252" spans="1:6" x14ac:dyDescent="0.3">
      <c r="A252" s="95">
        <v>45040</v>
      </c>
      <c r="B252" s="96">
        <v>0.49410879629629628</v>
      </c>
      <c r="C252" s="2">
        <v>6.28</v>
      </c>
      <c r="D252" s="2">
        <v>6.74</v>
      </c>
      <c r="E252" s="2">
        <v>24.49</v>
      </c>
      <c r="F252" s="2">
        <v>34.799999999999997</v>
      </c>
    </row>
    <row r="253" spans="1:6" x14ac:dyDescent="0.3">
      <c r="A253" s="95">
        <v>45040</v>
      </c>
      <c r="B253" s="96">
        <v>0.49480324074074072</v>
      </c>
      <c r="C253" s="2">
        <v>6.28</v>
      </c>
      <c r="D253" s="2">
        <v>6.74</v>
      </c>
      <c r="E253" s="2">
        <v>24.48</v>
      </c>
      <c r="F253" s="2">
        <v>34.82</v>
      </c>
    </row>
    <row r="254" spans="1:6" x14ac:dyDescent="0.3">
      <c r="A254" s="95">
        <v>45040</v>
      </c>
      <c r="B254" s="96">
        <v>0.49549768518518517</v>
      </c>
      <c r="C254" s="2">
        <v>6.28</v>
      </c>
      <c r="D254" s="2">
        <v>6.74</v>
      </c>
      <c r="E254" s="2">
        <v>24.49</v>
      </c>
      <c r="F254" s="2">
        <v>34.840000000000003</v>
      </c>
    </row>
    <row r="255" spans="1:6" x14ac:dyDescent="0.3">
      <c r="A255" s="95">
        <v>45040</v>
      </c>
      <c r="B255" s="96">
        <v>0.49619212962962966</v>
      </c>
      <c r="C255" s="2">
        <v>6.28</v>
      </c>
      <c r="D255" s="2">
        <v>6.74</v>
      </c>
      <c r="E255" s="2">
        <v>24.49</v>
      </c>
      <c r="F255" s="2">
        <v>34.840000000000003</v>
      </c>
    </row>
    <row r="256" spans="1:6" x14ac:dyDescent="0.3">
      <c r="A256" s="95">
        <v>45040</v>
      </c>
      <c r="B256" s="96">
        <v>0.49688657407407405</v>
      </c>
      <c r="C256" s="2">
        <v>6.28</v>
      </c>
      <c r="D256" s="2">
        <v>6.74</v>
      </c>
      <c r="E256" s="2">
        <v>24.51</v>
      </c>
      <c r="F256" s="2">
        <v>34.799999999999997</v>
      </c>
    </row>
    <row r="257" spans="1:6" x14ac:dyDescent="0.3">
      <c r="A257" s="95">
        <v>45040</v>
      </c>
      <c r="B257" s="96">
        <v>0.49758101851851855</v>
      </c>
      <c r="C257" s="2">
        <v>6.28</v>
      </c>
      <c r="D257" s="2">
        <v>6.74</v>
      </c>
      <c r="E257" s="2">
        <v>24.52</v>
      </c>
      <c r="F257" s="2">
        <v>34.76</v>
      </c>
    </row>
    <row r="258" spans="1:6" x14ac:dyDescent="0.3">
      <c r="A258" s="95">
        <v>45040</v>
      </c>
      <c r="B258" s="96">
        <v>0.49827546296296293</v>
      </c>
      <c r="C258" s="2">
        <v>6.28</v>
      </c>
      <c r="D258" s="2">
        <v>6.74</v>
      </c>
      <c r="E258" s="2">
        <v>24.51</v>
      </c>
      <c r="F258" s="2">
        <v>34.69</v>
      </c>
    </row>
    <row r="259" spans="1:6" x14ac:dyDescent="0.3">
      <c r="A259" s="95">
        <v>45040</v>
      </c>
      <c r="B259" s="96">
        <v>0.49896990740740743</v>
      </c>
      <c r="C259" s="2">
        <v>6.28</v>
      </c>
      <c r="D259" s="2">
        <v>6.74</v>
      </c>
      <c r="E259" s="2">
        <v>24.52</v>
      </c>
      <c r="F259" s="2">
        <v>34.74</v>
      </c>
    </row>
    <row r="260" spans="1:6" x14ac:dyDescent="0.3">
      <c r="A260" s="95">
        <v>45040</v>
      </c>
      <c r="B260" s="96">
        <v>0.49966435185185182</v>
      </c>
      <c r="C260" s="2">
        <v>6.28</v>
      </c>
      <c r="D260" s="2">
        <v>6.74</v>
      </c>
      <c r="E260" s="2">
        <v>24.51</v>
      </c>
      <c r="F260" s="2">
        <v>34.71</v>
      </c>
    </row>
    <row r="261" spans="1:6" x14ac:dyDescent="0.3">
      <c r="A261" s="95">
        <v>45040</v>
      </c>
      <c r="B261" s="96">
        <v>0.50035879629629632</v>
      </c>
      <c r="C261" s="2">
        <v>6.28</v>
      </c>
      <c r="D261" s="2">
        <v>6.74</v>
      </c>
      <c r="E261" s="2">
        <v>24.49</v>
      </c>
      <c r="F261" s="2">
        <v>34.79</v>
      </c>
    </row>
    <row r="262" spans="1:6" x14ac:dyDescent="0.3">
      <c r="A262" s="95">
        <v>45040</v>
      </c>
      <c r="B262" s="96">
        <v>0.50105324074074076</v>
      </c>
      <c r="C262" s="2">
        <v>6.28</v>
      </c>
      <c r="D262" s="2">
        <v>6.74</v>
      </c>
      <c r="E262" s="2">
        <v>24.5</v>
      </c>
      <c r="F262" s="2">
        <v>34.79</v>
      </c>
    </row>
    <row r="263" spans="1:6" x14ac:dyDescent="0.3">
      <c r="A263" s="95">
        <v>45040</v>
      </c>
      <c r="B263" s="96">
        <v>0.5017476851851852</v>
      </c>
      <c r="C263" s="2">
        <v>6.28</v>
      </c>
      <c r="D263" s="2">
        <v>6.74</v>
      </c>
      <c r="E263" s="2">
        <v>24.52</v>
      </c>
      <c r="F263" s="2">
        <v>34.770000000000003</v>
      </c>
    </row>
    <row r="264" spans="1:6" x14ac:dyDescent="0.3">
      <c r="A264" s="95">
        <v>45040</v>
      </c>
      <c r="B264" s="96">
        <v>0.50244212962962964</v>
      </c>
      <c r="C264" s="2">
        <v>6.28</v>
      </c>
      <c r="D264" s="2">
        <v>6.74</v>
      </c>
      <c r="E264" s="2">
        <v>24.48</v>
      </c>
      <c r="F264" s="2">
        <v>34.880000000000003</v>
      </c>
    </row>
    <row r="265" spans="1:6" x14ac:dyDescent="0.3">
      <c r="A265" s="95">
        <v>45040</v>
      </c>
      <c r="B265" s="96">
        <v>0.50313657407407408</v>
      </c>
      <c r="C265" s="2">
        <v>6.28</v>
      </c>
      <c r="D265" s="2">
        <v>6.74</v>
      </c>
      <c r="E265" s="2">
        <v>24.49</v>
      </c>
      <c r="F265" s="2">
        <v>34.78</v>
      </c>
    </row>
    <row r="266" spans="1:6" x14ac:dyDescent="0.3">
      <c r="A266" s="95">
        <v>45040</v>
      </c>
      <c r="B266" s="96">
        <v>0.50383101851851853</v>
      </c>
      <c r="C266" s="2">
        <v>6.28</v>
      </c>
      <c r="D266" s="2">
        <v>6.74</v>
      </c>
      <c r="E266" s="2">
        <v>24.52</v>
      </c>
      <c r="F266" s="2">
        <v>34.659999999999997</v>
      </c>
    </row>
    <row r="267" spans="1:6" x14ac:dyDescent="0.3">
      <c r="A267" s="95">
        <v>45040</v>
      </c>
      <c r="B267" s="96">
        <v>0.50452546296296297</v>
      </c>
      <c r="C267" s="2">
        <v>6.28</v>
      </c>
      <c r="D267" s="2">
        <v>6.74</v>
      </c>
      <c r="E267" s="2">
        <v>24.51</v>
      </c>
      <c r="F267" s="2">
        <v>34.729999999999997</v>
      </c>
    </row>
    <row r="268" spans="1:6" x14ac:dyDescent="0.3">
      <c r="A268" s="95">
        <v>45040</v>
      </c>
      <c r="B268" s="96">
        <v>0.50521990740740741</v>
      </c>
      <c r="C268" s="2">
        <v>6.28</v>
      </c>
      <c r="D268" s="2">
        <v>6.74</v>
      </c>
      <c r="E268" s="2">
        <v>24.51</v>
      </c>
      <c r="F268" s="2">
        <v>34.71</v>
      </c>
    </row>
    <row r="269" spans="1:6" x14ac:dyDescent="0.3">
      <c r="A269" s="95">
        <v>45040</v>
      </c>
      <c r="B269" s="96">
        <v>0.50591435185185185</v>
      </c>
      <c r="C269" s="2">
        <v>6.28</v>
      </c>
      <c r="D269" s="2">
        <v>6.74</v>
      </c>
      <c r="E269" s="2">
        <v>24.53</v>
      </c>
      <c r="F269" s="2">
        <v>34.65</v>
      </c>
    </row>
    <row r="270" spans="1:6" x14ac:dyDescent="0.3">
      <c r="A270" s="95">
        <v>45040</v>
      </c>
      <c r="B270" s="96">
        <v>0.50660879629629629</v>
      </c>
      <c r="C270" s="2">
        <v>6.28</v>
      </c>
      <c r="D270" s="2">
        <v>6.74</v>
      </c>
      <c r="E270" s="2">
        <v>24.54</v>
      </c>
      <c r="F270" s="2">
        <v>34.69</v>
      </c>
    </row>
    <row r="271" spans="1:6" x14ac:dyDescent="0.3">
      <c r="A271" s="95">
        <v>45040</v>
      </c>
      <c r="B271" s="96">
        <v>0.50730324074074074</v>
      </c>
      <c r="C271" s="2">
        <v>6.28</v>
      </c>
      <c r="D271" s="2">
        <v>6.74</v>
      </c>
      <c r="E271" s="2">
        <v>24.53</v>
      </c>
      <c r="F271" s="2">
        <v>34.729999999999997</v>
      </c>
    </row>
    <row r="272" spans="1:6" x14ac:dyDescent="0.3">
      <c r="A272" s="95">
        <v>45040</v>
      </c>
      <c r="B272" s="96">
        <v>0.50799768518518518</v>
      </c>
      <c r="C272" s="2">
        <v>6.28</v>
      </c>
      <c r="D272" s="2">
        <v>6.74</v>
      </c>
      <c r="E272" s="2">
        <v>24.59</v>
      </c>
      <c r="F272" s="2">
        <v>34.71</v>
      </c>
    </row>
    <row r="273" spans="1:6" x14ac:dyDescent="0.3">
      <c r="A273" s="95">
        <v>45040</v>
      </c>
      <c r="B273" s="96">
        <v>0.50869212962962962</v>
      </c>
      <c r="C273" s="2">
        <v>6.28</v>
      </c>
      <c r="D273" s="2">
        <v>6.74</v>
      </c>
      <c r="E273" s="2">
        <v>24.63</v>
      </c>
      <c r="F273" s="2">
        <v>34.72</v>
      </c>
    </row>
    <row r="274" spans="1:6" x14ac:dyDescent="0.3">
      <c r="A274" s="95">
        <v>45040</v>
      </c>
      <c r="B274" s="96">
        <v>0.50938657407407406</v>
      </c>
      <c r="C274" s="2">
        <v>6.28</v>
      </c>
      <c r="D274" s="2">
        <v>6.74</v>
      </c>
      <c r="E274" s="2">
        <v>24.63</v>
      </c>
      <c r="F274" s="2">
        <v>34.72</v>
      </c>
    </row>
    <row r="275" spans="1:6" x14ac:dyDescent="0.3">
      <c r="A275" s="95">
        <v>45040</v>
      </c>
      <c r="B275" s="96">
        <v>0.5100810185185185</v>
      </c>
      <c r="C275" s="2">
        <v>6.28</v>
      </c>
      <c r="D275" s="2">
        <v>6.74</v>
      </c>
      <c r="E275" s="2">
        <v>24.61</v>
      </c>
      <c r="F275" s="2">
        <v>34.700000000000003</v>
      </c>
    </row>
    <row r="276" spans="1:6" x14ac:dyDescent="0.3">
      <c r="A276" s="95">
        <v>45040</v>
      </c>
      <c r="B276" s="96">
        <v>0.51077546296296295</v>
      </c>
      <c r="C276" s="2">
        <v>6.28</v>
      </c>
      <c r="D276" s="2">
        <v>6.74</v>
      </c>
      <c r="E276" s="2">
        <v>24.61</v>
      </c>
      <c r="F276" s="2">
        <v>34.65</v>
      </c>
    </row>
    <row r="277" spans="1:6" x14ac:dyDescent="0.3">
      <c r="A277" s="95">
        <v>45040</v>
      </c>
      <c r="B277" s="96">
        <v>0.51146990740740739</v>
      </c>
      <c r="C277" s="2">
        <v>6.28</v>
      </c>
      <c r="D277" s="2">
        <v>6.74</v>
      </c>
      <c r="E277" s="2">
        <v>24.64</v>
      </c>
      <c r="F277" s="2">
        <v>34.6</v>
      </c>
    </row>
    <row r="278" spans="1:6" x14ac:dyDescent="0.3">
      <c r="A278" s="95">
        <v>45040</v>
      </c>
      <c r="B278" s="96">
        <v>0.51216435185185183</v>
      </c>
      <c r="C278" s="2">
        <v>6.28</v>
      </c>
      <c r="D278" s="2">
        <v>6.74</v>
      </c>
      <c r="E278" s="2">
        <v>24.68</v>
      </c>
      <c r="F278" s="2">
        <v>34.54</v>
      </c>
    </row>
    <row r="279" spans="1:6" x14ac:dyDescent="0.3">
      <c r="A279" s="95">
        <v>45040</v>
      </c>
      <c r="B279" s="96">
        <v>0.51285879629629627</v>
      </c>
      <c r="C279" s="2">
        <v>6.28</v>
      </c>
      <c r="D279" s="2">
        <v>6.74</v>
      </c>
      <c r="E279" s="2">
        <v>24.71</v>
      </c>
      <c r="F279" s="2">
        <v>34.5</v>
      </c>
    </row>
    <row r="280" spans="1:6" x14ac:dyDescent="0.3">
      <c r="A280" s="95">
        <v>45040</v>
      </c>
      <c r="B280" s="96">
        <v>0.51355324074074071</v>
      </c>
      <c r="C280" s="2">
        <v>6.28</v>
      </c>
      <c r="D280" s="2">
        <v>6.74</v>
      </c>
      <c r="E280" s="2">
        <v>24.72</v>
      </c>
      <c r="F280" s="2">
        <v>34.450000000000003</v>
      </c>
    </row>
    <row r="281" spans="1:6" x14ac:dyDescent="0.3">
      <c r="A281" s="95">
        <v>45040</v>
      </c>
      <c r="B281" s="96">
        <v>0.51424768518518515</v>
      </c>
      <c r="C281" s="2">
        <v>6.28</v>
      </c>
      <c r="D281" s="2">
        <v>6.74</v>
      </c>
      <c r="E281" s="2">
        <v>24.73</v>
      </c>
      <c r="F281" s="2">
        <v>34.33</v>
      </c>
    </row>
    <row r="282" spans="1:6" x14ac:dyDescent="0.3">
      <c r="A282" s="95">
        <v>45040</v>
      </c>
      <c r="B282" s="96">
        <v>0.5149421296296296</v>
      </c>
      <c r="C282" s="2">
        <v>6.28</v>
      </c>
      <c r="D282" s="2">
        <v>6.74</v>
      </c>
      <c r="E282" s="2">
        <v>24.73</v>
      </c>
      <c r="F282" s="2">
        <v>34.18</v>
      </c>
    </row>
    <row r="283" spans="1:6" x14ac:dyDescent="0.3">
      <c r="A283" s="95">
        <v>45040</v>
      </c>
      <c r="B283" s="96">
        <v>0.51563657407407404</v>
      </c>
      <c r="C283" s="2">
        <v>6.28</v>
      </c>
      <c r="D283" s="2">
        <v>6.74</v>
      </c>
      <c r="E283" s="2">
        <v>24.72</v>
      </c>
      <c r="F283" s="2">
        <v>33.94</v>
      </c>
    </row>
    <row r="284" spans="1:6" x14ac:dyDescent="0.3">
      <c r="A284" s="95">
        <v>45040</v>
      </c>
      <c r="B284" s="96">
        <v>0.51633101851851848</v>
      </c>
      <c r="C284" s="2">
        <v>6.28</v>
      </c>
      <c r="D284" s="2">
        <v>6.74</v>
      </c>
      <c r="E284" s="2">
        <v>24.71</v>
      </c>
      <c r="F284" s="2">
        <v>33.79</v>
      </c>
    </row>
    <row r="285" spans="1:6" x14ac:dyDescent="0.3">
      <c r="A285" s="95">
        <v>45040</v>
      </c>
      <c r="B285" s="96">
        <v>0.51702546296296303</v>
      </c>
      <c r="C285" s="2">
        <v>6.28</v>
      </c>
      <c r="D285" s="2">
        <v>6.74</v>
      </c>
      <c r="E285" s="2">
        <v>24.71</v>
      </c>
      <c r="F285" s="2">
        <v>33.76</v>
      </c>
    </row>
    <row r="286" spans="1:6" x14ac:dyDescent="0.3">
      <c r="A286" s="95">
        <v>45040</v>
      </c>
      <c r="B286" s="96">
        <v>0.51771990740740736</v>
      </c>
      <c r="C286" s="2">
        <v>6.28</v>
      </c>
      <c r="D286" s="2">
        <v>6.74</v>
      </c>
      <c r="E286" s="2">
        <v>24.71</v>
      </c>
      <c r="F286" s="2">
        <v>33.79</v>
      </c>
    </row>
    <row r="287" spans="1:6" x14ac:dyDescent="0.3">
      <c r="A287" s="95">
        <v>45040</v>
      </c>
      <c r="B287" s="96">
        <v>0.51841435185185192</v>
      </c>
      <c r="C287" s="2">
        <v>6.28</v>
      </c>
      <c r="D287" s="2">
        <v>6.74</v>
      </c>
      <c r="E287" s="2">
        <v>24.71</v>
      </c>
      <c r="F287" s="2">
        <v>33.75</v>
      </c>
    </row>
    <row r="288" spans="1:6" x14ac:dyDescent="0.3">
      <c r="A288" s="95">
        <v>45040</v>
      </c>
      <c r="B288" s="96">
        <v>0.51910879629629625</v>
      </c>
      <c r="C288" s="2">
        <v>6.28</v>
      </c>
      <c r="D288" s="2">
        <v>6.74</v>
      </c>
      <c r="E288" s="2">
        <v>24.71</v>
      </c>
      <c r="F288" s="2">
        <v>33.74</v>
      </c>
    </row>
    <row r="289" spans="1:6" x14ac:dyDescent="0.3">
      <c r="A289" s="95">
        <v>45040</v>
      </c>
      <c r="B289" s="96">
        <v>0.5198032407407408</v>
      </c>
      <c r="C289" s="2">
        <v>6.28</v>
      </c>
      <c r="D289" s="2">
        <v>6.74</v>
      </c>
      <c r="E289" s="2">
        <v>24.69</v>
      </c>
      <c r="F289" s="2">
        <v>33.69</v>
      </c>
    </row>
    <row r="290" spans="1:6" x14ac:dyDescent="0.3">
      <c r="A290" s="95">
        <v>45040</v>
      </c>
      <c r="B290" s="96">
        <v>0.52049768518518513</v>
      </c>
      <c r="C290" s="2">
        <v>6.28</v>
      </c>
      <c r="D290" s="2">
        <v>6.74</v>
      </c>
      <c r="E290" s="2">
        <v>24.66</v>
      </c>
      <c r="F290" s="2">
        <v>33.659999999999997</v>
      </c>
    </row>
    <row r="291" spans="1:6" x14ac:dyDescent="0.3">
      <c r="A291" s="95">
        <v>45040</v>
      </c>
      <c r="B291" s="96">
        <v>0.52119212962962969</v>
      </c>
      <c r="C291" s="2">
        <v>6.28</v>
      </c>
      <c r="D291" s="2">
        <v>6.74</v>
      </c>
      <c r="E291" s="2">
        <v>24.6</v>
      </c>
      <c r="F291" s="2">
        <v>33.67</v>
      </c>
    </row>
    <row r="292" spans="1:6" x14ac:dyDescent="0.3">
      <c r="A292" s="95">
        <v>45040</v>
      </c>
      <c r="B292" s="96">
        <v>0.52188657407407402</v>
      </c>
      <c r="C292" s="2">
        <v>6.28</v>
      </c>
      <c r="D292" s="2">
        <v>6.74</v>
      </c>
      <c r="E292" s="2">
        <v>24.58</v>
      </c>
      <c r="F292" s="2">
        <v>33.659999999999997</v>
      </c>
    </row>
    <row r="293" spans="1:6" x14ac:dyDescent="0.3">
      <c r="A293" s="95">
        <v>45040</v>
      </c>
      <c r="B293" s="96">
        <v>0.52258101851851857</v>
      </c>
      <c r="C293" s="2">
        <v>6.28</v>
      </c>
      <c r="D293" s="2">
        <v>6.74</v>
      </c>
      <c r="E293" s="2">
        <v>24.54</v>
      </c>
      <c r="F293" s="2">
        <v>33.630000000000003</v>
      </c>
    </row>
    <row r="294" spans="1:6" x14ac:dyDescent="0.3">
      <c r="A294" s="95">
        <v>45040</v>
      </c>
      <c r="B294" s="96">
        <v>0.5232754629629629</v>
      </c>
      <c r="C294" s="2">
        <v>6.28</v>
      </c>
      <c r="D294" s="2">
        <v>6.74</v>
      </c>
      <c r="E294" s="2">
        <v>24.47</v>
      </c>
      <c r="F294" s="2">
        <v>33.590000000000003</v>
      </c>
    </row>
    <row r="295" spans="1:6" x14ac:dyDescent="0.3">
      <c r="A295" s="95">
        <v>45040</v>
      </c>
      <c r="B295" s="96">
        <v>0.52396990740740745</v>
      </c>
      <c r="C295" s="2">
        <v>6.28</v>
      </c>
      <c r="D295" s="2">
        <v>6.74</v>
      </c>
      <c r="E295" s="2">
        <v>24.5</v>
      </c>
      <c r="F295" s="2">
        <v>33.549999999999997</v>
      </c>
    </row>
    <row r="296" spans="1:6" x14ac:dyDescent="0.3">
      <c r="A296" s="95">
        <v>45040</v>
      </c>
      <c r="B296" s="96">
        <v>0.52466435185185178</v>
      </c>
      <c r="C296" s="2">
        <v>6.28</v>
      </c>
      <c r="D296" s="2">
        <v>6.74</v>
      </c>
      <c r="E296" s="2">
        <v>24.52</v>
      </c>
      <c r="F296" s="2">
        <v>33.54</v>
      </c>
    </row>
    <row r="297" spans="1:6" x14ac:dyDescent="0.3">
      <c r="A297" s="95">
        <v>45040</v>
      </c>
      <c r="B297" s="96">
        <v>0.52535879629629634</v>
      </c>
      <c r="C297" s="2">
        <v>6.28</v>
      </c>
      <c r="D297" s="2">
        <v>6.74</v>
      </c>
      <c r="E297" s="2">
        <v>24.47</v>
      </c>
      <c r="F297" s="2">
        <v>33.58</v>
      </c>
    </row>
    <row r="298" spans="1:6" x14ac:dyDescent="0.3">
      <c r="A298" s="95">
        <v>45040</v>
      </c>
      <c r="B298" s="96">
        <v>0.52605324074074067</v>
      </c>
      <c r="C298" s="2">
        <v>6.28</v>
      </c>
      <c r="D298" s="2">
        <v>6.74</v>
      </c>
      <c r="E298" s="2">
        <v>24.44</v>
      </c>
      <c r="F298" s="2">
        <v>33.630000000000003</v>
      </c>
    </row>
    <row r="299" spans="1:6" x14ac:dyDescent="0.3">
      <c r="A299" s="95">
        <v>45040</v>
      </c>
      <c r="B299" s="96">
        <v>0.52674768518518522</v>
      </c>
      <c r="C299" s="2">
        <v>6.28</v>
      </c>
      <c r="D299" s="2">
        <v>6.74</v>
      </c>
      <c r="E299" s="2">
        <v>24.5</v>
      </c>
      <c r="F299" s="2">
        <v>33.68</v>
      </c>
    </row>
    <row r="300" spans="1:6" x14ac:dyDescent="0.3">
      <c r="A300" s="95">
        <v>45040</v>
      </c>
      <c r="B300" s="96">
        <v>0.52744212962962966</v>
      </c>
      <c r="C300" s="2">
        <v>6.28</v>
      </c>
      <c r="D300" s="2">
        <v>6.74</v>
      </c>
      <c r="E300" s="2">
        <v>24.48</v>
      </c>
      <c r="F300" s="2">
        <v>33.700000000000003</v>
      </c>
    </row>
    <row r="301" spans="1:6" x14ac:dyDescent="0.3">
      <c r="A301" s="95">
        <v>45040</v>
      </c>
      <c r="B301" s="96">
        <v>0.52813657407407411</v>
      </c>
      <c r="C301" s="2">
        <v>6.28</v>
      </c>
      <c r="D301" s="2">
        <v>6.74</v>
      </c>
      <c r="E301" s="2">
        <v>24.49</v>
      </c>
      <c r="F301" s="2">
        <v>33.74</v>
      </c>
    </row>
    <row r="302" spans="1:6" x14ac:dyDescent="0.3">
      <c r="A302" s="95">
        <v>45040</v>
      </c>
      <c r="B302" s="96">
        <v>0.52883101851851855</v>
      </c>
      <c r="C302" s="2">
        <v>6.28</v>
      </c>
      <c r="D302" s="2">
        <v>6.74</v>
      </c>
      <c r="E302" s="2">
        <v>24.5</v>
      </c>
      <c r="F302" s="2">
        <v>33.700000000000003</v>
      </c>
    </row>
    <row r="303" spans="1:6" x14ac:dyDescent="0.3">
      <c r="A303" s="95">
        <v>45040</v>
      </c>
      <c r="B303" s="96">
        <v>0.52952546296296299</v>
      </c>
      <c r="C303" s="2">
        <v>6.28</v>
      </c>
      <c r="D303" s="2">
        <v>6.74</v>
      </c>
      <c r="E303" s="2">
        <v>24.48</v>
      </c>
      <c r="F303" s="2">
        <v>33.83</v>
      </c>
    </row>
    <row r="304" spans="1:6" x14ac:dyDescent="0.3">
      <c r="A304" s="95">
        <v>45040</v>
      </c>
      <c r="B304" s="96">
        <v>0.53021990740740743</v>
      </c>
      <c r="C304" s="2">
        <v>6.28</v>
      </c>
      <c r="D304" s="2">
        <v>6.74</v>
      </c>
      <c r="E304" s="2">
        <v>24.49</v>
      </c>
      <c r="F304" s="2">
        <v>33.840000000000003</v>
      </c>
    </row>
    <row r="305" spans="1:12" x14ac:dyDescent="0.3">
      <c r="A305" s="95">
        <v>45040</v>
      </c>
      <c r="B305" s="96">
        <v>0.53091435185185187</v>
      </c>
      <c r="C305" s="2">
        <v>6.28</v>
      </c>
      <c r="D305" s="2">
        <v>6.74</v>
      </c>
      <c r="E305" s="2">
        <v>24.48</v>
      </c>
      <c r="F305" s="2">
        <v>33.99</v>
      </c>
    </row>
    <row r="306" spans="1:12" x14ac:dyDescent="0.3">
      <c r="A306" s="95">
        <v>45040</v>
      </c>
      <c r="B306" s="96">
        <v>0.53160879629629632</v>
      </c>
      <c r="C306" s="2">
        <v>6.28</v>
      </c>
      <c r="D306" s="2">
        <v>6.74</v>
      </c>
      <c r="E306" s="2">
        <v>24.48</v>
      </c>
      <c r="F306" s="2">
        <v>34.08</v>
      </c>
    </row>
    <row r="307" spans="1:12" x14ac:dyDescent="0.3">
      <c r="A307" s="95">
        <v>45040</v>
      </c>
      <c r="B307" s="96">
        <v>0.53230324074074076</v>
      </c>
      <c r="C307" s="2">
        <v>6.28</v>
      </c>
      <c r="D307" s="2">
        <v>6.74</v>
      </c>
      <c r="E307" s="2">
        <v>24.45</v>
      </c>
      <c r="F307" s="2">
        <v>34.200000000000003</v>
      </c>
    </row>
    <row r="309" spans="1:12" ht="31.2" x14ac:dyDescent="0.3">
      <c r="A309" s="95" t="str">
        <f>A11</f>
        <v>Date</v>
      </c>
      <c r="C309" s="120" t="str">
        <f>C11</f>
        <v>Exhaust Flow [LPM]</v>
      </c>
      <c r="D309" s="120" t="str">
        <f>D11</f>
        <v>Inlet Flow [LPM]</v>
      </c>
      <c r="E309" s="120" t="str">
        <f t="shared" ref="E309:F309" si="0">E11</f>
        <v>Temperature [C]</v>
      </c>
      <c r="F309" s="120" t="str">
        <f t="shared" si="0"/>
        <v>Humidity [%]</v>
      </c>
      <c r="G309" s="120"/>
      <c r="H309" s="120"/>
      <c r="I309" s="120"/>
      <c r="J309" s="120"/>
      <c r="K309" s="120"/>
      <c r="L309" s="120"/>
    </row>
    <row r="310" spans="1:12" x14ac:dyDescent="0.3">
      <c r="A310" s="95">
        <f>A12</f>
        <v>45040</v>
      </c>
      <c r="B310" s="2" t="s">
        <v>1</v>
      </c>
      <c r="C310" s="92">
        <f>AVERAGE(C62:C302)</f>
        <v>6.2799585062240437</v>
      </c>
      <c r="D310" s="92">
        <f>AVERAGE(D41:D307)</f>
        <v>6.7400000000000082</v>
      </c>
      <c r="E310" s="92">
        <f t="shared" ref="E310:F310" si="1">AVERAGE(E41:E307)</f>
        <v>24.477902621722837</v>
      </c>
      <c r="F310" s="92">
        <f t="shared" si="1"/>
        <v>34.282584269662934</v>
      </c>
      <c r="G310" s="92"/>
      <c r="H310" s="125"/>
      <c r="I310" s="126"/>
      <c r="J310" s="92"/>
      <c r="K310" s="92"/>
      <c r="L310" s="92"/>
    </row>
    <row r="311" spans="1:12" x14ac:dyDescent="0.3">
      <c r="B311" s="2" t="s">
        <v>79</v>
      </c>
      <c r="C311" s="92">
        <f>STDEV(C62:C302)</f>
        <v>6.4415662640087345E-4</v>
      </c>
      <c r="D311" s="92">
        <f>STDEV(D41:D307)</f>
        <v>8.0086172567721863E-15</v>
      </c>
      <c r="E311" s="92">
        <f t="shared" ref="E311:F311" si="2">STDEV(E41:E307)</f>
        <v>0.1158074865475852</v>
      </c>
      <c r="F311" s="92">
        <f t="shared" si="2"/>
        <v>0.66157625869389802</v>
      </c>
      <c r="G311" s="92"/>
      <c r="H311" s="125"/>
      <c r="I311" s="126"/>
      <c r="J311" s="92"/>
      <c r="K311" s="92"/>
      <c r="L311" s="9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09208D-0D64-48D1-949F-B8CE05037233}">
  <dimension ref="A1:Q187"/>
  <sheetViews>
    <sheetView workbookViewId="0">
      <pane ySplit="5" topLeftCell="A6" activePane="bottomLeft" state="frozen"/>
      <selection pane="bottomLeft" activeCell="G10" sqref="G10"/>
    </sheetView>
  </sheetViews>
  <sheetFormatPr defaultColWidth="9.109375" defaultRowHeight="14.4" x14ac:dyDescent="0.3"/>
  <cols>
    <col min="1" max="1" width="14.5546875" style="14" customWidth="1"/>
    <col min="2" max="2" width="10.6640625" style="14" bestFit="1" customWidth="1"/>
    <col min="3" max="3" width="9.109375" style="14"/>
    <col min="4" max="4" width="13.5546875" style="6" customWidth="1"/>
    <col min="5" max="5" width="11.33203125" style="6" customWidth="1"/>
    <col min="6" max="6" width="11.33203125" style="71" customWidth="1"/>
    <col min="7" max="7" width="13.21875" style="64" customWidth="1"/>
    <col min="8" max="10" width="12" style="71" customWidth="1"/>
    <col min="11" max="11" width="12" style="12" customWidth="1"/>
    <col min="12" max="12" width="15.33203125" style="6" customWidth="1"/>
    <col min="13" max="13" width="16.6640625" style="7" customWidth="1"/>
    <col min="14" max="14" width="13.33203125" style="6" customWidth="1"/>
    <col min="15" max="15" width="11.6640625" style="91" customWidth="1"/>
    <col min="16" max="16" width="12.6640625" style="10" customWidth="1"/>
    <col min="18" max="16384" width="9.109375" style="8"/>
  </cols>
  <sheetData>
    <row r="1" spans="1:16" s="2" customFormat="1" ht="15.6" x14ac:dyDescent="0.3">
      <c r="A1" s="83" t="s">
        <v>306</v>
      </c>
      <c r="C1" s="26"/>
      <c r="D1" s="1"/>
      <c r="E1" s="1"/>
      <c r="F1" s="65"/>
      <c r="G1" s="58"/>
      <c r="H1" s="65"/>
      <c r="I1" s="65"/>
      <c r="J1" s="65"/>
      <c r="K1" s="3"/>
      <c r="L1" s="1"/>
      <c r="M1" s="13"/>
      <c r="N1" s="1"/>
      <c r="O1" s="92"/>
      <c r="P1" s="93"/>
    </row>
    <row r="2" spans="1:16" s="179" customFormat="1" ht="14.4" customHeight="1" x14ac:dyDescent="0.3">
      <c r="A2" s="209" t="s">
        <v>304</v>
      </c>
      <c r="C2" s="26"/>
      <c r="D2" s="1"/>
      <c r="E2" s="1"/>
      <c r="F2" s="65"/>
      <c r="G2" s="58"/>
      <c r="H2" s="65"/>
      <c r="I2" s="65"/>
      <c r="J2" s="65"/>
      <c r="K2" s="3"/>
      <c r="L2" s="1"/>
      <c r="M2" s="13"/>
      <c r="N2" s="1"/>
      <c r="O2" s="92"/>
      <c r="P2" s="93"/>
    </row>
    <row r="3" spans="1:16" s="179" customFormat="1" ht="14.4" customHeight="1" x14ac:dyDescent="0.3">
      <c r="A3" s="209" t="s">
        <v>308</v>
      </c>
      <c r="C3" s="26"/>
      <c r="D3" s="1"/>
      <c r="E3" s="1"/>
      <c r="F3" s="65"/>
      <c r="G3" s="58"/>
      <c r="H3" s="65"/>
      <c r="I3" s="65"/>
      <c r="J3" s="65"/>
      <c r="K3" s="3"/>
      <c r="L3" s="1"/>
      <c r="M3" s="13"/>
      <c r="N3" s="1"/>
      <c r="O3" s="92"/>
      <c r="P3" s="93"/>
    </row>
    <row r="4" spans="1:16" ht="14.4" customHeight="1" x14ac:dyDescent="0.3">
      <c r="F4" s="71" t="s">
        <v>312</v>
      </c>
      <c r="H4" s="71" t="s">
        <v>311</v>
      </c>
      <c r="O4" s="225" t="s">
        <v>307</v>
      </c>
      <c r="P4" s="225" t="s">
        <v>55</v>
      </c>
    </row>
    <row r="5" spans="1:16" ht="30" customHeight="1" thickBot="1" x14ac:dyDescent="0.35">
      <c r="A5" s="50"/>
      <c r="B5" s="50" t="s">
        <v>0</v>
      </c>
      <c r="C5" s="50"/>
      <c r="D5" s="74" t="s">
        <v>42</v>
      </c>
      <c r="E5" s="74" t="s">
        <v>43</v>
      </c>
      <c r="F5" s="66" t="s">
        <v>32</v>
      </c>
      <c r="G5" s="59" t="s">
        <v>33</v>
      </c>
      <c r="H5" s="66" t="s">
        <v>31</v>
      </c>
      <c r="I5" s="75" t="s">
        <v>44</v>
      </c>
      <c r="J5" s="99" t="s">
        <v>82</v>
      </c>
      <c r="K5" s="72" t="s">
        <v>39</v>
      </c>
      <c r="L5" s="51" t="s">
        <v>26</v>
      </c>
      <c r="M5" s="74" t="s">
        <v>41</v>
      </c>
      <c r="N5" s="74" t="s">
        <v>54</v>
      </c>
      <c r="O5" s="226"/>
      <c r="P5" s="226"/>
    </row>
    <row r="6" spans="1:16" ht="14.4" customHeight="1" x14ac:dyDescent="0.3">
      <c r="A6" s="17" t="s">
        <v>7</v>
      </c>
      <c r="B6" s="35">
        <v>44474</v>
      </c>
      <c r="C6" s="14" t="s">
        <v>1</v>
      </c>
      <c r="D6" s="231" t="s">
        <v>80</v>
      </c>
      <c r="E6" s="231"/>
      <c r="F6" s="60">
        <v>263.5</v>
      </c>
      <c r="G6" s="60">
        <v>9.4</v>
      </c>
      <c r="H6" s="67" t="s">
        <v>11</v>
      </c>
      <c r="I6" s="67">
        <v>8000</v>
      </c>
      <c r="J6" s="67">
        <f>I6/22</f>
        <v>363.63636363636363</v>
      </c>
      <c r="K6" s="21">
        <f>F6*G6/I6</f>
        <v>0.30961250000000001</v>
      </c>
      <c r="L6" s="38" t="s">
        <v>16</v>
      </c>
      <c r="M6" s="52">
        <f>'All Acr GC'!I13</f>
        <v>0.3666666666666667</v>
      </c>
      <c r="N6" s="87">
        <v>0.316</v>
      </c>
      <c r="O6" s="91">
        <f>M6-N6</f>
        <v>5.0666666666666693E-2</v>
      </c>
      <c r="P6" s="10">
        <f>(M6-N6)/N6*100</f>
        <v>16.033755274261612</v>
      </c>
    </row>
    <row r="7" spans="1:16" ht="14.4" customHeight="1" x14ac:dyDescent="0.3">
      <c r="A7" s="47"/>
      <c r="C7" s="14" t="s">
        <v>10</v>
      </c>
      <c r="D7" s="231" t="s">
        <v>81</v>
      </c>
      <c r="E7" s="231"/>
      <c r="F7" s="176" t="s">
        <v>236</v>
      </c>
      <c r="G7" s="228" t="s">
        <v>40</v>
      </c>
      <c r="H7" s="67"/>
      <c r="I7" s="228" t="s">
        <v>40</v>
      </c>
      <c r="J7" s="228" t="s">
        <v>40</v>
      </c>
      <c r="K7" s="21"/>
      <c r="L7" s="6" t="s">
        <v>25</v>
      </c>
      <c r="M7" s="52">
        <f>'All Acr GC'!I14</f>
        <v>1.3662601021279476E-2</v>
      </c>
      <c r="N7" s="87"/>
    </row>
    <row r="8" spans="1:16" ht="14.4" customHeight="1" x14ac:dyDescent="0.3">
      <c r="A8" s="14" t="s">
        <v>2</v>
      </c>
      <c r="B8" s="48">
        <v>44474</v>
      </c>
      <c r="C8" s="14" t="s">
        <v>1</v>
      </c>
      <c r="D8" s="231" t="s">
        <v>80</v>
      </c>
      <c r="E8" s="231"/>
      <c r="F8" s="60"/>
      <c r="G8" s="228"/>
      <c r="H8" s="67" t="s">
        <v>11</v>
      </c>
      <c r="I8" s="228"/>
      <c r="J8" s="228"/>
      <c r="K8" s="21"/>
      <c r="L8" s="38"/>
      <c r="M8" s="52"/>
      <c r="N8" s="87"/>
    </row>
    <row r="9" spans="1:16" ht="14.4" customHeight="1" x14ac:dyDescent="0.3">
      <c r="A9" s="15"/>
      <c r="C9" s="14" t="s">
        <v>10</v>
      </c>
      <c r="D9" s="231" t="s">
        <v>81</v>
      </c>
      <c r="E9" s="231"/>
      <c r="F9" s="60"/>
      <c r="G9" s="60"/>
      <c r="H9" s="67"/>
      <c r="I9" s="67"/>
      <c r="J9" s="67"/>
      <c r="K9" s="21"/>
      <c r="L9" s="38"/>
      <c r="M9" s="52"/>
      <c r="N9" s="87"/>
    </row>
    <row r="10" spans="1:16" ht="14.4" customHeight="1" x14ac:dyDescent="0.3">
      <c r="A10" s="18" t="s">
        <v>8</v>
      </c>
      <c r="B10" s="36">
        <v>44475</v>
      </c>
      <c r="C10" s="14" t="s">
        <v>1</v>
      </c>
      <c r="D10" s="21">
        <f>'1ppm Acr Exp'!H289</f>
        <v>23.200950413223158</v>
      </c>
      <c r="E10" s="21">
        <f>'1ppm Acr Exp'!I289</f>
        <v>51.572561983471061</v>
      </c>
      <c r="F10" s="60">
        <v>263.5</v>
      </c>
      <c r="G10" s="60">
        <f>'1ppm Acr Exp'!F289</f>
        <v>30.831239669421574</v>
      </c>
      <c r="H10" s="67">
        <f>I10-G10</f>
        <v>8029.4993388429366</v>
      </c>
      <c r="I10" s="67">
        <f>'1ppm Acr Exp'!D289*1000</f>
        <v>8060.3305785123584</v>
      </c>
      <c r="J10" s="67">
        <f>I10/22</f>
        <v>366.37866265965266</v>
      </c>
      <c r="K10" s="21">
        <f>F10*G10/I10</f>
        <v>1.0079030349636087</v>
      </c>
      <c r="L10" s="38" t="s">
        <v>16</v>
      </c>
      <c r="M10" s="52">
        <f>'All Acr GC'!I28</f>
        <v>1.0683333333333336</v>
      </c>
      <c r="N10" s="87">
        <v>1</v>
      </c>
      <c r="O10" s="91">
        <f>M10-N10</f>
        <v>6.8333333333333579E-2</v>
      </c>
      <c r="P10" s="10">
        <f>(M10-N10)/N10*100</f>
        <v>6.8333333333333579</v>
      </c>
    </row>
    <row r="11" spans="1:16" ht="14.4" customHeight="1" x14ac:dyDescent="0.3">
      <c r="A11" s="47"/>
      <c r="C11" s="14" t="s">
        <v>10</v>
      </c>
      <c r="D11" s="21">
        <f>'1ppm Acr Exp'!H290</f>
        <v>0.12637101085977182</v>
      </c>
      <c r="E11" s="21">
        <f>'1ppm Acr Exp'!I290</f>
        <v>0.41352553429190109</v>
      </c>
      <c r="F11" s="60"/>
      <c r="G11" s="60"/>
      <c r="H11" s="67"/>
      <c r="I11" s="67"/>
      <c r="J11" s="67"/>
      <c r="K11" s="21"/>
      <c r="L11" s="38"/>
      <c r="M11" s="52">
        <f>'All Acr GC'!I29</f>
        <v>3.6560452221856658E-2</v>
      </c>
      <c r="N11" s="87"/>
    </row>
    <row r="12" spans="1:16" ht="14.4" customHeight="1" x14ac:dyDescent="0.3">
      <c r="A12" s="14" t="s">
        <v>2</v>
      </c>
      <c r="B12" s="48">
        <v>44475</v>
      </c>
      <c r="C12" s="14" t="s">
        <v>1</v>
      </c>
      <c r="D12" s="21">
        <f>'1ppm Acr air exp'!E289</f>
        <v>22.930545454545452</v>
      </c>
      <c r="E12" s="21">
        <f>'1ppm Acr air exp'!F289</f>
        <v>48.925272727272606</v>
      </c>
      <c r="F12" s="60"/>
      <c r="G12" s="60"/>
      <c r="H12" s="67"/>
      <c r="I12" s="67">
        <f>'1ppm Acr air exp'!C289*1000</f>
        <v>8940.0000000000418</v>
      </c>
      <c r="J12" s="67">
        <f>I12/22</f>
        <v>406.36363636363825</v>
      </c>
      <c r="K12" s="21"/>
      <c r="L12" s="38"/>
      <c r="M12" s="52"/>
      <c r="N12" s="87"/>
    </row>
    <row r="13" spans="1:16" ht="14.4" customHeight="1" x14ac:dyDescent="0.3">
      <c r="A13" s="15"/>
      <c r="C13" s="14" t="s">
        <v>10</v>
      </c>
      <c r="D13" s="21">
        <f>'1ppm Acr air exp'!E290</f>
        <v>0.18452561175483795</v>
      </c>
      <c r="E13" s="21">
        <f>'1ppm Acr air exp'!F290</f>
        <v>0.12388266383747672</v>
      </c>
      <c r="F13" s="60"/>
      <c r="G13" s="60"/>
      <c r="H13" s="67"/>
      <c r="I13" s="67"/>
      <c r="J13" s="67"/>
      <c r="K13" s="21"/>
      <c r="L13" s="38"/>
      <c r="M13" s="52"/>
      <c r="N13" s="87"/>
    </row>
    <row r="14" spans="1:16" ht="14.4" customHeight="1" x14ac:dyDescent="0.3">
      <c r="A14" s="19" t="s">
        <v>9</v>
      </c>
      <c r="B14" s="37">
        <v>44476</v>
      </c>
      <c r="C14" s="14" t="s">
        <v>1</v>
      </c>
      <c r="D14" s="21">
        <f>'3.2ppm Acr Exp'!H293</f>
        <v>23.238884297520638</v>
      </c>
      <c r="E14" s="21">
        <f>'3.2ppm Acr Exp'!I293</f>
        <v>50.837809917355379</v>
      </c>
      <c r="F14" s="60">
        <v>263.5</v>
      </c>
      <c r="G14" s="60">
        <f>'3.2ppm Acr Exp'!F293</f>
        <v>95.664876033057894</v>
      </c>
      <c r="H14" s="67">
        <f>I14-G14</f>
        <v>7964.7483471073992</v>
      </c>
      <c r="I14" s="67">
        <f>'3.2ppm Acr Exp'!D293*1000</f>
        <v>8060.4132231404574</v>
      </c>
      <c r="J14" s="67">
        <f>I14/22</f>
        <v>366.38241923365717</v>
      </c>
      <c r="K14" s="21">
        <f>F14*G14/I14</f>
        <v>3.1273452286965333</v>
      </c>
      <c r="L14" s="38" t="s">
        <v>16</v>
      </c>
      <c r="M14" s="52">
        <f>'All Acr GC'!I43</f>
        <v>3.2266666666666666</v>
      </c>
      <c r="N14" s="87">
        <v>3.16</v>
      </c>
      <c r="O14" s="91">
        <f>M14-N14</f>
        <v>6.666666666666643E-2</v>
      </c>
      <c r="P14" s="10">
        <f>(M14-N14)/N14*100</f>
        <v>2.1097046413502034</v>
      </c>
    </row>
    <row r="15" spans="1:16" ht="14.4" customHeight="1" x14ac:dyDescent="0.3">
      <c r="A15" s="15"/>
      <c r="C15" s="14" t="s">
        <v>10</v>
      </c>
      <c r="D15" s="21">
        <f>'3.2ppm Acr Exp'!H294</f>
        <v>0.15270450895541221</v>
      </c>
      <c r="E15" s="21">
        <f>'3.2ppm Acr Exp'!I294</f>
        <v>0.38805793326420696</v>
      </c>
      <c r="F15" s="60"/>
      <c r="G15" s="60"/>
      <c r="H15" s="67"/>
      <c r="I15" s="67"/>
      <c r="J15" s="67"/>
      <c r="K15" s="21"/>
      <c r="L15" s="25"/>
      <c r="M15" s="52">
        <f>'All Acr GC'!I44</f>
        <v>6.1210020966069437E-2</v>
      </c>
      <c r="N15" s="87"/>
    </row>
    <row r="16" spans="1:16" ht="14.4" customHeight="1" x14ac:dyDescent="0.3">
      <c r="A16" s="14" t="s">
        <v>2</v>
      </c>
      <c r="B16" s="48">
        <v>44476</v>
      </c>
      <c r="C16" s="14" t="s">
        <v>1</v>
      </c>
      <c r="D16" s="21">
        <f>'3.2ppm Acr air exp'!E293</f>
        <v>22.972186379928338</v>
      </c>
      <c r="E16" s="21">
        <f>'3.2ppm Acr air exp'!F293</f>
        <v>48.898315412186335</v>
      </c>
      <c r="F16" s="60"/>
      <c r="G16" s="60"/>
      <c r="H16" s="67"/>
      <c r="I16" s="67">
        <f>'3.2ppm Acr air exp'!C293*1000</f>
        <v>8940.0000000000437</v>
      </c>
      <c r="J16" s="67">
        <f>I16/22</f>
        <v>406.36363636363836</v>
      </c>
      <c r="K16" s="21"/>
      <c r="L16" s="21"/>
      <c r="M16" s="16"/>
      <c r="N16" s="84"/>
      <c r="O16" s="91" t="s">
        <v>56</v>
      </c>
      <c r="P16" s="10">
        <f>AVERAGE(P6,P10,P14)</f>
        <v>8.3255977496483897</v>
      </c>
    </row>
    <row r="17" spans="1:16" ht="14.4" customHeight="1" x14ac:dyDescent="0.3">
      <c r="A17" s="15"/>
      <c r="C17" s="14" t="s">
        <v>10</v>
      </c>
      <c r="D17" s="21">
        <f>'3.2ppm Acr air exp'!E294</f>
        <v>0.13216740948650352</v>
      </c>
      <c r="E17" s="21">
        <f>'3.2ppm Acr air exp'!F294</f>
        <v>0.27353605265072262</v>
      </c>
      <c r="F17" s="60"/>
      <c r="G17" s="60"/>
      <c r="H17" s="67"/>
      <c r="I17" s="67"/>
      <c r="J17" s="67"/>
      <c r="K17" s="21"/>
      <c r="L17" s="21"/>
      <c r="M17" s="16"/>
      <c r="N17" s="84"/>
    </row>
    <row r="18" spans="1:16" ht="14.4" customHeight="1" x14ac:dyDescent="0.3">
      <c r="A18" s="14" t="s">
        <v>27</v>
      </c>
      <c r="C18" s="14" t="s">
        <v>1</v>
      </c>
      <c r="D18" s="78">
        <f>AVERAGE(D10,D12,D14,D16)</f>
        <v>23.085641636304395</v>
      </c>
      <c r="E18" s="78">
        <f>AVERAGE(E10,E12,E14,E16)</f>
        <v>50.058490010071338</v>
      </c>
      <c r="F18" s="61"/>
      <c r="G18" s="61"/>
      <c r="H18" s="68"/>
      <c r="I18" s="68"/>
      <c r="J18" s="68"/>
      <c r="K18" s="52"/>
      <c r="L18" s="21"/>
      <c r="M18" s="16"/>
      <c r="N18" s="84"/>
    </row>
    <row r="19" spans="1:16" ht="14.4" customHeight="1" x14ac:dyDescent="0.3">
      <c r="A19" s="15"/>
      <c r="C19" s="14" t="s">
        <v>10</v>
      </c>
      <c r="D19" s="78">
        <f>STDEV(D10,D12,D14,D16)</f>
        <v>0.15674432264752783</v>
      </c>
      <c r="E19" s="78">
        <f>STDEV(E10,E12,E14,E16)</f>
        <v>1.3576867540213524</v>
      </c>
      <c r="F19" s="61"/>
      <c r="G19" s="61"/>
      <c r="H19" s="68"/>
      <c r="I19" s="68"/>
      <c r="J19" s="68"/>
      <c r="K19" s="52"/>
      <c r="L19" s="21"/>
      <c r="M19" s="16"/>
      <c r="N19" s="84"/>
    </row>
    <row r="20" spans="1:16" ht="14.4" customHeight="1" x14ac:dyDescent="0.3">
      <c r="A20" s="15"/>
      <c r="D20" s="52"/>
      <c r="E20" s="52"/>
      <c r="F20" s="68"/>
      <c r="G20" s="61"/>
      <c r="H20" s="68"/>
      <c r="I20" s="68"/>
      <c r="J20" s="68"/>
      <c r="K20" s="52"/>
      <c r="L20" s="230" t="s">
        <v>309</v>
      </c>
      <c r="M20" s="230"/>
      <c r="N20" s="84"/>
    </row>
    <row r="21" spans="1:16" ht="14.4" customHeight="1" thickBot="1" x14ac:dyDescent="0.35">
      <c r="A21" s="15"/>
      <c r="D21" s="52"/>
      <c r="E21" s="52"/>
      <c r="F21" s="68"/>
      <c r="G21" s="61"/>
      <c r="H21" s="68"/>
      <c r="I21" s="68"/>
      <c r="J21" s="68"/>
      <c r="K21" s="52"/>
      <c r="L21" s="227" t="s">
        <v>17</v>
      </c>
      <c r="M21" s="227" t="s">
        <v>24</v>
      </c>
      <c r="N21" s="84"/>
    </row>
    <row r="22" spans="1:16" ht="14.4" customHeight="1" thickBot="1" x14ac:dyDescent="0.35">
      <c r="A22" s="15"/>
      <c r="D22" s="21"/>
      <c r="E22" s="21"/>
      <c r="F22" s="67"/>
      <c r="G22" s="60"/>
      <c r="H22" s="67"/>
      <c r="I22" s="67"/>
      <c r="J22" s="67"/>
      <c r="K22" s="21"/>
      <c r="L22" s="227"/>
      <c r="M22" s="227"/>
      <c r="N22" s="84"/>
    </row>
    <row r="23" spans="1:16" ht="14.4" customHeight="1" x14ac:dyDescent="0.3">
      <c r="A23" s="27" t="s">
        <v>12</v>
      </c>
      <c r="B23" s="31">
        <v>44935</v>
      </c>
      <c r="C23" s="14" t="s">
        <v>1</v>
      </c>
      <c r="D23" s="21">
        <f>'3.2ppm TCE exp'!H303</f>
        <v>24.471999999999976</v>
      </c>
      <c r="E23" s="21">
        <f>'3.2ppm TCE exp'!I303</f>
        <v>41.932000000000023</v>
      </c>
      <c r="F23" s="67">
        <f>'All TCE DHS'!D12</f>
        <v>1884.6497851031859</v>
      </c>
      <c r="G23" s="60">
        <f>'3.2ppm TCE exp'!F303</f>
        <v>7.8719166666666389</v>
      </c>
      <c r="H23" s="67">
        <f>I23-G23</f>
        <v>5342.1280833333276</v>
      </c>
      <c r="I23" s="67">
        <f>'3.2ppm TCE exp'!D303*1000</f>
        <v>5349.9999999999945</v>
      </c>
      <c r="J23" s="67">
        <f>I23/22</f>
        <v>243.18181818181793</v>
      </c>
      <c r="K23" s="21">
        <f>F23*G23/I23</f>
        <v>2.7730478605950433</v>
      </c>
      <c r="L23" s="21">
        <f>'3.2ppm TCE exp'!C303</f>
        <v>2.876750000000007</v>
      </c>
      <c r="M23" s="52">
        <f>'3.2ppm TCE exp'!L303</f>
        <v>3.0993723333333429</v>
      </c>
      <c r="N23" s="87">
        <v>3.16</v>
      </c>
      <c r="O23" s="91">
        <f>M23-N23</f>
        <v>-6.0627666666657198E-2</v>
      </c>
      <c r="P23" s="10">
        <f>(M23-N23)/N23*100</f>
        <v>-1.9185970464132025</v>
      </c>
    </row>
    <row r="24" spans="1:16" ht="14.4" customHeight="1" x14ac:dyDescent="0.3">
      <c r="C24" s="14" t="s">
        <v>10</v>
      </c>
      <c r="D24" s="21">
        <f>'3.2ppm TCE exp'!H304</f>
        <v>0.20246431577732471</v>
      </c>
      <c r="E24" s="21">
        <f>'3.2ppm TCE exp'!I304</f>
        <v>0.82141178599757914</v>
      </c>
      <c r="F24" s="67" t="s">
        <v>34</v>
      </c>
      <c r="G24" s="60"/>
      <c r="H24" s="67"/>
      <c r="I24" s="67"/>
      <c r="J24" s="67"/>
      <c r="K24" s="21"/>
      <c r="L24" s="21">
        <f>'3.2ppm TCE exp'!C304</f>
        <v>0.14625113095439432</v>
      </c>
      <c r="M24" s="52">
        <f>'3.2ppm TCE exp'!L304</f>
        <v>0.15535576337214888</v>
      </c>
      <c r="N24" s="87"/>
    </row>
    <row r="25" spans="1:16" ht="14.4" customHeight="1" x14ac:dyDescent="0.3">
      <c r="A25" s="14" t="s">
        <v>2</v>
      </c>
      <c r="B25" s="48">
        <v>44935</v>
      </c>
      <c r="C25" s="14" t="s">
        <v>1</v>
      </c>
      <c r="D25" s="21">
        <f>'3.2ppm TCE air exp'!E300</f>
        <v>24.647333333333318</v>
      </c>
      <c r="E25" s="21">
        <f>'3.2ppm TCE air exp'!F300</f>
        <v>37.726499999999987</v>
      </c>
      <c r="F25" s="67" t="s">
        <v>35</v>
      </c>
      <c r="G25" s="60"/>
      <c r="H25" s="67"/>
      <c r="I25" s="67">
        <f>'3.2ppm TCE air exp'!D300*1000</f>
        <v>5619.9999999999773</v>
      </c>
      <c r="J25" s="67">
        <f>I25/22</f>
        <v>255.45454545454442</v>
      </c>
      <c r="K25" s="21"/>
      <c r="L25" s="21"/>
      <c r="M25" s="52"/>
      <c r="N25" s="87"/>
    </row>
    <row r="26" spans="1:16" ht="14.4" customHeight="1" x14ac:dyDescent="0.3">
      <c r="C26" s="14" t="s">
        <v>10</v>
      </c>
      <c r="D26" s="21">
        <f>'3.2ppm TCE air exp'!E301</f>
        <v>0.10612405571891538</v>
      </c>
      <c r="E26" s="21">
        <f>'3.2ppm TCE air exp'!F301</f>
        <v>0.71718493147961604</v>
      </c>
      <c r="F26" s="67" t="s">
        <v>36</v>
      </c>
      <c r="G26" s="60"/>
      <c r="H26" s="67"/>
      <c r="I26" s="67"/>
      <c r="J26" s="67"/>
      <c r="K26" s="21"/>
      <c r="L26" s="21"/>
      <c r="M26" s="52"/>
      <c r="N26" s="87"/>
    </row>
    <row r="27" spans="1:16" ht="14.4" customHeight="1" x14ac:dyDescent="0.3">
      <c r="A27" s="28" t="s">
        <v>13</v>
      </c>
      <c r="B27" s="32">
        <v>44936</v>
      </c>
      <c r="C27" s="14" t="s">
        <v>1</v>
      </c>
      <c r="D27" s="21">
        <f>'10ppm TCE exp'!H295</f>
        <v>24.708132780083073</v>
      </c>
      <c r="E27" s="21">
        <f>'10ppm TCE exp'!I295</f>
        <v>38.726224066390067</v>
      </c>
      <c r="F27" s="67">
        <f>'All TCE DHS'!D22</f>
        <v>1978.7633697861909</v>
      </c>
      <c r="G27" s="60">
        <f>'10ppm TCE exp'!F295</f>
        <v>26.64236514522824</v>
      </c>
      <c r="H27" s="67">
        <f>I27-G27</f>
        <v>5310.9924896265502</v>
      </c>
      <c r="I27" s="67">
        <f>'10ppm TCE exp'!D295*1000</f>
        <v>5337.634854771778</v>
      </c>
      <c r="J27" s="67">
        <f>I27/22</f>
        <v>242.61976612598991</v>
      </c>
      <c r="K27" s="21">
        <f>F27*G27/I27</f>
        <v>9.8768345284458583</v>
      </c>
      <c r="L27" s="21">
        <f>'10ppm TCE exp'!C295</f>
        <v>7.9446473029045874</v>
      </c>
      <c r="M27" s="52">
        <f>'10ppm TCE exp'!L295</f>
        <v>10.301945809128657</v>
      </c>
      <c r="N27" s="87">
        <v>10</v>
      </c>
      <c r="O27" s="91">
        <f>M27-N27</f>
        <v>0.30194580912865732</v>
      </c>
      <c r="P27" s="10">
        <f>(M27-N27)/N27*100</f>
        <v>3.0194580912865732</v>
      </c>
    </row>
    <row r="28" spans="1:16" ht="14.4" customHeight="1" x14ac:dyDescent="0.3">
      <c r="C28" s="14" t="s">
        <v>10</v>
      </c>
      <c r="D28" s="21">
        <f>'10ppm TCE exp'!H296</f>
        <v>0.29063765922993495</v>
      </c>
      <c r="E28" s="21">
        <f>'10ppm TCE exp'!I296</f>
        <v>0.76939766457387204</v>
      </c>
      <c r="F28" s="67"/>
      <c r="G28" s="60"/>
      <c r="H28" s="67"/>
      <c r="I28" s="67"/>
      <c r="J28" s="67"/>
      <c r="K28" s="21"/>
      <c r="L28" s="21">
        <f>'10ppm TCE exp'!C296</f>
        <v>0.19755584675338092</v>
      </c>
      <c r="M28" s="52">
        <f>'10ppm TCE exp'!L296</f>
        <v>0.34139773355444819</v>
      </c>
      <c r="N28" s="87"/>
    </row>
    <row r="29" spans="1:16" ht="14.4" customHeight="1" x14ac:dyDescent="0.3">
      <c r="A29" s="14" t="s">
        <v>2</v>
      </c>
      <c r="B29" s="49">
        <v>44936</v>
      </c>
      <c r="C29" s="14" t="s">
        <v>1</v>
      </c>
      <c r="D29" s="21">
        <f>'10ppm TCE air exp'!E295</f>
        <v>24.976224066390188</v>
      </c>
      <c r="E29" s="21">
        <f>'10ppm TCE air exp'!F295</f>
        <v>35.063278008298738</v>
      </c>
      <c r="F29" s="67"/>
      <c r="G29" s="60"/>
      <c r="H29" s="67"/>
      <c r="I29" s="67">
        <f>'10ppm TCE air exp'!D295*1000</f>
        <v>5619.9999999999773</v>
      </c>
      <c r="J29" s="67">
        <f>I29/22</f>
        <v>255.45454545454442</v>
      </c>
      <c r="K29" s="21"/>
      <c r="L29" s="21"/>
      <c r="M29" s="52"/>
      <c r="N29" s="87"/>
    </row>
    <row r="30" spans="1:16" ht="14.4" customHeight="1" x14ac:dyDescent="0.3">
      <c r="A30" s="15"/>
      <c r="C30" s="14" t="s">
        <v>10</v>
      </c>
      <c r="D30" s="21">
        <f>'10ppm TCE air exp'!E296</f>
        <v>9.9671625442728978E-2</v>
      </c>
      <c r="E30" s="21">
        <f>'10ppm TCE air exp'!F296</f>
        <v>0.57402420961374401</v>
      </c>
      <c r="F30" s="67"/>
      <c r="G30" s="60"/>
      <c r="H30" s="67"/>
      <c r="I30" s="67"/>
      <c r="J30" s="67"/>
      <c r="K30" s="21"/>
      <c r="L30" s="21"/>
      <c r="M30" s="52"/>
      <c r="N30" s="87"/>
    </row>
    <row r="31" spans="1:16" ht="14.4" customHeight="1" x14ac:dyDescent="0.3">
      <c r="A31" s="29" t="s">
        <v>14</v>
      </c>
      <c r="B31" s="33">
        <v>44937</v>
      </c>
      <c r="C31" s="14" t="s">
        <v>1</v>
      </c>
      <c r="D31" s="21">
        <f>'32ppm TCE exp'!H295</f>
        <v>24.438132780083009</v>
      </c>
      <c r="E31" s="21">
        <f>'32ppm TCE exp'!I295</f>
        <v>36.640871369294636</v>
      </c>
      <c r="F31" s="67">
        <f>'All TCE DHS'!D32</f>
        <v>1872.0680570573099</v>
      </c>
      <c r="G31" s="60">
        <f>'32ppm TCE exp'!F295</f>
        <v>85.24307053941908</v>
      </c>
      <c r="H31" s="67">
        <f>I31-G31</f>
        <v>5194.6324481327583</v>
      </c>
      <c r="I31" s="67">
        <f>'32ppm TCE exp'!D295*1000</f>
        <v>5279.8755186721773</v>
      </c>
      <c r="J31" s="67">
        <f>I31/22</f>
        <v>239.99434175782625</v>
      </c>
      <c r="K31" s="21">
        <f>F31*G31/I31</f>
        <v>30.224354509490801</v>
      </c>
      <c r="L31" s="21">
        <f>'32ppm TCE exp'!C295</f>
        <v>27.654356846473021</v>
      </c>
      <c r="M31" s="52">
        <f>'32ppm TCE exp'!L295</f>
        <v>31.056362738589321</v>
      </c>
      <c r="N31" s="87">
        <v>31.62</v>
      </c>
      <c r="O31" s="91">
        <f>M31-N31</f>
        <v>-0.56363726141067971</v>
      </c>
      <c r="P31" s="10">
        <f>(M31-N31)/N31*100</f>
        <v>-1.7825340335568616</v>
      </c>
    </row>
    <row r="32" spans="1:16" ht="14.4" customHeight="1" x14ac:dyDescent="0.3">
      <c r="C32" s="14" t="s">
        <v>10</v>
      </c>
      <c r="D32" s="21">
        <f>'32ppm TCE exp'!H296</f>
        <v>0.18125097414723729</v>
      </c>
      <c r="E32" s="21">
        <f>'32ppm TCE exp'!I296</f>
        <v>0.91812834299924306</v>
      </c>
      <c r="F32" s="67"/>
      <c r="G32" s="60"/>
      <c r="H32" s="67"/>
      <c r="I32" s="67"/>
      <c r="J32" s="67"/>
      <c r="K32" s="21"/>
      <c r="L32" s="21">
        <f>'32ppm TCE exp'!C296</f>
        <v>1.2237975821719929</v>
      </c>
      <c r="M32" s="52">
        <f>'32ppm TCE exp'!L296</f>
        <v>0.97517811951841638</v>
      </c>
      <c r="N32" s="87"/>
    </row>
    <row r="33" spans="1:16" ht="14.4" customHeight="1" x14ac:dyDescent="0.3">
      <c r="A33" s="14" t="s">
        <v>2</v>
      </c>
      <c r="B33" s="48">
        <v>44937</v>
      </c>
      <c r="C33" s="14" t="s">
        <v>1</v>
      </c>
      <c r="D33" s="21">
        <f>'32ppm TCE air exp'!E295</f>
        <v>24.712904564315398</v>
      </c>
      <c r="E33" s="21">
        <f>'32ppm TCE air exp'!F295</f>
        <v>34.431535269709535</v>
      </c>
      <c r="F33" s="67"/>
      <c r="G33" s="60"/>
      <c r="H33" s="67"/>
      <c r="I33" s="67">
        <f>'32ppm TCE air exp'!D295*1000</f>
        <v>5619.9999999999773</v>
      </c>
      <c r="J33" s="67">
        <f>I33/22</f>
        <v>255.45454545454442</v>
      </c>
      <c r="K33" s="21"/>
      <c r="L33" s="21"/>
      <c r="M33" s="52"/>
      <c r="N33" s="87"/>
    </row>
    <row r="34" spans="1:16" ht="14.4" customHeight="1" x14ac:dyDescent="0.3">
      <c r="A34" s="15"/>
      <c r="C34" s="14" t="s">
        <v>10</v>
      </c>
      <c r="D34" s="21">
        <f>'32ppm TCE air exp'!E296</f>
        <v>0.18189702678735634</v>
      </c>
      <c r="E34" s="21">
        <f>'32ppm TCE air exp'!F296</f>
        <v>4.6175929435126606E-2</v>
      </c>
      <c r="F34" s="67"/>
      <c r="G34" s="60"/>
      <c r="H34" s="67"/>
      <c r="I34" s="67"/>
      <c r="J34" s="67"/>
      <c r="K34" s="21"/>
      <c r="L34" s="21"/>
      <c r="M34" s="52"/>
      <c r="N34" s="87"/>
    </row>
    <row r="35" spans="1:16" ht="14.4" customHeight="1" x14ac:dyDescent="0.3">
      <c r="A35" s="30" t="s">
        <v>15</v>
      </c>
      <c r="B35" s="34">
        <v>44938</v>
      </c>
      <c r="C35" s="14" t="s">
        <v>1</v>
      </c>
      <c r="D35" s="21">
        <f>'100ppm TCE exp'!H296</f>
        <v>24.329626556016549</v>
      </c>
      <c r="E35" s="21">
        <f>'100ppm TCE exp'!I296</f>
        <v>36.165477178423224</v>
      </c>
      <c r="F35" s="67">
        <f>'All TCE DHS'!D42</f>
        <v>1891.8081724668682</v>
      </c>
      <c r="G35" s="60">
        <f>'100ppm TCE exp'!G296</f>
        <v>262.70448132780092</v>
      </c>
      <c r="H35" s="67">
        <f>I35-G35</f>
        <v>4837.2955186721974</v>
      </c>
      <c r="I35" s="67">
        <f>'100ppm TCE exp'!D296*1000</f>
        <v>5099.9999999999982</v>
      </c>
      <c r="J35" s="67">
        <f>I35/22</f>
        <v>231.81818181818173</v>
      </c>
      <c r="K35" s="21">
        <f>F35*G35/I35</f>
        <v>97.448330337177197</v>
      </c>
      <c r="L35" s="21">
        <f>'100ppm TCE exp'!C296</f>
        <v>97.815809128630718</v>
      </c>
      <c r="M35" s="52">
        <f>'100ppm TCE exp'!L296</f>
        <v>101.81490485477167</v>
      </c>
      <c r="N35" s="87">
        <v>100</v>
      </c>
      <c r="O35" s="91">
        <f>M35-N35</f>
        <v>1.8149048547716689</v>
      </c>
      <c r="P35" s="10">
        <f>(M35-N35)/N35*100</f>
        <v>1.8149048547716689</v>
      </c>
    </row>
    <row r="36" spans="1:16" ht="14.4" customHeight="1" x14ac:dyDescent="0.3">
      <c r="A36" s="15"/>
      <c r="C36" s="14" t="s">
        <v>10</v>
      </c>
      <c r="D36" s="21">
        <f>'100ppm TCE exp'!H297</f>
        <v>0.17673740395996024</v>
      </c>
      <c r="E36" s="21">
        <f>'100ppm TCE exp'!I297</f>
        <v>0.49270330035969906</v>
      </c>
      <c r="F36" s="67"/>
      <c r="G36" s="60"/>
      <c r="H36" s="67"/>
      <c r="I36" s="67"/>
      <c r="J36" s="67"/>
      <c r="K36" s="21"/>
      <c r="L36" s="21">
        <f>'100ppm TCE exp'!C297</f>
        <v>3.6720167410769839</v>
      </c>
      <c r="M36" s="52">
        <f>'100ppm TCE exp'!L297</f>
        <v>2.2834534836089673</v>
      </c>
      <c r="N36" s="87"/>
    </row>
    <row r="37" spans="1:16" ht="14.4" customHeight="1" x14ac:dyDescent="0.3">
      <c r="A37" s="14" t="s">
        <v>2</v>
      </c>
      <c r="B37" s="49">
        <v>44938</v>
      </c>
      <c r="C37" s="14" t="s">
        <v>1</v>
      </c>
      <c r="D37" s="21">
        <f>'100ppm TCE air exp'!E296</f>
        <v>24.708049792531192</v>
      </c>
      <c r="E37" s="21">
        <f>'100ppm TCE air exp'!F296</f>
        <v>35.195062240663923</v>
      </c>
      <c r="F37" s="67"/>
      <c r="G37" s="60"/>
      <c r="H37" s="67"/>
      <c r="I37" s="67">
        <f>'100ppm TCE air exp'!D296*1000</f>
        <v>5619.9999999999773</v>
      </c>
      <c r="J37" s="67">
        <f>I37/22</f>
        <v>255.45454545454442</v>
      </c>
      <c r="K37" s="21"/>
      <c r="L37" s="21"/>
      <c r="M37" s="52"/>
      <c r="N37" s="87"/>
      <c r="O37" s="91" t="s">
        <v>56</v>
      </c>
      <c r="P37" s="10">
        <f>AVERAGE(P23,P27,P31,P35)</f>
        <v>0.28330796652204449</v>
      </c>
    </row>
    <row r="38" spans="1:16" ht="14.4" customHeight="1" x14ac:dyDescent="0.3">
      <c r="A38" s="15"/>
      <c r="C38" s="14" t="s">
        <v>10</v>
      </c>
      <c r="D38" s="21">
        <f>'100ppm TCE air exp'!E297</f>
        <v>0.24985481953267735</v>
      </c>
      <c r="E38" s="21">
        <f>'100ppm TCE air exp'!F297</f>
        <v>0.54579767338879814</v>
      </c>
      <c r="F38" s="67"/>
      <c r="G38" s="60"/>
      <c r="H38" s="67"/>
      <c r="I38" s="67"/>
      <c r="J38" s="67"/>
      <c r="K38" s="21"/>
      <c r="L38" s="21"/>
      <c r="M38" s="52"/>
      <c r="N38" s="87"/>
    </row>
    <row r="39" spans="1:16" ht="14.4" customHeight="1" x14ac:dyDescent="0.3">
      <c r="A39" s="14" t="s">
        <v>28</v>
      </c>
      <c r="C39" s="14" t="s">
        <v>1</v>
      </c>
      <c r="D39" s="78">
        <f>AVERAGE(D23,D25,D27,D29,D31,D33,D35,D37)</f>
        <v>24.624050484094091</v>
      </c>
      <c r="E39" s="78">
        <f>AVERAGE(E23,E25,E27,E29,E31,E33,E35,E37)</f>
        <v>36.985118516597517</v>
      </c>
      <c r="F39" s="68"/>
      <c r="G39" s="61"/>
      <c r="H39" s="68"/>
      <c r="I39" s="68"/>
      <c r="J39" s="68"/>
      <c r="K39" s="52"/>
      <c r="L39" s="21"/>
      <c r="M39" s="52"/>
      <c r="N39" s="87"/>
    </row>
    <row r="40" spans="1:16" ht="14.4" customHeight="1" x14ac:dyDescent="0.3">
      <c r="A40" s="15"/>
      <c r="C40" s="14" t="s">
        <v>10</v>
      </c>
      <c r="D40" s="78">
        <f>STDEV(D23,D25,D27,D29,D31,D33,D35,D37)</f>
        <v>0.20387646078209884</v>
      </c>
      <c r="E40" s="78">
        <f>STDEV(E23,E25,E27,E29,E31,E33,E35,E37)</f>
        <v>2.4571065818235911</v>
      </c>
      <c r="F40" s="68"/>
      <c r="G40" s="61"/>
      <c r="H40" s="68"/>
      <c r="I40" s="68"/>
      <c r="J40" s="68"/>
      <c r="K40" s="52"/>
      <c r="L40" s="21"/>
      <c r="M40" s="52"/>
      <c r="N40" s="87"/>
    </row>
    <row r="41" spans="1:16" ht="14.4" customHeight="1" x14ac:dyDescent="0.3">
      <c r="A41" s="15"/>
      <c r="D41" s="21"/>
      <c r="E41" s="21"/>
      <c r="F41" s="67"/>
      <c r="G41" s="60"/>
      <c r="H41" s="67"/>
      <c r="I41" s="67"/>
      <c r="J41" s="67"/>
      <c r="K41" s="21"/>
      <c r="L41" s="21"/>
      <c r="M41" s="52"/>
      <c r="N41" s="87"/>
    </row>
    <row r="42" spans="1:16" ht="14.4" customHeight="1" x14ac:dyDescent="0.3">
      <c r="A42" s="39" t="s">
        <v>18</v>
      </c>
      <c r="B42" s="41">
        <v>45040</v>
      </c>
      <c r="C42" s="14" t="s">
        <v>1</v>
      </c>
      <c r="D42" s="21">
        <f>'15.8ppm DCM Exp'!H310</f>
        <v>24.250041666666583</v>
      </c>
      <c r="E42" s="21">
        <f>'15.8ppm DCM Exp'!I310</f>
        <v>36.628958333333351</v>
      </c>
      <c r="F42" s="67">
        <f>'All DCM DHS'!D12</f>
        <v>8304.9276592801543</v>
      </c>
      <c r="G42" s="60">
        <f>'15.8ppm DCM Exp'!F310</f>
        <v>11.6194583333333</v>
      </c>
      <c r="H42" s="67">
        <f>I42-G42</f>
        <v>6358.3805416666328</v>
      </c>
      <c r="I42" s="67">
        <f>'15.8ppm DCM Exp'!D310*1000</f>
        <v>6369.9999999999663</v>
      </c>
      <c r="J42" s="67">
        <f>I42/22</f>
        <v>289.54545454545303</v>
      </c>
      <c r="K42" s="21">
        <f>F42*G42/I42</f>
        <v>15.148942056256439</v>
      </c>
      <c r="L42" s="21">
        <f>'15.8ppm DCM Exp'!C310</f>
        <v>14.448125000000001</v>
      </c>
      <c r="M42" s="52">
        <f>'15.8ppm DCM Exp'!L310</f>
        <v>16.172872083333303</v>
      </c>
      <c r="N42" s="87">
        <v>15.81</v>
      </c>
      <c r="O42" s="91">
        <f>M42-N42</f>
        <v>0.36287208333330234</v>
      </c>
      <c r="P42" s="10">
        <f>(M42-N42)/N42*100</f>
        <v>2.2952060931897682</v>
      </c>
    </row>
    <row r="43" spans="1:16" ht="14.4" customHeight="1" x14ac:dyDescent="0.3">
      <c r="A43" s="47"/>
      <c r="B43" s="47"/>
      <c r="C43" s="14" t="s">
        <v>10</v>
      </c>
      <c r="D43" s="21">
        <f>'15.8ppm DCM Exp'!H311</f>
        <v>7.2547764768756573E-2</v>
      </c>
      <c r="E43" s="21">
        <f>'15.8ppm DCM Exp'!I311</f>
        <v>0.57937796532877184</v>
      </c>
      <c r="F43" s="67" t="s">
        <v>34</v>
      </c>
      <c r="G43" s="60"/>
      <c r="H43" s="67"/>
      <c r="I43" s="67"/>
      <c r="J43" s="67"/>
      <c r="K43" s="21"/>
      <c r="L43" s="21">
        <f>'15.8ppm DCM Exp'!C311</f>
        <v>0.20021595297145475</v>
      </c>
      <c r="M43" s="52">
        <f>'15.8ppm DCM Exp'!L311</f>
        <v>0.36170932057910865</v>
      </c>
      <c r="N43" s="87"/>
    </row>
    <row r="44" spans="1:16" ht="14.4" customHeight="1" x14ac:dyDescent="0.3">
      <c r="A44" s="14" t="s">
        <v>2</v>
      </c>
      <c r="B44" s="20">
        <v>45040</v>
      </c>
      <c r="C44" s="14" t="s">
        <v>1</v>
      </c>
      <c r="D44" s="21">
        <f>'15.8ppm DCM air exp'!E310</f>
        <v>24.477902621722837</v>
      </c>
      <c r="E44" s="21">
        <f>'15.8ppm DCM air exp'!F310</f>
        <v>34.282584269662934</v>
      </c>
      <c r="F44" s="67" t="s">
        <v>37</v>
      </c>
      <c r="G44" s="60"/>
      <c r="I44" s="67">
        <f>'15.8ppm DCM air exp'!D310*1000</f>
        <v>6740.0000000000082</v>
      </c>
      <c r="J44" s="67">
        <f>I44/22</f>
        <v>306.36363636363672</v>
      </c>
      <c r="K44" s="21"/>
      <c r="L44" s="21"/>
      <c r="M44" s="52"/>
      <c r="N44" s="87"/>
    </row>
    <row r="45" spans="1:16" ht="14.4" customHeight="1" x14ac:dyDescent="0.3">
      <c r="C45" s="14" t="s">
        <v>10</v>
      </c>
      <c r="D45" s="21">
        <f>'15.8ppm DCM air exp'!E311</f>
        <v>0.1158074865475852</v>
      </c>
      <c r="E45" s="21">
        <f>'15.8ppm DCM air exp'!F311</f>
        <v>0.66157625869389802</v>
      </c>
      <c r="F45" s="67" t="s">
        <v>38</v>
      </c>
      <c r="G45" s="60"/>
      <c r="H45" s="67"/>
      <c r="I45" s="67"/>
      <c r="J45" s="67"/>
      <c r="K45" s="21"/>
      <c r="L45" s="21"/>
      <c r="M45" s="52"/>
      <c r="N45" s="87"/>
    </row>
    <row r="46" spans="1:16" ht="14.4" customHeight="1" x14ac:dyDescent="0.3">
      <c r="A46" s="40" t="s">
        <v>19</v>
      </c>
      <c r="B46" s="42">
        <v>45041</v>
      </c>
      <c r="C46" s="14" t="s">
        <v>1</v>
      </c>
      <c r="D46" s="21">
        <f>'50ppm DCM exp'!H301</f>
        <v>24.266150627615026</v>
      </c>
      <c r="E46" s="21">
        <f>'50ppm DCM exp'!I301</f>
        <v>37.764435146443539</v>
      </c>
      <c r="F46" s="67">
        <f>'All DCM DHS'!D22</f>
        <v>7852.2442335255009</v>
      </c>
      <c r="G46" s="60">
        <f>'50ppm DCM exp'!F301</f>
        <v>35.664016736401663</v>
      </c>
      <c r="H46" s="67">
        <f>I46-G46</f>
        <v>6314.3359832635797</v>
      </c>
      <c r="I46" s="67">
        <f>'50ppm DCM exp'!D301*1000</f>
        <v>6349.9999999999809</v>
      </c>
      <c r="J46" s="67">
        <f>I46/22</f>
        <v>288.63636363636277</v>
      </c>
      <c r="K46" s="21">
        <f>F46*G46/I46</f>
        <v>44.101192088624849</v>
      </c>
      <c r="L46" s="21">
        <f>'50ppm DCM exp'!C301</f>
        <v>38.137280334728018</v>
      </c>
      <c r="M46" s="52">
        <f>'50ppm DCM exp'!L301</f>
        <v>49.397670251046002</v>
      </c>
      <c r="N46" s="87">
        <v>50</v>
      </c>
      <c r="O46" s="91">
        <f>M46-N46</f>
        <v>-0.60232974895399849</v>
      </c>
      <c r="P46" s="10">
        <f>(M46-N46)/N46*100</f>
        <v>-1.204659497907997</v>
      </c>
    </row>
    <row r="47" spans="1:16" ht="14.4" customHeight="1" x14ac:dyDescent="0.3">
      <c r="C47" s="14" t="s">
        <v>10</v>
      </c>
      <c r="D47" s="21">
        <f>'50ppm DCM exp'!H302</f>
        <v>0.21175198130298289</v>
      </c>
      <c r="E47" s="21">
        <f>'50ppm DCM exp'!I302</f>
        <v>0.58523893972860652</v>
      </c>
      <c r="F47" s="67"/>
      <c r="G47" s="60"/>
      <c r="H47" s="67"/>
      <c r="I47" s="67"/>
      <c r="J47" s="67"/>
      <c r="K47" s="21"/>
      <c r="L47" s="21">
        <f>'50ppm DCM exp'!C302</f>
        <v>2.3201946204024404</v>
      </c>
      <c r="M47" s="52">
        <f>'50ppm DCM exp'!L302</f>
        <v>2.4715485871439764</v>
      </c>
      <c r="N47" s="87"/>
    </row>
    <row r="48" spans="1:16" ht="14.4" customHeight="1" x14ac:dyDescent="0.3">
      <c r="A48" s="14" t="s">
        <v>2</v>
      </c>
      <c r="B48" s="20">
        <v>45041</v>
      </c>
      <c r="C48" s="14" t="s">
        <v>1</v>
      </c>
      <c r="D48" s="21">
        <f>'50ppm DCM air exp'!E301</f>
        <v>24.634889705882411</v>
      </c>
      <c r="E48" s="21">
        <f>'50ppm DCM air exp'!F301</f>
        <v>34.579264705882352</v>
      </c>
      <c r="F48" s="67"/>
      <c r="G48" s="60"/>
      <c r="H48" s="67"/>
      <c r="I48" s="67">
        <f>'50ppm DCM air exp'!D301*1000</f>
        <v>6740.0000000000082</v>
      </c>
      <c r="J48" s="67">
        <f>I48/22</f>
        <v>306.36363636363672</v>
      </c>
      <c r="K48" s="21"/>
      <c r="L48" s="21"/>
      <c r="M48" s="52"/>
      <c r="N48" s="87"/>
    </row>
    <row r="49" spans="1:16" ht="14.4" customHeight="1" x14ac:dyDescent="0.3">
      <c r="C49" s="14" t="s">
        <v>10</v>
      </c>
      <c r="D49" s="21">
        <f>'50ppm DCM air exp'!E302</f>
        <v>0.2571529954464305</v>
      </c>
      <c r="E49" s="21">
        <f>'50ppm DCM air exp'!F302</f>
        <v>0.59291092820644586</v>
      </c>
      <c r="F49" s="67"/>
      <c r="G49" s="60"/>
      <c r="H49" s="67"/>
      <c r="I49" s="67"/>
      <c r="J49" s="67"/>
      <c r="K49" s="21"/>
      <c r="L49" s="21"/>
      <c r="M49" s="52"/>
      <c r="N49" s="87"/>
    </row>
    <row r="50" spans="1:16" ht="14.4" customHeight="1" x14ac:dyDescent="0.3">
      <c r="A50" s="43" t="s">
        <v>20</v>
      </c>
      <c r="B50" s="44">
        <v>45042</v>
      </c>
      <c r="C50" s="14" t="s">
        <v>1</v>
      </c>
      <c r="D50" s="21">
        <f>'158ppm DCM exp'!H293</f>
        <v>24.221380753137996</v>
      </c>
      <c r="E50" s="21">
        <f>'158ppm DCM exp'!I293</f>
        <v>39.774811715481178</v>
      </c>
      <c r="F50" s="67">
        <f>'All DCM DHS'!D32</f>
        <v>8908.2096733484923</v>
      </c>
      <c r="G50" s="60">
        <f>'158ppm DCM exp'!G293</f>
        <v>108.35079497907947</v>
      </c>
      <c r="H50" s="67">
        <f>I50-G50</f>
        <v>6241.6492050209017</v>
      </c>
      <c r="I50" s="67">
        <f>'158ppm DCM exp'!D293*1000</f>
        <v>6349.9999999999809</v>
      </c>
      <c r="J50" s="67">
        <f>I50/22</f>
        <v>288.63636363636277</v>
      </c>
      <c r="K50" s="21">
        <f>F50*G50/I50</f>
        <v>152.00182676340754</v>
      </c>
      <c r="L50" s="21">
        <f>'158ppm DCM exp'!C293</f>
        <v>169.7019665271967</v>
      </c>
      <c r="M50" s="52">
        <f>'158ppm DCM exp'!L293</f>
        <v>160.02872629707113</v>
      </c>
      <c r="N50" s="87">
        <v>158.1</v>
      </c>
      <c r="O50" s="91">
        <f>M50-N50</f>
        <v>1.9287262970711367</v>
      </c>
      <c r="P50" s="10">
        <f>(M50-N50)/N50*100</f>
        <v>1.2199407318603017</v>
      </c>
    </row>
    <row r="51" spans="1:16" ht="14.4" customHeight="1" x14ac:dyDescent="0.3">
      <c r="A51" s="47"/>
      <c r="B51" s="47"/>
      <c r="C51" s="14" t="s">
        <v>10</v>
      </c>
      <c r="D51" s="21">
        <f>'158ppm DCM exp'!H294</f>
        <v>0.21607503707001546</v>
      </c>
      <c r="E51" s="21">
        <f>'158ppm DCM exp'!I294</f>
        <v>2.0286373769742898</v>
      </c>
      <c r="F51" s="67"/>
      <c r="G51" s="60"/>
      <c r="H51" s="67"/>
      <c r="I51" s="67"/>
      <c r="J51" s="67"/>
      <c r="K51" s="21"/>
      <c r="L51" s="21">
        <f>'158ppm DCM exp'!C294</f>
        <v>2.7812265111705452</v>
      </c>
      <c r="M51" s="52">
        <f>'158ppm DCM exp'!L294</f>
        <v>3.0476061070644276</v>
      </c>
      <c r="N51" s="87"/>
    </row>
    <row r="52" spans="1:16" ht="14.4" customHeight="1" x14ac:dyDescent="0.3">
      <c r="A52" s="14" t="s">
        <v>2</v>
      </c>
      <c r="B52" s="20">
        <v>45042</v>
      </c>
      <c r="C52" s="14" t="s">
        <v>1</v>
      </c>
      <c r="D52" s="21">
        <f>'158ppm DCM air exp'!E293</f>
        <v>24.565935251798589</v>
      </c>
      <c r="E52" s="21">
        <f>'158ppm DCM air exp'!F293</f>
        <v>36.7920143884892</v>
      </c>
      <c r="F52" s="67"/>
      <c r="G52" s="60"/>
      <c r="H52" s="67"/>
      <c r="I52" s="67">
        <f>'158ppm DCM air exp'!D293*1000</f>
        <v>6739.9280575539651</v>
      </c>
      <c r="J52" s="67">
        <f>I52/22</f>
        <v>306.36036625245293</v>
      </c>
      <c r="K52" s="21"/>
      <c r="L52" s="21"/>
      <c r="M52" s="52"/>
      <c r="N52" s="87"/>
    </row>
    <row r="53" spans="1:16" ht="14.4" customHeight="1" x14ac:dyDescent="0.3">
      <c r="C53" s="14" t="s">
        <v>10</v>
      </c>
      <c r="D53" s="21">
        <f>'158ppm DCM air exp'!E294</f>
        <v>0.1651965991482657</v>
      </c>
      <c r="E53" s="21">
        <f>'158ppm DCM air exp'!F294</f>
        <v>1.2830214113686846</v>
      </c>
      <c r="F53" s="67"/>
      <c r="G53" s="60"/>
      <c r="H53" s="67"/>
      <c r="I53" s="67"/>
      <c r="J53" s="67"/>
      <c r="K53" s="21"/>
      <c r="L53" s="21"/>
      <c r="M53" s="52"/>
      <c r="N53" s="87"/>
    </row>
    <row r="54" spans="1:16" ht="14.4" customHeight="1" x14ac:dyDescent="0.3">
      <c r="A54" s="45" t="s">
        <v>21</v>
      </c>
      <c r="B54" s="46">
        <v>45043</v>
      </c>
      <c r="C54" s="14" t="s">
        <v>1</v>
      </c>
      <c r="D54" s="21">
        <f>'500ppm DCM exp'!H294</f>
        <v>24.350958333333313</v>
      </c>
      <c r="E54" s="21">
        <f>'500ppm DCM exp'!I294</f>
        <v>41.465833333333329</v>
      </c>
      <c r="F54" s="67">
        <f>'All DCM DHS'!D42</f>
        <v>8724.6212561223601</v>
      </c>
      <c r="G54" s="60">
        <f>'500ppm DCM exp'!G294</f>
        <v>340.20350000000002</v>
      </c>
      <c r="H54" s="67">
        <f>I54-G54</f>
        <v>5699.7964999999804</v>
      </c>
      <c r="I54" s="67">
        <f>'500ppm DCM exp'!D294*1000</f>
        <v>6039.99999999998</v>
      </c>
      <c r="J54" s="67">
        <f>I54/22</f>
        <v>274.54545454545365</v>
      </c>
      <c r="K54" s="21">
        <f>F54*G54/I54</f>
        <v>491.41501448795253</v>
      </c>
      <c r="L54" s="21">
        <f>'500ppm DCM exp'!C294</f>
        <v>468.53304166666732</v>
      </c>
      <c r="M54" s="52">
        <f>'500ppm DCM exp'!L294</f>
        <v>534.84969149166636</v>
      </c>
      <c r="N54" s="87">
        <v>500</v>
      </c>
      <c r="O54" s="91">
        <f>M54-N54</f>
        <v>34.849691491666363</v>
      </c>
      <c r="P54" s="10">
        <f>(M54-N54)/N54*100</f>
        <v>6.9699382983332727</v>
      </c>
    </row>
    <row r="55" spans="1:16" ht="14.4" customHeight="1" x14ac:dyDescent="0.3">
      <c r="C55" s="14" t="s">
        <v>10</v>
      </c>
      <c r="D55" s="21">
        <f>'500ppm DCM exp'!H295</f>
        <v>0.11338237565945367</v>
      </c>
      <c r="E55" s="21">
        <f>'500ppm DCM exp'!I295</f>
        <v>2.6556451542883361</v>
      </c>
      <c r="F55" s="67"/>
      <c r="G55" s="60"/>
      <c r="H55" s="67"/>
      <c r="I55" s="67"/>
      <c r="J55" s="67"/>
      <c r="K55" s="21"/>
      <c r="L55" s="21">
        <f>'500ppm DCM exp'!C295</f>
        <v>30.131154277152575</v>
      </c>
      <c r="M55" s="52">
        <f>'500ppm DCM exp'!L295</f>
        <v>36.023486380120943</v>
      </c>
      <c r="N55" s="87"/>
    </row>
    <row r="56" spans="1:16" ht="14.4" customHeight="1" x14ac:dyDescent="0.3">
      <c r="A56" s="14" t="s">
        <v>2</v>
      </c>
      <c r="B56" s="20">
        <v>45043</v>
      </c>
      <c r="C56" s="14" t="s">
        <v>1</v>
      </c>
      <c r="D56" s="21">
        <f>'500ppm DCM air exp'!E294</f>
        <v>24.553698113207552</v>
      </c>
      <c r="E56" s="21">
        <f>'500ppm DCM air exp'!F294</f>
        <v>40.431245283018839</v>
      </c>
      <c r="F56" s="67"/>
      <c r="G56" s="60"/>
      <c r="H56" s="67"/>
      <c r="I56" s="67">
        <f>'500ppm DCM air exp'!D294*1000</f>
        <v>6740.0000000000082</v>
      </c>
      <c r="J56" s="67">
        <f>I56/22</f>
        <v>306.36363636363672</v>
      </c>
      <c r="K56" s="21"/>
      <c r="L56" s="21"/>
      <c r="M56" s="52"/>
      <c r="N56" s="87"/>
      <c r="O56" s="91" t="s">
        <v>56</v>
      </c>
      <c r="P56" s="10">
        <f>AVERAGE(P42,P46,P50,P54)</f>
        <v>2.3201064063688364</v>
      </c>
    </row>
    <row r="57" spans="1:16" ht="14.4" customHeight="1" x14ac:dyDescent="0.3">
      <c r="C57" s="14" t="s">
        <v>10</v>
      </c>
      <c r="D57" s="21">
        <f>'500ppm DCM air exp'!E295</f>
        <v>0.1364305294513635</v>
      </c>
      <c r="E57" s="21">
        <f>'500ppm DCM air exp'!F295</f>
        <v>0.3760330002658559</v>
      </c>
      <c r="F57" s="67"/>
      <c r="G57" s="60"/>
      <c r="H57" s="67"/>
      <c r="I57" s="67"/>
      <c r="J57" s="67"/>
      <c r="K57" s="21"/>
      <c r="L57" s="21"/>
      <c r="M57" s="52"/>
      <c r="N57" s="87"/>
    </row>
    <row r="58" spans="1:16" ht="14.4" customHeight="1" x14ac:dyDescent="0.3">
      <c r="A58" s="14" t="s">
        <v>29</v>
      </c>
      <c r="C58" s="14" t="s">
        <v>1</v>
      </c>
      <c r="D58" s="78">
        <f>AVERAGE(D42,D44,D46,D48,D50,D52,D54,D56)</f>
        <v>24.415119634170541</v>
      </c>
      <c r="E58" s="78">
        <f>AVERAGE(E42,E44,E46,E48,E50,E52,E54,E56)</f>
        <v>37.714893396955588</v>
      </c>
      <c r="F58" s="68"/>
      <c r="G58" s="61"/>
      <c r="H58" s="68"/>
      <c r="I58" s="68"/>
      <c r="J58" s="68"/>
      <c r="K58" s="52"/>
      <c r="L58" s="21"/>
      <c r="M58" s="52"/>
      <c r="N58" s="87"/>
    </row>
    <row r="59" spans="1:16" ht="14.4" customHeight="1" x14ac:dyDescent="0.3">
      <c r="A59" s="15"/>
      <c r="C59" s="14" t="s">
        <v>10</v>
      </c>
      <c r="D59" s="78">
        <f>STDEV(D42,D44,D46,D48,D50,D52,D54,D56)</f>
        <v>0.16269333998890409</v>
      </c>
      <c r="E59" s="78">
        <f>STDEV(E42,E44,E46,E48,E50,E52,E54,E56)</f>
        <v>2.6548529606693232</v>
      </c>
      <c r="F59" s="68"/>
      <c r="G59" s="61"/>
      <c r="H59" s="68"/>
      <c r="I59" s="68"/>
      <c r="J59" s="68"/>
      <c r="K59" s="52"/>
      <c r="L59" s="21"/>
      <c r="M59" s="52"/>
      <c r="N59" s="87"/>
    </row>
    <row r="60" spans="1:16" ht="14.4" customHeight="1" x14ac:dyDescent="0.3">
      <c r="D60" s="21"/>
      <c r="E60" s="21"/>
      <c r="F60" s="67"/>
      <c r="G60" s="60"/>
      <c r="H60" s="67"/>
      <c r="I60" s="67"/>
      <c r="J60" s="67"/>
      <c r="K60" s="21"/>
      <c r="L60" s="21"/>
      <c r="M60" s="52"/>
      <c r="N60" s="87"/>
    </row>
    <row r="61" spans="1:16" ht="14.4" customHeight="1" x14ac:dyDescent="0.3">
      <c r="A61" s="9" t="s">
        <v>3</v>
      </c>
      <c r="B61" s="53">
        <v>45061</v>
      </c>
      <c r="C61" s="14" t="s">
        <v>1</v>
      </c>
      <c r="D61" s="22">
        <f>'5ppm BD exp'!H298</f>
        <v>24.206249999999848</v>
      </c>
      <c r="E61" s="22">
        <f>'5ppm BD exp'!I298</f>
        <v>46.138208333333338</v>
      </c>
      <c r="F61" s="62">
        <v>525.5</v>
      </c>
      <c r="G61" s="62">
        <f>'5ppm BD exp'!F298</f>
        <v>33.191791666666646</v>
      </c>
      <c r="H61" s="67">
        <f>I61-G61</f>
        <v>3560.3082083333438</v>
      </c>
      <c r="I61" s="67">
        <f>'5ppm BD exp'!D298*1000</f>
        <v>3593.5000000000105</v>
      </c>
      <c r="J61" s="67">
        <f>I61/22</f>
        <v>163.34090909090958</v>
      </c>
      <c r="K61" s="21">
        <f>F61*G61/I61</f>
        <v>4.85384347316913</v>
      </c>
      <c r="L61" s="22">
        <f>'5ppm BD exp'!C298</f>
        <v>0.7287499999999999</v>
      </c>
      <c r="M61" s="76">
        <f>'5ppm BD exp'!L298</f>
        <v>3.5784596666666575</v>
      </c>
      <c r="N61" s="88">
        <v>5</v>
      </c>
      <c r="O61" s="91">
        <f>M61-N61</f>
        <v>-1.4215403333333425</v>
      </c>
      <c r="P61" s="10">
        <f>(M61-N61)/N61*100</f>
        <v>-28.430806666666854</v>
      </c>
    </row>
    <row r="62" spans="1:16" ht="14.4" customHeight="1" x14ac:dyDescent="0.3">
      <c r="C62" s="14" t="s">
        <v>10</v>
      </c>
      <c r="D62" s="22">
        <f>'5ppm BD exp'!H299</f>
        <v>5.4282115997395797E-2</v>
      </c>
      <c r="E62" s="22">
        <f>'5ppm BD exp'!I299</f>
        <v>3.825126425883052</v>
      </c>
      <c r="F62" s="176" t="s">
        <v>236</v>
      </c>
      <c r="G62" s="62"/>
      <c r="H62" s="69"/>
      <c r="I62" s="69"/>
      <c r="J62" s="69"/>
      <c r="K62" s="22"/>
      <c r="L62" s="22">
        <f>'5ppm BD exp'!C299</f>
        <v>2.2605640657582544</v>
      </c>
      <c r="M62" s="76">
        <f>'5ppm BD exp'!L299</f>
        <v>1.3969617336737943</v>
      </c>
      <c r="N62" s="88"/>
    </row>
    <row r="63" spans="1:16" ht="14.4" customHeight="1" x14ac:dyDescent="0.3">
      <c r="A63" s="14" t="s">
        <v>2</v>
      </c>
      <c r="B63" s="20">
        <v>45061</v>
      </c>
      <c r="C63" s="14" t="s">
        <v>1</v>
      </c>
      <c r="D63" s="22">
        <f>'5ppm BD air exp'!E298</f>
        <v>24.323800000000006</v>
      </c>
      <c r="E63" s="22">
        <f>'5ppm BD air exp'!F298</f>
        <v>41.689599999999999</v>
      </c>
      <c r="F63" s="69"/>
      <c r="G63" s="62"/>
      <c r="I63" s="69">
        <f>'5ppm BD air exp'!D298*1000</f>
        <v>3713.4800000000128</v>
      </c>
      <c r="J63" s="67">
        <f>I63/22</f>
        <v>168.79454545454604</v>
      </c>
      <c r="K63" s="22"/>
      <c r="L63" s="23"/>
      <c r="M63" s="79"/>
      <c r="N63" s="89"/>
    </row>
    <row r="64" spans="1:16" ht="14.4" customHeight="1" x14ac:dyDescent="0.3">
      <c r="C64" s="14" t="s">
        <v>10</v>
      </c>
      <c r="D64" s="22">
        <f>'5ppm BD air exp'!E299</f>
        <v>8.0607383041525441E-2</v>
      </c>
      <c r="E64" s="22">
        <f>'5ppm BD air exp'!F299</f>
        <v>0.12949329734092399</v>
      </c>
      <c r="F64" s="69"/>
      <c r="G64" s="62"/>
      <c r="H64" s="69"/>
      <c r="I64" s="69"/>
      <c r="J64" s="69"/>
      <c r="K64" s="22"/>
      <c r="L64" s="23"/>
      <c r="M64" s="79"/>
      <c r="N64" s="89"/>
    </row>
    <row r="65" spans="1:16" ht="14.4" customHeight="1" x14ac:dyDescent="0.3">
      <c r="A65" s="4" t="s">
        <v>4</v>
      </c>
      <c r="B65" s="54">
        <v>45062</v>
      </c>
      <c r="C65" s="14" t="s">
        <v>1</v>
      </c>
      <c r="D65" s="22">
        <f>'15.8ppm BD exp'!H302</f>
        <v>24.228879668049672</v>
      </c>
      <c r="E65" s="22">
        <f>'15.8ppm BD exp'!I302</f>
        <v>46.917925311203327</v>
      </c>
      <c r="F65" s="62">
        <v>525.5</v>
      </c>
      <c r="G65" s="62">
        <f>'15.8ppm BD exp'!F302</f>
        <v>104.49962655601655</v>
      </c>
      <c r="H65" s="67">
        <f>I65-G65</f>
        <v>3425.0439419086956</v>
      </c>
      <c r="I65" s="67">
        <f>'15.8ppm BD exp'!D302*1000</f>
        <v>3529.5435684647123</v>
      </c>
      <c r="J65" s="67">
        <f>I65/22</f>
        <v>160.43379856657782</v>
      </c>
      <c r="K65" s="21">
        <f>F65*G65/I65</f>
        <v>15.558542539559452</v>
      </c>
      <c r="L65" s="22">
        <f>'15.8ppm BD exp'!C302</f>
        <v>14.354024896265557</v>
      </c>
      <c r="M65" s="76">
        <f>'15.8ppm BD exp'!L302</f>
        <v>15.209790066390035</v>
      </c>
      <c r="N65" s="88">
        <v>15.81</v>
      </c>
      <c r="O65" s="91">
        <f>M65-N65</f>
        <v>-0.60020993360996577</v>
      </c>
      <c r="P65" s="10">
        <f>(M65-N65)/N65*100</f>
        <v>-3.7963942669827055</v>
      </c>
    </row>
    <row r="66" spans="1:16" ht="14.4" customHeight="1" x14ac:dyDescent="0.3">
      <c r="C66" s="14" t="s">
        <v>10</v>
      </c>
      <c r="D66" s="22">
        <f>'15.8ppm BD exp'!H303</f>
        <v>3.6366050466829274E-2</v>
      </c>
      <c r="E66" s="22">
        <f>'15.8ppm BD exp'!I303</f>
        <v>3.6664463736791526</v>
      </c>
      <c r="F66" s="69"/>
      <c r="G66" s="62"/>
      <c r="H66" s="69"/>
      <c r="I66" s="69"/>
      <c r="J66" s="69"/>
      <c r="K66" s="22"/>
      <c r="L66" s="22">
        <f>'15.8ppm BD exp'!C303</f>
        <v>3.4044445189650494</v>
      </c>
      <c r="M66" s="76">
        <f>'15.8ppm BD exp'!L303</f>
        <v>2.5529779644760784</v>
      </c>
      <c r="N66" s="88"/>
    </row>
    <row r="67" spans="1:16" ht="14.4" customHeight="1" x14ac:dyDescent="0.3">
      <c r="A67" s="14" t="s">
        <v>2</v>
      </c>
      <c r="B67" s="20">
        <v>45062</v>
      </c>
      <c r="C67" s="14" t="s">
        <v>1</v>
      </c>
      <c r="D67" s="22">
        <f>'15.8ppm BD air exp'!E302</f>
        <v>24.423359999999995</v>
      </c>
      <c r="E67" s="22">
        <f>'15.8ppm BD air exp'!F302</f>
        <v>42.09556000000002</v>
      </c>
      <c r="F67" s="69"/>
      <c r="G67" s="62"/>
      <c r="H67" s="69"/>
      <c r="I67" s="69">
        <f>'15.8ppm BD air exp'!D302*1000</f>
        <v>3715.3600000000138</v>
      </c>
      <c r="J67" s="67">
        <f>I67/22</f>
        <v>168.88000000000062</v>
      </c>
      <c r="K67" s="22"/>
      <c r="L67" s="23"/>
      <c r="M67" s="79"/>
      <c r="N67" s="89"/>
    </row>
    <row r="68" spans="1:16" ht="14.4" customHeight="1" x14ac:dyDescent="0.3">
      <c r="C68" s="14" t="s">
        <v>10</v>
      </c>
      <c r="D68" s="22">
        <f>'15.8ppm BD air exp'!E303</f>
        <v>0.12730095258921098</v>
      </c>
      <c r="E68" s="22">
        <f>'15.8ppm BD air exp'!F303</f>
        <v>0.57126496570696139</v>
      </c>
      <c r="F68" s="69"/>
      <c r="G68" s="62"/>
      <c r="H68" s="69"/>
      <c r="I68" s="69"/>
      <c r="J68" s="69"/>
      <c r="K68" s="22"/>
      <c r="L68" s="23"/>
      <c r="M68" s="79"/>
      <c r="N68" s="89"/>
    </row>
    <row r="69" spans="1:16" ht="14.4" customHeight="1" x14ac:dyDescent="0.3">
      <c r="A69" s="11" t="s">
        <v>5</v>
      </c>
      <c r="B69" s="55">
        <v>45063</v>
      </c>
      <c r="C69" s="14" t="s">
        <v>1</v>
      </c>
      <c r="D69" s="22">
        <f>'50ppm BD exp'!H302</f>
        <v>24.179751037344285</v>
      </c>
      <c r="E69" s="22">
        <f>'50ppm BD exp'!I302</f>
        <v>47.674937759336082</v>
      </c>
      <c r="F69" s="62">
        <v>525.5</v>
      </c>
      <c r="G69" s="62">
        <f>'50ppm BD exp'!G302</f>
        <v>321.86074688796708</v>
      </c>
      <c r="H69" s="67">
        <f>I69-G69</f>
        <v>2987.9732780082804</v>
      </c>
      <c r="I69" s="67">
        <f>'50ppm BD exp'!D302*1000</f>
        <v>3309.8340248962477</v>
      </c>
      <c r="J69" s="67">
        <f>I69/22</f>
        <v>150.44700113164762</v>
      </c>
      <c r="K69" s="21">
        <f>F69*G69/I69</f>
        <v>51.101602442112977</v>
      </c>
      <c r="L69" s="22">
        <f>'50ppm BD exp'!C302</f>
        <v>37.379917012448146</v>
      </c>
      <c r="M69" s="76">
        <f>'50ppm BD exp'!L302</f>
        <v>44.143032780083026</v>
      </c>
      <c r="N69" s="88">
        <v>50</v>
      </c>
      <c r="O69" s="91">
        <f>M69-N69</f>
        <v>-5.8569672199169744</v>
      </c>
      <c r="P69" s="10">
        <f>(M69-N69)/N69*100</f>
        <v>-11.713934439833949</v>
      </c>
    </row>
    <row r="70" spans="1:16" ht="14.4" customHeight="1" x14ac:dyDescent="0.3">
      <c r="C70" s="14" t="s">
        <v>10</v>
      </c>
      <c r="D70" s="22">
        <f>'50ppm BD exp'!H303</f>
        <v>5.8251790467498496E-2</v>
      </c>
      <c r="E70" s="22">
        <f>'50ppm BD exp'!I303</f>
        <v>4.2914863509367747</v>
      </c>
      <c r="F70" s="69"/>
      <c r="G70" s="62"/>
      <c r="H70" s="69"/>
      <c r="I70" s="69"/>
      <c r="J70" s="69"/>
      <c r="K70" s="22"/>
      <c r="L70" s="22">
        <f>'50ppm BD exp'!C303</f>
        <v>3.1111099294438902</v>
      </c>
      <c r="M70" s="76">
        <f>'50ppm BD exp'!L303</f>
        <v>2.9460886504617139</v>
      </c>
      <c r="N70" s="88"/>
    </row>
    <row r="71" spans="1:16" ht="14.4" customHeight="1" x14ac:dyDescent="0.3">
      <c r="A71" s="14" t="s">
        <v>2</v>
      </c>
      <c r="B71" s="20">
        <v>45063</v>
      </c>
      <c r="C71" s="14" t="s">
        <v>1</v>
      </c>
      <c r="D71" s="22">
        <f>'50ppm BD air exp'!E302</f>
        <v>24.221201550387576</v>
      </c>
      <c r="E71" s="22">
        <f>'50ppm BD air exp'!F302</f>
        <v>41.813798449612406</v>
      </c>
      <c r="F71" s="69"/>
      <c r="G71" s="62"/>
      <c r="H71" s="69"/>
      <c r="I71" s="69">
        <f>'50ppm BD air exp'!D302*1000</f>
        <v>3717.2480620155225</v>
      </c>
      <c r="J71" s="67">
        <f>I71/22</f>
        <v>168.96582100070557</v>
      </c>
      <c r="K71" s="22"/>
      <c r="L71" s="24"/>
      <c r="M71" s="80"/>
      <c r="N71" s="90"/>
    </row>
    <row r="72" spans="1:16" ht="14.4" customHeight="1" x14ac:dyDescent="0.3">
      <c r="C72" s="14" t="s">
        <v>10</v>
      </c>
      <c r="D72" s="22">
        <f>'50ppm BD air exp'!E303</f>
        <v>0.10557103421900051</v>
      </c>
      <c r="E72" s="22">
        <f>'50ppm BD air exp'!F303</f>
        <v>0.11948458571409078</v>
      </c>
      <c r="F72" s="69"/>
      <c r="G72" s="62"/>
      <c r="H72" s="69"/>
      <c r="I72" s="69"/>
      <c r="J72" s="69"/>
      <c r="K72" s="22"/>
      <c r="L72" s="24"/>
      <c r="M72" s="80"/>
      <c r="N72" s="90"/>
    </row>
    <row r="73" spans="1:16" ht="14.4" customHeight="1" x14ac:dyDescent="0.3">
      <c r="A73" s="5" t="s">
        <v>6</v>
      </c>
      <c r="B73" s="56">
        <v>45064</v>
      </c>
      <c r="C73" s="14" t="s">
        <v>1</v>
      </c>
      <c r="D73" s="22">
        <f>'158ppm BD exp'!H330</f>
        <v>24.128312757201549</v>
      </c>
      <c r="E73" s="22">
        <f>'158ppm BD exp'!I330</f>
        <v>29.572510288065839</v>
      </c>
      <c r="F73" s="62">
        <v>525.5</v>
      </c>
      <c r="G73" s="62">
        <f>'158ppm BD exp'!G330</f>
        <v>1037.2944444444443</v>
      </c>
      <c r="H73" s="67">
        <f>I73-G73</f>
        <v>3561.7055555555557</v>
      </c>
      <c r="I73" s="67">
        <v>4599</v>
      </c>
      <c r="J73" s="67">
        <f>I73/22</f>
        <v>209.04545454545453</v>
      </c>
      <c r="K73" s="21">
        <f>F73*G73/I73</f>
        <v>118.52538172549585</v>
      </c>
      <c r="L73" s="22">
        <f>'158ppm BD exp'!C330</f>
        <v>116.79979423868305</v>
      </c>
      <c r="M73" s="76">
        <f>'158ppm BD exp'!L330</f>
        <v>127.59473432098761</v>
      </c>
      <c r="N73" s="88">
        <v>158.1</v>
      </c>
      <c r="O73" s="91">
        <f>M73-N73</f>
        <v>-30.505265679012382</v>
      </c>
      <c r="P73" s="10">
        <f>(M73-N73)/N73*100</f>
        <v>-19.294918203043885</v>
      </c>
    </row>
    <row r="74" spans="1:16" ht="14.4" customHeight="1" x14ac:dyDescent="0.3">
      <c r="C74" s="14" t="s">
        <v>10</v>
      </c>
      <c r="D74" s="22">
        <f>'158ppm BD exp'!H331</f>
        <v>9.934929261962186E-2</v>
      </c>
      <c r="E74" s="22">
        <f>'158ppm BD exp'!I331</f>
        <v>3.9401615987774261</v>
      </c>
      <c r="F74" s="69"/>
      <c r="G74" s="62"/>
      <c r="H74" s="69"/>
      <c r="I74" s="69"/>
      <c r="J74" s="69"/>
      <c r="K74" s="22"/>
      <c r="L74" s="22">
        <f>'158ppm BD exp'!C331</f>
        <v>8.0424415235652589</v>
      </c>
      <c r="M74" s="76">
        <f>'158ppm BD exp'!L331</f>
        <v>8.1571942246461617</v>
      </c>
      <c r="N74" s="88"/>
    </row>
    <row r="75" spans="1:16" ht="14.4" customHeight="1" x14ac:dyDescent="0.3">
      <c r="A75" s="14" t="s">
        <v>2</v>
      </c>
      <c r="B75" s="20">
        <v>45064</v>
      </c>
      <c r="C75" s="14" t="s">
        <v>1</v>
      </c>
      <c r="D75" s="10">
        <f>'158ppm BD air exp'!E330</f>
        <v>24.327122302158305</v>
      </c>
      <c r="E75" s="10">
        <f>'158ppm BD air exp'!F330</f>
        <v>40.525467625899296</v>
      </c>
      <c r="F75" s="70"/>
      <c r="G75" s="63"/>
      <c r="H75" s="70"/>
      <c r="I75" s="69">
        <f>'158ppm BD air exp'!D330*1000</f>
        <v>3718.9928057554148</v>
      </c>
      <c r="J75" s="67">
        <f>I75/22</f>
        <v>169.04512753433704</v>
      </c>
      <c r="K75" s="22"/>
      <c r="L75" s="12"/>
      <c r="M75" s="57"/>
      <c r="N75" s="12"/>
      <c r="O75" s="91" t="s">
        <v>56</v>
      </c>
      <c r="P75" s="10">
        <f>AVERAGE(P61,P65,P69,P73)</f>
        <v>-15.809013394131847</v>
      </c>
    </row>
    <row r="76" spans="1:16" ht="14.4" customHeight="1" x14ac:dyDescent="0.3">
      <c r="C76" s="14" t="s">
        <v>10</v>
      </c>
      <c r="D76" s="10">
        <f>'158ppm BD air exp'!E331</f>
        <v>8.737516757005663E-2</v>
      </c>
      <c r="E76" s="10">
        <f>'158ppm BD air exp'!F331</f>
        <v>0.69161853115914551</v>
      </c>
      <c r="F76" s="70"/>
      <c r="G76" s="63"/>
      <c r="H76" s="70"/>
      <c r="I76" s="70"/>
      <c r="J76" s="70"/>
      <c r="K76" s="10"/>
      <c r="L76" s="12"/>
      <c r="M76" s="57"/>
      <c r="N76" s="12"/>
    </row>
    <row r="77" spans="1:16" ht="14.4" customHeight="1" x14ac:dyDescent="0.3">
      <c r="A77" s="14" t="s">
        <v>30</v>
      </c>
      <c r="C77" s="14" t="s">
        <v>1</v>
      </c>
      <c r="D77" s="78">
        <f>AVERAGE(D61,D63,D65,D67,D69,D71,D73,D75)</f>
        <v>24.254834664392654</v>
      </c>
      <c r="E77" s="78">
        <f>AVERAGE(E61,E63,E65,E67,E69,E71,E73,E75)</f>
        <v>42.053500970931282</v>
      </c>
      <c r="F77" s="68"/>
      <c r="G77" s="61"/>
      <c r="H77" s="68"/>
      <c r="I77" s="68"/>
      <c r="J77" s="68"/>
      <c r="K77" s="52"/>
      <c r="L77" s="21"/>
    </row>
    <row r="78" spans="1:16" ht="14.4" customHeight="1" x14ac:dyDescent="0.3">
      <c r="A78" s="15"/>
      <c r="C78" s="14" t="s">
        <v>10</v>
      </c>
      <c r="D78" s="78">
        <f>STDEV(D61,D63,D65,D67,D69,D71,D73,D75)</f>
        <v>9.576248198221407E-2</v>
      </c>
      <c r="E78" s="78">
        <f>STDEV(E61,E63,E65,E67,E69,E71,E73,E75)</f>
        <v>5.735225421791319</v>
      </c>
      <c r="F78" s="68"/>
      <c r="G78" s="61"/>
      <c r="H78" s="68"/>
      <c r="I78" s="68"/>
      <c r="J78" s="68"/>
      <c r="K78" s="52"/>
      <c r="L78" s="21"/>
      <c r="O78" s="91" t="s">
        <v>57</v>
      </c>
      <c r="P78" s="10">
        <f>AVERAGE(P16,P37,P56,P75)</f>
        <v>-1.220000317898144</v>
      </c>
    </row>
    <row r="79" spans="1:16" ht="14.4" customHeight="1" x14ac:dyDescent="0.3"/>
    <row r="80" spans="1:16" ht="14.4" customHeight="1" x14ac:dyDescent="0.3">
      <c r="A80" s="14" t="s">
        <v>23</v>
      </c>
      <c r="C80" s="14" t="s">
        <v>1</v>
      </c>
      <c r="D80" s="52">
        <f>AVERAGE(D10,D12,D14,D16,D23,D25,D27,D29,D31,D33,D35,D37,D42,D44,D46,D48,D50,D52,D54,D56,D61,D63,D65,D67,D69,D71,D73,D75)</f>
        <v>24.239093028802706</v>
      </c>
      <c r="E80" s="52">
        <f>AVERAGE(E10,E12,E14,E16,E23,E25,E27,E29,E31,E33,E35,E37,E42,E44,E46,E48,E50,E52,E54,E56,E61,E63,E65,E67,E69,E71,E73,E75)</f>
        <v>40.509359397005724</v>
      </c>
      <c r="F80" s="68"/>
      <c r="G80" s="61"/>
      <c r="H80" s="68"/>
      <c r="I80" s="73" t="s">
        <v>50</v>
      </c>
      <c r="J80" s="81">
        <f>AVERAGE(J6,J10,J12,J14,J16)</f>
        <v>381.82494365139002</v>
      </c>
      <c r="K80" s="52"/>
    </row>
    <row r="81" spans="3:11" ht="14.4" customHeight="1" x14ac:dyDescent="0.3">
      <c r="C81" s="14" t="s">
        <v>10</v>
      </c>
      <c r="D81" s="52">
        <f>STDEV(D10,D12,D14,D16,D23,D25,D27,D29,D31,D33,D35,D37,D42,D44,D46,D48,D50,D52,D54,D56,D61,D63,D65,D67,D69,D71,D73,D75)</f>
        <v>0.5225062953831755</v>
      </c>
      <c r="E81" s="52">
        <f>STDEV(E10,E12,E14,E16,E23,E25,E27,E29,E31,E33,E35,E37,E42,E44,E46,E48,E50,E52,E54,E56,E61,E63,E65,E67,E69,E71,E73,E75)</f>
        <v>5.6863449594775508</v>
      </c>
      <c r="F81" s="68"/>
      <c r="G81" s="61"/>
      <c r="H81" s="68"/>
      <c r="I81" s="73" t="s">
        <v>10</v>
      </c>
      <c r="J81" s="81">
        <f>STDEV(J6,J10,J12,J14,J16)</f>
        <v>22.428656223029133</v>
      </c>
      <c r="K81" s="52"/>
    </row>
    <row r="82" spans="3:11" ht="14.4" customHeight="1" x14ac:dyDescent="0.3">
      <c r="J82" s="82"/>
    </row>
    <row r="83" spans="3:11" ht="14.4" customHeight="1" x14ac:dyDescent="0.3">
      <c r="C83" s="228" t="s">
        <v>48</v>
      </c>
      <c r="D83" s="76">
        <f>MIN(D10,D12,D14,D16,D23,D25,D27,D29,D31,D33,D35,D37,D42,D44,D46,D48,D50,D52,D54,D56,D61,D63,D65,D67,D69,D71,D73,D75)</f>
        <v>22.930545454545452</v>
      </c>
      <c r="E83" s="76">
        <f>MIN(E10,E12,E14,E16,E23,E25,E27,E29,E31,E33,E35,E37,E42,E44,E46,E48,E50,E52,E54,E56,E61,E63,E65,E67,E69,E71,E73,E75)</f>
        <v>29.572510288065839</v>
      </c>
      <c r="F83" s="12" t="s">
        <v>45</v>
      </c>
      <c r="I83" s="77" t="s">
        <v>51</v>
      </c>
      <c r="J83" s="81">
        <f>AVERAGE(J23,J25,J27,J29,J31,J33,J35,J37,J42,J44,J46,J48,J50,J52,J54,J56)</f>
        <v>271.64045008806175</v>
      </c>
    </row>
    <row r="84" spans="3:11" ht="14.4" customHeight="1" x14ac:dyDescent="0.3">
      <c r="C84" s="228"/>
      <c r="D84" s="76">
        <f>MAX(D10,D12,D14,D16,D23,D25,D27,D29,D31,D33,D35,D37,D42,D44,D46,D48,D50,D52,D54,D56,D61,D63,D65,D67,D69,D71,D73,D75)</f>
        <v>24.976224066390188</v>
      </c>
      <c r="E84" s="76">
        <f>MAX(E10,E12,E14,E16,E23,E25,E27,E29,E31,E33,E35,E37,E42,E44,E46,E48,E50,E52,E54,E56,E61,E63,E65,E67,E69,E71,E73,E75)</f>
        <v>51.572561983471061</v>
      </c>
      <c r="F84" s="12" t="s">
        <v>46</v>
      </c>
      <c r="I84" s="14" t="s">
        <v>10</v>
      </c>
      <c r="J84" s="81">
        <f>STDEV(J23,J25,J27,J29,J31,J33,J35,J37,J42,J44,J46,J48,J50,J52,J54,J56)</f>
        <v>27.10060153019559</v>
      </c>
    </row>
    <row r="85" spans="3:11" ht="14.4" customHeight="1" x14ac:dyDescent="0.3">
      <c r="I85" s="14"/>
      <c r="J85" s="82"/>
    </row>
    <row r="86" spans="3:11" ht="14.4" customHeight="1" x14ac:dyDescent="0.3">
      <c r="I86" s="67" t="s">
        <v>22</v>
      </c>
      <c r="J86" s="81">
        <f>AVERAGE(J61,J63,J65,J67,J69,J71,J73,J75)</f>
        <v>169.86908216552237</v>
      </c>
    </row>
    <row r="87" spans="3:11" ht="14.4" customHeight="1" x14ac:dyDescent="0.3">
      <c r="I87" s="67" t="s">
        <v>10</v>
      </c>
      <c r="J87" s="81">
        <f>STDEV(J61,J63,J65,J67,J69,J71,J73,J75)</f>
        <v>17.101690390391351</v>
      </c>
    </row>
    <row r="88" spans="3:11" ht="14.4" customHeight="1" x14ac:dyDescent="0.3"/>
    <row r="89" spans="3:11" ht="14.4" customHeight="1" x14ac:dyDescent="0.3">
      <c r="I89" s="70" t="s">
        <v>52</v>
      </c>
      <c r="J89" s="70">
        <f>MIN(J6:J16)</f>
        <v>363.63636363636363</v>
      </c>
      <c r="K89" s="12" t="s">
        <v>45</v>
      </c>
    </row>
    <row r="90" spans="3:11" ht="14.4" customHeight="1" x14ac:dyDescent="0.3">
      <c r="J90" s="70">
        <f>MAX(J6:J16)</f>
        <v>406.36363636363836</v>
      </c>
      <c r="K90" s="12" t="s">
        <v>46</v>
      </c>
    </row>
    <row r="91" spans="3:11" ht="14.4" customHeight="1" x14ac:dyDescent="0.3"/>
    <row r="92" spans="3:11" ht="14.4" customHeight="1" x14ac:dyDescent="0.3">
      <c r="I92" s="228" t="s">
        <v>53</v>
      </c>
      <c r="J92" s="70">
        <f>MIN(J23:J56)</f>
        <v>231.81818181818173</v>
      </c>
      <c r="K92" s="12" t="s">
        <v>45</v>
      </c>
    </row>
    <row r="93" spans="3:11" ht="14.4" customHeight="1" x14ac:dyDescent="0.3">
      <c r="I93" s="228"/>
      <c r="J93" s="70">
        <f>MAX(J23:J56)</f>
        <v>306.36363636363672</v>
      </c>
      <c r="K93" s="12" t="s">
        <v>46</v>
      </c>
    </row>
    <row r="94" spans="3:11" ht="14.4" customHeight="1" x14ac:dyDescent="0.3">
      <c r="J94" s="70"/>
    </row>
    <row r="95" spans="3:11" ht="14.4" customHeight="1" x14ac:dyDescent="0.3">
      <c r="I95" s="70" t="s">
        <v>47</v>
      </c>
      <c r="J95" s="70">
        <f>MIN(J61:J75)</f>
        <v>150.44700113164762</v>
      </c>
      <c r="K95" s="12" t="s">
        <v>45</v>
      </c>
    </row>
    <row r="96" spans="3:11" ht="14.4" customHeight="1" x14ac:dyDescent="0.3">
      <c r="J96" s="70">
        <f>MAX(J61:J75)</f>
        <v>209.04545454545453</v>
      </c>
      <c r="K96" s="12" t="s">
        <v>46</v>
      </c>
    </row>
    <row r="97" spans="10:10" ht="14.4" customHeight="1" x14ac:dyDescent="0.3"/>
    <row r="98" spans="10:10" ht="14.4" customHeight="1" x14ac:dyDescent="0.3">
      <c r="J98" s="229" t="s">
        <v>49</v>
      </c>
    </row>
    <row r="99" spans="10:10" ht="14.4" customHeight="1" x14ac:dyDescent="0.3">
      <c r="J99" s="229"/>
    </row>
    <row r="100" spans="10:10" ht="14.4" customHeight="1" x14ac:dyDescent="0.3">
      <c r="J100" s="229"/>
    </row>
    <row r="101" spans="10:10" ht="14.4" customHeight="1" x14ac:dyDescent="0.3"/>
    <row r="102" spans="10:10" ht="14.4" customHeight="1" x14ac:dyDescent="0.3"/>
    <row r="103" spans="10:10" ht="14.4" customHeight="1" x14ac:dyDescent="0.3"/>
    <row r="104" spans="10:10" ht="14.4" customHeight="1" x14ac:dyDescent="0.3"/>
    <row r="105" spans="10:10" ht="14.4" customHeight="1" x14ac:dyDescent="0.3"/>
    <row r="106" spans="10:10" ht="14.4" customHeight="1" x14ac:dyDescent="0.3"/>
    <row r="107" spans="10:10" ht="14.4" customHeight="1" x14ac:dyDescent="0.3"/>
    <row r="108" spans="10:10" ht="14.4" customHeight="1" x14ac:dyDescent="0.3"/>
    <row r="109" spans="10:10" ht="14.4" customHeight="1" x14ac:dyDescent="0.3"/>
    <row r="110" spans="10:10" ht="14.4" customHeight="1" x14ac:dyDescent="0.3"/>
    <row r="111" spans="10:10" ht="14.4" customHeight="1" x14ac:dyDescent="0.3"/>
    <row r="112" spans="10:10" ht="14.4" customHeight="1" x14ac:dyDescent="0.3"/>
    <row r="113" ht="14.4" customHeight="1" x14ac:dyDescent="0.3"/>
    <row r="114" ht="14.4" customHeight="1" x14ac:dyDescent="0.3"/>
    <row r="115" ht="14.4" customHeight="1" x14ac:dyDescent="0.3"/>
    <row r="116" ht="14.4" customHeight="1" x14ac:dyDescent="0.3"/>
    <row r="117" ht="14.4" customHeight="1" x14ac:dyDescent="0.3"/>
    <row r="118" ht="14.4" customHeight="1" x14ac:dyDescent="0.3"/>
    <row r="119" ht="14.4" customHeight="1" x14ac:dyDescent="0.3"/>
    <row r="120" ht="14.4" customHeight="1" x14ac:dyDescent="0.3"/>
    <row r="121" ht="14.4" customHeight="1" x14ac:dyDescent="0.3"/>
    <row r="122" ht="14.4" customHeight="1" x14ac:dyDescent="0.3"/>
    <row r="123" ht="14.4" customHeight="1" x14ac:dyDescent="0.3"/>
    <row r="124" ht="14.4" customHeight="1" x14ac:dyDescent="0.3"/>
    <row r="125" ht="14.4" customHeight="1" x14ac:dyDescent="0.3"/>
    <row r="126" ht="14.4" customHeight="1" x14ac:dyDescent="0.3"/>
    <row r="127" ht="14.4" customHeight="1" x14ac:dyDescent="0.3"/>
    <row r="128" ht="14.4" customHeight="1" x14ac:dyDescent="0.3"/>
    <row r="129" ht="14.4" customHeight="1" x14ac:dyDescent="0.3"/>
    <row r="130" ht="14.4" customHeight="1" x14ac:dyDescent="0.3"/>
    <row r="131" ht="14.4" customHeight="1" x14ac:dyDescent="0.3"/>
    <row r="132" ht="14.4" customHeight="1" x14ac:dyDescent="0.3"/>
    <row r="133" ht="14.4" customHeight="1" x14ac:dyDescent="0.3"/>
    <row r="134" ht="14.4" customHeight="1" x14ac:dyDescent="0.3"/>
    <row r="135" ht="14.4" customHeight="1" x14ac:dyDescent="0.3"/>
    <row r="136" ht="14.4" customHeight="1" x14ac:dyDescent="0.3"/>
    <row r="137" ht="14.4" customHeight="1" x14ac:dyDescent="0.3"/>
    <row r="138" ht="14.4" customHeight="1" x14ac:dyDescent="0.3"/>
    <row r="139" ht="14.4" customHeight="1" x14ac:dyDescent="0.3"/>
    <row r="140" ht="14.4" customHeight="1" x14ac:dyDescent="0.3"/>
    <row r="141" ht="14.4" customHeight="1" x14ac:dyDescent="0.3"/>
    <row r="142" ht="14.4" customHeight="1" x14ac:dyDescent="0.3"/>
    <row r="143" ht="14.4" customHeight="1" x14ac:dyDescent="0.3"/>
    <row r="144" ht="14.4" customHeight="1" x14ac:dyDescent="0.3"/>
    <row r="145" ht="14.4" customHeight="1" x14ac:dyDescent="0.3"/>
    <row r="146" ht="14.4" customHeight="1" x14ac:dyDescent="0.3"/>
    <row r="147" ht="14.4" customHeight="1" x14ac:dyDescent="0.3"/>
    <row r="148" ht="14.4" customHeight="1" x14ac:dyDescent="0.3"/>
    <row r="149" ht="14.4" customHeight="1" x14ac:dyDescent="0.3"/>
    <row r="150" ht="14.4" customHeight="1" x14ac:dyDescent="0.3"/>
    <row r="151" ht="14.4" customHeight="1" x14ac:dyDescent="0.3"/>
    <row r="152" ht="14.4" customHeight="1" x14ac:dyDescent="0.3"/>
    <row r="153" ht="14.4" customHeight="1" x14ac:dyDescent="0.3"/>
    <row r="154" ht="14.4" customHeight="1" x14ac:dyDescent="0.3"/>
    <row r="155" ht="14.4" customHeight="1" x14ac:dyDescent="0.3"/>
    <row r="156" ht="14.4" customHeight="1" x14ac:dyDescent="0.3"/>
    <row r="157" ht="14.4" customHeight="1" x14ac:dyDescent="0.3"/>
    <row r="158" ht="14.4" customHeight="1" x14ac:dyDescent="0.3"/>
    <row r="159" ht="14.4" customHeight="1" x14ac:dyDescent="0.3"/>
    <row r="160" ht="14.4" customHeight="1" x14ac:dyDescent="0.3"/>
    <row r="161" ht="14.4" customHeight="1" x14ac:dyDescent="0.3"/>
    <row r="162" ht="14.4" customHeight="1" x14ac:dyDescent="0.3"/>
    <row r="163" ht="14.4" customHeight="1" x14ac:dyDescent="0.3"/>
    <row r="164" ht="14.4" customHeight="1" x14ac:dyDescent="0.3"/>
    <row r="165" ht="14.4" customHeight="1" x14ac:dyDescent="0.3"/>
    <row r="166" ht="14.4" customHeight="1" x14ac:dyDescent="0.3"/>
    <row r="167" ht="14.4" customHeight="1" x14ac:dyDescent="0.3"/>
    <row r="168" ht="14.4" customHeight="1" x14ac:dyDescent="0.3"/>
    <row r="169" ht="14.4" customHeight="1" x14ac:dyDescent="0.3"/>
    <row r="170" ht="14.4" customHeight="1" x14ac:dyDescent="0.3"/>
    <row r="171" ht="14.4" customHeight="1" x14ac:dyDescent="0.3"/>
    <row r="172" ht="14.4" customHeight="1" x14ac:dyDescent="0.3"/>
    <row r="173" ht="14.4" customHeight="1" x14ac:dyDescent="0.3"/>
    <row r="174" ht="14.4" customHeight="1" x14ac:dyDescent="0.3"/>
    <row r="175" ht="14.4" customHeight="1" x14ac:dyDescent="0.3"/>
    <row r="176" ht="14.4" customHeight="1" x14ac:dyDescent="0.3"/>
    <row r="177" ht="14.4" customHeight="1" x14ac:dyDescent="0.3"/>
    <row r="178" ht="14.4" customHeight="1" x14ac:dyDescent="0.3"/>
    <row r="179" ht="14.4" customHeight="1" x14ac:dyDescent="0.3"/>
    <row r="180" ht="14.4" customHeight="1" x14ac:dyDescent="0.3"/>
    <row r="181" ht="14.4" customHeight="1" x14ac:dyDescent="0.3"/>
    <row r="182" ht="14.4" customHeight="1" x14ac:dyDescent="0.3"/>
    <row r="183" ht="14.4" customHeight="1" x14ac:dyDescent="0.3"/>
    <row r="184" ht="14.4" customHeight="1" x14ac:dyDescent="0.3"/>
    <row r="185" ht="14.4" customHeight="1" x14ac:dyDescent="0.3"/>
    <row r="186" ht="14.4" customHeight="1" x14ac:dyDescent="0.3"/>
    <row r="187" ht="14.4" customHeight="1" x14ac:dyDescent="0.3"/>
  </sheetData>
  <mergeCells count="15">
    <mergeCell ref="D6:E6"/>
    <mergeCell ref="D7:E7"/>
    <mergeCell ref="D8:E8"/>
    <mergeCell ref="D9:E9"/>
    <mergeCell ref="G7:G8"/>
    <mergeCell ref="J98:J100"/>
    <mergeCell ref="I92:I93"/>
    <mergeCell ref="L20:M20"/>
    <mergeCell ref="C83:C84"/>
    <mergeCell ref="J7:J8"/>
    <mergeCell ref="P4:P5"/>
    <mergeCell ref="O4:O5"/>
    <mergeCell ref="M21:M22"/>
    <mergeCell ref="L21:L22"/>
    <mergeCell ref="I7:I8"/>
  </mergeCells>
  <pageMargins left="0.7" right="0.7" top="0.75" bottom="0.75" header="0.3" footer="0.3"/>
  <pageSetup orientation="portrait" horizontalDpi="1200" verticalDpi="120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337CE0-AB7F-492D-8E0A-3FC0E1122067}">
  <dimension ref="A1:M304"/>
  <sheetViews>
    <sheetView workbookViewId="0">
      <pane ySplit="11" topLeftCell="A291" activePane="bottomLeft" state="frozen"/>
      <selection pane="bottomLeft" activeCell="H301" sqref="H301"/>
    </sheetView>
  </sheetViews>
  <sheetFormatPr defaultColWidth="9.109375" defaultRowHeight="15.6" x14ac:dyDescent="0.3"/>
  <cols>
    <col min="1" max="1" width="10.6640625" style="2" bestFit="1" customWidth="1"/>
    <col min="2" max="2" width="9.33203125" style="2" bestFit="1" customWidth="1"/>
    <col min="3" max="5" width="9.6640625" style="2" customWidth="1"/>
    <col min="6" max="6" width="12.6640625" style="2" customWidth="1"/>
    <col min="7" max="8" width="13.33203125" style="2" customWidth="1"/>
    <col min="9" max="9" width="9.6640625" style="2" customWidth="1"/>
    <col min="10" max="12" width="12.6640625" style="2" customWidth="1"/>
    <col min="13" max="16384" width="9.109375" style="2"/>
  </cols>
  <sheetData>
    <row r="1" spans="1:12" x14ac:dyDescent="0.3">
      <c r="A1" s="2" t="s">
        <v>58</v>
      </c>
    </row>
    <row r="2" spans="1:12" x14ac:dyDescent="0.3">
      <c r="A2" s="2" t="s">
        <v>127</v>
      </c>
    </row>
    <row r="3" spans="1:12" x14ac:dyDescent="0.3">
      <c r="A3" s="2" t="s">
        <v>139</v>
      </c>
      <c r="D3" s="2" t="s">
        <v>140</v>
      </c>
    </row>
    <row r="4" spans="1:12" x14ac:dyDescent="0.3">
      <c r="A4" s="2" t="s">
        <v>62</v>
      </c>
    </row>
    <row r="5" spans="1:12" x14ac:dyDescent="0.3">
      <c r="A5" s="2" t="s">
        <v>63</v>
      </c>
    </row>
    <row r="6" spans="1:12" x14ac:dyDescent="0.3">
      <c r="A6" s="2" t="s">
        <v>64</v>
      </c>
    </row>
    <row r="8" spans="1:12" x14ac:dyDescent="0.3">
      <c r="A8" s="2" t="s">
        <v>130</v>
      </c>
    </row>
    <row r="9" spans="1:12" x14ac:dyDescent="0.3">
      <c r="A9" s="2" t="s">
        <v>141</v>
      </c>
    </row>
    <row r="10" spans="1:12" x14ac:dyDescent="0.3">
      <c r="A10" s="236" t="s">
        <v>142</v>
      </c>
      <c r="B10" s="236"/>
      <c r="C10" s="236"/>
      <c r="D10" s="236"/>
      <c r="E10" s="236"/>
      <c r="F10" s="236"/>
      <c r="G10" s="236"/>
    </row>
    <row r="11" spans="1:12" ht="30" customHeight="1" x14ac:dyDescent="0.3">
      <c r="A11" s="2" t="s">
        <v>0</v>
      </c>
      <c r="B11" s="2" t="s">
        <v>67</v>
      </c>
      <c r="C11" s="94" t="s">
        <v>68</v>
      </c>
      <c r="D11" s="94" t="s">
        <v>69</v>
      </c>
      <c r="E11" s="94" t="s">
        <v>70</v>
      </c>
      <c r="F11" s="94" t="s">
        <v>71</v>
      </c>
      <c r="G11" s="118" t="s">
        <v>72</v>
      </c>
      <c r="H11" s="94" t="s">
        <v>73</v>
      </c>
      <c r="I11" s="94" t="s">
        <v>74</v>
      </c>
      <c r="J11" s="94" t="s">
        <v>75</v>
      </c>
      <c r="K11" s="94" t="s">
        <v>133</v>
      </c>
      <c r="L11" s="94" t="s">
        <v>134</v>
      </c>
    </row>
    <row r="12" spans="1:12" x14ac:dyDescent="0.3">
      <c r="A12" s="95">
        <v>45041</v>
      </c>
      <c r="B12" s="96">
        <v>0.32995370370370369</v>
      </c>
      <c r="C12" s="2">
        <v>6.92</v>
      </c>
      <c r="D12" s="2">
        <v>6.35</v>
      </c>
      <c r="E12" s="2">
        <v>6.28</v>
      </c>
      <c r="F12" s="2">
        <v>-0.72</v>
      </c>
      <c r="G12" s="119">
        <v>3.08</v>
      </c>
      <c r="H12" s="2">
        <v>23.82</v>
      </c>
      <c r="I12" s="2">
        <v>36</v>
      </c>
      <c r="J12" s="2">
        <v>1.35</v>
      </c>
      <c r="K12" s="2">
        <v>-1E-3</v>
      </c>
    </row>
    <row r="13" spans="1:12" x14ac:dyDescent="0.3">
      <c r="A13" s="95">
        <v>45041</v>
      </c>
      <c r="B13" s="96">
        <v>0.33064814814814814</v>
      </c>
      <c r="C13" s="2">
        <v>6.91</v>
      </c>
      <c r="D13" s="2">
        <v>6.35</v>
      </c>
      <c r="E13" s="2">
        <v>6.28</v>
      </c>
      <c r="F13" s="2">
        <v>-0.72</v>
      </c>
      <c r="G13" s="119">
        <v>3.11</v>
      </c>
      <c r="H13" s="2">
        <v>23.82</v>
      </c>
      <c r="I13" s="2">
        <v>36.04</v>
      </c>
      <c r="J13" s="2">
        <v>1.35</v>
      </c>
      <c r="K13" s="2">
        <v>-1E-3</v>
      </c>
    </row>
    <row r="14" spans="1:12" x14ac:dyDescent="0.3">
      <c r="A14" s="95">
        <v>45041</v>
      </c>
      <c r="B14" s="96">
        <v>0.33134259259259258</v>
      </c>
      <c r="C14" s="2">
        <v>6.91</v>
      </c>
      <c r="D14" s="2">
        <v>6.35</v>
      </c>
      <c r="E14" s="2">
        <v>6.28</v>
      </c>
      <c r="F14" s="2">
        <v>-0.72</v>
      </c>
      <c r="G14" s="119">
        <v>3.39</v>
      </c>
      <c r="H14" s="2">
        <v>23.82</v>
      </c>
      <c r="I14" s="2">
        <v>36.08</v>
      </c>
      <c r="J14" s="2">
        <v>1.35</v>
      </c>
      <c r="K14" s="2">
        <v>-1E-3</v>
      </c>
    </row>
    <row r="15" spans="1:12" x14ac:dyDescent="0.3">
      <c r="A15" s="95">
        <v>45041</v>
      </c>
      <c r="B15" s="96">
        <v>0.33203703703703707</v>
      </c>
      <c r="C15" s="2">
        <v>6.91</v>
      </c>
      <c r="D15" s="2">
        <v>6.35</v>
      </c>
      <c r="E15" s="2">
        <v>6.28</v>
      </c>
      <c r="F15" s="2">
        <v>-0.67</v>
      </c>
      <c r="G15" s="119">
        <v>3.33</v>
      </c>
      <c r="H15" s="2">
        <v>23.82</v>
      </c>
      <c r="I15" s="2">
        <v>36.11</v>
      </c>
      <c r="J15" s="2">
        <v>1.35</v>
      </c>
      <c r="K15" s="2">
        <v>-1E-3</v>
      </c>
    </row>
    <row r="16" spans="1:12" x14ac:dyDescent="0.3">
      <c r="A16" s="95">
        <v>45041</v>
      </c>
      <c r="B16" s="96">
        <v>0.33273148148148146</v>
      </c>
      <c r="C16" s="2">
        <v>6.91</v>
      </c>
      <c r="D16" s="2">
        <v>6.35</v>
      </c>
      <c r="E16" s="2">
        <v>6.28</v>
      </c>
      <c r="F16" s="2">
        <v>-0.68</v>
      </c>
      <c r="G16" s="119">
        <v>3.33</v>
      </c>
      <c r="H16" s="2">
        <v>23.82</v>
      </c>
      <c r="I16" s="2">
        <v>36.1</v>
      </c>
      <c r="J16" s="2">
        <v>1.35</v>
      </c>
      <c r="K16" s="2">
        <v>-1E-3</v>
      </c>
    </row>
    <row r="17" spans="1:11" x14ac:dyDescent="0.3">
      <c r="A17" s="95">
        <v>45041</v>
      </c>
      <c r="B17" s="96">
        <v>0.33342592592592596</v>
      </c>
      <c r="C17" s="2">
        <v>6.91</v>
      </c>
      <c r="D17" s="2">
        <v>6.35</v>
      </c>
      <c r="E17" s="2">
        <v>6.28</v>
      </c>
      <c r="F17" s="2">
        <v>-0.68</v>
      </c>
      <c r="G17" s="119">
        <v>3.31</v>
      </c>
      <c r="H17" s="2">
        <v>23.82</v>
      </c>
      <c r="I17" s="2">
        <v>36.07</v>
      </c>
      <c r="J17" s="2">
        <v>1.35</v>
      </c>
      <c r="K17" s="2">
        <v>-1E-3</v>
      </c>
    </row>
    <row r="18" spans="1:11" x14ac:dyDescent="0.3">
      <c r="A18" s="95">
        <v>45041</v>
      </c>
      <c r="B18" s="96">
        <v>0.33412037037037035</v>
      </c>
      <c r="C18" s="2">
        <v>6.9</v>
      </c>
      <c r="D18" s="2">
        <v>6.35</v>
      </c>
      <c r="E18" s="2">
        <v>6.28</v>
      </c>
      <c r="F18" s="2">
        <v>-0.69</v>
      </c>
      <c r="G18" s="119">
        <v>3.32</v>
      </c>
      <c r="H18" s="2">
        <v>23.82</v>
      </c>
      <c r="I18" s="2">
        <v>36.07</v>
      </c>
      <c r="J18" s="2">
        <v>1.35</v>
      </c>
      <c r="K18" s="2">
        <v>-1E-3</v>
      </c>
    </row>
    <row r="19" spans="1:11" x14ac:dyDescent="0.3">
      <c r="A19" s="95">
        <v>45041</v>
      </c>
      <c r="B19" s="96">
        <v>0.33481481481481484</v>
      </c>
      <c r="C19" s="2">
        <v>6.89</v>
      </c>
      <c r="D19" s="2">
        <v>6.35</v>
      </c>
      <c r="E19" s="2">
        <v>6.28</v>
      </c>
      <c r="F19" s="2">
        <v>-0.69</v>
      </c>
      <c r="G19" s="119">
        <v>3.33</v>
      </c>
      <c r="H19" s="2">
        <v>23.82</v>
      </c>
      <c r="I19" s="2">
        <v>36.1</v>
      </c>
      <c r="J19" s="2">
        <v>1.35</v>
      </c>
      <c r="K19" s="2">
        <v>-1E-3</v>
      </c>
    </row>
    <row r="20" spans="1:11" x14ac:dyDescent="0.3">
      <c r="A20" s="95">
        <v>45041</v>
      </c>
      <c r="B20" s="96">
        <v>0.33550925925925923</v>
      </c>
      <c r="C20" s="2">
        <v>6.89</v>
      </c>
      <c r="D20" s="2">
        <v>6.35</v>
      </c>
      <c r="E20" s="2">
        <v>6.28</v>
      </c>
      <c r="F20" s="2">
        <v>-0.69</v>
      </c>
      <c r="G20" s="119">
        <v>3.32</v>
      </c>
      <c r="H20" s="2">
        <v>23.82</v>
      </c>
      <c r="I20" s="2">
        <v>36.07</v>
      </c>
      <c r="J20" s="2">
        <v>1.35</v>
      </c>
      <c r="K20" s="2">
        <v>-1E-3</v>
      </c>
    </row>
    <row r="21" spans="1:11" x14ac:dyDescent="0.3">
      <c r="A21" s="95">
        <v>45041</v>
      </c>
      <c r="B21" s="96">
        <v>0.33620370370370373</v>
      </c>
      <c r="C21" s="2">
        <v>6.88</v>
      </c>
      <c r="D21" s="2">
        <v>6.35</v>
      </c>
      <c r="E21" s="2">
        <v>6.28</v>
      </c>
      <c r="F21" s="2">
        <v>-0.67</v>
      </c>
      <c r="G21" s="119">
        <v>3.33</v>
      </c>
      <c r="H21" s="2">
        <v>23.82</v>
      </c>
      <c r="I21" s="2">
        <v>36.049999999999997</v>
      </c>
      <c r="J21" s="2">
        <v>1.35</v>
      </c>
      <c r="K21" s="2">
        <v>-2E-3</v>
      </c>
    </row>
    <row r="22" spans="1:11" x14ac:dyDescent="0.3">
      <c r="A22" s="95">
        <v>45041</v>
      </c>
      <c r="B22" s="96">
        <v>0.33689814814814811</v>
      </c>
      <c r="C22" s="2">
        <v>6.89</v>
      </c>
      <c r="D22" s="2">
        <v>6.35</v>
      </c>
      <c r="E22" s="2">
        <v>6.28</v>
      </c>
      <c r="F22" s="2">
        <v>-0.68</v>
      </c>
      <c r="G22" s="119">
        <v>3.31</v>
      </c>
      <c r="H22" s="2">
        <v>23.82</v>
      </c>
      <c r="I22" s="2">
        <v>36.020000000000003</v>
      </c>
      <c r="J22" s="2">
        <v>1.35</v>
      </c>
      <c r="K22" s="2">
        <v>-2E-3</v>
      </c>
    </row>
    <row r="23" spans="1:11" x14ac:dyDescent="0.3">
      <c r="A23" s="95">
        <v>45041</v>
      </c>
      <c r="B23" s="96">
        <v>0.33759259259259261</v>
      </c>
      <c r="C23" s="2">
        <v>6.87</v>
      </c>
      <c r="D23" s="2">
        <v>6.35</v>
      </c>
      <c r="E23" s="2">
        <v>6.28</v>
      </c>
      <c r="F23" s="2">
        <v>-0.67</v>
      </c>
      <c r="G23" s="119">
        <v>3.33</v>
      </c>
      <c r="H23" s="2">
        <v>23.82</v>
      </c>
      <c r="I23" s="2">
        <v>35.97</v>
      </c>
      <c r="J23" s="2">
        <v>1.35</v>
      </c>
      <c r="K23" s="2">
        <v>-2E-3</v>
      </c>
    </row>
    <row r="24" spans="1:11" x14ac:dyDescent="0.3">
      <c r="A24" s="95">
        <v>45041</v>
      </c>
      <c r="B24" s="96">
        <v>0.33828703703703705</v>
      </c>
      <c r="C24" s="2">
        <v>6.87</v>
      </c>
      <c r="D24" s="2">
        <v>6.35</v>
      </c>
      <c r="E24" s="2">
        <v>6.28</v>
      </c>
      <c r="F24" s="2">
        <v>-0.65</v>
      </c>
      <c r="G24" s="119">
        <v>3.31</v>
      </c>
      <c r="H24" s="2">
        <v>23.82</v>
      </c>
      <c r="I24" s="2">
        <v>35.94</v>
      </c>
      <c r="J24" s="2">
        <v>1.35</v>
      </c>
      <c r="K24" s="2">
        <v>-2E-3</v>
      </c>
    </row>
    <row r="25" spans="1:11" x14ac:dyDescent="0.3">
      <c r="A25" s="95">
        <v>45041</v>
      </c>
      <c r="B25" s="96">
        <v>0.33898148148148149</v>
      </c>
      <c r="C25" s="2">
        <v>6.88</v>
      </c>
      <c r="D25" s="2">
        <v>6.35</v>
      </c>
      <c r="E25" s="2">
        <v>6.28</v>
      </c>
      <c r="F25" s="2">
        <v>-0.65</v>
      </c>
      <c r="G25" s="119">
        <v>3.29</v>
      </c>
      <c r="H25" s="2">
        <v>23.82</v>
      </c>
      <c r="I25" s="2">
        <v>35.93</v>
      </c>
      <c r="J25" s="2">
        <v>1.35</v>
      </c>
      <c r="K25" s="2">
        <v>-2E-3</v>
      </c>
    </row>
    <row r="26" spans="1:11" x14ac:dyDescent="0.3">
      <c r="A26" s="95">
        <v>45041</v>
      </c>
      <c r="B26" s="96">
        <v>0.33967592592592594</v>
      </c>
      <c r="C26" s="2">
        <v>6.87</v>
      </c>
      <c r="D26" s="2">
        <v>6.35</v>
      </c>
      <c r="E26" s="2">
        <v>6.28</v>
      </c>
      <c r="F26" s="2">
        <v>-0.63</v>
      </c>
      <c r="G26" s="119">
        <v>3.29</v>
      </c>
      <c r="H26" s="2">
        <v>23.83</v>
      </c>
      <c r="I26" s="2">
        <v>35.92</v>
      </c>
      <c r="J26" s="2">
        <v>1.35</v>
      </c>
      <c r="K26" s="2">
        <v>-2E-3</v>
      </c>
    </row>
    <row r="27" spans="1:11" x14ac:dyDescent="0.3">
      <c r="A27" s="95">
        <v>45041</v>
      </c>
      <c r="B27" s="96">
        <v>0.34037037037037038</v>
      </c>
      <c r="C27" s="2">
        <v>6.87</v>
      </c>
      <c r="D27" s="2">
        <v>6.35</v>
      </c>
      <c r="E27" s="2">
        <v>6.28</v>
      </c>
      <c r="F27" s="2">
        <v>-0.64</v>
      </c>
      <c r="G27" s="119">
        <v>3.25</v>
      </c>
      <c r="H27" s="2">
        <v>23.83</v>
      </c>
      <c r="I27" s="2">
        <v>35.93</v>
      </c>
      <c r="J27" s="2">
        <v>1.35</v>
      </c>
      <c r="K27" s="2">
        <v>-2E-3</v>
      </c>
    </row>
    <row r="28" spans="1:11" x14ac:dyDescent="0.3">
      <c r="A28" s="95">
        <v>45041</v>
      </c>
      <c r="B28" s="96">
        <v>0.34106481481481482</v>
      </c>
      <c r="C28" s="2">
        <v>6.86</v>
      </c>
      <c r="D28" s="2">
        <v>6.35</v>
      </c>
      <c r="E28" s="2">
        <v>6.28</v>
      </c>
      <c r="F28" s="2">
        <v>-0.64</v>
      </c>
      <c r="G28" s="119">
        <v>3.2</v>
      </c>
      <c r="H28" s="2">
        <v>23.83</v>
      </c>
      <c r="I28" s="2">
        <v>35.950000000000003</v>
      </c>
      <c r="J28" s="2">
        <v>1.35</v>
      </c>
      <c r="K28" s="2">
        <v>-2E-3</v>
      </c>
    </row>
    <row r="29" spans="1:11" x14ac:dyDescent="0.3">
      <c r="A29" s="95">
        <v>45041</v>
      </c>
      <c r="B29" s="96">
        <v>0.34175925925925926</v>
      </c>
      <c r="C29" s="2">
        <v>6.85</v>
      </c>
      <c r="D29" s="2">
        <v>6.35</v>
      </c>
      <c r="E29" s="2">
        <v>6.28</v>
      </c>
      <c r="F29" s="2">
        <v>-0.64</v>
      </c>
      <c r="G29" s="119">
        <v>3.28</v>
      </c>
      <c r="H29" s="2">
        <v>23.83</v>
      </c>
      <c r="I29" s="2">
        <v>36</v>
      </c>
      <c r="J29" s="2">
        <v>1.35</v>
      </c>
      <c r="K29" s="2">
        <v>-2E-3</v>
      </c>
    </row>
    <row r="30" spans="1:11" x14ac:dyDescent="0.3">
      <c r="A30" s="95">
        <v>45041</v>
      </c>
      <c r="B30" s="96">
        <v>0.3424537037037037</v>
      </c>
      <c r="C30" s="2">
        <v>6.84</v>
      </c>
      <c r="D30" s="2">
        <v>6.35</v>
      </c>
      <c r="E30" s="2">
        <v>6.28</v>
      </c>
      <c r="F30" s="2">
        <v>-0.64</v>
      </c>
      <c r="G30" s="119">
        <v>3.46</v>
      </c>
      <c r="H30" s="2">
        <v>23.83</v>
      </c>
      <c r="I30" s="2">
        <v>35.950000000000003</v>
      </c>
      <c r="J30" s="2">
        <v>1.35</v>
      </c>
      <c r="K30" s="2">
        <v>-3.0000000000000001E-3</v>
      </c>
    </row>
    <row r="31" spans="1:11" x14ac:dyDescent="0.3">
      <c r="A31" s="95">
        <v>45041</v>
      </c>
      <c r="B31" s="96">
        <v>0.34314814814814815</v>
      </c>
      <c r="C31" s="2">
        <v>6.84</v>
      </c>
      <c r="D31" s="2">
        <v>6.35</v>
      </c>
      <c r="E31" s="2">
        <v>6.28</v>
      </c>
      <c r="F31" s="2">
        <v>-0.65</v>
      </c>
      <c r="G31" s="119">
        <v>3.52</v>
      </c>
      <c r="H31" s="2">
        <v>23.83</v>
      </c>
      <c r="I31" s="2">
        <v>35.93</v>
      </c>
      <c r="J31" s="2">
        <v>1.35</v>
      </c>
      <c r="K31" s="2">
        <v>-3.0000000000000001E-3</v>
      </c>
    </row>
    <row r="32" spans="1:11" x14ac:dyDescent="0.3">
      <c r="A32" s="95">
        <v>45041</v>
      </c>
      <c r="B32" s="96">
        <v>0.34384259259259259</v>
      </c>
      <c r="C32" s="2">
        <v>6.84</v>
      </c>
      <c r="D32" s="2">
        <v>6.35</v>
      </c>
      <c r="E32" s="2">
        <v>6.28</v>
      </c>
      <c r="F32" s="2">
        <v>-0.63</v>
      </c>
      <c r="G32" s="119">
        <v>3.47</v>
      </c>
      <c r="H32" s="2">
        <v>23.83</v>
      </c>
      <c r="I32" s="2">
        <v>35.9</v>
      </c>
      <c r="J32" s="2">
        <v>1.35</v>
      </c>
      <c r="K32" s="2">
        <v>-3.0000000000000001E-3</v>
      </c>
    </row>
    <row r="33" spans="1:11" x14ac:dyDescent="0.3">
      <c r="A33" s="95">
        <v>45041</v>
      </c>
      <c r="B33" s="96">
        <v>0.34453703703703703</v>
      </c>
      <c r="C33" s="2">
        <v>6.82</v>
      </c>
      <c r="D33" s="2">
        <v>6.35</v>
      </c>
      <c r="E33" s="2">
        <v>6.28</v>
      </c>
      <c r="F33" s="2">
        <v>-0.64</v>
      </c>
      <c r="G33" s="119">
        <v>3.33</v>
      </c>
      <c r="H33" s="2">
        <v>23.83</v>
      </c>
      <c r="I33" s="2">
        <v>35.9</v>
      </c>
      <c r="J33" s="2">
        <v>1.35</v>
      </c>
      <c r="K33" s="2">
        <v>-3.0000000000000001E-3</v>
      </c>
    </row>
    <row r="34" spans="1:11" x14ac:dyDescent="0.3">
      <c r="A34" s="95">
        <v>45041</v>
      </c>
      <c r="B34" s="96">
        <v>0.34523148148148147</v>
      </c>
      <c r="C34" s="2">
        <v>6.81</v>
      </c>
      <c r="D34" s="2">
        <v>6.35</v>
      </c>
      <c r="E34" s="2">
        <v>6.28</v>
      </c>
      <c r="F34" s="2">
        <v>-0.64</v>
      </c>
      <c r="G34" s="119">
        <v>3.33</v>
      </c>
      <c r="H34" s="2">
        <v>23.83</v>
      </c>
      <c r="I34" s="2">
        <v>35.92</v>
      </c>
      <c r="J34" s="2">
        <v>1.35</v>
      </c>
      <c r="K34" s="2">
        <v>-3.0000000000000001E-3</v>
      </c>
    </row>
    <row r="35" spans="1:11" x14ac:dyDescent="0.3">
      <c r="A35" s="95">
        <v>45041</v>
      </c>
      <c r="B35" s="96">
        <v>0.34592592592592591</v>
      </c>
      <c r="C35" s="2">
        <v>6.82</v>
      </c>
      <c r="D35" s="2">
        <v>6.35</v>
      </c>
      <c r="E35" s="2">
        <v>6.28</v>
      </c>
      <c r="F35" s="2">
        <v>-0.64</v>
      </c>
      <c r="G35" s="119">
        <v>3.32</v>
      </c>
      <c r="H35" s="2">
        <v>23.82</v>
      </c>
      <c r="I35" s="2">
        <v>35.89</v>
      </c>
      <c r="J35" s="2">
        <v>1.35</v>
      </c>
      <c r="K35" s="2">
        <v>-3.0000000000000001E-3</v>
      </c>
    </row>
    <row r="36" spans="1:11" x14ac:dyDescent="0.3">
      <c r="A36" s="95">
        <v>45041</v>
      </c>
      <c r="B36" s="96">
        <v>0.34662037037037036</v>
      </c>
      <c r="C36" s="2">
        <v>6.82</v>
      </c>
      <c r="D36" s="2">
        <v>6.35</v>
      </c>
      <c r="E36" s="2">
        <v>6.28</v>
      </c>
      <c r="F36" s="2">
        <v>-0.66</v>
      </c>
      <c r="G36" s="119">
        <v>3.33</v>
      </c>
      <c r="H36" s="2">
        <v>23.82</v>
      </c>
      <c r="I36" s="2">
        <v>35.950000000000003</v>
      </c>
      <c r="J36" s="2">
        <v>1.35</v>
      </c>
      <c r="K36" s="2">
        <v>-3.0000000000000001E-3</v>
      </c>
    </row>
    <row r="37" spans="1:11" x14ac:dyDescent="0.3">
      <c r="A37" s="95">
        <v>45041</v>
      </c>
      <c r="B37" s="96">
        <v>0.3473148148148148</v>
      </c>
      <c r="C37" s="2">
        <v>6.82</v>
      </c>
      <c r="D37" s="2">
        <v>6.35</v>
      </c>
      <c r="E37" s="2">
        <v>6.28</v>
      </c>
      <c r="F37" s="2">
        <v>-0.65</v>
      </c>
      <c r="G37" s="119">
        <v>3.33</v>
      </c>
      <c r="H37" s="2">
        <v>23.82</v>
      </c>
      <c r="I37" s="2">
        <v>35.93</v>
      </c>
      <c r="J37" s="2">
        <v>1.35</v>
      </c>
      <c r="K37" s="2">
        <v>-3.0000000000000001E-3</v>
      </c>
    </row>
    <row r="38" spans="1:11" x14ac:dyDescent="0.3">
      <c r="A38" s="95">
        <v>45041</v>
      </c>
      <c r="B38" s="96">
        <v>0.34800925925925924</v>
      </c>
      <c r="C38" s="2">
        <v>6.81</v>
      </c>
      <c r="D38" s="2">
        <v>6.35</v>
      </c>
      <c r="E38" s="2">
        <v>6.28</v>
      </c>
      <c r="F38" s="2">
        <v>-0.71</v>
      </c>
      <c r="G38" s="119">
        <v>3.31</v>
      </c>
      <c r="H38" s="2">
        <v>23.82</v>
      </c>
      <c r="I38" s="2">
        <v>35.979999999999997</v>
      </c>
      <c r="J38" s="2">
        <v>1.35</v>
      </c>
      <c r="K38" s="2">
        <v>-3.0000000000000001E-3</v>
      </c>
    </row>
    <row r="39" spans="1:11" x14ac:dyDescent="0.3">
      <c r="A39" s="95">
        <v>45041</v>
      </c>
      <c r="B39" s="96">
        <v>0.34870370370370374</v>
      </c>
      <c r="C39" s="2">
        <v>6.82</v>
      </c>
      <c r="D39" s="2">
        <v>6.35</v>
      </c>
      <c r="E39" s="2">
        <v>6.28</v>
      </c>
      <c r="F39" s="2">
        <v>-0.68</v>
      </c>
      <c r="G39" s="119">
        <v>3.32</v>
      </c>
      <c r="H39" s="2">
        <v>23.81</v>
      </c>
      <c r="I39" s="2">
        <v>35.979999999999997</v>
      </c>
      <c r="J39" s="2">
        <v>1.35</v>
      </c>
      <c r="K39" s="2">
        <v>-3.0000000000000001E-3</v>
      </c>
    </row>
    <row r="40" spans="1:11" x14ac:dyDescent="0.3">
      <c r="A40" s="95">
        <v>45041</v>
      </c>
      <c r="B40" s="96">
        <v>0.34939814814814812</v>
      </c>
      <c r="C40" s="2">
        <v>6.82</v>
      </c>
      <c r="D40" s="2">
        <v>6.35</v>
      </c>
      <c r="E40" s="2">
        <v>6.28</v>
      </c>
      <c r="F40" s="2">
        <v>-0.69</v>
      </c>
      <c r="G40" s="119">
        <v>3.32</v>
      </c>
      <c r="H40" s="2">
        <v>23.82</v>
      </c>
      <c r="I40" s="2">
        <v>35.99</v>
      </c>
      <c r="J40" s="2">
        <v>1.35</v>
      </c>
      <c r="K40" s="2">
        <v>-3.0000000000000001E-3</v>
      </c>
    </row>
    <row r="41" spans="1:11" x14ac:dyDescent="0.3">
      <c r="A41" s="95">
        <v>45041</v>
      </c>
      <c r="B41" s="96">
        <v>0.35009259259259262</v>
      </c>
      <c r="C41" s="2">
        <v>6.8</v>
      </c>
      <c r="D41" s="2">
        <v>6.35</v>
      </c>
      <c r="E41" s="2">
        <v>6.28</v>
      </c>
      <c r="F41" s="2">
        <v>-0.71</v>
      </c>
      <c r="G41" s="119">
        <v>3.31</v>
      </c>
      <c r="H41" s="2">
        <v>23.81</v>
      </c>
      <c r="I41" s="2">
        <v>35.979999999999997</v>
      </c>
      <c r="J41" s="2">
        <v>1.35</v>
      </c>
      <c r="K41" s="2">
        <v>-3.0000000000000001E-3</v>
      </c>
    </row>
    <row r="42" spans="1:11" x14ac:dyDescent="0.3">
      <c r="A42" s="95">
        <v>45041</v>
      </c>
      <c r="B42" s="96">
        <v>0.35078703703703701</v>
      </c>
      <c r="C42" s="2">
        <v>6.81</v>
      </c>
      <c r="D42" s="2">
        <v>6.35</v>
      </c>
      <c r="E42" s="2">
        <v>6.28</v>
      </c>
      <c r="F42" s="2">
        <v>-0.62</v>
      </c>
      <c r="G42" s="119">
        <v>3.3</v>
      </c>
      <c r="H42" s="2">
        <v>23.81</v>
      </c>
      <c r="I42" s="2">
        <v>35.96</v>
      </c>
      <c r="J42" s="2">
        <v>1.35</v>
      </c>
      <c r="K42" s="2">
        <v>-3.0000000000000001E-3</v>
      </c>
    </row>
    <row r="43" spans="1:11" x14ac:dyDescent="0.3">
      <c r="A43" s="95">
        <v>45041</v>
      </c>
      <c r="B43" s="96">
        <v>0.35148148148148151</v>
      </c>
      <c r="C43" s="2">
        <v>6.8</v>
      </c>
      <c r="D43" s="2">
        <v>6.35</v>
      </c>
      <c r="E43" s="2">
        <v>6.28</v>
      </c>
      <c r="F43" s="2">
        <v>-0.71</v>
      </c>
      <c r="G43" s="119">
        <v>3.31</v>
      </c>
      <c r="H43" s="2">
        <v>23.82</v>
      </c>
      <c r="I43" s="2">
        <v>35.99</v>
      </c>
      <c r="J43" s="2">
        <v>1.35</v>
      </c>
      <c r="K43" s="2">
        <v>-3.0000000000000001E-3</v>
      </c>
    </row>
    <row r="44" spans="1:11" x14ac:dyDescent="0.3">
      <c r="A44" s="95">
        <v>45041</v>
      </c>
      <c r="B44" s="96">
        <v>0.35217592592592589</v>
      </c>
      <c r="C44" s="2">
        <v>6.81</v>
      </c>
      <c r="D44" s="2">
        <v>6.35</v>
      </c>
      <c r="E44" s="2">
        <v>6.28</v>
      </c>
      <c r="F44" s="2">
        <v>-0.72</v>
      </c>
      <c r="G44" s="119">
        <v>3.27</v>
      </c>
      <c r="H44" s="2">
        <v>23.82</v>
      </c>
      <c r="I44" s="2">
        <v>35.93</v>
      </c>
      <c r="J44" s="2">
        <v>1.35</v>
      </c>
      <c r="K44" s="2">
        <v>-3.0000000000000001E-3</v>
      </c>
    </row>
    <row r="45" spans="1:11" x14ac:dyDescent="0.3">
      <c r="A45" s="95">
        <v>45041</v>
      </c>
      <c r="B45" s="96">
        <v>0.35287037037037039</v>
      </c>
      <c r="C45" s="2">
        <v>6.82</v>
      </c>
      <c r="D45" s="2">
        <v>6.35</v>
      </c>
      <c r="E45" s="2">
        <v>6.28</v>
      </c>
      <c r="F45" s="2">
        <v>-0.72</v>
      </c>
      <c r="G45" s="119">
        <v>3.19</v>
      </c>
      <c r="H45" s="2">
        <v>23.82</v>
      </c>
      <c r="I45" s="2">
        <v>35.909999999999997</v>
      </c>
      <c r="J45" s="2">
        <v>1.35</v>
      </c>
      <c r="K45" s="2">
        <v>-3.0000000000000001E-3</v>
      </c>
    </row>
    <row r="46" spans="1:11" x14ac:dyDescent="0.3">
      <c r="A46" s="95">
        <v>45041</v>
      </c>
      <c r="B46" s="96">
        <v>0.35356481481481478</v>
      </c>
      <c r="C46" s="2">
        <v>6.82</v>
      </c>
      <c r="D46" s="2">
        <v>6.35</v>
      </c>
      <c r="E46" s="2">
        <v>6.28</v>
      </c>
      <c r="F46" s="2">
        <v>-0.73</v>
      </c>
      <c r="G46" s="119">
        <v>3.09</v>
      </c>
      <c r="H46" s="2">
        <v>23.82</v>
      </c>
      <c r="I46" s="2">
        <v>35.89</v>
      </c>
      <c r="J46" s="2">
        <v>1.35</v>
      </c>
      <c r="K46" s="2">
        <v>-3.0000000000000001E-3</v>
      </c>
    </row>
    <row r="47" spans="1:11" x14ac:dyDescent="0.3">
      <c r="A47" s="95">
        <v>45041</v>
      </c>
      <c r="B47" s="96">
        <v>0.35425925925925927</v>
      </c>
      <c r="C47" s="2">
        <v>6.81</v>
      </c>
      <c r="D47" s="2">
        <v>6.35</v>
      </c>
      <c r="E47" s="2">
        <v>6.28</v>
      </c>
      <c r="F47" s="2">
        <v>-0.74</v>
      </c>
      <c r="G47" s="119">
        <v>3.06</v>
      </c>
      <c r="H47" s="2">
        <v>23.82</v>
      </c>
      <c r="I47" s="2">
        <v>35.94</v>
      </c>
      <c r="J47" s="2">
        <v>1.35</v>
      </c>
      <c r="K47" s="2">
        <v>-3.0000000000000001E-3</v>
      </c>
    </row>
    <row r="48" spans="1:11" x14ac:dyDescent="0.3">
      <c r="A48" s="95">
        <v>45041</v>
      </c>
      <c r="B48" s="96">
        <v>0.35495370370370366</v>
      </c>
      <c r="C48" s="2">
        <v>6.82</v>
      </c>
      <c r="D48" s="2">
        <v>6.35</v>
      </c>
      <c r="E48" s="2">
        <v>6.28</v>
      </c>
      <c r="F48" s="2">
        <v>-0.75</v>
      </c>
      <c r="G48" s="119">
        <v>3.08</v>
      </c>
      <c r="H48" s="2">
        <v>23.82</v>
      </c>
      <c r="I48" s="2">
        <v>36</v>
      </c>
      <c r="J48" s="2">
        <v>1.35</v>
      </c>
      <c r="K48" s="2">
        <v>-3.0000000000000001E-3</v>
      </c>
    </row>
    <row r="49" spans="1:13" x14ac:dyDescent="0.3">
      <c r="A49" s="95">
        <v>45041</v>
      </c>
      <c r="B49" s="96">
        <v>0.35564814814814816</v>
      </c>
      <c r="C49" s="2">
        <v>12.03</v>
      </c>
      <c r="D49" s="2">
        <v>6.35</v>
      </c>
      <c r="E49" s="2">
        <v>6.28</v>
      </c>
      <c r="F49" s="2">
        <v>33.520000000000003</v>
      </c>
      <c r="G49" s="119">
        <v>4.0199999999999996</v>
      </c>
      <c r="H49" s="2">
        <v>23.82</v>
      </c>
      <c r="I49" s="2">
        <v>36.020000000000003</v>
      </c>
      <c r="J49" s="2">
        <v>1.35</v>
      </c>
      <c r="K49" s="2">
        <v>7.1999999999999995E-2</v>
      </c>
      <c r="L49" s="97">
        <f>9.8-((0.0764-K49)*128.31)</f>
        <v>9.235436</v>
      </c>
    </row>
    <row r="50" spans="1:13" x14ac:dyDescent="0.3">
      <c r="A50" s="95">
        <v>45041</v>
      </c>
      <c r="B50" s="96">
        <v>0.35634259259259254</v>
      </c>
      <c r="C50" s="2">
        <v>26.27</v>
      </c>
      <c r="D50" s="2">
        <v>6.35</v>
      </c>
      <c r="E50" s="2">
        <v>6.28</v>
      </c>
      <c r="F50" s="2">
        <v>35.65</v>
      </c>
      <c r="G50" s="119">
        <v>2.97</v>
      </c>
      <c r="H50" s="2">
        <v>23.82</v>
      </c>
      <c r="I50" s="2">
        <v>36.06</v>
      </c>
      <c r="J50" s="2">
        <v>1.35</v>
      </c>
      <c r="K50" s="2">
        <v>0.21</v>
      </c>
      <c r="L50" s="97">
        <f>73.56-((0.3665-K50)*247.14)</f>
        <v>34.882590000000008</v>
      </c>
    </row>
    <row r="51" spans="1:13" x14ac:dyDescent="0.3">
      <c r="A51" s="95">
        <v>45041</v>
      </c>
      <c r="B51" s="96">
        <v>0.35703703703703704</v>
      </c>
      <c r="C51" s="2">
        <v>34.64</v>
      </c>
      <c r="D51" s="2">
        <v>6.35</v>
      </c>
      <c r="E51" s="2">
        <v>6.28</v>
      </c>
      <c r="F51" s="2">
        <v>35.67</v>
      </c>
      <c r="G51" s="119">
        <v>3.04</v>
      </c>
      <c r="H51" s="2">
        <v>23.82</v>
      </c>
      <c r="I51" s="2">
        <v>36.07</v>
      </c>
      <c r="J51" s="2">
        <v>1.35</v>
      </c>
      <c r="K51" s="2">
        <v>0.254</v>
      </c>
      <c r="L51" s="97">
        <f t="shared" ref="L51:L114" si="0">73.56-((0.3665-K51)*247.14)</f>
        <v>45.756750000000011</v>
      </c>
      <c r="M51" s="2" t="s">
        <v>77</v>
      </c>
    </row>
    <row r="52" spans="1:13" x14ac:dyDescent="0.3">
      <c r="A52" s="95">
        <v>45041</v>
      </c>
      <c r="B52" s="96">
        <v>0.35773148148148143</v>
      </c>
      <c r="C52" s="2">
        <v>37.64</v>
      </c>
      <c r="D52" s="2">
        <v>6.35</v>
      </c>
      <c r="E52" s="2">
        <v>6.28</v>
      </c>
      <c r="F52" s="2">
        <v>35.67</v>
      </c>
      <c r="G52" s="119">
        <v>3.03</v>
      </c>
      <c r="H52" s="2">
        <v>23.82</v>
      </c>
      <c r="I52" s="2">
        <v>36.07</v>
      </c>
      <c r="J52" s="2">
        <v>1.35</v>
      </c>
      <c r="K52" s="2">
        <v>0.26700000000000002</v>
      </c>
      <c r="L52" s="97">
        <f t="shared" si="0"/>
        <v>48.969570000000004</v>
      </c>
      <c r="M52" s="2" t="s">
        <v>135</v>
      </c>
    </row>
    <row r="53" spans="1:13" x14ac:dyDescent="0.3">
      <c r="A53" s="95">
        <v>45041</v>
      </c>
      <c r="B53" s="96">
        <v>0.35842592592592593</v>
      </c>
      <c r="C53" s="2">
        <v>37.67</v>
      </c>
      <c r="D53" s="2">
        <v>6.35</v>
      </c>
      <c r="E53" s="2">
        <v>6.28</v>
      </c>
      <c r="F53" s="2">
        <v>35.68</v>
      </c>
      <c r="G53" s="119">
        <v>3.03</v>
      </c>
      <c r="H53" s="2">
        <v>23.82</v>
      </c>
      <c r="I53" s="2">
        <v>36.1</v>
      </c>
      <c r="J53" s="2">
        <v>1.35</v>
      </c>
      <c r="K53" s="2">
        <v>0.26700000000000002</v>
      </c>
      <c r="L53" s="97">
        <f t="shared" si="0"/>
        <v>48.969570000000004</v>
      </c>
    </row>
    <row r="54" spans="1:13" x14ac:dyDescent="0.3">
      <c r="A54" s="95">
        <v>45041</v>
      </c>
      <c r="B54" s="96">
        <v>0.35912037037037042</v>
      </c>
      <c r="C54" s="2">
        <v>37.380000000000003</v>
      </c>
      <c r="D54" s="2">
        <v>6.35</v>
      </c>
      <c r="E54" s="2">
        <v>6.28</v>
      </c>
      <c r="F54" s="2">
        <v>35.67</v>
      </c>
      <c r="G54" s="119">
        <v>3.04</v>
      </c>
      <c r="H54" s="2">
        <v>23.82</v>
      </c>
      <c r="I54" s="2">
        <v>36.200000000000003</v>
      </c>
      <c r="J54" s="2">
        <v>1.35</v>
      </c>
      <c r="K54" s="2">
        <v>0.26600000000000001</v>
      </c>
      <c r="L54" s="97">
        <f t="shared" si="0"/>
        <v>48.72243000000001</v>
      </c>
    </row>
    <row r="55" spans="1:13" x14ac:dyDescent="0.3">
      <c r="A55" s="95">
        <v>45041</v>
      </c>
      <c r="B55" s="96">
        <v>0.35981481481481481</v>
      </c>
      <c r="C55" s="2">
        <v>37.32</v>
      </c>
      <c r="D55" s="2">
        <v>6.35</v>
      </c>
      <c r="E55" s="2">
        <v>6.28</v>
      </c>
      <c r="F55" s="2">
        <v>35.659999999999997</v>
      </c>
      <c r="G55" s="119">
        <v>3.04</v>
      </c>
      <c r="H55" s="2">
        <v>23.82</v>
      </c>
      <c r="I55" s="2">
        <v>36.33</v>
      </c>
      <c r="J55" s="2">
        <v>1.35</v>
      </c>
      <c r="K55" s="2">
        <v>0.26600000000000001</v>
      </c>
      <c r="L55" s="97">
        <f t="shared" si="0"/>
        <v>48.72243000000001</v>
      </c>
    </row>
    <row r="56" spans="1:13" x14ac:dyDescent="0.3">
      <c r="A56" s="95">
        <v>45041</v>
      </c>
      <c r="B56" s="96">
        <v>0.36050925925925931</v>
      </c>
      <c r="C56" s="2">
        <v>37.35</v>
      </c>
      <c r="D56" s="2">
        <v>6.35</v>
      </c>
      <c r="E56" s="2">
        <v>6.28</v>
      </c>
      <c r="F56" s="2">
        <v>35.659999999999997</v>
      </c>
      <c r="G56" s="119">
        <v>3.02</v>
      </c>
      <c r="H56" s="2">
        <v>23.82</v>
      </c>
      <c r="I56" s="2">
        <v>36.450000000000003</v>
      </c>
      <c r="J56" s="2">
        <v>1.35</v>
      </c>
      <c r="K56" s="2">
        <v>0.26600000000000001</v>
      </c>
      <c r="L56" s="97">
        <f t="shared" si="0"/>
        <v>48.72243000000001</v>
      </c>
    </row>
    <row r="57" spans="1:13" x14ac:dyDescent="0.3">
      <c r="A57" s="95">
        <v>45041</v>
      </c>
      <c r="B57" s="96">
        <v>0.36120370370370369</v>
      </c>
      <c r="C57" s="2">
        <v>37.5</v>
      </c>
      <c r="D57" s="2">
        <v>6.35</v>
      </c>
      <c r="E57" s="2">
        <v>6.28</v>
      </c>
      <c r="F57" s="2">
        <v>35.65</v>
      </c>
      <c r="G57" s="119">
        <v>2.98</v>
      </c>
      <c r="H57" s="2">
        <v>23.82</v>
      </c>
      <c r="I57" s="2">
        <v>36.549999999999997</v>
      </c>
      <c r="J57" s="2">
        <v>1.35</v>
      </c>
      <c r="K57" s="2">
        <v>0.26600000000000001</v>
      </c>
      <c r="L57" s="97">
        <f t="shared" si="0"/>
        <v>48.72243000000001</v>
      </c>
    </row>
    <row r="58" spans="1:13" x14ac:dyDescent="0.3">
      <c r="A58" s="95">
        <v>45041</v>
      </c>
      <c r="B58" s="96">
        <v>0.36189814814814819</v>
      </c>
      <c r="C58" s="2">
        <v>37.619999999999997</v>
      </c>
      <c r="D58" s="2">
        <v>6.35</v>
      </c>
      <c r="E58" s="2">
        <v>6.28</v>
      </c>
      <c r="F58" s="2">
        <v>35.68</v>
      </c>
      <c r="G58" s="119">
        <v>2.92</v>
      </c>
      <c r="H58" s="2">
        <v>23.82</v>
      </c>
      <c r="I58" s="2">
        <v>36.700000000000003</v>
      </c>
      <c r="J58" s="2">
        <v>1.35</v>
      </c>
      <c r="K58" s="2">
        <v>0.26700000000000002</v>
      </c>
      <c r="L58" s="97">
        <f t="shared" si="0"/>
        <v>48.969570000000004</v>
      </c>
    </row>
    <row r="59" spans="1:13" x14ac:dyDescent="0.3">
      <c r="A59" s="95">
        <v>45041</v>
      </c>
      <c r="B59" s="96">
        <v>0.36259259259259258</v>
      </c>
      <c r="C59" s="2">
        <v>37.659999999999997</v>
      </c>
      <c r="D59" s="2">
        <v>6.35</v>
      </c>
      <c r="E59" s="2">
        <v>6.28</v>
      </c>
      <c r="F59" s="2">
        <v>35.67</v>
      </c>
      <c r="G59" s="119">
        <v>2.83</v>
      </c>
      <c r="H59" s="2">
        <v>23.82</v>
      </c>
      <c r="I59" s="2">
        <v>36.82</v>
      </c>
      <c r="J59" s="2">
        <v>1.35</v>
      </c>
      <c r="K59" s="2">
        <v>0.26700000000000002</v>
      </c>
      <c r="L59" s="97">
        <f t="shared" si="0"/>
        <v>48.969570000000004</v>
      </c>
    </row>
    <row r="60" spans="1:13" x14ac:dyDescent="0.3">
      <c r="A60" s="95">
        <v>45041</v>
      </c>
      <c r="B60" s="96">
        <v>0.36328703703703707</v>
      </c>
      <c r="C60" s="2">
        <v>37.86</v>
      </c>
      <c r="D60" s="2">
        <v>6.35</v>
      </c>
      <c r="E60" s="2">
        <v>6.28</v>
      </c>
      <c r="F60" s="2">
        <v>35.67</v>
      </c>
      <c r="G60" s="119">
        <v>2.85</v>
      </c>
      <c r="H60" s="2">
        <v>23.82</v>
      </c>
      <c r="I60" s="2">
        <v>36.89</v>
      </c>
      <c r="J60" s="2">
        <v>1.35</v>
      </c>
      <c r="K60" s="2">
        <v>0.26800000000000002</v>
      </c>
      <c r="L60" s="97">
        <f t="shared" si="0"/>
        <v>49.216710000000006</v>
      </c>
    </row>
    <row r="61" spans="1:13" x14ac:dyDescent="0.3">
      <c r="A61" s="95">
        <v>45041</v>
      </c>
      <c r="B61" s="96">
        <v>0.36398148148148146</v>
      </c>
      <c r="C61" s="2">
        <v>37.85</v>
      </c>
      <c r="D61" s="2">
        <v>6.35</v>
      </c>
      <c r="E61" s="2">
        <v>6.28</v>
      </c>
      <c r="F61" s="2">
        <v>35.67</v>
      </c>
      <c r="G61" s="119">
        <v>2.83</v>
      </c>
      <c r="H61" s="2">
        <v>23.82</v>
      </c>
      <c r="I61" s="2">
        <v>36.92</v>
      </c>
      <c r="J61" s="2">
        <v>1.35</v>
      </c>
      <c r="K61" s="2">
        <v>0.26800000000000002</v>
      </c>
      <c r="L61" s="97">
        <f t="shared" si="0"/>
        <v>49.216710000000006</v>
      </c>
    </row>
    <row r="62" spans="1:13" x14ac:dyDescent="0.3">
      <c r="A62" s="95">
        <v>45041</v>
      </c>
      <c r="B62" s="96">
        <v>0.36467592592592596</v>
      </c>
      <c r="C62" s="2">
        <v>37.81</v>
      </c>
      <c r="D62" s="2">
        <v>6.35</v>
      </c>
      <c r="E62" s="2">
        <v>6.28</v>
      </c>
      <c r="F62" s="2">
        <v>35.659999999999997</v>
      </c>
      <c r="G62" s="119">
        <v>2.82</v>
      </c>
      <c r="H62" s="2">
        <v>23.82</v>
      </c>
      <c r="I62" s="2">
        <v>37</v>
      </c>
      <c r="J62" s="2">
        <v>1.35</v>
      </c>
      <c r="K62" s="2">
        <v>0.26800000000000002</v>
      </c>
      <c r="L62" s="97">
        <f t="shared" si="0"/>
        <v>49.216710000000006</v>
      </c>
    </row>
    <row r="63" spans="1:13" x14ac:dyDescent="0.3">
      <c r="A63" s="95">
        <v>45041</v>
      </c>
      <c r="B63" s="96">
        <v>0.36537037037037035</v>
      </c>
      <c r="C63" s="2">
        <v>37.96</v>
      </c>
      <c r="D63" s="2">
        <v>6.35</v>
      </c>
      <c r="E63" s="2">
        <v>6.28</v>
      </c>
      <c r="F63" s="2">
        <v>35.67</v>
      </c>
      <c r="G63" s="119">
        <v>2.82</v>
      </c>
      <c r="H63" s="2">
        <v>23.82</v>
      </c>
      <c r="I63" s="2">
        <v>37.08</v>
      </c>
      <c r="J63" s="2">
        <v>1.35</v>
      </c>
      <c r="K63" s="2">
        <v>0.26800000000000002</v>
      </c>
      <c r="L63" s="97">
        <f t="shared" si="0"/>
        <v>49.216710000000006</v>
      </c>
    </row>
    <row r="64" spans="1:13" x14ac:dyDescent="0.3">
      <c r="A64" s="95">
        <v>45041</v>
      </c>
      <c r="B64" s="96">
        <v>0.36606481481481484</v>
      </c>
      <c r="C64" s="2">
        <v>38.04</v>
      </c>
      <c r="D64" s="2">
        <v>6.35</v>
      </c>
      <c r="E64" s="2">
        <v>6.28</v>
      </c>
      <c r="F64" s="2">
        <v>35.67</v>
      </c>
      <c r="G64" s="119">
        <v>2.81</v>
      </c>
      <c r="H64" s="2">
        <v>23.82</v>
      </c>
      <c r="I64" s="2">
        <v>37.15</v>
      </c>
      <c r="J64" s="2">
        <v>1.35</v>
      </c>
      <c r="K64" s="2">
        <v>0.26900000000000002</v>
      </c>
      <c r="L64" s="97">
        <f t="shared" si="0"/>
        <v>49.463850000000008</v>
      </c>
    </row>
    <row r="65" spans="1:12" x14ac:dyDescent="0.3">
      <c r="A65" s="95">
        <v>45041</v>
      </c>
      <c r="B65" s="96">
        <v>0.36675925925925923</v>
      </c>
      <c r="C65" s="2">
        <v>38.17</v>
      </c>
      <c r="D65" s="2">
        <v>6.35</v>
      </c>
      <c r="E65" s="2">
        <v>6.28</v>
      </c>
      <c r="F65" s="2">
        <v>35.67</v>
      </c>
      <c r="G65" s="119">
        <v>2.78</v>
      </c>
      <c r="H65" s="2">
        <v>23.82</v>
      </c>
      <c r="I65" s="2">
        <v>37.159999999999997</v>
      </c>
      <c r="J65" s="2">
        <v>1.35</v>
      </c>
      <c r="K65" s="2">
        <v>0.26900000000000002</v>
      </c>
      <c r="L65" s="97">
        <f t="shared" si="0"/>
        <v>49.463850000000008</v>
      </c>
    </row>
    <row r="66" spans="1:12" x14ac:dyDescent="0.3">
      <c r="A66" s="95">
        <v>45041</v>
      </c>
      <c r="B66" s="96">
        <v>0.36745370370370373</v>
      </c>
      <c r="C66" s="2">
        <v>38.119999999999997</v>
      </c>
      <c r="D66" s="2">
        <v>6.35</v>
      </c>
      <c r="E66" s="2">
        <v>6.28</v>
      </c>
      <c r="F66" s="2">
        <v>35.659999999999997</v>
      </c>
      <c r="G66" s="119">
        <v>2.81</v>
      </c>
      <c r="H66" s="2">
        <v>23.82</v>
      </c>
      <c r="I66" s="2">
        <v>37.229999999999997</v>
      </c>
      <c r="J66" s="2">
        <v>1.35</v>
      </c>
      <c r="K66" s="2">
        <v>0.26900000000000002</v>
      </c>
      <c r="L66" s="97">
        <f t="shared" si="0"/>
        <v>49.463850000000008</v>
      </c>
    </row>
    <row r="67" spans="1:12" x14ac:dyDescent="0.3">
      <c r="A67" s="95">
        <v>45041</v>
      </c>
      <c r="B67" s="96">
        <v>0.36814814814814811</v>
      </c>
      <c r="C67" s="2">
        <v>38.08</v>
      </c>
      <c r="D67" s="2">
        <v>6.35</v>
      </c>
      <c r="E67" s="2">
        <v>6.28</v>
      </c>
      <c r="F67" s="2">
        <v>35.659999999999997</v>
      </c>
      <c r="G67" s="119">
        <v>2.95</v>
      </c>
      <c r="H67" s="2">
        <v>23.82</v>
      </c>
      <c r="I67" s="2">
        <v>37.25</v>
      </c>
      <c r="J67" s="2">
        <v>1.35</v>
      </c>
      <c r="K67" s="2">
        <v>0.26900000000000002</v>
      </c>
      <c r="L67" s="97">
        <f t="shared" si="0"/>
        <v>49.463850000000008</v>
      </c>
    </row>
    <row r="68" spans="1:12" x14ac:dyDescent="0.3">
      <c r="A68" s="95">
        <v>45041</v>
      </c>
      <c r="B68" s="96">
        <v>0.36884259259259261</v>
      </c>
      <c r="C68" s="2">
        <v>38.130000000000003</v>
      </c>
      <c r="D68" s="2">
        <v>6.35</v>
      </c>
      <c r="E68" s="2">
        <v>6.28</v>
      </c>
      <c r="F68" s="2">
        <v>35.67</v>
      </c>
      <c r="G68" s="119">
        <v>2.88</v>
      </c>
      <c r="H68" s="2">
        <v>23.84</v>
      </c>
      <c r="I68" s="2">
        <v>37.29</v>
      </c>
      <c r="J68" s="2">
        <v>1.35</v>
      </c>
      <c r="K68" s="2">
        <v>0.26900000000000002</v>
      </c>
      <c r="L68" s="97">
        <f t="shared" si="0"/>
        <v>49.463850000000008</v>
      </c>
    </row>
    <row r="69" spans="1:12" x14ac:dyDescent="0.3">
      <c r="A69" s="95">
        <v>45041</v>
      </c>
      <c r="B69" s="96">
        <v>0.36953703703703705</v>
      </c>
      <c r="C69" s="2">
        <v>38.18</v>
      </c>
      <c r="D69" s="2">
        <v>6.35</v>
      </c>
      <c r="E69" s="2">
        <v>6.28</v>
      </c>
      <c r="F69" s="2">
        <v>35.67</v>
      </c>
      <c r="G69" s="119">
        <v>2.84</v>
      </c>
      <c r="H69" s="2">
        <v>23.83</v>
      </c>
      <c r="I69" s="2">
        <v>37.35</v>
      </c>
      <c r="J69" s="2">
        <v>1.35</v>
      </c>
      <c r="K69" s="2">
        <v>0.26900000000000002</v>
      </c>
      <c r="L69" s="97">
        <f t="shared" si="0"/>
        <v>49.463850000000008</v>
      </c>
    </row>
    <row r="70" spans="1:12" x14ac:dyDescent="0.3">
      <c r="A70" s="95">
        <v>45041</v>
      </c>
      <c r="B70" s="96">
        <v>0.37023148148148149</v>
      </c>
      <c r="C70" s="2">
        <v>38.28</v>
      </c>
      <c r="D70" s="2">
        <v>6.35</v>
      </c>
      <c r="E70" s="2">
        <v>6.28</v>
      </c>
      <c r="F70" s="2">
        <v>35.67</v>
      </c>
      <c r="G70" s="119">
        <v>2.82</v>
      </c>
      <c r="H70" s="2">
        <v>23.84</v>
      </c>
      <c r="I70" s="2">
        <v>37.409999999999997</v>
      </c>
      <c r="J70" s="2">
        <v>1.35</v>
      </c>
      <c r="K70" s="2">
        <v>0.27</v>
      </c>
      <c r="L70" s="97">
        <f t="shared" si="0"/>
        <v>49.71099000000001</v>
      </c>
    </row>
    <row r="71" spans="1:12" x14ac:dyDescent="0.3">
      <c r="A71" s="95">
        <v>45041</v>
      </c>
      <c r="B71" s="96">
        <v>0.37092592592592594</v>
      </c>
      <c r="C71" s="2">
        <v>38.340000000000003</v>
      </c>
      <c r="D71" s="2">
        <v>6.35</v>
      </c>
      <c r="E71" s="2">
        <v>6.28</v>
      </c>
      <c r="F71" s="2">
        <v>35.659999999999997</v>
      </c>
      <c r="G71" s="119">
        <v>2.7</v>
      </c>
      <c r="H71" s="2">
        <v>23.88</v>
      </c>
      <c r="I71" s="2">
        <v>37.409999999999997</v>
      </c>
      <c r="J71" s="2">
        <v>1.35</v>
      </c>
      <c r="K71" s="2">
        <v>0.27</v>
      </c>
      <c r="L71" s="97">
        <f t="shared" si="0"/>
        <v>49.71099000000001</v>
      </c>
    </row>
    <row r="72" spans="1:12" x14ac:dyDescent="0.3">
      <c r="A72" s="95">
        <v>45041</v>
      </c>
      <c r="B72" s="96">
        <v>0.37162037037037038</v>
      </c>
      <c r="C72" s="2">
        <v>38.369999999999997</v>
      </c>
      <c r="D72" s="2">
        <v>6.35</v>
      </c>
      <c r="E72" s="2">
        <v>6.28</v>
      </c>
      <c r="F72" s="2">
        <v>35.659999999999997</v>
      </c>
      <c r="G72" s="119">
        <v>2.68</v>
      </c>
      <c r="H72" s="2">
        <v>23.93</v>
      </c>
      <c r="I72" s="2">
        <v>37.44</v>
      </c>
      <c r="J72" s="2">
        <v>1.35</v>
      </c>
      <c r="K72" s="2">
        <v>0.27</v>
      </c>
      <c r="L72" s="97">
        <f t="shared" si="0"/>
        <v>49.71099000000001</v>
      </c>
    </row>
    <row r="73" spans="1:12" x14ac:dyDescent="0.3">
      <c r="A73" s="95">
        <v>45041</v>
      </c>
      <c r="B73" s="96">
        <v>0.37231481481481482</v>
      </c>
      <c r="C73" s="2">
        <v>38.33</v>
      </c>
      <c r="D73" s="2">
        <v>6.35</v>
      </c>
      <c r="E73" s="2">
        <v>6.28</v>
      </c>
      <c r="F73" s="2">
        <v>35.659999999999997</v>
      </c>
      <c r="G73" s="119">
        <v>2.62</v>
      </c>
      <c r="H73" s="2">
        <v>23.94</v>
      </c>
      <c r="I73" s="2">
        <v>37.53</v>
      </c>
      <c r="J73" s="2">
        <v>1.35</v>
      </c>
      <c r="K73" s="2">
        <v>0.27</v>
      </c>
      <c r="L73" s="97">
        <f t="shared" si="0"/>
        <v>49.71099000000001</v>
      </c>
    </row>
    <row r="74" spans="1:12" x14ac:dyDescent="0.3">
      <c r="A74" s="95">
        <v>45041</v>
      </c>
      <c r="B74" s="96">
        <v>0.37300925925925926</v>
      </c>
      <c r="C74" s="2">
        <v>38.369999999999997</v>
      </c>
      <c r="D74" s="2">
        <v>6.35</v>
      </c>
      <c r="E74" s="2">
        <v>6.28</v>
      </c>
      <c r="F74" s="2">
        <v>35.68</v>
      </c>
      <c r="G74" s="119">
        <v>2.65</v>
      </c>
      <c r="H74" s="2">
        <v>23.94</v>
      </c>
      <c r="I74" s="2">
        <v>37.56</v>
      </c>
      <c r="J74" s="2">
        <v>1.35</v>
      </c>
      <c r="K74" s="2">
        <v>0.27</v>
      </c>
      <c r="L74" s="97">
        <f t="shared" si="0"/>
        <v>49.71099000000001</v>
      </c>
    </row>
    <row r="75" spans="1:12" x14ac:dyDescent="0.3">
      <c r="A75" s="95">
        <v>45041</v>
      </c>
      <c r="B75" s="96">
        <v>0.3737037037037037</v>
      </c>
      <c r="C75" s="2">
        <v>38.4</v>
      </c>
      <c r="D75" s="2">
        <v>6.35</v>
      </c>
      <c r="E75" s="2">
        <v>6.28</v>
      </c>
      <c r="F75" s="2">
        <v>35.659999999999997</v>
      </c>
      <c r="G75" s="119">
        <v>2.63</v>
      </c>
      <c r="H75" s="2">
        <v>23.94</v>
      </c>
      <c r="I75" s="2">
        <v>37.49</v>
      </c>
      <c r="J75" s="2">
        <v>1.35</v>
      </c>
      <c r="K75" s="2">
        <v>0.27</v>
      </c>
      <c r="L75" s="97">
        <f t="shared" si="0"/>
        <v>49.71099000000001</v>
      </c>
    </row>
    <row r="76" spans="1:12" x14ac:dyDescent="0.3">
      <c r="A76" s="95">
        <v>45041</v>
      </c>
      <c r="B76" s="96">
        <v>0.37439814814814815</v>
      </c>
      <c r="C76" s="2">
        <v>38.409999999999997</v>
      </c>
      <c r="D76" s="2">
        <v>6.35</v>
      </c>
      <c r="E76" s="2">
        <v>6.28</v>
      </c>
      <c r="F76" s="2">
        <v>35.67</v>
      </c>
      <c r="G76" s="119">
        <v>2.64</v>
      </c>
      <c r="H76" s="2">
        <v>23.94</v>
      </c>
      <c r="I76" s="2">
        <v>37.56</v>
      </c>
      <c r="J76" s="2">
        <v>1.35</v>
      </c>
      <c r="K76" s="2">
        <v>0.27</v>
      </c>
      <c r="L76" s="97">
        <f t="shared" si="0"/>
        <v>49.71099000000001</v>
      </c>
    </row>
    <row r="77" spans="1:12" x14ac:dyDescent="0.3">
      <c r="A77" s="95">
        <v>45041</v>
      </c>
      <c r="B77" s="96">
        <v>0.37509259259259259</v>
      </c>
      <c r="C77" s="2">
        <v>38.33</v>
      </c>
      <c r="D77" s="2">
        <v>6.35</v>
      </c>
      <c r="E77" s="2">
        <v>6.28</v>
      </c>
      <c r="F77" s="2">
        <v>35.67</v>
      </c>
      <c r="G77" s="119">
        <v>2.62</v>
      </c>
      <c r="H77" s="2">
        <v>23.96</v>
      </c>
      <c r="I77" s="2">
        <v>37.630000000000003</v>
      </c>
      <c r="J77" s="2">
        <v>1.35</v>
      </c>
      <c r="K77" s="2">
        <v>0.27</v>
      </c>
      <c r="L77" s="97">
        <f t="shared" si="0"/>
        <v>49.71099000000001</v>
      </c>
    </row>
    <row r="78" spans="1:12" x14ac:dyDescent="0.3">
      <c r="A78" s="95">
        <v>45041</v>
      </c>
      <c r="B78" s="96">
        <v>0.37578703703703703</v>
      </c>
      <c r="C78" s="2">
        <v>38.340000000000003</v>
      </c>
      <c r="D78" s="2">
        <v>6.35</v>
      </c>
      <c r="E78" s="2">
        <v>6.28</v>
      </c>
      <c r="F78" s="2">
        <v>35.659999999999997</v>
      </c>
      <c r="G78" s="119">
        <v>2.62</v>
      </c>
      <c r="H78" s="2">
        <v>24.01</v>
      </c>
      <c r="I78" s="2">
        <v>37.65</v>
      </c>
      <c r="J78" s="2">
        <v>1.35</v>
      </c>
      <c r="K78" s="2">
        <v>0.27</v>
      </c>
      <c r="L78" s="97">
        <f t="shared" si="0"/>
        <v>49.71099000000001</v>
      </c>
    </row>
    <row r="79" spans="1:12" x14ac:dyDescent="0.3">
      <c r="A79" s="95">
        <v>45041</v>
      </c>
      <c r="B79" s="96">
        <v>0.37648148148148147</v>
      </c>
      <c r="C79" s="2">
        <v>38.450000000000003</v>
      </c>
      <c r="D79" s="2">
        <v>6.35</v>
      </c>
      <c r="E79" s="2">
        <v>6.28</v>
      </c>
      <c r="F79" s="2">
        <v>35.68</v>
      </c>
      <c r="G79" s="119">
        <v>2.64</v>
      </c>
      <c r="H79" s="2">
        <v>24.06</v>
      </c>
      <c r="I79" s="2">
        <v>37.67</v>
      </c>
      <c r="J79" s="2">
        <v>1.35</v>
      </c>
      <c r="K79" s="2">
        <v>0.27</v>
      </c>
      <c r="L79" s="97">
        <f t="shared" si="0"/>
        <v>49.71099000000001</v>
      </c>
    </row>
    <row r="80" spans="1:12" x14ac:dyDescent="0.3">
      <c r="A80" s="95">
        <v>45041</v>
      </c>
      <c r="B80" s="96">
        <v>0.37717592592592591</v>
      </c>
      <c r="C80" s="2">
        <v>38.53</v>
      </c>
      <c r="D80" s="2">
        <v>6.35</v>
      </c>
      <c r="E80" s="2">
        <v>6.28</v>
      </c>
      <c r="F80" s="2">
        <v>35.67</v>
      </c>
      <c r="G80" s="119">
        <v>2.62</v>
      </c>
      <c r="H80" s="2">
        <v>24.09</v>
      </c>
      <c r="I80" s="2">
        <v>37.75</v>
      </c>
      <c r="J80" s="2">
        <v>1.35</v>
      </c>
      <c r="K80" s="2">
        <v>0.27100000000000002</v>
      </c>
      <c r="L80" s="97">
        <f t="shared" si="0"/>
        <v>49.958130000000011</v>
      </c>
    </row>
    <row r="81" spans="1:12" x14ac:dyDescent="0.3">
      <c r="A81" s="95">
        <v>45041</v>
      </c>
      <c r="B81" s="96">
        <v>0.37787037037037036</v>
      </c>
      <c r="C81" s="2">
        <v>38.5</v>
      </c>
      <c r="D81" s="2">
        <v>6.35</v>
      </c>
      <c r="E81" s="2">
        <v>6.28</v>
      </c>
      <c r="F81" s="2">
        <v>35.67</v>
      </c>
      <c r="G81" s="119">
        <v>2.6</v>
      </c>
      <c r="H81" s="2">
        <v>24.1</v>
      </c>
      <c r="I81" s="2">
        <v>37.78</v>
      </c>
      <c r="J81" s="2">
        <v>1.35</v>
      </c>
      <c r="K81" s="2">
        <v>0.27100000000000002</v>
      </c>
      <c r="L81" s="97">
        <f t="shared" si="0"/>
        <v>49.958130000000011</v>
      </c>
    </row>
    <row r="82" spans="1:12" x14ac:dyDescent="0.3">
      <c r="A82" s="95">
        <v>45041</v>
      </c>
      <c r="B82" s="96">
        <v>0.3785648148148148</v>
      </c>
      <c r="C82" s="2">
        <v>38.43</v>
      </c>
      <c r="D82" s="2">
        <v>6.35</v>
      </c>
      <c r="E82" s="2">
        <v>6.28</v>
      </c>
      <c r="F82" s="2">
        <v>35.67</v>
      </c>
      <c r="G82" s="119">
        <v>2.6</v>
      </c>
      <c r="H82" s="2">
        <v>24.11</v>
      </c>
      <c r="I82" s="2">
        <v>37.76</v>
      </c>
      <c r="J82" s="2">
        <v>1.35</v>
      </c>
      <c r="K82" s="2">
        <v>0.27</v>
      </c>
      <c r="L82" s="97">
        <f t="shared" si="0"/>
        <v>49.71099000000001</v>
      </c>
    </row>
    <row r="83" spans="1:12" x14ac:dyDescent="0.3">
      <c r="A83" s="95">
        <v>45041</v>
      </c>
      <c r="B83" s="96">
        <v>0.37925925925925924</v>
      </c>
      <c r="C83" s="2">
        <v>38.57</v>
      </c>
      <c r="D83" s="2">
        <v>6.35</v>
      </c>
      <c r="E83" s="2">
        <v>6.28</v>
      </c>
      <c r="F83" s="2">
        <v>35.659999999999997</v>
      </c>
      <c r="G83" s="119">
        <v>2.58</v>
      </c>
      <c r="H83" s="2">
        <v>24.12</v>
      </c>
      <c r="I83" s="2">
        <v>37.78</v>
      </c>
      <c r="J83" s="2">
        <v>1.35</v>
      </c>
      <c r="K83" s="2">
        <v>0.27100000000000002</v>
      </c>
      <c r="L83" s="97">
        <f t="shared" si="0"/>
        <v>49.958130000000011</v>
      </c>
    </row>
    <row r="84" spans="1:12" x14ac:dyDescent="0.3">
      <c r="A84" s="95">
        <v>45041</v>
      </c>
      <c r="B84" s="96">
        <v>0.37995370370370374</v>
      </c>
      <c r="C84" s="2">
        <v>38.619999999999997</v>
      </c>
      <c r="D84" s="2">
        <v>6.35</v>
      </c>
      <c r="E84" s="2">
        <v>6.28</v>
      </c>
      <c r="F84" s="2">
        <v>35.68</v>
      </c>
      <c r="G84" s="119">
        <v>2.78</v>
      </c>
      <c r="H84" s="2">
        <v>24.12</v>
      </c>
      <c r="I84" s="2">
        <v>37.82</v>
      </c>
      <c r="J84" s="2">
        <v>1.35</v>
      </c>
      <c r="K84" s="2">
        <v>0.27100000000000002</v>
      </c>
      <c r="L84" s="97">
        <f t="shared" si="0"/>
        <v>49.958130000000011</v>
      </c>
    </row>
    <row r="85" spans="1:12" x14ac:dyDescent="0.3">
      <c r="A85" s="95">
        <v>45041</v>
      </c>
      <c r="B85" s="96">
        <v>0.38064814814814812</v>
      </c>
      <c r="C85" s="2">
        <v>38.520000000000003</v>
      </c>
      <c r="D85" s="2">
        <v>6.35</v>
      </c>
      <c r="E85" s="2">
        <v>6.28</v>
      </c>
      <c r="F85" s="2">
        <v>35.67</v>
      </c>
      <c r="G85" s="119">
        <v>2.68</v>
      </c>
      <c r="H85" s="2">
        <v>24.12</v>
      </c>
      <c r="I85" s="2">
        <v>37.840000000000003</v>
      </c>
      <c r="J85" s="2">
        <v>1.35</v>
      </c>
      <c r="K85" s="2">
        <v>0.27100000000000002</v>
      </c>
      <c r="L85" s="97">
        <f t="shared" si="0"/>
        <v>49.958130000000011</v>
      </c>
    </row>
    <row r="86" spans="1:12" x14ac:dyDescent="0.3">
      <c r="A86" s="95">
        <v>45041</v>
      </c>
      <c r="B86" s="96">
        <v>0.38134259259259262</v>
      </c>
      <c r="C86" s="2">
        <v>38.69</v>
      </c>
      <c r="D86" s="2">
        <v>6.35</v>
      </c>
      <c r="E86" s="2">
        <v>6.28</v>
      </c>
      <c r="F86" s="2">
        <v>35.67</v>
      </c>
      <c r="G86" s="119">
        <v>2.5099999999999998</v>
      </c>
      <c r="H86" s="2">
        <v>24.12</v>
      </c>
      <c r="I86" s="2">
        <v>37.93</v>
      </c>
      <c r="J86" s="2">
        <v>1.35</v>
      </c>
      <c r="K86" s="2">
        <v>0.27100000000000002</v>
      </c>
      <c r="L86" s="97">
        <f t="shared" si="0"/>
        <v>49.958130000000011</v>
      </c>
    </row>
    <row r="87" spans="1:12" x14ac:dyDescent="0.3">
      <c r="A87" s="95">
        <v>45041</v>
      </c>
      <c r="B87" s="96">
        <v>0.38203703703703701</v>
      </c>
      <c r="C87" s="2">
        <v>38.630000000000003</v>
      </c>
      <c r="D87" s="2">
        <v>6.35</v>
      </c>
      <c r="E87" s="2">
        <v>6.28</v>
      </c>
      <c r="F87" s="2">
        <v>35.67</v>
      </c>
      <c r="G87" s="119">
        <v>2.46</v>
      </c>
      <c r="H87" s="2">
        <v>24.12</v>
      </c>
      <c r="I87" s="2">
        <v>38.03</v>
      </c>
      <c r="J87" s="2">
        <v>1.35</v>
      </c>
      <c r="K87" s="2">
        <v>0.27100000000000002</v>
      </c>
      <c r="L87" s="97">
        <f t="shared" si="0"/>
        <v>49.958130000000011</v>
      </c>
    </row>
    <row r="88" spans="1:12" x14ac:dyDescent="0.3">
      <c r="A88" s="95">
        <v>45041</v>
      </c>
      <c r="B88" s="96">
        <v>0.38273148148148151</v>
      </c>
      <c r="C88" s="2">
        <v>38.630000000000003</v>
      </c>
      <c r="D88" s="2">
        <v>6.35</v>
      </c>
      <c r="E88" s="2">
        <v>6.28</v>
      </c>
      <c r="F88" s="2">
        <v>35.659999999999997</v>
      </c>
      <c r="G88" s="119">
        <v>2.44</v>
      </c>
      <c r="H88" s="2">
        <v>24.12</v>
      </c>
      <c r="I88" s="2">
        <v>38.06</v>
      </c>
      <c r="J88" s="2">
        <v>1.35</v>
      </c>
      <c r="K88" s="2">
        <v>0.27100000000000002</v>
      </c>
      <c r="L88" s="97">
        <f t="shared" si="0"/>
        <v>49.958130000000011</v>
      </c>
    </row>
    <row r="89" spans="1:12" x14ac:dyDescent="0.3">
      <c r="A89" s="95">
        <v>45041</v>
      </c>
      <c r="B89" s="96">
        <v>0.38342592592592589</v>
      </c>
      <c r="C89" s="2">
        <v>38.659999999999997</v>
      </c>
      <c r="D89" s="2">
        <v>6.35</v>
      </c>
      <c r="E89" s="2">
        <v>6.28</v>
      </c>
      <c r="F89" s="2">
        <v>35.68</v>
      </c>
      <c r="G89" s="119">
        <v>2.4300000000000002</v>
      </c>
      <c r="H89" s="2">
        <v>24.12</v>
      </c>
      <c r="I89" s="2">
        <v>38.020000000000003</v>
      </c>
      <c r="J89" s="2">
        <v>1.35</v>
      </c>
      <c r="K89" s="2">
        <v>0.27100000000000002</v>
      </c>
      <c r="L89" s="97">
        <f t="shared" si="0"/>
        <v>49.958130000000011</v>
      </c>
    </row>
    <row r="90" spans="1:12" x14ac:dyDescent="0.3">
      <c r="A90" s="95">
        <v>45041</v>
      </c>
      <c r="B90" s="96">
        <v>0.38412037037037039</v>
      </c>
      <c r="C90" s="2">
        <v>38.51</v>
      </c>
      <c r="D90" s="2">
        <v>6.35</v>
      </c>
      <c r="E90" s="2">
        <v>6.28</v>
      </c>
      <c r="F90" s="2">
        <v>35.67</v>
      </c>
      <c r="G90" s="119">
        <v>2.4500000000000002</v>
      </c>
      <c r="H90" s="2">
        <v>24.12</v>
      </c>
      <c r="I90" s="2">
        <v>38.090000000000003</v>
      </c>
      <c r="J90" s="2">
        <v>1.35</v>
      </c>
      <c r="K90" s="2">
        <v>0.27100000000000002</v>
      </c>
      <c r="L90" s="97">
        <f t="shared" si="0"/>
        <v>49.958130000000011</v>
      </c>
    </row>
    <row r="91" spans="1:12" x14ac:dyDescent="0.3">
      <c r="A91" s="95">
        <v>45041</v>
      </c>
      <c r="B91" s="96">
        <v>0.38481481481481478</v>
      </c>
      <c r="C91" s="2">
        <v>38.619999999999997</v>
      </c>
      <c r="D91" s="2">
        <v>6.35</v>
      </c>
      <c r="E91" s="2">
        <v>6.28</v>
      </c>
      <c r="F91" s="2">
        <v>35.67</v>
      </c>
      <c r="G91" s="119">
        <v>2.42</v>
      </c>
      <c r="H91" s="2">
        <v>24.12</v>
      </c>
      <c r="I91" s="2">
        <v>38.119999999999997</v>
      </c>
      <c r="J91" s="2">
        <v>1.35</v>
      </c>
      <c r="K91" s="2">
        <v>0.27100000000000002</v>
      </c>
      <c r="L91" s="97">
        <f t="shared" si="0"/>
        <v>49.958130000000011</v>
      </c>
    </row>
    <row r="92" spans="1:12" x14ac:dyDescent="0.3">
      <c r="A92" s="95">
        <v>45041</v>
      </c>
      <c r="B92" s="96">
        <v>0.38550925925925927</v>
      </c>
      <c r="C92" s="2">
        <v>38.619999999999997</v>
      </c>
      <c r="D92" s="2">
        <v>6.35</v>
      </c>
      <c r="E92" s="2">
        <v>6.28</v>
      </c>
      <c r="F92" s="2">
        <v>35.65</v>
      </c>
      <c r="G92" s="119">
        <v>2.4300000000000002</v>
      </c>
      <c r="H92" s="2">
        <v>24.12</v>
      </c>
      <c r="I92" s="2">
        <v>38.130000000000003</v>
      </c>
      <c r="J92" s="2">
        <v>1.35</v>
      </c>
      <c r="K92" s="2">
        <v>0.27100000000000002</v>
      </c>
      <c r="L92" s="97">
        <f t="shared" si="0"/>
        <v>49.958130000000011</v>
      </c>
    </row>
    <row r="93" spans="1:12" x14ac:dyDescent="0.3">
      <c r="A93" s="95">
        <v>45041</v>
      </c>
      <c r="B93" s="96">
        <v>0.38620370370370366</v>
      </c>
      <c r="C93" s="2">
        <v>38.74</v>
      </c>
      <c r="D93" s="2">
        <v>6.35</v>
      </c>
      <c r="E93" s="2">
        <v>6.28</v>
      </c>
      <c r="F93" s="2">
        <v>35.630000000000003</v>
      </c>
      <c r="G93" s="119">
        <v>2.4300000000000002</v>
      </c>
      <c r="H93" s="2">
        <v>24.12</v>
      </c>
      <c r="I93" s="2">
        <v>38.18</v>
      </c>
      <c r="J93" s="2">
        <v>1.35</v>
      </c>
      <c r="K93" s="2">
        <v>0.27200000000000002</v>
      </c>
      <c r="L93" s="97">
        <f t="shared" si="0"/>
        <v>50.205270000000013</v>
      </c>
    </row>
    <row r="94" spans="1:12" x14ac:dyDescent="0.3">
      <c r="A94" s="95">
        <v>45041</v>
      </c>
      <c r="B94" s="96">
        <v>0.38689814814814816</v>
      </c>
      <c r="C94" s="2">
        <v>38.71</v>
      </c>
      <c r="D94" s="2">
        <v>6.35</v>
      </c>
      <c r="E94" s="2">
        <v>6.28</v>
      </c>
      <c r="F94" s="2">
        <v>35.72</v>
      </c>
      <c r="G94" s="119">
        <v>2.41</v>
      </c>
      <c r="H94" s="2">
        <v>24.12</v>
      </c>
      <c r="I94" s="2">
        <v>38.159999999999997</v>
      </c>
      <c r="J94" s="2">
        <v>1.35</v>
      </c>
      <c r="K94" s="2">
        <v>0.27100000000000002</v>
      </c>
      <c r="L94" s="97">
        <f t="shared" si="0"/>
        <v>49.958130000000011</v>
      </c>
    </row>
    <row r="95" spans="1:12" x14ac:dyDescent="0.3">
      <c r="A95" s="95">
        <v>45041</v>
      </c>
      <c r="B95" s="96">
        <v>0.38759259259259254</v>
      </c>
      <c r="C95" s="2">
        <v>38.799999999999997</v>
      </c>
      <c r="D95" s="2">
        <v>6.35</v>
      </c>
      <c r="E95" s="2">
        <v>6.28</v>
      </c>
      <c r="F95" s="2">
        <v>35.67</v>
      </c>
      <c r="G95" s="119">
        <v>2.4300000000000002</v>
      </c>
      <c r="H95" s="2">
        <v>24.12</v>
      </c>
      <c r="I95" s="2">
        <v>38.159999999999997</v>
      </c>
      <c r="J95" s="2">
        <v>1.35</v>
      </c>
      <c r="K95" s="2">
        <v>0.27200000000000002</v>
      </c>
      <c r="L95" s="97">
        <f t="shared" si="0"/>
        <v>50.205270000000013</v>
      </c>
    </row>
    <row r="96" spans="1:12" x14ac:dyDescent="0.3">
      <c r="A96" s="95">
        <v>45041</v>
      </c>
      <c r="B96" s="96">
        <v>0.38828703703703704</v>
      </c>
      <c r="C96" s="2">
        <v>38.78</v>
      </c>
      <c r="D96" s="2">
        <v>6.35</v>
      </c>
      <c r="E96" s="2">
        <v>6.28</v>
      </c>
      <c r="F96" s="2">
        <v>35.67</v>
      </c>
      <c r="G96" s="119">
        <v>2.41</v>
      </c>
      <c r="H96" s="2">
        <v>24.12</v>
      </c>
      <c r="I96" s="2">
        <v>38.19</v>
      </c>
      <c r="J96" s="2">
        <v>1.35</v>
      </c>
      <c r="K96" s="2">
        <v>0.27200000000000002</v>
      </c>
      <c r="L96" s="97">
        <f t="shared" si="0"/>
        <v>50.205270000000013</v>
      </c>
    </row>
    <row r="97" spans="1:12" x14ac:dyDescent="0.3">
      <c r="A97" s="95">
        <v>45041</v>
      </c>
      <c r="B97" s="96">
        <v>0.38898148148148143</v>
      </c>
      <c r="C97" s="2">
        <v>38.770000000000003</v>
      </c>
      <c r="D97" s="2">
        <v>6.35</v>
      </c>
      <c r="E97" s="2">
        <v>6.28</v>
      </c>
      <c r="F97" s="2">
        <v>35.67</v>
      </c>
      <c r="G97" s="119">
        <v>2.41</v>
      </c>
      <c r="H97" s="2">
        <v>24.12</v>
      </c>
      <c r="I97" s="2">
        <v>38.24</v>
      </c>
      <c r="J97" s="2">
        <v>1.35</v>
      </c>
      <c r="K97" s="2">
        <v>0.27200000000000002</v>
      </c>
      <c r="L97" s="97">
        <f t="shared" si="0"/>
        <v>50.205270000000013</v>
      </c>
    </row>
    <row r="98" spans="1:12" x14ac:dyDescent="0.3">
      <c r="A98" s="95">
        <v>45041</v>
      </c>
      <c r="B98" s="96">
        <v>0.38967592592592593</v>
      </c>
      <c r="C98" s="2">
        <v>38.799999999999997</v>
      </c>
      <c r="D98" s="2">
        <v>6.35</v>
      </c>
      <c r="E98" s="2">
        <v>6.28</v>
      </c>
      <c r="F98" s="2">
        <v>35.659999999999997</v>
      </c>
      <c r="G98" s="119">
        <v>2.41</v>
      </c>
      <c r="H98" s="2">
        <v>24.15</v>
      </c>
      <c r="I98" s="2">
        <v>38.200000000000003</v>
      </c>
      <c r="J98" s="2">
        <v>1.35</v>
      </c>
      <c r="K98" s="2">
        <v>0.27200000000000002</v>
      </c>
      <c r="L98" s="97">
        <f t="shared" si="0"/>
        <v>50.205270000000013</v>
      </c>
    </row>
    <row r="99" spans="1:12" x14ac:dyDescent="0.3">
      <c r="A99" s="95">
        <v>45041</v>
      </c>
      <c r="B99" s="96">
        <v>0.39037037037037042</v>
      </c>
      <c r="C99" s="2">
        <v>38.9</v>
      </c>
      <c r="D99" s="2">
        <v>6.35</v>
      </c>
      <c r="E99" s="2">
        <v>6.28</v>
      </c>
      <c r="F99" s="2">
        <v>35.69</v>
      </c>
      <c r="G99" s="119">
        <v>2.39</v>
      </c>
      <c r="H99" s="2">
        <v>24.2</v>
      </c>
      <c r="I99" s="2">
        <v>38.24</v>
      </c>
      <c r="J99" s="2">
        <v>1.35</v>
      </c>
      <c r="K99" s="2">
        <v>0.27200000000000002</v>
      </c>
      <c r="L99" s="97">
        <f t="shared" si="0"/>
        <v>50.205270000000013</v>
      </c>
    </row>
    <row r="100" spans="1:12" x14ac:dyDescent="0.3">
      <c r="A100" s="95">
        <v>45041</v>
      </c>
      <c r="B100" s="96">
        <v>0.39106481481481481</v>
      </c>
      <c r="C100" s="2">
        <v>38.81</v>
      </c>
      <c r="D100" s="2">
        <v>6.35</v>
      </c>
      <c r="E100" s="2">
        <v>6.28</v>
      </c>
      <c r="F100" s="2">
        <v>35.67</v>
      </c>
      <c r="G100" s="119">
        <v>2.38</v>
      </c>
      <c r="H100" s="2">
        <v>24.22</v>
      </c>
      <c r="I100" s="2">
        <v>38.29</v>
      </c>
      <c r="J100" s="2">
        <v>1.35</v>
      </c>
      <c r="K100" s="2">
        <v>0.27200000000000002</v>
      </c>
      <c r="L100" s="97">
        <f t="shared" si="0"/>
        <v>50.205270000000013</v>
      </c>
    </row>
    <row r="101" spans="1:12" x14ac:dyDescent="0.3">
      <c r="A101" s="95">
        <v>45041</v>
      </c>
      <c r="B101" s="96">
        <v>0.39175925925925931</v>
      </c>
      <c r="C101" s="2">
        <v>39</v>
      </c>
      <c r="D101" s="2">
        <v>6.35</v>
      </c>
      <c r="E101" s="2">
        <v>6.28</v>
      </c>
      <c r="F101" s="2">
        <v>35.67</v>
      </c>
      <c r="G101" s="119">
        <v>2.5</v>
      </c>
      <c r="H101" s="2">
        <v>24.22</v>
      </c>
      <c r="I101" s="2">
        <v>38.31</v>
      </c>
      <c r="J101" s="2">
        <v>1.35</v>
      </c>
      <c r="K101" s="2">
        <v>0.27300000000000002</v>
      </c>
      <c r="L101" s="97">
        <f t="shared" si="0"/>
        <v>50.452410000000015</v>
      </c>
    </row>
    <row r="102" spans="1:12" x14ac:dyDescent="0.3">
      <c r="A102" s="95">
        <v>45041</v>
      </c>
      <c r="B102" s="96">
        <v>0.39245370370370369</v>
      </c>
      <c r="C102" s="2">
        <v>38.94</v>
      </c>
      <c r="D102" s="2">
        <v>6.35</v>
      </c>
      <c r="E102" s="2">
        <v>6.28</v>
      </c>
      <c r="F102" s="2">
        <v>35.659999999999997</v>
      </c>
      <c r="G102" s="119">
        <v>2.52</v>
      </c>
      <c r="H102" s="2">
        <v>24.22</v>
      </c>
      <c r="I102" s="2">
        <v>38.33</v>
      </c>
      <c r="J102" s="2">
        <v>1.35</v>
      </c>
      <c r="K102" s="2">
        <v>0.27200000000000002</v>
      </c>
      <c r="L102" s="97">
        <f t="shared" si="0"/>
        <v>50.205270000000013</v>
      </c>
    </row>
    <row r="103" spans="1:12" x14ac:dyDescent="0.3">
      <c r="A103" s="95">
        <v>45041</v>
      </c>
      <c r="B103" s="96">
        <v>0.39314814814814819</v>
      </c>
      <c r="C103" s="2">
        <v>38.99</v>
      </c>
      <c r="D103" s="2">
        <v>6.35</v>
      </c>
      <c r="E103" s="2">
        <v>6.28</v>
      </c>
      <c r="F103" s="2">
        <v>35.659999999999997</v>
      </c>
      <c r="G103" s="119">
        <v>2.4300000000000002</v>
      </c>
      <c r="H103" s="2">
        <v>24.21</v>
      </c>
      <c r="I103" s="2">
        <v>38.32</v>
      </c>
      <c r="J103" s="2">
        <v>1.35</v>
      </c>
      <c r="K103" s="2">
        <v>0.27300000000000002</v>
      </c>
      <c r="L103" s="97">
        <f t="shared" si="0"/>
        <v>50.452410000000015</v>
      </c>
    </row>
    <row r="104" spans="1:12" x14ac:dyDescent="0.3">
      <c r="A104" s="95">
        <v>45041</v>
      </c>
      <c r="B104" s="96">
        <v>0.39384259259259258</v>
      </c>
      <c r="C104" s="2">
        <v>38.97</v>
      </c>
      <c r="D104" s="2">
        <v>6.35</v>
      </c>
      <c r="E104" s="2">
        <v>6.28</v>
      </c>
      <c r="F104" s="2">
        <v>35.69</v>
      </c>
      <c r="G104" s="119">
        <v>2.4300000000000002</v>
      </c>
      <c r="H104" s="2">
        <v>24.21</v>
      </c>
      <c r="I104" s="2">
        <v>38.32</v>
      </c>
      <c r="J104" s="2">
        <v>1.35</v>
      </c>
      <c r="K104" s="2">
        <v>0.27200000000000002</v>
      </c>
      <c r="L104" s="97">
        <f t="shared" si="0"/>
        <v>50.205270000000013</v>
      </c>
    </row>
    <row r="105" spans="1:12" x14ac:dyDescent="0.3">
      <c r="A105" s="95">
        <v>45041</v>
      </c>
      <c r="B105" s="96">
        <v>0.39453703703703707</v>
      </c>
      <c r="C105" s="2">
        <v>38.979999999999997</v>
      </c>
      <c r="D105" s="2">
        <v>6.35</v>
      </c>
      <c r="E105" s="2">
        <v>6.28</v>
      </c>
      <c r="F105" s="2">
        <v>35.67</v>
      </c>
      <c r="G105" s="119">
        <v>2.44</v>
      </c>
      <c r="H105" s="2">
        <v>24.23</v>
      </c>
      <c r="I105" s="2">
        <v>38.29</v>
      </c>
      <c r="J105" s="2">
        <v>1.35</v>
      </c>
      <c r="K105" s="2">
        <v>0.27300000000000002</v>
      </c>
      <c r="L105" s="97">
        <f t="shared" si="0"/>
        <v>50.452410000000015</v>
      </c>
    </row>
    <row r="106" spans="1:12" x14ac:dyDescent="0.3">
      <c r="A106" s="95">
        <v>45041</v>
      </c>
      <c r="B106" s="96">
        <v>0.39523148148148146</v>
      </c>
      <c r="C106" s="2">
        <v>38.89</v>
      </c>
      <c r="D106" s="2">
        <v>6.35</v>
      </c>
      <c r="E106" s="2">
        <v>6.28</v>
      </c>
      <c r="F106" s="2">
        <v>35.659999999999997</v>
      </c>
      <c r="G106" s="119">
        <v>2.4300000000000002</v>
      </c>
      <c r="H106" s="2">
        <v>24.23</v>
      </c>
      <c r="I106" s="2">
        <v>38.28</v>
      </c>
      <c r="J106" s="2">
        <v>1.35</v>
      </c>
      <c r="K106" s="2">
        <v>0.27200000000000002</v>
      </c>
      <c r="L106" s="97">
        <f t="shared" si="0"/>
        <v>50.205270000000013</v>
      </c>
    </row>
    <row r="107" spans="1:12" x14ac:dyDescent="0.3">
      <c r="A107" s="95">
        <v>45041</v>
      </c>
      <c r="B107" s="96">
        <v>0.39592592592592596</v>
      </c>
      <c r="C107" s="2">
        <v>38.979999999999997</v>
      </c>
      <c r="D107" s="2">
        <v>6.35</v>
      </c>
      <c r="E107" s="2">
        <v>6.28</v>
      </c>
      <c r="F107" s="2">
        <v>35.67</v>
      </c>
      <c r="G107" s="119">
        <v>2.4300000000000002</v>
      </c>
      <c r="H107" s="2">
        <v>24.24</v>
      </c>
      <c r="I107" s="2">
        <v>38.26</v>
      </c>
      <c r="J107" s="2">
        <v>1.35</v>
      </c>
      <c r="K107" s="2">
        <v>0.27300000000000002</v>
      </c>
      <c r="L107" s="97">
        <f t="shared" si="0"/>
        <v>50.452410000000015</v>
      </c>
    </row>
    <row r="108" spans="1:12" x14ac:dyDescent="0.3">
      <c r="A108" s="95">
        <v>45041</v>
      </c>
      <c r="B108" s="96">
        <v>0.39662037037037035</v>
      </c>
      <c r="C108" s="2">
        <v>38.89</v>
      </c>
      <c r="D108" s="2">
        <v>6.35</v>
      </c>
      <c r="E108" s="2">
        <v>6.28</v>
      </c>
      <c r="F108" s="2">
        <v>35.659999999999997</v>
      </c>
      <c r="G108" s="119">
        <v>2.4300000000000002</v>
      </c>
      <c r="H108" s="2">
        <v>24.24</v>
      </c>
      <c r="I108" s="2">
        <v>38.29</v>
      </c>
      <c r="J108" s="2">
        <v>1.35</v>
      </c>
      <c r="K108" s="2">
        <v>0.27200000000000002</v>
      </c>
      <c r="L108" s="97">
        <f t="shared" si="0"/>
        <v>50.205270000000013</v>
      </c>
    </row>
    <row r="109" spans="1:12" x14ac:dyDescent="0.3">
      <c r="A109" s="95">
        <v>45041</v>
      </c>
      <c r="B109" s="96">
        <v>0.39731481481481484</v>
      </c>
      <c r="C109" s="2">
        <v>38.840000000000003</v>
      </c>
      <c r="D109" s="2">
        <v>6.35</v>
      </c>
      <c r="E109" s="2">
        <v>6.28</v>
      </c>
      <c r="F109" s="2">
        <v>35.68</v>
      </c>
      <c r="G109" s="119">
        <v>2.44</v>
      </c>
      <c r="H109" s="2">
        <v>24.25</v>
      </c>
      <c r="I109" s="2">
        <v>38.26</v>
      </c>
      <c r="J109" s="2">
        <v>1.35</v>
      </c>
      <c r="K109" s="2">
        <v>0.27200000000000002</v>
      </c>
      <c r="L109" s="97">
        <f t="shared" si="0"/>
        <v>50.205270000000013</v>
      </c>
    </row>
    <row r="110" spans="1:12" x14ac:dyDescent="0.3">
      <c r="A110" s="95">
        <v>45041</v>
      </c>
      <c r="B110" s="96">
        <v>0.39800925925925923</v>
      </c>
      <c r="C110" s="2">
        <v>38.869999999999997</v>
      </c>
      <c r="D110" s="2">
        <v>6.35</v>
      </c>
      <c r="E110" s="2">
        <v>6.28</v>
      </c>
      <c r="F110" s="2">
        <v>35.67</v>
      </c>
      <c r="G110" s="119">
        <v>2.4300000000000002</v>
      </c>
      <c r="H110" s="2">
        <v>24.24</v>
      </c>
      <c r="I110" s="2">
        <v>38.200000000000003</v>
      </c>
      <c r="J110" s="2">
        <v>1.35</v>
      </c>
      <c r="K110" s="2">
        <v>0.27200000000000002</v>
      </c>
      <c r="L110" s="97">
        <f t="shared" si="0"/>
        <v>50.205270000000013</v>
      </c>
    </row>
    <row r="111" spans="1:12" x14ac:dyDescent="0.3">
      <c r="A111" s="95">
        <v>45041</v>
      </c>
      <c r="B111" s="96">
        <v>0.39870370370370373</v>
      </c>
      <c r="C111" s="2">
        <v>38.89</v>
      </c>
      <c r="D111" s="2">
        <v>6.35</v>
      </c>
      <c r="E111" s="2">
        <v>6.28</v>
      </c>
      <c r="F111" s="2">
        <v>35.67</v>
      </c>
      <c r="G111" s="119">
        <v>2.44</v>
      </c>
      <c r="H111" s="2">
        <v>24.21</v>
      </c>
      <c r="I111" s="2">
        <v>38.22</v>
      </c>
      <c r="J111" s="2">
        <v>1.35</v>
      </c>
      <c r="K111" s="2">
        <v>0.27200000000000002</v>
      </c>
      <c r="L111" s="97">
        <f t="shared" si="0"/>
        <v>50.205270000000013</v>
      </c>
    </row>
    <row r="112" spans="1:12" x14ac:dyDescent="0.3">
      <c r="A112" s="95">
        <v>45041</v>
      </c>
      <c r="B112" s="96">
        <v>0.39939814814814811</v>
      </c>
      <c r="C112" s="2">
        <v>38.729999999999997</v>
      </c>
      <c r="D112" s="2">
        <v>6.35</v>
      </c>
      <c r="E112" s="2">
        <v>6.28</v>
      </c>
      <c r="F112" s="2">
        <v>35.67</v>
      </c>
      <c r="G112" s="119">
        <v>2.5299999999999998</v>
      </c>
      <c r="H112" s="2">
        <v>24.21</v>
      </c>
      <c r="I112" s="2">
        <v>38.22</v>
      </c>
      <c r="J112" s="2">
        <v>1.35</v>
      </c>
      <c r="K112" s="2">
        <v>0.27200000000000002</v>
      </c>
      <c r="L112" s="97">
        <f t="shared" si="0"/>
        <v>50.205270000000013</v>
      </c>
    </row>
    <row r="113" spans="1:12" x14ac:dyDescent="0.3">
      <c r="A113" s="95">
        <v>45041</v>
      </c>
      <c r="B113" s="96">
        <v>0.40009259259259261</v>
      </c>
      <c r="C113" s="2">
        <v>38.71</v>
      </c>
      <c r="D113" s="2">
        <v>6.35</v>
      </c>
      <c r="E113" s="2">
        <v>6.28</v>
      </c>
      <c r="F113" s="2">
        <v>35.659999999999997</v>
      </c>
      <c r="G113" s="119">
        <v>2.62</v>
      </c>
      <c r="H113" s="2">
        <v>24.21</v>
      </c>
      <c r="I113" s="2">
        <v>38.19</v>
      </c>
      <c r="J113" s="2">
        <v>1.35</v>
      </c>
      <c r="K113" s="2">
        <v>0.27100000000000002</v>
      </c>
      <c r="L113" s="97">
        <f t="shared" si="0"/>
        <v>49.958130000000011</v>
      </c>
    </row>
    <row r="114" spans="1:12" x14ac:dyDescent="0.3">
      <c r="A114" s="95">
        <v>45041</v>
      </c>
      <c r="B114" s="96">
        <v>0.40078703703703705</v>
      </c>
      <c r="C114" s="2">
        <v>38.79</v>
      </c>
      <c r="D114" s="2">
        <v>6.35</v>
      </c>
      <c r="E114" s="2">
        <v>6.28</v>
      </c>
      <c r="F114" s="2">
        <v>35.659999999999997</v>
      </c>
      <c r="G114" s="119">
        <v>2.65</v>
      </c>
      <c r="H114" s="2">
        <v>24.21</v>
      </c>
      <c r="I114" s="2">
        <v>38.200000000000003</v>
      </c>
      <c r="J114" s="2">
        <v>1.35</v>
      </c>
      <c r="K114" s="2">
        <v>0.27200000000000002</v>
      </c>
      <c r="L114" s="97">
        <f t="shared" si="0"/>
        <v>50.205270000000013</v>
      </c>
    </row>
    <row r="115" spans="1:12" x14ac:dyDescent="0.3">
      <c r="A115" s="95">
        <v>45041</v>
      </c>
      <c r="B115" s="96">
        <v>0.40148148148148149</v>
      </c>
      <c r="C115" s="2">
        <v>38.729999999999997</v>
      </c>
      <c r="D115" s="2">
        <v>6.35</v>
      </c>
      <c r="E115" s="2">
        <v>6.28</v>
      </c>
      <c r="F115" s="2">
        <v>35.68</v>
      </c>
      <c r="G115" s="119">
        <v>2.62</v>
      </c>
      <c r="H115" s="2">
        <v>24.22</v>
      </c>
      <c r="I115" s="2">
        <v>38.18</v>
      </c>
      <c r="J115" s="2">
        <v>1.35</v>
      </c>
      <c r="K115" s="2">
        <v>0.27200000000000002</v>
      </c>
      <c r="L115" s="97">
        <f t="shared" ref="L115:L178" si="1">73.56-((0.3665-K115)*247.14)</f>
        <v>50.205270000000013</v>
      </c>
    </row>
    <row r="116" spans="1:12" x14ac:dyDescent="0.3">
      <c r="A116" s="95">
        <v>45041</v>
      </c>
      <c r="B116" s="96">
        <v>0.40217592592592594</v>
      </c>
      <c r="C116" s="2">
        <v>38.65</v>
      </c>
      <c r="D116" s="2">
        <v>6.35</v>
      </c>
      <c r="E116" s="2">
        <v>6.28</v>
      </c>
      <c r="F116" s="2">
        <v>35.67</v>
      </c>
      <c r="G116" s="119">
        <v>2.6</v>
      </c>
      <c r="H116" s="2">
        <v>24.2</v>
      </c>
      <c r="I116" s="2">
        <v>38.14</v>
      </c>
      <c r="J116" s="2">
        <v>1.35</v>
      </c>
      <c r="K116" s="2">
        <v>0.27100000000000002</v>
      </c>
      <c r="L116" s="97">
        <f t="shared" si="1"/>
        <v>49.958130000000011</v>
      </c>
    </row>
    <row r="117" spans="1:12" x14ac:dyDescent="0.3">
      <c r="A117" s="95">
        <v>45041</v>
      </c>
      <c r="B117" s="96">
        <v>0.40287037037037038</v>
      </c>
      <c r="C117" s="2">
        <v>38.68</v>
      </c>
      <c r="D117" s="2">
        <v>6.35</v>
      </c>
      <c r="E117" s="2">
        <v>6.28</v>
      </c>
      <c r="F117" s="2">
        <v>35.67</v>
      </c>
      <c r="G117" s="119">
        <v>2.6</v>
      </c>
      <c r="H117" s="2">
        <v>24.23</v>
      </c>
      <c r="I117" s="2">
        <v>38.1</v>
      </c>
      <c r="J117" s="2">
        <v>1.35</v>
      </c>
      <c r="K117" s="2">
        <v>0.27100000000000002</v>
      </c>
      <c r="L117" s="97">
        <f t="shared" si="1"/>
        <v>49.958130000000011</v>
      </c>
    </row>
    <row r="118" spans="1:12" x14ac:dyDescent="0.3">
      <c r="A118" s="95">
        <v>45041</v>
      </c>
      <c r="B118" s="96">
        <v>0.40356481481481482</v>
      </c>
      <c r="C118" s="2">
        <v>38.67</v>
      </c>
      <c r="D118" s="2">
        <v>6.35</v>
      </c>
      <c r="E118" s="2">
        <v>6.28</v>
      </c>
      <c r="F118" s="2">
        <v>35.659999999999997</v>
      </c>
      <c r="G118" s="119">
        <v>2.71</v>
      </c>
      <c r="H118" s="2">
        <v>24.24</v>
      </c>
      <c r="I118" s="2">
        <v>38.119999999999997</v>
      </c>
      <c r="J118" s="2">
        <v>1.35</v>
      </c>
      <c r="K118" s="2">
        <v>0.27100000000000002</v>
      </c>
      <c r="L118" s="97">
        <f t="shared" si="1"/>
        <v>49.958130000000011</v>
      </c>
    </row>
    <row r="119" spans="1:12" x14ac:dyDescent="0.3">
      <c r="A119" s="95">
        <v>45041</v>
      </c>
      <c r="B119" s="96">
        <v>0.40425925925925926</v>
      </c>
      <c r="C119" s="2">
        <v>38.83</v>
      </c>
      <c r="D119" s="2">
        <v>6.35</v>
      </c>
      <c r="E119" s="2">
        <v>6.28</v>
      </c>
      <c r="F119" s="2">
        <v>35.659999999999997</v>
      </c>
      <c r="G119" s="119">
        <v>2.91</v>
      </c>
      <c r="H119" s="2">
        <v>24.19</v>
      </c>
      <c r="I119" s="2">
        <v>38.1</v>
      </c>
      <c r="J119" s="2">
        <v>1.35</v>
      </c>
      <c r="K119" s="2">
        <v>0.27200000000000002</v>
      </c>
      <c r="L119" s="97">
        <f t="shared" si="1"/>
        <v>50.205270000000013</v>
      </c>
    </row>
    <row r="120" spans="1:12" x14ac:dyDescent="0.3">
      <c r="A120" s="95">
        <v>45041</v>
      </c>
      <c r="B120" s="96">
        <v>0.4049537037037037</v>
      </c>
      <c r="C120" s="2">
        <v>38.72</v>
      </c>
      <c r="D120" s="2">
        <v>6.35</v>
      </c>
      <c r="E120" s="2">
        <v>6.28</v>
      </c>
      <c r="F120" s="2">
        <v>35.69</v>
      </c>
      <c r="G120" s="119">
        <v>2.84</v>
      </c>
      <c r="H120" s="2">
        <v>24.18</v>
      </c>
      <c r="I120" s="2">
        <v>38.119999999999997</v>
      </c>
      <c r="J120" s="2">
        <v>1.35</v>
      </c>
      <c r="K120" s="2">
        <v>0.27100000000000002</v>
      </c>
      <c r="L120" s="97">
        <f t="shared" si="1"/>
        <v>49.958130000000011</v>
      </c>
    </row>
    <row r="121" spans="1:12" x14ac:dyDescent="0.3">
      <c r="A121" s="95">
        <v>45041</v>
      </c>
      <c r="B121" s="96">
        <v>0.40564814814814815</v>
      </c>
      <c r="C121" s="2">
        <v>38.72</v>
      </c>
      <c r="D121" s="2">
        <v>6.35</v>
      </c>
      <c r="E121" s="2">
        <v>6.28</v>
      </c>
      <c r="F121" s="2">
        <v>35.67</v>
      </c>
      <c r="G121" s="119">
        <v>2.84</v>
      </c>
      <c r="H121" s="2">
        <v>24.22</v>
      </c>
      <c r="I121" s="2">
        <v>38.1</v>
      </c>
      <c r="J121" s="2">
        <v>1.35</v>
      </c>
      <c r="K121" s="2">
        <v>0.27100000000000002</v>
      </c>
      <c r="L121" s="97">
        <f t="shared" si="1"/>
        <v>49.958130000000011</v>
      </c>
    </row>
    <row r="122" spans="1:12" x14ac:dyDescent="0.3">
      <c r="A122" s="95">
        <v>45041</v>
      </c>
      <c r="B122" s="96">
        <v>0.40634259259259259</v>
      </c>
      <c r="C122" s="2">
        <v>38.729999999999997</v>
      </c>
      <c r="D122" s="2">
        <v>6.35</v>
      </c>
      <c r="E122" s="2">
        <v>6.28</v>
      </c>
      <c r="F122" s="2">
        <v>35.67</v>
      </c>
      <c r="G122" s="119">
        <v>2.85</v>
      </c>
      <c r="H122" s="2">
        <v>24.2</v>
      </c>
      <c r="I122" s="2">
        <v>38.090000000000003</v>
      </c>
      <c r="J122" s="2">
        <v>1.35</v>
      </c>
      <c r="K122" s="2">
        <v>0.27100000000000002</v>
      </c>
      <c r="L122" s="97">
        <f t="shared" si="1"/>
        <v>49.958130000000011</v>
      </c>
    </row>
    <row r="123" spans="1:12" x14ac:dyDescent="0.3">
      <c r="A123" s="95">
        <v>45041</v>
      </c>
      <c r="B123" s="96">
        <v>0.40703703703703703</v>
      </c>
      <c r="C123" s="2">
        <v>38.729999999999997</v>
      </c>
      <c r="D123" s="2">
        <v>6.35</v>
      </c>
      <c r="E123" s="2">
        <v>6.28</v>
      </c>
      <c r="F123" s="2">
        <v>35.659999999999997</v>
      </c>
      <c r="G123" s="119">
        <v>2.84</v>
      </c>
      <c r="H123" s="2">
        <v>24.18</v>
      </c>
      <c r="I123" s="2">
        <v>38.11</v>
      </c>
      <c r="J123" s="2">
        <v>1.35</v>
      </c>
      <c r="K123" s="2">
        <v>0.27200000000000002</v>
      </c>
      <c r="L123" s="97">
        <f t="shared" si="1"/>
        <v>50.205270000000013</v>
      </c>
    </row>
    <row r="124" spans="1:12" x14ac:dyDescent="0.3">
      <c r="A124" s="95">
        <v>45041</v>
      </c>
      <c r="B124" s="96">
        <v>0.40773148148148147</v>
      </c>
      <c r="C124" s="2">
        <v>38.69</v>
      </c>
      <c r="D124" s="2">
        <v>6.35</v>
      </c>
      <c r="E124" s="2">
        <v>6.28</v>
      </c>
      <c r="F124" s="2">
        <v>35.659999999999997</v>
      </c>
      <c r="G124" s="119">
        <v>2.84</v>
      </c>
      <c r="H124" s="2">
        <v>24.19</v>
      </c>
      <c r="I124" s="2">
        <v>38.090000000000003</v>
      </c>
      <c r="J124" s="2">
        <v>1.35</v>
      </c>
      <c r="K124" s="2">
        <v>0.27100000000000002</v>
      </c>
      <c r="L124" s="97">
        <f t="shared" si="1"/>
        <v>49.958130000000011</v>
      </c>
    </row>
    <row r="125" spans="1:12" x14ac:dyDescent="0.3">
      <c r="A125" s="95">
        <v>45041</v>
      </c>
      <c r="B125" s="96">
        <v>0.40842592592592591</v>
      </c>
      <c r="C125" s="2">
        <v>38.72</v>
      </c>
      <c r="D125" s="2">
        <v>6.35</v>
      </c>
      <c r="E125" s="2">
        <v>6.28</v>
      </c>
      <c r="F125" s="2">
        <v>35.659999999999997</v>
      </c>
      <c r="G125" s="119">
        <v>2.83</v>
      </c>
      <c r="H125" s="2">
        <v>24.16</v>
      </c>
      <c r="I125" s="2">
        <v>38.04</v>
      </c>
      <c r="J125" s="2">
        <v>1.35</v>
      </c>
      <c r="K125" s="2">
        <v>0.27100000000000002</v>
      </c>
      <c r="L125" s="97">
        <f t="shared" si="1"/>
        <v>49.958130000000011</v>
      </c>
    </row>
    <row r="126" spans="1:12" x14ac:dyDescent="0.3">
      <c r="A126" s="95">
        <v>45041</v>
      </c>
      <c r="B126" s="96">
        <v>0.40912037037037036</v>
      </c>
      <c r="C126" s="2">
        <v>38.72</v>
      </c>
      <c r="D126" s="2">
        <v>6.35</v>
      </c>
      <c r="E126" s="2">
        <v>6.28</v>
      </c>
      <c r="F126" s="2">
        <v>35.68</v>
      </c>
      <c r="G126" s="119">
        <v>2.83</v>
      </c>
      <c r="H126" s="2">
        <v>24.16</v>
      </c>
      <c r="I126" s="2">
        <v>38.04</v>
      </c>
      <c r="J126" s="2">
        <v>1.35</v>
      </c>
      <c r="K126" s="2">
        <v>0.27100000000000002</v>
      </c>
      <c r="L126" s="97">
        <f t="shared" si="1"/>
        <v>49.958130000000011</v>
      </c>
    </row>
    <row r="127" spans="1:12" x14ac:dyDescent="0.3">
      <c r="A127" s="95">
        <v>45041</v>
      </c>
      <c r="B127" s="96">
        <v>0.4098148148148148</v>
      </c>
      <c r="C127" s="2">
        <v>38.75</v>
      </c>
      <c r="D127" s="2">
        <v>6.35</v>
      </c>
      <c r="E127" s="2">
        <v>6.28</v>
      </c>
      <c r="F127" s="2">
        <v>35.67</v>
      </c>
      <c r="G127" s="119">
        <v>2.83</v>
      </c>
      <c r="H127" s="2">
        <v>24.19</v>
      </c>
      <c r="I127" s="2">
        <v>38.01</v>
      </c>
      <c r="J127" s="2">
        <v>1.35</v>
      </c>
      <c r="K127" s="2">
        <v>0.27200000000000002</v>
      </c>
      <c r="L127" s="97">
        <f t="shared" si="1"/>
        <v>50.205270000000013</v>
      </c>
    </row>
    <row r="128" spans="1:12" x14ac:dyDescent="0.3">
      <c r="A128" s="95">
        <v>45041</v>
      </c>
      <c r="B128" s="96">
        <v>0.41050925925925924</v>
      </c>
      <c r="C128" s="2">
        <v>38.68</v>
      </c>
      <c r="D128" s="2">
        <v>6.35</v>
      </c>
      <c r="E128" s="2">
        <v>6.28</v>
      </c>
      <c r="F128" s="2">
        <v>35.67</v>
      </c>
      <c r="G128" s="119">
        <v>2.81</v>
      </c>
      <c r="H128" s="2">
        <v>24.22</v>
      </c>
      <c r="I128" s="2">
        <v>37.909999999999997</v>
      </c>
      <c r="J128" s="2">
        <v>1.35</v>
      </c>
      <c r="K128" s="2">
        <v>0.27100000000000002</v>
      </c>
      <c r="L128" s="97">
        <f t="shared" si="1"/>
        <v>49.958130000000011</v>
      </c>
    </row>
    <row r="129" spans="1:12" x14ac:dyDescent="0.3">
      <c r="A129" s="95">
        <v>45041</v>
      </c>
      <c r="B129" s="96">
        <v>0.41120370370370374</v>
      </c>
      <c r="C129" s="2">
        <v>38.69</v>
      </c>
      <c r="D129" s="2">
        <v>6.35</v>
      </c>
      <c r="E129" s="2">
        <v>6.28</v>
      </c>
      <c r="F129" s="2">
        <v>35.67</v>
      </c>
      <c r="G129" s="119">
        <v>2.81</v>
      </c>
      <c r="H129" s="2">
        <v>24.21</v>
      </c>
      <c r="I129" s="2">
        <v>37.89</v>
      </c>
      <c r="J129" s="2">
        <v>1.35</v>
      </c>
      <c r="K129" s="2">
        <v>0.27100000000000002</v>
      </c>
      <c r="L129" s="97">
        <f t="shared" si="1"/>
        <v>49.958130000000011</v>
      </c>
    </row>
    <row r="130" spans="1:12" x14ac:dyDescent="0.3">
      <c r="A130" s="95">
        <v>45041</v>
      </c>
      <c r="B130" s="96">
        <v>0.41189814814814812</v>
      </c>
      <c r="C130" s="2">
        <v>38.659999999999997</v>
      </c>
      <c r="D130" s="2">
        <v>6.35</v>
      </c>
      <c r="E130" s="2">
        <v>6.28</v>
      </c>
      <c r="F130" s="2">
        <v>35.659999999999997</v>
      </c>
      <c r="G130" s="119">
        <v>2.85</v>
      </c>
      <c r="H130" s="2">
        <v>24.21</v>
      </c>
      <c r="I130" s="2">
        <v>37.82</v>
      </c>
      <c r="J130" s="2">
        <v>1.35</v>
      </c>
      <c r="K130" s="2">
        <v>0.27100000000000002</v>
      </c>
      <c r="L130" s="97">
        <f t="shared" si="1"/>
        <v>49.958130000000011</v>
      </c>
    </row>
    <row r="131" spans="1:12" x14ac:dyDescent="0.3">
      <c r="A131" s="95">
        <v>45041</v>
      </c>
      <c r="B131" s="96">
        <v>0.41259259259259262</v>
      </c>
      <c r="C131" s="2">
        <v>38.72</v>
      </c>
      <c r="D131" s="2">
        <v>6.35</v>
      </c>
      <c r="E131" s="2">
        <v>6.28</v>
      </c>
      <c r="F131" s="2">
        <v>35.659999999999997</v>
      </c>
      <c r="G131" s="119">
        <v>2.99</v>
      </c>
      <c r="H131" s="2">
        <v>24.2</v>
      </c>
      <c r="I131" s="2">
        <v>37.74</v>
      </c>
      <c r="J131" s="2">
        <v>1.35</v>
      </c>
      <c r="K131" s="2">
        <v>0.27100000000000002</v>
      </c>
      <c r="L131" s="97">
        <f t="shared" si="1"/>
        <v>49.958130000000011</v>
      </c>
    </row>
    <row r="132" spans="1:12" x14ac:dyDescent="0.3">
      <c r="A132" s="95">
        <v>45041</v>
      </c>
      <c r="B132" s="96">
        <v>0.41328703703703701</v>
      </c>
      <c r="C132" s="2">
        <v>38.630000000000003</v>
      </c>
      <c r="D132" s="2">
        <v>6.35</v>
      </c>
      <c r="E132" s="2">
        <v>6.28</v>
      </c>
      <c r="F132" s="2">
        <v>35.67</v>
      </c>
      <c r="G132" s="119">
        <v>3.04</v>
      </c>
      <c r="H132" s="2">
        <v>24.2</v>
      </c>
      <c r="I132" s="2">
        <v>37.75</v>
      </c>
      <c r="J132" s="2">
        <v>1.35</v>
      </c>
      <c r="K132" s="2">
        <v>0.27100000000000002</v>
      </c>
      <c r="L132" s="97">
        <f t="shared" si="1"/>
        <v>49.958130000000011</v>
      </c>
    </row>
    <row r="133" spans="1:12" x14ac:dyDescent="0.3">
      <c r="A133" s="95">
        <v>45041</v>
      </c>
      <c r="B133" s="96">
        <v>0.41398148148148151</v>
      </c>
      <c r="C133" s="2">
        <v>38.65</v>
      </c>
      <c r="D133" s="2">
        <v>6.35</v>
      </c>
      <c r="E133" s="2">
        <v>6.28</v>
      </c>
      <c r="F133" s="2">
        <v>35.659999999999997</v>
      </c>
      <c r="G133" s="119">
        <v>3.14</v>
      </c>
      <c r="H133" s="2">
        <v>24.18</v>
      </c>
      <c r="I133" s="2">
        <v>37.71</v>
      </c>
      <c r="J133" s="2">
        <v>1.35</v>
      </c>
      <c r="K133" s="2">
        <v>0.27100000000000002</v>
      </c>
      <c r="L133" s="97">
        <f t="shared" si="1"/>
        <v>49.958130000000011</v>
      </c>
    </row>
    <row r="134" spans="1:12" x14ac:dyDescent="0.3">
      <c r="A134" s="95">
        <v>45041</v>
      </c>
      <c r="B134" s="96">
        <v>0.41467592592592589</v>
      </c>
      <c r="C134" s="2">
        <v>38.61</v>
      </c>
      <c r="D134" s="2">
        <v>6.35</v>
      </c>
      <c r="E134" s="2">
        <v>6.28</v>
      </c>
      <c r="F134" s="2">
        <v>35.659999999999997</v>
      </c>
      <c r="G134" s="119">
        <v>3.04</v>
      </c>
      <c r="H134" s="2">
        <v>24.2</v>
      </c>
      <c r="I134" s="2">
        <v>37.67</v>
      </c>
      <c r="J134" s="2">
        <v>1.35</v>
      </c>
      <c r="K134" s="2">
        <v>0.27100000000000002</v>
      </c>
      <c r="L134" s="97">
        <f t="shared" si="1"/>
        <v>49.958130000000011</v>
      </c>
    </row>
    <row r="135" spans="1:12" x14ac:dyDescent="0.3">
      <c r="A135" s="95">
        <v>45041</v>
      </c>
      <c r="B135" s="96">
        <v>0.41537037037037039</v>
      </c>
      <c r="C135" s="2">
        <v>38.58</v>
      </c>
      <c r="D135" s="2">
        <v>6.35</v>
      </c>
      <c r="E135" s="2">
        <v>6.28</v>
      </c>
      <c r="F135" s="2">
        <v>35.659999999999997</v>
      </c>
      <c r="G135" s="119">
        <v>3.09</v>
      </c>
      <c r="H135" s="2">
        <v>24.22</v>
      </c>
      <c r="I135" s="2">
        <v>37.6</v>
      </c>
      <c r="J135" s="2">
        <v>1.35</v>
      </c>
      <c r="K135" s="2">
        <v>0.27100000000000002</v>
      </c>
      <c r="L135" s="97">
        <f t="shared" si="1"/>
        <v>49.958130000000011</v>
      </c>
    </row>
    <row r="136" spans="1:12" x14ac:dyDescent="0.3">
      <c r="A136" s="95">
        <v>45041</v>
      </c>
      <c r="B136" s="96">
        <v>0.41606481481481478</v>
      </c>
      <c r="C136" s="2">
        <v>38.619999999999997</v>
      </c>
      <c r="D136" s="2">
        <v>6.35</v>
      </c>
      <c r="E136" s="2">
        <v>6.28</v>
      </c>
      <c r="F136" s="2">
        <v>35.659999999999997</v>
      </c>
      <c r="G136" s="119">
        <v>3.13</v>
      </c>
      <c r="H136" s="2">
        <v>24.22</v>
      </c>
      <c r="I136" s="2">
        <v>37.590000000000003</v>
      </c>
      <c r="J136" s="2">
        <v>1.35</v>
      </c>
      <c r="K136" s="2">
        <v>0.27100000000000002</v>
      </c>
      <c r="L136" s="97">
        <f t="shared" si="1"/>
        <v>49.958130000000011</v>
      </c>
    </row>
    <row r="137" spans="1:12" x14ac:dyDescent="0.3">
      <c r="A137" s="95">
        <v>45041</v>
      </c>
      <c r="B137" s="96">
        <v>0.41675925925925927</v>
      </c>
      <c r="C137" s="2">
        <v>38.51</v>
      </c>
      <c r="D137" s="2">
        <v>6.35</v>
      </c>
      <c r="E137" s="2">
        <v>6.28</v>
      </c>
      <c r="F137" s="2">
        <v>35.68</v>
      </c>
      <c r="G137" s="119">
        <v>3.04</v>
      </c>
      <c r="H137" s="2">
        <v>24.22</v>
      </c>
      <c r="I137" s="2">
        <v>37.61</v>
      </c>
      <c r="J137" s="2">
        <v>1.35</v>
      </c>
      <c r="K137" s="2">
        <v>0.27100000000000002</v>
      </c>
      <c r="L137" s="97">
        <f t="shared" si="1"/>
        <v>49.958130000000011</v>
      </c>
    </row>
    <row r="138" spans="1:12" x14ac:dyDescent="0.3">
      <c r="A138" s="95">
        <v>45041</v>
      </c>
      <c r="B138" s="96">
        <v>0.41745370370370366</v>
      </c>
      <c r="C138" s="2">
        <v>38.49</v>
      </c>
      <c r="D138" s="2">
        <v>6.35</v>
      </c>
      <c r="E138" s="2">
        <v>6.28</v>
      </c>
      <c r="F138" s="2">
        <v>35.67</v>
      </c>
      <c r="G138" s="119">
        <v>3.06</v>
      </c>
      <c r="H138" s="2">
        <v>24.21</v>
      </c>
      <c r="I138" s="2">
        <v>37.619999999999997</v>
      </c>
      <c r="J138" s="2">
        <v>1.35</v>
      </c>
      <c r="K138" s="2">
        <v>0.27100000000000002</v>
      </c>
      <c r="L138" s="97">
        <f t="shared" si="1"/>
        <v>49.958130000000011</v>
      </c>
    </row>
    <row r="139" spans="1:12" x14ac:dyDescent="0.3">
      <c r="A139" s="95">
        <v>45041</v>
      </c>
      <c r="B139" s="96">
        <v>0.41814814814814816</v>
      </c>
      <c r="C139" s="2">
        <v>38.479999999999997</v>
      </c>
      <c r="D139" s="2">
        <v>6.35</v>
      </c>
      <c r="E139" s="2">
        <v>6.28</v>
      </c>
      <c r="F139" s="2">
        <v>35.67</v>
      </c>
      <c r="G139" s="119">
        <v>3.04</v>
      </c>
      <c r="H139" s="2">
        <v>24.22</v>
      </c>
      <c r="I139" s="2">
        <v>37.619999999999997</v>
      </c>
      <c r="J139" s="2">
        <v>1.35</v>
      </c>
      <c r="K139" s="2">
        <v>0.27</v>
      </c>
      <c r="L139" s="97">
        <f t="shared" si="1"/>
        <v>49.71099000000001</v>
      </c>
    </row>
    <row r="140" spans="1:12" x14ac:dyDescent="0.3">
      <c r="A140" s="95">
        <v>45041</v>
      </c>
      <c r="B140" s="96">
        <v>0.41884259259259254</v>
      </c>
      <c r="C140" s="2">
        <v>38.520000000000003</v>
      </c>
      <c r="D140" s="2">
        <v>6.35</v>
      </c>
      <c r="E140" s="2">
        <v>6.28</v>
      </c>
      <c r="F140" s="2">
        <v>35.659999999999997</v>
      </c>
      <c r="G140" s="119">
        <v>3.04</v>
      </c>
      <c r="H140" s="2">
        <v>24.18</v>
      </c>
      <c r="I140" s="2">
        <v>37.68</v>
      </c>
      <c r="J140" s="2">
        <v>1.35</v>
      </c>
      <c r="K140" s="2">
        <v>0.27100000000000002</v>
      </c>
      <c r="L140" s="97">
        <f t="shared" si="1"/>
        <v>49.958130000000011</v>
      </c>
    </row>
    <row r="141" spans="1:12" x14ac:dyDescent="0.3">
      <c r="A141" s="95">
        <v>45041</v>
      </c>
      <c r="B141" s="96">
        <v>0.41953703703703704</v>
      </c>
      <c r="C141" s="2">
        <v>38.49</v>
      </c>
      <c r="D141" s="2">
        <v>6.35</v>
      </c>
      <c r="E141" s="2">
        <v>6.28</v>
      </c>
      <c r="F141" s="2">
        <v>35.67</v>
      </c>
      <c r="G141" s="119">
        <v>3.05</v>
      </c>
      <c r="H141" s="2">
        <v>24.17</v>
      </c>
      <c r="I141" s="2">
        <v>37.659999999999997</v>
      </c>
      <c r="J141" s="2">
        <v>1.35</v>
      </c>
      <c r="K141" s="2">
        <v>0.27100000000000002</v>
      </c>
      <c r="L141" s="97">
        <f t="shared" si="1"/>
        <v>49.958130000000011</v>
      </c>
    </row>
    <row r="142" spans="1:12" x14ac:dyDescent="0.3">
      <c r="A142" s="95">
        <v>45041</v>
      </c>
      <c r="B142" s="96">
        <v>0.42023148148148143</v>
      </c>
      <c r="C142" s="2">
        <v>38.51</v>
      </c>
      <c r="D142" s="2">
        <v>6.35</v>
      </c>
      <c r="E142" s="2">
        <v>6.28</v>
      </c>
      <c r="F142" s="2">
        <v>35.659999999999997</v>
      </c>
      <c r="G142" s="119">
        <v>3.03</v>
      </c>
      <c r="H142" s="2">
        <v>24.21</v>
      </c>
      <c r="I142" s="2">
        <v>37.65</v>
      </c>
      <c r="J142" s="2">
        <v>1.35</v>
      </c>
      <c r="K142" s="2">
        <v>0.27100000000000002</v>
      </c>
      <c r="L142" s="97">
        <f t="shared" si="1"/>
        <v>49.958130000000011</v>
      </c>
    </row>
    <row r="143" spans="1:12" x14ac:dyDescent="0.3">
      <c r="A143" s="95">
        <v>45041</v>
      </c>
      <c r="B143" s="96">
        <v>0.42092592592592593</v>
      </c>
      <c r="C143" s="2">
        <v>38.56</v>
      </c>
      <c r="D143" s="2">
        <v>6.35</v>
      </c>
      <c r="E143" s="2">
        <v>6.28</v>
      </c>
      <c r="F143" s="2">
        <v>35.700000000000003</v>
      </c>
      <c r="G143" s="119">
        <v>3.05</v>
      </c>
      <c r="H143" s="2">
        <v>24.23</v>
      </c>
      <c r="I143" s="2">
        <v>37.67</v>
      </c>
      <c r="J143" s="2">
        <v>1.35</v>
      </c>
      <c r="K143" s="2">
        <v>0.27100000000000002</v>
      </c>
      <c r="L143" s="97">
        <f t="shared" si="1"/>
        <v>49.958130000000011</v>
      </c>
    </row>
    <row r="144" spans="1:12" x14ac:dyDescent="0.3">
      <c r="A144" s="95">
        <v>45041</v>
      </c>
      <c r="B144" s="96">
        <v>0.42162037037037042</v>
      </c>
      <c r="C144" s="2">
        <v>38.44</v>
      </c>
      <c r="D144" s="2">
        <v>6.35</v>
      </c>
      <c r="E144" s="2">
        <v>6.28</v>
      </c>
      <c r="F144" s="2">
        <v>35.67</v>
      </c>
      <c r="G144" s="119">
        <v>3.05</v>
      </c>
      <c r="H144" s="2">
        <v>24.24</v>
      </c>
      <c r="I144" s="2">
        <v>37.700000000000003</v>
      </c>
      <c r="J144" s="2">
        <v>1.35</v>
      </c>
      <c r="K144" s="2">
        <v>0.27</v>
      </c>
      <c r="L144" s="97">
        <f t="shared" si="1"/>
        <v>49.71099000000001</v>
      </c>
    </row>
    <row r="145" spans="1:12" x14ac:dyDescent="0.3">
      <c r="A145" s="95">
        <v>45041</v>
      </c>
      <c r="B145" s="96">
        <v>0.42231481481481481</v>
      </c>
      <c r="C145" s="2">
        <v>38.450000000000003</v>
      </c>
      <c r="D145" s="2">
        <v>6.35</v>
      </c>
      <c r="E145" s="2">
        <v>6.28</v>
      </c>
      <c r="F145" s="2">
        <v>35.659999999999997</v>
      </c>
      <c r="G145" s="119">
        <v>3.03</v>
      </c>
      <c r="H145" s="2">
        <v>24.24</v>
      </c>
      <c r="I145" s="2">
        <v>37.71</v>
      </c>
      <c r="J145" s="2">
        <v>1.35</v>
      </c>
      <c r="K145" s="2">
        <v>0.27</v>
      </c>
      <c r="L145" s="97">
        <f t="shared" si="1"/>
        <v>49.71099000000001</v>
      </c>
    </row>
    <row r="146" spans="1:12" x14ac:dyDescent="0.3">
      <c r="A146" s="95">
        <v>45041</v>
      </c>
      <c r="B146" s="96">
        <v>0.42300925925925931</v>
      </c>
      <c r="C146" s="2">
        <v>38.42</v>
      </c>
      <c r="D146" s="2">
        <v>6.35</v>
      </c>
      <c r="E146" s="2">
        <v>6.28</v>
      </c>
      <c r="F146" s="2">
        <v>35.65</v>
      </c>
      <c r="G146" s="119">
        <v>3.09</v>
      </c>
      <c r="H146" s="2">
        <v>24.24</v>
      </c>
      <c r="I146" s="2">
        <v>37.71</v>
      </c>
      <c r="J146" s="2">
        <v>1.35</v>
      </c>
      <c r="K146" s="2">
        <v>0.27</v>
      </c>
      <c r="L146" s="97">
        <f t="shared" si="1"/>
        <v>49.71099000000001</v>
      </c>
    </row>
    <row r="147" spans="1:12" x14ac:dyDescent="0.3">
      <c r="A147" s="95">
        <v>45041</v>
      </c>
      <c r="B147" s="96">
        <v>0.42370370370370369</v>
      </c>
      <c r="C147" s="2">
        <v>38.450000000000003</v>
      </c>
      <c r="D147" s="2">
        <v>6.35</v>
      </c>
      <c r="E147" s="2">
        <v>6.28</v>
      </c>
      <c r="F147" s="2">
        <v>35.65</v>
      </c>
      <c r="G147" s="119">
        <v>3.2</v>
      </c>
      <c r="H147" s="2">
        <v>24.23</v>
      </c>
      <c r="I147" s="2">
        <v>37.72</v>
      </c>
      <c r="J147" s="2">
        <v>1.35</v>
      </c>
      <c r="K147" s="2">
        <v>0.27</v>
      </c>
      <c r="L147" s="97">
        <f t="shared" si="1"/>
        <v>49.71099000000001</v>
      </c>
    </row>
    <row r="148" spans="1:12" x14ac:dyDescent="0.3">
      <c r="A148" s="95">
        <v>45041</v>
      </c>
      <c r="B148" s="96">
        <v>0.42439814814814819</v>
      </c>
      <c r="C148" s="2">
        <v>38.33</v>
      </c>
      <c r="D148" s="2">
        <v>6.35</v>
      </c>
      <c r="E148" s="2">
        <v>6.28</v>
      </c>
      <c r="F148" s="2">
        <v>35.64</v>
      </c>
      <c r="G148" s="119">
        <v>3.23</v>
      </c>
      <c r="H148" s="2">
        <v>24.2</v>
      </c>
      <c r="I148" s="2">
        <v>37.78</v>
      </c>
      <c r="J148" s="2">
        <v>1.35</v>
      </c>
      <c r="K148" s="2">
        <v>0.27</v>
      </c>
      <c r="L148" s="97">
        <f t="shared" si="1"/>
        <v>49.71099000000001</v>
      </c>
    </row>
    <row r="149" spans="1:12" x14ac:dyDescent="0.3">
      <c r="A149" s="95">
        <v>45041</v>
      </c>
      <c r="B149" s="96">
        <v>0.42509259259259258</v>
      </c>
      <c r="C149" s="2">
        <v>38.36</v>
      </c>
      <c r="D149" s="2">
        <v>6.35</v>
      </c>
      <c r="E149" s="2">
        <v>6.28</v>
      </c>
      <c r="F149" s="2">
        <v>35.729999999999997</v>
      </c>
      <c r="G149" s="119">
        <v>3.22</v>
      </c>
      <c r="H149" s="2">
        <v>24.18</v>
      </c>
      <c r="I149" s="2">
        <v>37.799999999999997</v>
      </c>
      <c r="J149" s="2">
        <v>1.35</v>
      </c>
      <c r="K149" s="2">
        <v>0.27</v>
      </c>
      <c r="L149" s="97">
        <f t="shared" si="1"/>
        <v>49.71099000000001</v>
      </c>
    </row>
    <row r="150" spans="1:12" x14ac:dyDescent="0.3">
      <c r="A150" s="95">
        <v>45041</v>
      </c>
      <c r="B150" s="96">
        <v>0.42578703703703707</v>
      </c>
      <c r="C150" s="2">
        <v>38.25</v>
      </c>
      <c r="D150" s="2">
        <v>6.35</v>
      </c>
      <c r="E150" s="2">
        <v>6.28</v>
      </c>
      <c r="F150" s="2">
        <v>35.659999999999997</v>
      </c>
      <c r="G150" s="119">
        <v>3.2</v>
      </c>
      <c r="H150" s="2">
        <v>24.18</v>
      </c>
      <c r="I150" s="2">
        <v>37.799999999999997</v>
      </c>
      <c r="J150" s="2">
        <v>1.35</v>
      </c>
      <c r="K150" s="2">
        <v>0.27</v>
      </c>
      <c r="L150" s="97">
        <f t="shared" si="1"/>
        <v>49.71099000000001</v>
      </c>
    </row>
    <row r="151" spans="1:12" x14ac:dyDescent="0.3">
      <c r="A151" s="95">
        <v>45041</v>
      </c>
      <c r="B151" s="96">
        <v>0.42648148148148146</v>
      </c>
      <c r="C151" s="2">
        <v>38.44</v>
      </c>
      <c r="D151" s="2">
        <v>6.35</v>
      </c>
      <c r="E151" s="2">
        <v>6.28</v>
      </c>
      <c r="F151" s="2">
        <v>35.67</v>
      </c>
      <c r="G151" s="119">
        <v>3.2</v>
      </c>
      <c r="H151" s="2">
        <v>24.21</v>
      </c>
      <c r="I151" s="2">
        <v>37.799999999999997</v>
      </c>
      <c r="J151" s="2">
        <v>1.35</v>
      </c>
      <c r="K151" s="2">
        <v>0.27</v>
      </c>
      <c r="L151" s="97">
        <f t="shared" si="1"/>
        <v>49.71099000000001</v>
      </c>
    </row>
    <row r="152" spans="1:12" x14ac:dyDescent="0.3">
      <c r="A152" s="95">
        <v>45041</v>
      </c>
      <c r="B152" s="96">
        <v>0.42717592592592596</v>
      </c>
      <c r="C152" s="2">
        <v>38.299999999999997</v>
      </c>
      <c r="D152" s="2">
        <v>6.35</v>
      </c>
      <c r="E152" s="2">
        <v>6.28</v>
      </c>
      <c r="F152" s="2">
        <v>35.67</v>
      </c>
      <c r="G152" s="119">
        <v>3.22</v>
      </c>
      <c r="H152" s="2">
        <v>24.2</v>
      </c>
      <c r="I152" s="2">
        <v>37.869999999999997</v>
      </c>
      <c r="J152" s="2">
        <v>1.35</v>
      </c>
      <c r="K152" s="2">
        <v>0.27</v>
      </c>
      <c r="L152" s="97">
        <f t="shared" si="1"/>
        <v>49.71099000000001</v>
      </c>
    </row>
    <row r="153" spans="1:12" x14ac:dyDescent="0.3">
      <c r="A153" s="95">
        <v>45041</v>
      </c>
      <c r="B153" s="96">
        <v>0.42787037037037035</v>
      </c>
      <c r="C153" s="2">
        <v>38.31</v>
      </c>
      <c r="D153" s="2">
        <v>6.35</v>
      </c>
      <c r="E153" s="2">
        <v>6.28</v>
      </c>
      <c r="F153" s="2">
        <v>35.659999999999997</v>
      </c>
      <c r="G153" s="119">
        <v>3.36</v>
      </c>
      <c r="H153" s="2">
        <v>24.2</v>
      </c>
      <c r="I153" s="2">
        <v>37.94</v>
      </c>
      <c r="J153" s="2">
        <v>1.35</v>
      </c>
      <c r="K153" s="2">
        <v>0.27</v>
      </c>
      <c r="L153" s="97">
        <f t="shared" si="1"/>
        <v>49.71099000000001</v>
      </c>
    </row>
    <row r="154" spans="1:12" x14ac:dyDescent="0.3">
      <c r="A154" s="95">
        <v>45041</v>
      </c>
      <c r="B154" s="96">
        <v>0.42856481481481484</v>
      </c>
      <c r="C154" s="2">
        <v>38.270000000000003</v>
      </c>
      <c r="D154" s="2">
        <v>6.35</v>
      </c>
      <c r="E154" s="2">
        <v>6.28</v>
      </c>
      <c r="F154" s="2">
        <v>35.659999999999997</v>
      </c>
      <c r="G154" s="119">
        <v>3.27</v>
      </c>
      <c r="H154" s="2">
        <v>24.21</v>
      </c>
      <c r="I154" s="2">
        <v>37.96</v>
      </c>
      <c r="J154" s="2">
        <v>1.35</v>
      </c>
      <c r="K154" s="2">
        <v>0.27</v>
      </c>
      <c r="L154" s="97">
        <f t="shared" si="1"/>
        <v>49.71099000000001</v>
      </c>
    </row>
    <row r="155" spans="1:12" x14ac:dyDescent="0.3">
      <c r="A155" s="95">
        <v>45041</v>
      </c>
      <c r="B155" s="96">
        <v>0.42925925925925923</v>
      </c>
      <c r="C155" s="2">
        <v>38.32</v>
      </c>
      <c r="D155" s="2">
        <v>6.35</v>
      </c>
      <c r="E155" s="2">
        <v>6.28</v>
      </c>
      <c r="F155" s="2">
        <v>35.68</v>
      </c>
      <c r="G155" s="119">
        <v>3.23</v>
      </c>
      <c r="H155" s="2">
        <v>24.2</v>
      </c>
      <c r="I155" s="2">
        <v>37.99</v>
      </c>
      <c r="J155" s="2">
        <v>1.35</v>
      </c>
      <c r="K155" s="2">
        <v>0.27</v>
      </c>
      <c r="L155" s="97">
        <f t="shared" si="1"/>
        <v>49.71099000000001</v>
      </c>
    </row>
    <row r="156" spans="1:12" x14ac:dyDescent="0.3">
      <c r="A156" s="95">
        <v>45041</v>
      </c>
      <c r="B156" s="96">
        <v>0.42995370370370373</v>
      </c>
      <c r="C156" s="2">
        <v>38.299999999999997</v>
      </c>
      <c r="D156" s="2">
        <v>6.35</v>
      </c>
      <c r="E156" s="2">
        <v>6.28</v>
      </c>
      <c r="F156" s="2">
        <v>35.67</v>
      </c>
      <c r="G156" s="119">
        <v>3.25</v>
      </c>
      <c r="H156" s="2">
        <v>24.2</v>
      </c>
      <c r="I156" s="2">
        <v>37.97</v>
      </c>
      <c r="J156" s="2">
        <v>1.35</v>
      </c>
      <c r="K156" s="2">
        <v>0.27</v>
      </c>
      <c r="L156" s="97">
        <f t="shared" si="1"/>
        <v>49.71099000000001</v>
      </c>
    </row>
    <row r="157" spans="1:12" x14ac:dyDescent="0.3">
      <c r="A157" s="95">
        <v>45041</v>
      </c>
      <c r="B157" s="96">
        <v>0.43064814814814811</v>
      </c>
      <c r="C157" s="2">
        <v>38.270000000000003</v>
      </c>
      <c r="D157" s="2">
        <v>6.35</v>
      </c>
      <c r="E157" s="2">
        <v>6.28</v>
      </c>
      <c r="F157" s="2">
        <v>35.67</v>
      </c>
      <c r="G157" s="119">
        <v>3.26</v>
      </c>
      <c r="H157" s="2">
        <v>24.21</v>
      </c>
      <c r="I157" s="2">
        <v>38.01</v>
      </c>
      <c r="J157" s="2">
        <v>1.35</v>
      </c>
      <c r="K157" s="2">
        <v>0.27</v>
      </c>
      <c r="L157" s="97">
        <f t="shared" si="1"/>
        <v>49.71099000000001</v>
      </c>
    </row>
    <row r="158" spans="1:12" x14ac:dyDescent="0.3">
      <c r="A158" s="95">
        <v>45041</v>
      </c>
      <c r="B158" s="96">
        <v>0.43134259259259261</v>
      </c>
      <c r="C158" s="2">
        <v>38.26</v>
      </c>
      <c r="D158" s="2">
        <v>6.35</v>
      </c>
      <c r="E158" s="2">
        <v>6.28</v>
      </c>
      <c r="F158" s="2">
        <v>35.67</v>
      </c>
      <c r="G158" s="119">
        <v>3.25</v>
      </c>
      <c r="H158" s="2">
        <v>24.21</v>
      </c>
      <c r="I158" s="2">
        <v>38.01</v>
      </c>
      <c r="J158" s="2">
        <v>1.35</v>
      </c>
      <c r="K158" s="2">
        <v>0.27</v>
      </c>
      <c r="L158" s="97">
        <f t="shared" si="1"/>
        <v>49.71099000000001</v>
      </c>
    </row>
    <row r="159" spans="1:12" x14ac:dyDescent="0.3">
      <c r="A159" s="95">
        <v>45041</v>
      </c>
      <c r="B159" s="96">
        <v>0.43203703703703705</v>
      </c>
      <c r="C159" s="2">
        <v>38.270000000000003</v>
      </c>
      <c r="D159" s="2">
        <v>6.35</v>
      </c>
      <c r="E159" s="2">
        <v>6.28</v>
      </c>
      <c r="F159" s="2">
        <v>35.659999999999997</v>
      </c>
      <c r="G159" s="119">
        <v>3.25</v>
      </c>
      <c r="H159" s="2">
        <v>24.21</v>
      </c>
      <c r="I159" s="2">
        <v>38.03</v>
      </c>
      <c r="J159" s="2">
        <v>1.35</v>
      </c>
      <c r="K159" s="2">
        <v>0.27</v>
      </c>
      <c r="L159" s="97">
        <f t="shared" si="1"/>
        <v>49.71099000000001</v>
      </c>
    </row>
    <row r="160" spans="1:12" x14ac:dyDescent="0.3">
      <c r="A160" s="95">
        <v>45041</v>
      </c>
      <c r="B160" s="96">
        <v>0.43273148148148149</v>
      </c>
      <c r="C160" s="2">
        <v>38.32</v>
      </c>
      <c r="D160" s="2">
        <v>6.35</v>
      </c>
      <c r="E160" s="2">
        <v>6.28</v>
      </c>
      <c r="F160" s="2">
        <v>35.659999999999997</v>
      </c>
      <c r="G160" s="119">
        <v>3.24</v>
      </c>
      <c r="H160" s="2">
        <v>24.21</v>
      </c>
      <c r="I160" s="2">
        <v>38.07</v>
      </c>
      <c r="J160" s="2">
        <v>1.35</v>
      </c>
      <c r="K160" s="2">
        <v>0.27</v>
      </c>
      <c r="L160" s="97">
        <f t="shared" si="1"/>
        <v>49.71099000000001</v>
      </c>
    </row>
    <row r="161" spans="1:12" x14ac:dyDescent="0.3">
      <c r="A161" s="95">
        <v>45041</v>
      </c>
      <c r="B161" s="96">
        <v>0.43342592592592594</v>
      </c>
      <c r="C161" s="2">
        <v>38.33</v>
      </c>
      <c r="D161" s="2">
        <v>6.35</v>
      </c>
      <c r="E161" s="2">
        <v>6.28</v>
      </c>
      <c r="F161" s="2">
        <v>35.68</v>
      </c>
      <c r="G161" s="119">
        <v>3.23</v>
      </c>
      <c r="H161" s="2">
        <v>24.19</v>
      </c>
      <c r="I161" s="2">
        <v>38.08</v>
      </c>
      <c r="J161" s="2">
        <v>1.35</v>
      </c>
      <c r="K161" s="2">
        <v>0.27</v>
      </c>
      <c r="L161" s="97">
        <f t="shared" si="1"/>
        <v>49.71099000000001</v>
      </c>
    </row>
    <row r="162" spans="1:12" x14ac:dyDescent="0.3">
      <c r="A162" s="95">
        <v>45041</v>
      </c>
      <c r="B162" s="96">
        <v>0.43412037037037038</v>
      </c>
      <c r="C162" s="2">
        <v>38.25</v>
      </c>
      <c r="D162" s="2">
        <v>6.35</v>
      </c>
      <c r="E162" s="2">
        <v>6.28</v>
      </c>
      <c r="F162" s="2">
        <v>35.68</v>
      </c>
      <c r="G162" s="119">
        <v>3.25</v>
      </c>
      <c r="H162" s="2">
        <v>24.19</v>
      </c>
      <c r="I162" s="2">
        <v>38.08</v>
      </c>
      <c r="J162" s="2">
        <v>1.35</v>
      </c>
      <c r="K162" s="2">
        <v>0.27</v>
      </c>
      <c r="L162" s="97">
        <f t="shared" si="1"/>
        <v>49.71099000000001</v>
      </c>
    </row>
    <row r="163" spans="1:12" x14ac:dyDescent="0.3">
      <c r="A163" s="95">
        <v>45041</v>
      </c>
      <c r="B163" s="96">
        <v>0.43481481481481482</v>
      </c>
      <c r="C163" s="2">
        <v>38.090000000000003</v>
      </c>
      <c r="D163" s="2">
        <v>6.35</v>
      </c>
      <c r="E163" s="2">
        <v>6.28</v>
      </c>
      <c r="F163" s="2">
        <v>35.67</v>
      </c>
      <c r="G163" s="119">
        <v>3.23</v>
      </c>
      <c r="H163" s="2">
        <v>24.18</v>
      </c>
      <c r="I163" s="2">
        <v>38.090000000000003</v>
      </c>
      <c r="J163" s="2">
        <v>1.35</v>
      </c>
      <c r="K163" s="2">
        <v>0.26900000000000002</v>
      </c>
      <c r="L163" s="97">
        <f t="shared" si="1"/>
        <v>49.463850000000008</v>
      </c>
    </row>
    <row r="164" spans="1:12" x14ac:dyDescent="0.3">
      <c r="A164" s="95">
        <v>45041</v>
      </c>
      <c r="B164" s="96">
        <v>0.43550925925925926</v>
      </c>
      <c r="C164" s="2">
        <v>38.119999999999997</v>
      </c>
      <c r="D164" s="2">
        <v>6.35</v>
      </c>
      <c r="E164" s="2">
        <v>6.28</v>
      </c>
      <c r="F164" s="2">
        <v>35.659999999999997</v>
      </c>
      <c r="G164" s="119">
        <v>3.24</v>
      </c>
      <c r="H164" s="2">
        <v>24.18</v>
      </c>
      <c r="I164" s="2">
        <v>38.090000000000003</v>
      </c>
      <c r="J164" s="2">
        <v>1.35</v>
      </c>
      <c r="K164" s="2">
        <v>0.26900000000000002</v>
      </c>
      <c r="L164" s="97">
        <f t="shared" si="1"/>
        <v>49.463850000000008</v>
      </c>
    </row>
    <row r="165" spans="1:12" x14ac:dyDescent="0.3">
      <c r="A165" s="95">
        <v>45041</v>
      </c>
      <c r="B165" s="96">
        <v>0.4362037037037037</v>
      </c>
      <c r="C165" s="2">
        <v>38.14</v>
      </c>
      <c r="D165" s="2">
        <v>6.35</v>
      </c>
      <c r="E165" s="2">
        <v>6.28</v>
      </c>
      <c r="F165" s="2">
        <v>35.659999999999997</v>
      </c>
      <c r="G165" s="119">
        <v>3.24</v>
      </c>
      <c r="H165" s="2">
        <v>24.21</v>
      </c>
      <c r="I165" s="2">
        <v>38.159999999999997</v>
      </c>
      <c r="J165" s="2">
        <v>1.35</v>
      </c>
      <c r="K165" s="2">
        <v>0.26900000000000002</v>
      </c>
      <c r="L165" s="97">
        <f t="shared" si="1"/>
        <v>49.463850000000008</v>
      </c>
    </row>
    <row r="166" spans="1:12" x14ac:dyDescent="0.3">
      <c r="A166" s="95">
        <v>45041</v>
      </c>
      <c r="B166" s="96">
        <v>0.43689814814814815</v>
      </c>
      <c r="C166" s="2">
        <v>38.11</v>
      </c>
      <c r="D166" s="2">
        <v>6.35</v>
      </c>
      <c r="E166" s="2">
        <v>6.28</v>
      </c>
      <c r="F166" s="2">
        <v>35.659999999999997</v>
      </c>
      <c r="G166" s="119">
        <v>3.23</v>
      </c>
      <c r="H166" s="2">
        <v>24.23</v>
      </c>
      <c r="I166" s="2">
        <v>38.130000000000003</v>
      </c>
      <c r="J166" s="2">
        <v>1.35</v>
      </c>
      <c r="K166" s="2">
        <v>0.26900000000000002</v>
      </c>
      <c r="L166" s="97">
        <f t="shared" si="1"/>
        <v>49.463850000000008</v>
      </c>
    </row>
    <row r="167" spans="1:12" x14ac:dyDescent="0.3">
      <c r="A167" s="95">
        <v>45041</v>
      </c>
      <c r="B167" s="96">
        <v>0.43759259259259259</v>
      </c>
      <c r="C167" s="2">
        <v>38.130000000000003</v>
      </c>
      <c r="D167" s="2">
        <v>6.35</v>
      </c>
      <c r="E167" s="2">
        <v>6.28</v>
      </c>
      <c r="F167" s="2">
        <v>35.67</v>
      </c>
      <c r="G167" s="119">
        <v>3.21</v>
      </c>
      <c r="H167" s="2">
        <v>24.2</v>
      </c>
      <c r="I167" s="2">
        <v>38.090000000000003</v>
      </c>
      <c r="J167" s="2">
        <v>1.35</v>
      </c>
      <c r="K167" s="2">
        <v>0.26900000000000002</v>
      </c>
      <c r="L167" s="97">
        <f t="shared" si="1"/>
        <v>49.463850000000008</v>
      </c>
    </row>
    <row r="168" spans="1:12" x14ac:dyDescent="0.3">
      <c r="A168" s="95">
        <v>45041</v>
      </c>
      <c r="B168" s="96">
        <v>0.43828703703703703</v>
      </c>
      <c r="C168" s="2">
        <v>38.14</v>
      </c>
      <c r="D168" s="2">
        <v>6.35</v>
      </c>
      <c r="E168" s="2">
        <v>6.28</v>
      </c>
      <c r="F168" s="2">
        <v>35.68</v>
      </c>
      <c r="G168" s="119">
        <v>3.21</v>
      </c>
      <c r="H168" s="2">
        <v>24.18</v>
      </c>
      <c r="I168" s="2">
        <v>38.1</v>
      </c>
      <c r="J168" s="2">
        <v>1.35</v>
      </c>
      <c r="K168" s="2">
        <v>0.26900000000000002</v>
      </c>
      <c r="L168" s="97">
        <f t="shared" si="1"/>
        <v>49.463850000000008</v>
      </c>
    </row>
    <row r="169" spans="1:12" x14ac:dyDescent="0.3">
      <c r="A169" s="95">
        <v>45041</v>
      </c>
      <c r="B169" s="96">
        <v>0.43898148148148147</v>
      </c>
      <c r="C169" s="2">
        <v>38.1</v>
      </c>
      <c r="D169" s="2">
        <v>6.35</v>
      </c>
      <c r="E169" s="2">
        <v>6.28</v>
      </c>
      <c r="F169" s="2">
        <v>35.659999999999997</v>
      </c>
      <c r="G169" s="119">
        <v>3.17</v>
      </c>
      <c r="H169" s="2">
        <v>24.19</v>
      </c>
      <c r="I169" s="2">
        <v>38.119999999999997</v>
      </c>
      <c r="J169" s="2">
        <v>1.35</v>
      </c>
      <c r="K169" s="2">
        <v>0.26900000000000002</v>
      </c>
      <c r="L169" s="97">
        <f t="shared" si="1"/>
        <v>49.463850000000008</v>
      </c>
    </row>
    <row r="170" spans="1:12" x14ac:dyDescent="0.3">
      <c r="A170" s="95">
        <v>45041</v>
      </c>
      <c r="B170" s="96">
        <v>0.43967592592592591</v>
      </c>
      <c r="C170" s="2">
        <v>38.22</v>
      </c>
      <c r="D170" s="2">
        <v>6.35</v>
      </c>
      <c r="E170" s="2">
        <v>6.28</v>
      </c>
      <c r="F170" s="2">
        <v>35.659999999999997</v>
      </c>
      <c r="G170" s="119">
        <v>3.26</v>
      </c>
      <c r="H170" s="2">
        <v>24.17</v>
      </c>
      <c r="I170" s="2">
        <v>38.18</v>
      </c>
      <c r="J170" s="2">
        <v>1.35</v>
      </c>
      <c r="K170" s="2">
        <v>0.26900000000000002</v>
      </c>
      <c r="L170" s="97">
        <f t="shared" si="1"/>
        <v>49.463850000000008</v>
      </c>
    </row>
    <row r="171" spans="1:12" x14ac:dyDescent="0.3">
      <c r="A171" s="95">
        <v>45041</v>
      </c>
      <c r="B171" s="96">
        <v>0.44037037037037036</v>
      </c>
      <c r="C171" s="2">
        <v>38.15</v>
      </c>
      <c r="D171" s="2">
        <v>6.35</v>
      </c>
      <c r="E171" s="2">
        <v>6.28</v>
      </c>
      <c r="F171" s="2">
        <v>35.659999999999997</v>
      </c>
      <c r="G171" s="119">
        <v>3.36</v>
      </c>
      <c r="H171" s="2">
        <v>24.16</v>
      </c>
      <c r="I171" s="2">
        <v>38.200000000000003</v>
      </c>
      <c r="J171" s="2">
        <v>1.35</v>
      </c>
      <c r="K171" s="2">
        <v>0.26900000000000002</v>
      </c>
      <c r="L171" s="97">
        <f t="shared" si="1"/>
        <v>49.463850000000008</v>
      </c>
    </row>
    <row r="172" spans="1:12" x14ac:dyDescent="0.3">
      <c r="A172" s="95">
        <v>45041</v>
      </c>
      <c r="B172" s="96">
        <v>0.4410648148148148</v>
      </c>
      <c r="C172" s="2">
        <v>38.11</v>
      </c>
      <c r="D172" s="2">
        <v>6.35</v>
      </c>
      <c r="E172" s="2">
        <v>6.28</v>
      </c>
      <c r="F172" s="2">
        <v>35.659999999999997</v>
      </c>
      <c r="G172" s="119">
        <v>3.26</v>
      </c>
      <c r="H172" s="2">
        <v>24.18</v>
      </c>
      <c r="I172" s="2">
        <v>38.18</v>
      </c>
      <c r="J172" s="2">
        <v>1.35</v>
      </c>
      <c r="K172" s="2">
        <v>0.26900000000000002</v>
      </c>
      <c r="L172" s="97">
        <f t="shared" si="1"/>
        <v>49.463850000000008</v>
      </c>
    </row>
    <row r="173" spans="1:12" x14ac:dyDescent="0.3">
      <c r="A173" s="95">
        <v>45041</v>
      </c>
      <c r="B173" s="96">
        <v>0.44175925925925924</v>
      </c>
      <c r="C173" s="2">
        <v>38.159999999999997</v>
      </c>
      <c r="D173" s="2">
        <v>6.35</v>
      </c>
      <c r="E173" s="2">
        <v>6.28</v>
      </c>
      <c r="F173" s="2">
        <v>35.67</v>
      </c>
      <c r="G173" s="119">
        <v>3.22</v>
      </c>
      <c r="H173" s="2">
        <v>24.2</v>
      </c>
      <c r="I173" s="2">
        <v>38.15</v>
      </c>
      <c r="J173" s="2">
        <v>1.35</v>
      </c>
      <c r="K173" s="2">
        <v>0.26900000000000002</v>
      </c>
      <c r="L173" s="97">
        <f t="shared" si="1"/>
        <v>49.463850000000008</v>
      </c>
    </row>
    <row r="174" spans="1:12" x14ac:dyDescent="0.3">
      <c r="A174" s="95">
        <v>45041</v>
      </c>
      <c r="B174" s="96">
        <v>0.44245370370370374</v>
      </c>
      <c r="C174" s="2">
        <v>38.159999999999997</v>
      </c>
      <c r="D174" s="2">
        <v>6.35</v>
      </c>
      <c r="E174" s="2">
        <v>6.28</v>
      </c>
      <c r="F174" s="2">
        <v>35.69</v>
      </c>
      <c r="G174" s="119">
        <v>3.18</v>
      </c>
      <c r="H174" s="2">
        <v>24.19</v>
      </c>
      <c r="I174" s="2">
        <v>38.18</v>
      </c>
      <c r="J174" s="2">
        <v>1.35</v>
      </c>
      <c r="K174" s="2">
        <v>0.26900000000000002</v>
      </c>
      <c r="L174" s="97">
        <f t="shared" si="1"/>
        <v>49.463850000000008</v>
      </c>
    </row>
    <row r="175" spans="1:12" x14ac:dyDescent="0.3">
      <c r="A175" s="95">
        <v>45041</v>
      </c>
      <c r="B175" s="96">
        <v>0.44314814814814812</v>
      </c>
      <c r="C175" s="2">
        <v>38.17</v>
      </c>
      <c r="D175" s="2">
        <v>6.35</v>
      </c>
      <c r="E175" s="2">
        <v>6.28</v>
      </c>
      <c r="F175" s="2">
        <v>35.67</v>
      </c>
      <c r="G175" s="119">
        <v>3.08</v>
      </c>
      <c r="H175" s="2">
        <v>24.21</v>
      </c>
      <c r="I175" s="2">
        <v>38.18</v>
      </c>
      <c r="J175" s="2">
        <v>1.35</v>
      </c>
      <c r="K175" s="2">
        <v>0.26900000000000002</v>
      </c>
      <c r="L175" s="97">
        <f t="shared" si="1"/>
        <v>49.463850000000008</v>
      </c>
    </row>
    <row r="176" spans="1:12" x14ac:dyDescent="0.3">
      <c r="A176" s="95">
        <v>45041</v>
      </c>
      <c r="B176" s="96">
        <v>0.44384259259259262</v>
      </c>
      <c r="C176" s="2">
        <v>38.21</v>
      </c>
      <c r="D176" s="2">
        <v>6.35</v>
      </c>
      <c r="E176" s="2">
        <v>6.28</v>
      </c>
      <c r="F176" s="2">
        <v>35.67</v>
      </c>
      <c r="G176" s="119">
        <v>3.04</v>
      </c>
      <c r="H176" s="2">
        <v>24.21</v>
      </c>
      <c r="I176" s="2">
        <v>38.229999999999997</v>
      </c>
      <c r="J176" s="2">
        <v>1.35</v>
      </c>
      <c r="K176" s="2">
        <v>0.26900000000000002</v>
      </c>
      <c r="L176" s="97">
        <f t="shared" si="1"/>
        <v>49.463850000000008</v>
      </c>
    </row>
    <row r="177" spans="1:12" x14ac:dyDescent="0.3">
      <c r="A177" s="95">
        <v>45041</v>
      </c>
      <c r="B177" s="96">
        <v>0.44453703703703701</v>
      </c>
      <c r="C177" s="2">
        <v>38.15</v>
      </c>
      <c r="D177" s="2">
        <v>6.35</v>
      </c>
      <c r="E177" s="2">
        <v>6.28</v>
      </c>
      <c r="F177" s="2">
        <v>35.67</v>
      </c>
      <c r="G177" s="119">
        <v>3.04</v>
      </c>
      <c r="H177" s="2">
        <v>24.2</v>
      </c>
      <c r="I177" s="2">
        <v>38.25</v>
      </c>
      <c r="J177" s="2">
        <v>1.35</v>
      </c>
      <c r="K177" s="2">
        <v>0.26900000000000002</v>
      </c>
      <c r="L177" s="97">
        <f t="shared" si="1"/>
        <v>49.463850000000008</v>
      </c>
    </row>
    <row r="178" spans="1:12" x14ac:dyDescent="0.3">
      <c r="A178" s="95">
        <v>45041</v>
      </c>
      <c r="B178" s="96">
        <v>0.44523148148148151</v>
      </c>
      <c r="C178" s="2">
        <v>38.1</v>
      </c>
      <c r="D178" s="2">
        <v>6.35</v>
      </c>
      <c r="E178" s="2">
        <v>6.28</v>
      </c>
      <c r="F178" s="2">
        <v>35.68</v>
      </c>
      <c r="G178" s="119">
        <v>3.04</v>
      </c>
      <c r="H178" s="2">
        <v>24.18</v>
      </c>
      <c r="I178" s="2">
        <v>38.26</v>
      </c>
      <c r="J178" s="2">
        <v>1.35</v>
      </c>
      <c r="K178" s="2">
        <v>0.26900000000000002</v>
      </c>
      <c r="L178" s="97">
        <f t="shared" si="1"/>
        <v>49.463850000000008</v>
      </c>
    </row>
    <row r="179" spans="1:12" x14ac:dyDescent="0.3">
      <c r="A179" s="95">
        <v>45041</v>
      </c>
      <c r="B179" s="96">
        <v>0.44592592592592589</v>
      </c>
      <c r="C179" s="2">
        <v>38.14</v>
      </c>
      <c r="D179" s="2">
        <v>6.35</v>
      </c>
      <c r="E179" s="2">
        <v>6.28</v>
      </c>
      <c r="F179" s="2">
        <v>35.67</v>
      </c>
      <c r="G179" s="119">
        <v>3.02</v>
      </c>
      <c r="H179" s="2">
        <v>24.22</v>
      </c>
      <c r="I179" s="2">
        <v>38.25</v>
      </c>
      <c r="J179" s="2">
        <v>1.35</v>
      </c>
      <c r="K179" s="2">
        <v>0.26900000000000002</v>
      </c>
      <c r="L179" s="97">
        <f t="shared" ref="L179:L242" si="2">73.56-((0.3665-K179)*247.14)</f>
        <v>49.463850000000008</v>
      </c>
    </row>
    <row r="180" spans="1:12" x14ac:dyDescent="0.3">
      <c r="A180" s="95">
        <v>45041</v>
      </c>
      <c r="B180" s="96">
        <v>0.44662037037037039</v>
      </c>
      <c r="C180" s="2">
        <v>38.24</v>
      </c>
      <c r="D180" s="2">
        <v>6.35</v>
      </c>
      <c r="E180" s="2">
        <v>6.28</v>
      </c>
      <c r="F180" s="2">
        <v>35.67</v>
      </c>
      <c r="G180" s="119">
        <v>3.05</v>
      </c>
      <c r="H180" s="2">
        <v>24.23</v>
      </c>
      <c r="I180" s="2">
        <v>38.229999999999997</v>
      </c>
      <c r="J180" s="2">
        <v>1.35</v>
      </c>
      <c r="K180" s="2">
        <v>0.26900000000000002</v>
      </c>
      <c r="L180" s="97">
        <f t="shared" si="2"/>
        <v>49.463850000000008</v>
      </c>
    </row>
    <row r="181" spans="1:12" x14ac:dyDescent="0.3">
      <c r="A181" s="95">
        <v>45041</v>
      </c>
      <c r="B181" s="96">
        <v>0.44731481481481478</v>
      </c>
      <c r="C181" s="2">
        <v>38.17</v>
      </c>
      <c r="D181" s="2">
        <v>6.35</v>
      </c>
      <c r="E181" s="2">
        <v>6.28</v>
      </c>
      <c r="F181" s="2">
        <v>35.659999999999997</v>
      </c>
      <c r="G181" s="119">
        <v>3.04</v>
      </c>
      <c r="H181" s="2">
        <v>24.24</v>
      </c>
      <c r="I181" s="2">
        <v>38.21</v>
      </c>
      <c r="J181" s="2">
        <v>1.35</v>
      </c>
      <c r="K181" s="2">
        <v>0.26900000000000002</v>
      </c>
      <c r="L181" s="97">
        <f t="shared" si="2"/>
        <v>49.463850000000008</v>
      </c>
    </row>
    <row r="182" spans="1:12" x14ac:dyDescent="0.3">
      <c r="A182" s="95">
        <v>45041</v>
      </c>
      <c r="B182" s="96">
        <v>0.44800925925925927</v>
      </c>
      <c r="C182" s="2">
        <v>38.18</v>
      </c>
      <c r="D182" s="2">
        <v>6.35</v>
      </c>
      <c r="E182" s="2">
        <v>6.28</v>
      </c>
      <c r="F182" s="2">
        <v>35.659999999999997</v>
      </c>
      <c r="G182" s="119">
        <v>3.04</v>
      </c>
      <c r="H182" s="2">
        <v>24.23</v>
      </c>
      <c r="I182" s="2">
        <v>38.21</v>
      </c>
      <c r="J182" s="2">
        <v>1.35</v>
      </c>
      <c r="K182" s="2">
        <v>0.26900000000000002</v>
      </c>
      <c r="L182" s="97">
        <f t="shared" si="2"/>
        <v>49.463850000000008</v>
      </c>
    </row>
    <row r="183" spans="1:12" x14ac:dyDescent="0.3">
      <c r="A183" s="95">
        <v>45041</v>
      </c>
      <c r="B183" s="96">
        <v>0.44870370370370366</v>
      </c>
      <c r="C183" s="2">
        <v>38.19</v>
      </c>
      <c r="D183" s="2">
        <v>6.35</v>
      </c>
      <c r="E183" s="2">
        <v>6.28</v>
      </c>
      <c r="F183" s="2">
        <v>35.659999999999997</v>
      </c>
      <c r="G183" s="119">
        <v>3.02</v>
      </c>
      <c r="H183" s="2">
        <v>24.23</v>
      </c>
      <c r="I183" s="2">
        <v>38.229999999999997</v>
      </c>
      <c r="J183" s="2">
        <v>1.35</v>
      </c>
      <c r="K183" s="2">
        <v>0.26900000000000002</v>
      </c>
      <c r="L183" s="97">
        <f t="shared" si="2"/>
        <v>49.463850000000008</v>
      </c>
    </row>
    <row r="184" spans="1:12" x14ac:dyDescent="0.3">
      <c r="A184" s="95">
        <v>45041</v>
      </c>
      <c r="B184" s="96">
        <v>0.44939814814814816</v>
      </c>
      <c r="C184" s="2">
        <v>38.24</v>
      </c>
      <c r="D184" s="2">
        <v>6.35</v>
      </c>
      <c r="E184" s="2">
        <v>6.28</v>
      </c>
      <c r="F184" s="2">
        <v>35.659999999999997</v>
      </c>
      <c r="G184" s="119">
        <v>3.01</v>
      </c>
      <c r="H184" s="2">
        <v>24.24</v>
      </c>
      <c r="I184" s="2">
        <v>38.22</v>
      </c>
      <c r="J184" s="2">
        <v>1.35</v>
      </c>
      <c r="K184" s="2">
        <v>0.26900000000000002</v>
      </c>
      <c r="L184" s="97">
        <f t="shared" si="2"/>
        <v>49.463850000000008</v>
      </c>
    </row>
    <row r="185" spans="1:12" x14ac:dyDescent="0.3">
      <c r="A185" s="95">
        <v>45041</v>
      </c>
      <c r="B185" s="96">
        <v>0.45009259259259254</v>
      </c>
      <c r="C185" s="2">
        <v>38.21</v>
      </c>
      <c r="D185" s="2">
        <v>6.35</v>
      </c>
      <c r="E185" s="2">
        <v>6.28</v>
      </c>
      <c r="F185" s="2">
        <v>35.67</v>
      </c>
      <c r="G185" s="119">
        <v>3</v>
      </c>
      <c r="H185" s="2">
        <v>24.24</v>
      </c>
      <c r="I185" s="2">
        <v>38.229999999999997</v>
      </c>
      <c r="J185" s="2">
        <v>1.35</v>
      </c>
      <c r="K185" s="2">
        <v>0.26900000000000002</v>
      </c>
      <c r="L185" s="97">
        <f t="shared" si="2"/>
        <v>49.463850000000008</v>
      </c>
    </row>
    <row r="186" spans="1:12" x14ac:dyDescent="0.3">
      <c r="A186" s="95">
        <v>45041</v>
      </c>
      <c r="B186" s="96">
        <v>0.45078703703703704</v>
      </c>
      <c r="C186" s="2">
        <v>38.19</v>
      </c>
      <c r="D186" s="2">
        <v>6.35</v>
      </c>
      <c r="E186" s="2">
        <v>6.28</v>
      </c>
      <c r="F186" s="2">
        <v>35.67</v>
      </c>
      <c r="G186" s="119">
        <v>2.99</v>
      </c>
      <c r="H186" s="2">
        <v>24.24</v>
      </c>
      <c r="I186" s="2">
        <v>38.25</v>
      </c>
      <c r="J186" s="2">
        <v>1.35</v>
      </c>
      <c r="K186" s="2">
        <v>0.26900000000000002</v>
      </c>
      <c r="L186" s="97">
        <f t="shared" si="2"/>
        <v>49.463850000000008</v>
      </c>
    </row>
    <row r="187" spans="1:12" x14ac:dyDescent="0.3">
      <c r="A187" s="95">
        <v>45041</v>
      </c>
      <c r="B187" s="96">
        <v>0.45148148148148143</v>
      </c>
      <c r="C187" s="2">
        <v>38.130000000000003</v>
      </c>
      <c r="D187" s="2">
        <v>6.35</v>
      </c>
      <c r="E187" s="2">
        <v>6.28</v>
      </c>
      <c r="F187" s="2">
        <v>35.659999999999997</v>
      </c>
      <c r="G187" s="119">
        <v>2.97</v>
      </c>
      <c r="H187" s="2">
        <v>24.22</v>
      </c>
      <c r="I187" s="2">
        <v>38.26</v>
      </c>
      <c r="J187" s="2">
        <v>1.35</v>
      </c>
      <c r="K187" s="2">
        <v>0.26900000000000002</v>
      </c>
      <c r="L187" s="97">
        <f t="shared" si="2"/>
        <v>49.463850000000008</v>
      </c>
    </row>
    <row r="188" spans="1:12" x14ac:dyDescent="0.3">
      <c r="A188" s="95">
        <v>45041</v>
      </c>
      <c r="B188" s="96">
        <v>0.45217592592592593</v>
      </c>
      <c r="C188" s="2">
        <v>38.159999999999997</v>
      </c>
      <c r="D188" s="2">
        <v>6.35</v>
      </c>
      <c r="E188" s="2">
        <v>6.28</v>
      </c>
      <c r="F188" s="2">
        <v>35.659999999999997</v>
      </c>
      <c r="G188" s="119">
        <v>3.13</v>
      </c>
      <c r="H188" s="2">
        <v>24.22</v>
      </c>
      <c r="I188" s="2">
        <v>38.28</v>
      </c>
      <c r="J188" s="2">
        <v>1.35</v>
      </c>
      <c r="K188" s="2">
        <v>0.26900000000000002</v>
      </c>
      <c r="L188" s="97">
        <f t="shared" si="2"/>
        <v>49.463850000000008</v>
      </c>
    </row>
    <row r="189" spans="1:12" x14ac:dyDescent="0.3">
      <c r="A189" s="95">
        <v>45041</v>
      </c>
      <c r="B189" s="96">
        <v>0.45287037037037042</v>
      </c>
      <c r="C189" s="2">
        <v>38.24</v>
      </c>
      <c r="D189" s="2">
        <v>6.35</v>
      </c>
      <c r="E189" s="2">
        <v>6.28</v>
      </c>
      <c r="F189" s="2">
        <v>35.67</v>
      </c>
      <c r="G189" s="119">
        <v>3.07</v>
      </c>
      <c r="H189" s="2">
        <v>24.23</v>
      </c>
      <c r="I189" s="2">
        <v>38.31</v>
      </c>
      <c r="J189" s="2">
        <v>1.35</v>
      </c>
      <c r="K189" s="2">
        <v>0.26900000000000002</v>
      </c>
      <c r="L189" s="97">
        <f t="shared" si="2"/>
        <v>49.463850000000008</v>
      </c>
    </row>
    <row r="190" spans="1:12" x14ac:dyDescent="0.3">
      <c r="A190" s="95">
        <v>45041</v>
      </c>
      <c r="B190" s="96">
        <v>0.45356481481481481</v>
      </c>
      <c r="C190" s="2">
        <v>38.26</v>
      </c>
      <c r="D190" s="2">
        <v>6.35</v>
      </c>
      <c r="E190" s="2">
        <v>6.28</v>
      </c>
      <c r="F190" s="2">
        <v>35.659999999999997</v>
      </c>
      <c r="G190" s="119">
        <v>3.01</v>
      </c>
      <c r="H190" s="2">
        <v>24.21</v>
      </c>
      <c r="I190" s="2">
        <v>38.31</v>
      </c>
      <c r="J190" s="2">
        <v>1.35</v>
      </c>
      <c r="K190" s="2">
        <v>0.27</v>
      </c>
      <c r="L190" s="97">
        <f t="shared" si="2"/>
        <v>49.71099000000001</v>
      </c>
    </row>
    <row r="191" spans="1:12" x14ac:dyDescent="0.3">
      <c r="A191" s="95">
        <v>45041</v>
      </c>
      <c r="B191" s="96">
        <v>0.45425925925925931</v>
      </c>
      <c r="C191" s="2">
        <v>38.14</v>
      </c>
      <c r="D191" s="2">
        <v>6.35</v>
      </c>
      <c r="E191" s="2">
        <v>6.28</v>
      </c>
      <c r="F191" s="2">
        <v>35.67</v>
      </c>
      <c r="G191" s="119">
        <v>2.99</v>
      </c>
      <c r="H191" s="2">
        <v>24.21</v>
      </c>
      <c r="I191" s="2">
        <v>38.31</v>
      </c>
      <c r="J191" s="2">
        <v>1.35</v>
      </c>
      <c r="K191" s="2">
        <v>0.26900000000000002</v>
      </c>
      <c r="L191" s="97">
        <f t="shared" si="2"/>
        <v>49.463850000000008</v>
      </c>
    </row>
    <row r="192" spans="1:12" x14ac:dyDescent="0.3">
      <c r="A192" s="95">
        <v>45041</v>
      </c>
      <c r="B192" s="96">
        <v>0.45495370370370369</v>
      </c>
      <c r="C192" s="2">
        <v>38.17</v>
      </c>
      <c r="D192" s="2">
        <v>6.35</v>
      </c>
      <c r="E192" s="2">
        <v>6.28</v>
      </c>
      <c r="F192" s="2">
        <v>35.67</v>
      </c>
      <c r="G192" s="119">
        <v>2.94</v>
      </c>
      <c r="H192" s="2">
        <v>24.23</v>
      </c>
      <c r="I192" s="2">
        <v>38.299999999999997</v>
      </c>
      <c r="J192" s="2">
        <v>1.35</v>
      </c>
      <c r="K192" s="2">
        <v>0.26900000000000002</v>
      </c>
      <c r="L192" s="97">
        <f t="shared" si="2"/>
        <v>49.463850000000008</v>
      </c>
    </row>
    <row r="193" spans="1:12" x14ac:dyDescent="0.3">
      <c r="A193" s="95">
        <v>45041</v>
      </c>
      <c r="B193" s="96">
        <v>0.45564814814814819</v>
      </c>
      <c r="C193" s="2">
        <v>38.15</v>
      </c>
      <c r="D193" s="2">
        <v>6.35</v>
      </c>
      <c r="E193" s="2">
        <v>6.28</v>
      </c>
      <c r="F193" s="2">
        <v>35.67</v>
      </c>
      <c r="G193" s="119">
        <v>2.86</v>
      </c>
      <c r="H193" s="2">
        <v>24.24</v>
      </c>
      <c r="I193" s="2">
        <v>38.299999999999997</v>
      </c>
      <c r="J193" s="2">
        <v>1.35</v>
      </c>
      <c r="K193" s="2">
        <v>0.26900000000000002</v>
      </c>
      <c r="L193" s="97">
        <f t="shared" si="2"/>
        <v>49.463850000000008</v>
      </c>
    </row>
    <row r="194" spans="1:12" x14ac:dyDescent="0.3">
      <c r="A194" s="95">
        <v>45041</v>
      </c>
      <c r="B194" s="96">
        <v>0.45634259259259258</v>
      </c>
      <c r="C194" s="2">
        <v>38.130000000000003</v>
      </c>
      <c r="D194" s="2">
        <v>6.35</v>
      </c>
      <c r="E194" s="2">
        <v>6.28</v>
      </c>
      <c r="F194" s="2">
        <v>35.67</v>
      </c>
      <c r="G194" s="119">
        <v>2.84</v>
      </c>
      <c r="H194" s="2">
        <v>24.24</v>
      </c>
      <c r="I194" s="2">
        <v>38.299999999999997</v>
      </c>
      <c r="J194" s="2">
        <v>1.35</v>
      </c>
      <c r="K194" s="2">
        <v>0.26900000000000002</v>
      </c>
      <c r="L194" s="97">
        <f t="shared" si="2"/>
        <v>49.463850000000008</v>
      </c>
    </row>
    <row r="195" spans="1:12" x14ac:dyDescent="0.3">
      <c r="A195" s="95">
        <v>45041</v>
      </c>
      <c r="B195" s="96">
        <v>0.45703703703703707</v>
      </c>
      <c r="C195" s="2">
        <v>38.08</v>
      </c>
      <c r="D195" s="2">
        <v>6.35</v>
      </c>
      <c r="E195" s="2">
        <v>6.28</v>
      </c>
      <c r="F195" s="2">
        <v>35.659999999999997</v>
      </c>
      <c r="G195" s="119">
        <v>2.81</v>
      </c>
      <c r="H195" s="2">
        <v>24.24</v>
      </c>
      <c r="I195" s="2">
        <v>38.28</v>
      </c>
      <c r="J195" s="2">
        <v>1.35</v>
      </c>
      <c r="K195" s="2">
        <v>0.26900000000000002</v>
      </c>
      <c r="L195" s="97">
        <f t="shared" si="2"/>
        <v>49.463850000000008</v>
      </c>
    </row>
    <row r="196" spans="1:12" x14ac:dyDescent="0.3">
      <c r="A196" s="95">
        <v>45041</v>
      </c>
      <c r="B196" s="96">
        <v>0.45773148148148146</v>
      </c>
      <c r="C196" s="2">
        <v>38.11</v>
      </c>
      <c r="D196" s="2">
        <v>6.35</v>
      </c>
      <c r="E196" s="2">
        <v>6.28</v>
      </c>
      <c r="F196" s="2">
        <v>35.65</v>
      </c>
      <c r="G196" s="119">
        <v>2.82</v>
      </c>
      <c r="H196" s="2">
        <v>24.24</v>
      </c>
      <c r="I196" s="2">
        <v>38.32</v>
      </c>
      <c r="J196" s="2">
        <v>1.35</v>
      </c>
      <c r="K196" s="2">
        <v>0.26900000000000002</v>
      </c>
      <c r="L196" s="97">
        <f t="shared" si="2"/>
        <v>49.463850000000008</v>
      </c>
    </row>
    <row r="197" spans="1:12" x14ac:dyDescent="0.3">
      <c r="A197" s="95">
        <v>45041</v>
      </c>
      <c r="B197" s="96">
        <v>0.45842592592592596</v>
      </c>
      <c r="C197" s="2">
        <v>38.159999999999997</v>
      </c>
      <c r="D197" s="2">
        <v>6.35</v>
      </c>
      <c r="E197" s="2">
        <v>6.28</v>
      </c>
      <c r="F197" s="2">
        <v>35.68</v>
      </c>
      <c r="G197" s="119">
        <v>2.84</v>
      </c>
      <c r="H197" s="2">
        <v>24.22</v>
      </c>
      <c r="I197" s="2">
        <v>38.340000000000003</v>
      </c>
      <c r="J197" s="2">
        <v>1.35</v>
      </c>
      <c r="K197" s="2">
        <v>0.26900000000000002</v>
      </c>
      <c r="L197" s="97">
        <f t="shared" si="2"/>
        <v>49.463850000000008</v>
      </c>
    </row>
    <row r="198" spans="1:12" x14ac:dyDescent="0.3">
      <c r="A198" s="95">
        <v>45041</v>
      </c>
      <c r="B198" s="96">
        <v>0.45912037037037035</v>
      </c>
      <c r="C198" s="2">
        <v>38.200000000000003</v>
      </c>
      <c r="D198" s="2">
        <v>6.35</v>
      </c>
      <c r="E198" s="2">
        <v>6.28</v>
      </c>
      <c r="F198" s="2">
        <v>35.659999999999997</v>
      </c>
      <c r="G198" s="119">
        <v>2.82</v>
      </c>
      <c r="H198" s="2">
        <v>24.24</v>
      </c>
      <c r="I198" s="2">
        <v>38.33</v>
      </c>
      <c r="J198" s="2">
        <v>1.35</v>
      </c>
      <c r="K198" s="2">
        <v>0.26900000000000002</v>
      </c>
      <c r="L198" s="97">
        <f t="shared" si="2"/>
        <v>49.463850000000008</v>
      </c>
    </row>
    <row r="199" spans="1:12" x14ac:dyDescent="0.3">
      <c r="A199" s="95">
        <v>45041</v>
      </c>
      <c r="B199" s="96">
        <v>0.45981481481481484</v>
      </c>
      <c r="C199" s="2">
        <v>38.090000000000003</v>
      </c>
      <c r="D199" s="2">
        <v>6.35</v>
      </c>
      <c r="E199" s="2">
        <v>6.28</v>
      </c>
      <c r="F199" s="2">
        <v>35.67</v>
      </c>
      <c r="G199" s="119">
        <v>2.8</v>
      </c>
      <c r="H199" s="2">
        <v>24.23</v>
      </c>
      <c r="I199" s="2">
        <v>38.33</v>
      </c>
      <c r="J199" s="2">
        <v>1.35</v>
      </c>
      <c r="K199" s="2">
        <v>0.26900000000000002</v>
      </c>
      <c r="L199" s="97">
        <f t="shared" si="2"/>
        <v>49.463850000000008</v>
      </c>
    </row>
    <row r="200" spans="1:12" x14ac:dyDescent="0.3">
      <c r="A200" s="95">
        <v>45041</v>
      </c>
      <c r="B200" s="96">
        <v>0.46050925925925923</v>
      </c>
      <c r="C200" s="2">
        <v>38.14</v>
      </c>
      <c r="D200" s="2">
        <v>6.35</v>
      </c>
      <c r="E200" s="2">
        <v>6.28</v>
      </c>
      <c r="F200" s="2">
        <v>35.659999999999997</v>
      </c>
      <c r="G200" s="119">
        <v>2.77</v>
      </c>
      <c r="H200" s="2">
        <v>24.23</v>
      </c>
      <c r="I200" s="2">
        <v>38.35</v>
      </c>
      <c r="J200" s="2">
        <v>1.35</v>
      </c>
      <c r="K200" s="2">
        <v>0.26900000000000002</v>
      </c>
      <c r="L200" s="97">
        <f t="shared" si="2"/>
        <v>49.463850000000008</v>
      </c>
    </row>
    <row r="201" spans="1:12" x14ac:dyDescent="0.3">
      <c r="A201" s="95">
        <v>45041</v>
      </c>
      <c r="B201" s="96">
        <v>0.46120370370370373</v>
      </c>
      <c r="C201" s="2">
        <v>38.119999999999997</v>
      </c>
      <c r="D201" s="2">
        <v>6.35</v>
      </c>
      <c r="E201" s="2">
        <v>6.28</v>
      </c>
      <c r="F201" s="2">
        <v>35.659999999999997</v>
      </c>
      <c r="G201" s="119">
        <v>2.76</v>
      </c>
      <c r="H201" s="2">
        <v>24.23</v>
      </c>
      <c r="I201" s="2">
        <v>38.35</v>
      </c>
      <c r="J201" s="2">
        <v>1.35</v>
      </c>
      <c r="K201" s="2">
        <v>0.26900000000000002</v>
      </c>
      <c r="L201" s="97">
        <f t="shared" si="2"/>
        <v>49.463850000000008</v>
      </c>
    </row>
    <row r="202" spans="1:12" x14ac:dyDescent="0.3">
      <c r="A202" s="95">
        <v>45041</v>
      </c>
      <c r="B202" s="96">
        <v>0.46189814814814811</v>
      </c>
      <c r="C202" s="2">
        <v>38.14</v>
      </c>
      <c r="D202" s="2">
        <v>6.35</v>
      </c>
      <c r="E202" s="2">
        <v>6.28</v>
      </c>
      <c r="F202" s="2">
        <v>35.67</v>
      </c>
      <c r="G202" s="119">
        <v>2.72</v>
      </c>
      <c r="H202" s="2">
        <v>24.23</v>
      </c>
      <c r="I202" s="2">
        <v>38.31</v>
      </c>
      <c r="J202" s="2">
        <v>1.35</v>
      </c>
      <c r="K202" s="2">
        <v>0.26900000000000002</v>
      </c>
      <c r="L202" s="97">
        <f t="shared" si="2"/>
        <v>49.463850000000008</v>
      </c>
    </row>
    <row r="203" spans="1:12" x14ac:dyDescent="0.3">
      <c r="A203" s="95">
        <v>45041</v>
      </c>
      <c r="B203" s="96">
        <v>0.46259259259259261</v>
      </c>
      <c r="C203" s="2">
        <v>38.24</v>
      </c>
      <c r="D203" s="2">
        <v>6.35</v>
      </c>
      <c r="E203" s="2">
        <v>6.28</v>
      </c>
      <c r="F203" s="2">
        <v>35.67</v>
      </c>
      <c r="G203" s="119">
        <v>2.67</v>
      </c>
      <c r="H203" s="2">
        <v>24.23</v>
      </c>
      <c r="I203" s="2">
        <v>38.33</v>
      </c>
      <c r="J203" s="2">
        <v>1.35</v>
      </c>
      <c r="K203" s="2">
        <v>0.26900000000000002</v>
      </c>
      <c r="L203" s="97">
        <f t="shared" si="2"/>
        <v>49.463850000000008</v>
      </c>
    </row>
    <row r="204" spans="1:12" x14ac:dyDescent="0.3">
      <c r="A204" s="95">
        <v>45041</v>
      </c>
      <c r="B204" s="96">
        <v>0.46328703703703705</v>
      </c>
      <c r="C204" s="2">
        <v>38.130000000000003</v>
      </c>
      <c r="D204" s="2">
        <v>6.35</v>
      </c>
      <c r="E204" s="2">
        <v>6.28</v>
      </c>
      <c r="F204" s="2">
        <v>35.67</v>
      </c>
      <c r="G204" s="119">
        <v>2.79</v>
      </c>
      <c r="H204" s="2">
        <v>24.23</v>
      </c>
      <c r="I204" s="2">
        <v>38.299999999999997</v>
      </c>
      <c r="J204" s="2">
        <v>1.35</v>
      </c>
      <c r="K204" s="2">
        <v>0.26900000000000002</v>
      </c>
      <c r="L204" s="97">
        <f t="shared" si="2"/>
        <v>49.463850000000008</v>
      </c>
    </row>
    <row r="205" spans="1:12" x14ac:dyDescent="0.3">
      <c r="A205" s="95">
        <v>45041</v>
      </c>
      <c r="B205" s="96">
        <v>0.46398148148148149</v>
      </c>
      <c r="C205" s="2">
        <v>38.22</v>
      </c>
      <c r="D205" s="2">
        <v>6.35</v>
      </c>
      <c r="E205" s="2">
        <v>6.28</v>
      </c>
      <c r="F205" s="2">
        <v>35.659999999999997</v>
      </c>
      <c r="G205" s="119">
        <v>2.83</v>
      </c>
      <c r="H205" s="2">
        <v>24.24</v>
      </c>
      <c r="I205" s="2">
        <v>38.29</v>
      </c>
      <c r="J205" s="2">
        <v>1.35</v>
      </c>
      <c r="K205" s="2">
        <v>0.26900000000000002</v>
      </c>
      <c r="L205" s="97">
        <f t="shared" si="2"/>
        <v>49.463850000000008</v>
      </c>
    </row>
    <row r="206" spans="1:12" x14ac:dyDescent="0.3">
      <c r="A206" s="95">
        <v>45041</v>
      </c>
      <c r="B206" s="96">
        <v>0.46467592592592594</v>
      </c>
      <c r="C206" s="2">
        <v>38.19</v>
      </c>
      <c r="D206" s="2">
        <v>6.35</v>
      </c>
      <c r="E206" s="2">
        <v>6.28</v>
      </c>
      <c r="F206" s="2">
        <v>35.65</v>
      </c>
      <c r="G206" s="119">
        <v>2.81</v>
      </c>
      <c r="H206" s="2">
        <v>24.24</v>
      </c>
      <c r="I206" s="2">
        <v>38.270000000000003</v>
      </c>
      <c r="J206" s="2">
        <v>1.35</v>
      </c>
      <c r="K206" s="2">
        <v>0.26900000000000002</v>
      </c>
      <c r="L206" s="97">
        <f t="shared" si="2"/>
        <v>49.463850000000008</v>
      </c>
    </row>
    <row r="207" spans="1:12" x14ac:dyDescent="0.3">
      <c r="A207" s="95">
        <v>45041</v>
      </c>
      <c r="B207" s="96">
        <v>0.46537037037037038</v>
      </c>
      <c r="C207" s="2">
        <v>38.18</v>
      </c>
      <c r="D207" s="2">
        <v>6.35</v>
      </c>
      <c r="E207" s="2">
        <v>6.28</v>
      </c>
      <c r="F207" s="2">
        <v>35.67</v>
      </c>
      <c r="G207" s="119">
        <v>2.66</v>
      </c>
      <c r="H207" s="2">
        <v>24.24</v>
      </c>
      <c r="I207" s="2">
        <v>38.32</v>
      </c>
      <c r="J207" s="2">
        <v>1.35</v>
      </c>
      <c r="K207" s="2">
        <v>0.26900000000000002</v>
      </c>
      <c r="L207" s="97">
        <f t="shared" si="2"/>
        <v>49.463850000000008</v>
      </c>
    </row>
    <row r="208" spans="1:12" x14ac:dyDescent="0.3">
      <c r="A208" s="95">
        <v>45041</v>
      </c>
      <c r="B208" s="96">
        <v>0.46606481481481482</v>
      </c>
      <c r="C208" s="2">
        <v>38.229999999999997</v>
      </c>
      <c r="D208" s="2">
        <v>6.35</v>
      </c>
      <c r="E208" s="2">
        <v>6.28</v>
      </c>
      <c r="F208" s="2">
        <v>35.71</v>
      </c>
      <c r="G208" s="119">
        <v>2.64</v>
      </c>
      <c r="H208" s="2">
        <v>24.24</v>
      </c>
      <c r="I208" s="2">
        <v>38.32</v>
      </c>
      <c r="J208" s="2">
        <v>1.35</v>
      </c>
      <c r="K208" s="2">
        <v>0.26900000000000002</v>
      </c>
      <c r="L208" s="97">
        <f t="shared" si="2"/>
        <v>49.463850000000008</v>
      </c>
    </row>
    <row r="209" spans="1:12" x14ac:dyDescent="0.3">
      <c r="A209" s="95">
        <v>45041</v>
      </c>
      <c r="B209" s="96">
        <v>0.46675925925925926</v>
      </c>
      <c r="C209" s="2">
        <v>38.130000000000003</v>
      </c>
      <c r="D209" s="2">
        <v>6.35</v>
      </c>
      <c r="E209" s="2">
        <v>6.28</v>
      </c>
      <c r="F209" s="2">
        <v>35.67</v>
      </c>
      <c r="G209" s="119">
        <v>2.63</v>
      </c>
      <c r="H209" s="2">
        <v>24.24</v>
      </c>
      <c r="I209" s="2">
        <v>38.32</v>
      </c>
      <c r="J209" s="2">
        <v>1.35</v>
      </c>
      <c r="K209" s="2">
        <v>0.26900000000000002</v>
      </c>
      <c r="L209" s="97">
        <f t="shared" si="2"/>
        <v>49.463850000000008</v>
      </c>
    </row>
    <row r="210" spans="1:12" x14ac:dyDescent="0.3">
      <c r="A210" s="95">
        <v>45041</v>
      </c>
      <c r="B210" s="96">
        <v>0.4674537037037037</v>
      </c>
      <c r="C210" s="2">
        <v>38.159999999999997</v>
      </c>
      <c r="D210" s="2">
        <v>6.35</v>
      </c>
      <c r="E210" s="2">
        <v>6.28</v>
      </c>
      <c r="F210" s="2">
        <v>35.67</v>
      </c>
      <c r="G210" s="119">
        <v>2.63</v>
      </c>
      <c r="H210" s="2">
        <v>24.24</v>
      </c>
      <c r="I210" s="2">
        <v>38.299999999999997</v>
      </c>
      <c r="J210" s="2">
        <v>1.35</v>
      </c>
      <c r="K210" s="2">
        <v>0.26900000000000002</v>
      </c>
      <c r="L210" s="97">
        <f t="shared" si="2"/>
        <v>49.463850000000008</v>
      </c>
    </row>
    <row r="211" spans="1:12" x14ac:dyDescent="0.3">
      <c r="A211" s="95">
        <v>45041</v>
      </c>
      <c r="B211" s="96">
        <v>0.46814814814814815</v>
      </c>
      <c r="C211" s="2">
        <v>38.15</v>
      </c>
      <c r="D211" s="2">
        <v>6.35</v>
      </c>
      <c r="E211" s="2">
        <v>6.28</v>
      </c>
      <c r="F211" s="2">
        <v>35.659999999999997</v>
      </c>
      <c r="G211" s="119">
        <v>2.62</v>
      </c>
      <c r="H211" s="2">
        <v>24.26</v>
      </c>
      <c r="I211" s="2">
        <v>38.33</v>
      </c>
      <c r="J211" s="2">
        <v>1.35</v>
      </c>
      <c r="K211" s="2">
        <v>0.26900000000000002</v>
      </c>
      <c r="L211" s="97">
        <f t="shared" si="2"/>
        <v>49.463850000000008</v>
      </c>
    </row>
    <row r="212" spans="1:12" x14ac:dyDescent="0.3">
      <c r="A212" s="95">
        <v>45041</v>
      </c>
      <c r="B212" s="96">
        <v>0.46884259259259259</v>
      </c>
      <c r="C212" s="2">
        <v>38.200000000000003</v>
      </c>
      <c r="D212" s="2">
        <v>6.35</v>
      </c>
      <c r="E212" s="2">
        <v>6.28</v>
      </c>
      <c r="F212" s="2">
        <v>35.659999999999997</v>
      </c>
      <c r="G212" s="119">
        <v>2.62</v>
      </c>
      <c r="H212" s="2">
        <v>24.3</v>
      </c>
      <c r="I212" s="2">
        <v>38.299999999999997</v>
      </c>
      <c r="J212" s="2">
        <v>1.35</v>
      </c>
      <c r="K212" s="2">
        <v>0.26900000000000002</v>
      </c>
      <c r="L212" s="97">
        <f t="shared" si="2"/>
        <v>49.463850000000008</v>
      </c>
    </row>
    <row r="213" spans="1:12" x14ac:dyDescent="0.3">
      <c r="A213" s="95">
        <v>45041</v>
      </c>
      <c r="B213" s="96">
        <v>0.46953703703703703</v>
      </c>
      <c r="C213" s="2">
        <v>38.159999999999997</v>
      </c>
      <c r="D213" s="2">
        <v>6.35</v>
      </c>
      <c r="E213" s="2">
        <v>6.28</v>
      </c>
      <c r="F213" s="2">
        <v>35.659999999999997</v>
      </c>
      <c r="G213" s="119">
        <v>2.62</v>
      </c>
      <c r="H213" s="2">
        <v>24.35</v>
      </c>
      <c r="I213" s="2">
        <v>38.32</v>
      </c>
      <c r="J213" s="2">
        <v>1.35</v>
      </c>
      <c r="K213" s="2">
        <v>0.26900000000000002</v>
      </c>
      <c r="L213" s="97">
        <f t="shared" si="2"/>
        <v>49.463850000000008</v>
      </c>
    </row>
    <row r="214" spans="1:12" x14ac:dyDescent="0.3">
      <c r="A214" s="95">
        <v>45041</v>
      </c>
      <c r="B214" s="96">
        <v>0.47023148148148147</v>
      </c>
      <c r="C214" s="2">
        <v>38.14</v>
      </c>
      <c r="D214" s="2">
        <v>6.35</v>
      </c>
      <c r="E214" s="2">
        <v>6.28</v>
      </c>
      <c r="F214" s="2">
        <v>35.67</v>
      </c>
      <c r="G214" s="119">
        <v>2.64</v>
      </c>
      <c r="H214" s="2">
        <v>24.39</v>
      </c>
      <c r="I214" s="2">
        <v>38.32</v>
      </c>
      <c r="J214" s="2">
        <v>1.35</v>
      </c>
      <c r="K214" s="2">
        <v>0.26900000000000002</v>
      </c>
      <c r="L214" s="97">
        <f t="shared" si="2"/>
        <v>49.463850000000008</v>
      </c>
    </row>
    <row r="215" spans="1:12" x14ac:dyDescent="0.3">
      <c r="A215" s="95">
        <v>45041</v>
      </c>
      <c r="B215" s="96">
        <v>0.47092592592592591</v>
      </c>
      <c r="C215" s="2">
        <v>38.15</v>
      </c>
      <c r="D215" s="2">
        <v>6.35</v>
      </c>
      <c r="E215" s="2">
        <v>6.28</v>
      </c>
      <c r="F215" s="2">
        <v>35.67</v>
      </c>
      <c r="G215" s="119">
        <v>2.63</v>
      </c>
      <c r="H215" s="2">
        <v>24.41</v>
      </c>
      <c r="I215" s="2">
        <v>38.31</v>
      </c>
      <c r="J215" s="2">
        <v>1.35</v>
      </c>
      <c r="K215" s="2">
        <v>0.26900000000000002</v>
      </c>
      <c r="L215" s="97">
        <f t="shared" si="2"/>
        <v>49.463850000000008</v>
      </c>
    </row>
    <row r="216" spans="1:12" x14ac:dyDescent="0.3">
      <c r="A216" s="95">
        <v>45041</v>
      </c>
      <c r="B216" s="96">
        <v>0.47162037037037036</v>
      </c>
      <c r="C216" s="2">
        <v>38.200000000000003</v>
      </c>
      <c r="D216" s="2">
        <v>6.35</v>
      </c>
      <c r="E216" s="2">
        <v>6.28</v>
      </c>
      <c r="F216" s="2">
        <v>35.67</v>
      </c>
      <c r="G216" s="119">
        <v>2.61</v>
      </c>
      <c r="H216" s="2">
        <v>24.42</v>
      </c>
      <c r="I216" s="2">
        <v>38.340000000000003</v>
      </c>
      <c r="J216" s="2">
        <v>1.35</v>
      </c>
      <c r="K216" s="2">
        <v>0.26900000000000002</v>
      </c>
      <c r="L216" s="97">
        <f t="shared" si="2"/>
        <v>49.463850000000008</v>
      </c>
    </row>
    <row r="217" spans="1:12" x14ac:dyDescent="0.3">
      <c r="A217" s="95">
        <v>45041</v>
      </c>
      <c r="B217" s="96">
        <v>0.4723148148148148</v>
      </c>
      <c r="C217" s="2">
        <v>38.130000000000003</v>
      </c>
      <c r="D217" s="2">
        <v>6.35</v>
      </c>
      <c r="E217" s="2">
        <v>6.28</v>
      </c>
      <c r="F217" s="2">
        <v>35.659999999999997</v>
      </c>
      <c r="G217" s="119">
        <v>2.62</v>
      </c>
      <c r="H217" s="2">
        <v>24.42</v>
      </c>
      <c r="I217" s="2">
        <v>38.35</v>
      </c>
      <c r="J217" s="2">
        <v>1.35</v>
      </c>
      <c r="K217" s="2">
        <v>0.26900000000000002</v>
      </c>
      <c r="L217" s="97">
        <f t="shared" si="2"/>
        <v>49.463850000000008</v>
      </c>
    </row>
    <row r="218" spans="1:12" x14ac:dyDescent="0.3">
      <c r="A218" s="95">
        <v>45041</v>
      </c>
      <c r="B218" s="96">
        <v>0.47300925925925924</v>
      </c>
      <c r="C218" s="2">
        <v>38.24</v>
      </c>
      <c r="D218" s="2">
        <v>6.35</v>
      </c>
      <c r="E218" s="2">
        <v>6.28</v>
      </c>
      <c r="F218" s="2">
        <v>35.67</v>
      </c>
      <c r="G218" s="119">
        <v>2.52</v>
      </c>
      <c r="H218" s="2">
        <v>24.42</v>
      </c>
      <c r="I218" s="2">
        <v>38.35</v>
      </c>
      <c r="J218" s="2">
        <v>1.35</v>
      </c>
      <c r="K218" s="2">
        <v>0.26900000000000002</v>
      </c>
      <c r="L218" s="97">
        <f t="shared" si="2"/>
        <v>49.463850000000008</v>
      </c>
    </row>
    <row r="219" spans="1:12" x14ac:dyDescent="0.3">
      <c r="A219" s="95">
        <v>45041</v>
      </c>
      <c r="B219" s="96">
        <v>0.47370370370370374</v>
      </c>
      <c r="C219" s="2">
        <v>38.24</v>
      </c>
      <c r="D219" s="2">
        <v>6.35</v>
      </c>
      <c r="E219" s="2">
        <v>6.28</v>
      </c>
      <c r="F219" s="2">
        <v>35.69</v>
      </c>
      <c r="G219" s="119">
        <v>2.4900000000000002</v>
      </c>
      <c r="H219" s="2">
        <v>24.42</v>
      </c>
      <c r="I219" s="2">
        <v>38.33</v>
      </c>
      <c r="J219" s="2">
        <v>1.35</v>
      </c>
      <c r="K219" s="2">
        <v>0.26900000000000002</v>
      </c>
      <c r="L219" s="97">
        <f t="shared" si="2"/>
        <v>49.463850000000008</v>
      </c>
    </row>
    <row r="220" spans="1:12" x14ac:dyDescent="0.3">
      <c r="A220" s="95">
        <v>45041</v>
      </c>
      <c r="B220" s="96">
        <v>0.47439814814814812</v>
      </c>
      <c r="C220" s="2">
        <v>38.200000000000003</v>
      </c>
      <c r="D220" s="2">
        <v>6.35</v>
      </c>
      <c r="E220" s="2">
        <v>6.28</v>
      </c>
      <c r="F220" s="2">
        <v>35.659999999999997</v>
      </c>
      <c r="G220" s="119">
        <v>2.48</v>
      </c>
      <c r="H220" s="2">
        <v>24.42</v>
      </c>
      <c r="I220" s="2">
        <v>38.35</v>
      </c>
      <c r="J220" s="2">
        <v>1.35</v>
      </c>
      <c r="K220" s="2">
        <v>0.26900000000000002</v>
      </c>
      <c r="L220" s="97">
        <f t="shared" si="2"/>
        <v>49.463850000000008</v>
      </c>
    </row>
    <row r="221" spans="1:12" x14ac:dyDescent="0.3">
      <c r="A221" s="95">
        <v>45041</v>
      </c>
      <c r="B221" s="96">
        <v>0.47509259259259262</v>
      </c>
      <c r="C221" s="2">
        <v>38.18</v>
      </c>
      <c r="D221" s="2">
        <v>6.35</v>
      </c>
      <c r="E221" s="2">
        <v>6.28</v>
      </c>
      <c r="F221" s="2">
        <v>35.67</v>
      </c>
      <c r="G221" s="119">
        <v>2.4500000000000002</v>
      </c>
      <c r="H221" s="2">
        <v>24.42</v>
      </c>
      <c r="I221" s="2">
        <v>38.35</v>
      </c>
      <c r="J221" s="2">
        <v>1.35</v>
      </c>
      <c r="K221" s="2">
        <v>0.26900000000000002</v>
      </c>
      <c r="L221" s="97">
        <f t="shared" si="2"/>
        <v>49.463850000000008</v>
      </c>
    </row>
    <row r="222" spans="1:12" x14ac:dyDescent="0.3">
      <c r="A222" s="95">
        <v>45041</v>
      </c>
      <c r="B222" s="96">
        <v>0.47578703703703701</v>
      </c>
      <c r="C222" s="2">
        <v>38.270000000000003</v>
      </c>
      <c r="D222" s="2">
        <v>6.35</v>
      </c>
      <c r="E222" s="2">
        <v>6.28</v>
      </c>
      <c r="F222" s="2">
        <v>35.659999999999997</v>
      </c>
      <c r="G222" s="119">
        <v>2.44</v>
      </c>
      <c r="H222" s="2">
        <v>24.44</v>
      </c>
      <c r="I222" s="2">
        <v>38.340000000000003</v>
      </c>
      <c r="J222" s="2">
        <v>1.35</v>
      </c>
      <c r="K222" s="2">
        <v>0.27</v>
      </c>
      <c r="L222" s="97">
        <f t="shared" si="2"/>
        <v>49.71099000000001</v>
      </c>
    </row>
    <row r="223" spans="1:12" x14ac:dyDescent="0.3">
      <c r="A223" s="95">
        <v>45041</v>
      </c>
      <c r="B223" s="96">
        <v>0.47648148148148151</v>
      </c>
      <c r="C223" s="2">
        <v>38.26</v>
      </c>
      <c r="D223" s="2">
        <v>6.35</v>
      </c>
      <c r="E223" s="2">
        <v>6.28</v>
      </c>
      <c r="F223" s="2">
        <v>35.659999999999997</v>
      </c>
      <c r="G223" s="119">
        <v>2.5499999999999998</v>
      </c>
      <c r="H223" s="2">
        <v>24.46</v>
      </c>
      <c r="I223" s="2">
        <v>38.32</v>
      </c>
      <c r="J223" s="2">
        <v>1.35</v>
      </c>
      <c r="K223" s="2">
        <v>0.27</v>
      </c>
      <c r="L223" s="97">
        <f t="shared" si="2"/>
        <v>49.71099000000001</v>
      </c>
    </row>
    <row r="224" spans="1:12" x14ac:dyDescent="0.3">
      <c r="A224" s="95">
        <v>45041</v>
      </c>
      <c r="B224" s="96">
        <v>0.47717592592592589</v>
      </c>
      <c r="C224" s="2">
        <v>38.299999999999997</v>
      </c>
      <c r="D224" s="2">
        <v>6.35</v>
      </c>
      <c r="E224" s="2">
        <v>6.28</v>
      </c>
      <c r="F224" s="2">
        <v>35.68</v>
      </c>
      <c r="G224" s="119">
        <v>2.5299999999999998</v>
      </c>
      <c r="H224" s="2">
        <v>24.51</v>
      </c>
      <c r="I224" s="2">
        <v>38.33</v>
      </c>
      <c r="J224" s="2">
        <v>1.35</v>
      </c>
      <c r="K224" s="2">
        <v>0.27</v>
      </c>
      <c r="L224" s="97">
        <f t="shared" si="2"/>
        <v>49.71099000000001</v>
      </c>
    </row>
    <row r="225" spans="1:12" x14ac:dyDescent="0.3">
      <c r="A225" s="95">
        <v>45041</v>
      </c>
      <c r="B225" s="96">
        <v>0.47787037037037039</v>
      </c>
      <c r="C225" s="2">
        <v>38.25</v>
      </c>
      <c r="D225" s="2">
        <v>6.35</v>
      </c>
      <c r="E225" s="2">
        <v>6.28</v>
      </c>
      <c r="F225" s="2">
        <v>35.67</v>
      </c>
      <c r="G225" s="119">
        <v>2.42</v>
      </c>
      <c r="H225" s="2">
        <v>24.53</v>
      </c>
      <c r="I225" s="2">
        <v>38.32</v>
      </c>
      <c r="J225" s="2">
        <v>1.35</v>
      </c>
      <c r="K225" s="2">
        <v>0.27</v>
      </c>
      <c r="L225" s="97">
        <f t="shared" si="2"/>
        <v>49.71099000000001</v>
      </c>
    </row>
    <row r="226" spans="1:12" x14ac:dyDescent="0.3">
      <c r="A226" s="95">
        <v>45041</v>
      </c>
      <c r="B226" s="96">
        <v>0.47856481481481478</v>
      </c>
      <c r="C226" s="2">
        <v>38.36</v>
      </c>
      <c r="D226" s="2">
        <v>6.35</v>
      </c>
      <c r="E226" s="2">
        <v>6.28</v>
      </c>
      <c r="F226" s="2">
        <v>35.67</v>
      </c>
      <c r="G226" s="119">
        <v>2.44</v>
      </c>
      <c r="H226" s="2">
        <v>24.54</v>
      </c>
      <c r="I226" s="2">
        <v>38.33</v>
      </c>
      <c r="J226" s="2">
        <v>1.35</v>
      </c>
      <c r="K226" s="2">
        <v>0.27</v>
      </c>
      <c r="L226" s="97">
        <f t="shared" si="2"/>
        <v>49.71099000000001</v>
      </c>
    </row>
    <row r="227" spans="1:12" x14ac:dyDescent="0.3">
      <c r="A227" s="95">
        <v>45041</v>
      </c>
      <c r="B227" s="96">
        <v>0.47925925925925927</v>
      </c>
      <c r="C227" s="2">
        <v>38.270000000000003</v>
      </c>
      <c r="D227" s="2">
        <v>6.35</v>
      </c>
      <c r="E227" s="2">
        <v>6.28</v>
      </c>
      <c r="F227" s="2">
        <v>35.659999999999997</v>
      </c>
      <c r="G227" s="119">
        <v>2.42</v>
      </c>
      <c r="H227" s="2">
        <v>24.54</v>
      </c>
      <c r="I227" s="2">
        <v>38.25</v>
      </c>
      <c r="J227" s="2">
        <v>1.35</v>
      </c>
      <c r="K227" s="2">
        <v>0.27</v>
      </c>
      <c r="L227" s="97">
        <f t="shared" si="2"/>
        <v>49.71099000000001</v>
      </c>
    </row>
    <row r="228" spans="1:12" x14ac:dyDescent="0.3">
      <c r="A228" s="95">
        <v>45041</v>
      </c>
      <c r="B228" s="96">
        <v>0.47995370370370366</v>
      </c>
      <c r="C228" s="2">
        <v>38.270000000000003</v>
      </c>
      <c r="D228" s="2">
        <v>6.35</v>
      </c>
      <c r="E228" s="2">
        <v>6.28</v>
      </c>
      <c r="F228" s="2">
        <v>35.659999999999997</v>
      </c>
      <c r="G228" s="119">
        <v>2.4500000000000002</v>
      </c>
      <c r="H228" s="2">
        <v>24.54</v>
      </c>
      <c r="I228" s="2">
        <v>38.200000000000003</v>
      </c>
      <c r="J228" s="2">
        <v>1.35</v>
      </c>
      <c r="K228" s="2">
        <v>0.27</v>
      </c>
      <c r="L228" s="97">
        <f t="shared" si="2"/>
        <v>49.71099000000001</v>
      </c>
    </row>
    <row r="229" spans="1:12" x14ac:dyDescent="0.3">
      <c r="A229" s="95">
        <v>45041</v>
      </c>
      <c r="B229" s="96">
        <v>0.48064814814814816</v>
      </c>
      <c r="C229" s="2">
        <v>38.340000000000003</v>
      </c>
      <c r="D229" s="2">
        <v>6.35</v>
      </c>
      <c r="E229" s="2">
        <v>6.28</v>
      </c>
      <c r="F229" s="2">
        <v>35.67</v>
      </c>
      <c r="G229" s="119">
        <v>2.4300000000000002</v>
      </c>
      <c r="H229" s="2">
        <v>24.54</v>
      </c>
      <c r="I229" s="2">
        <v>38.229999999999997</v>
      </c>
      <c r="J229" s="2">
        <v>1.35</v>
      </c>
      <c r="K229" s="2">
        <v>0.27</v>
      </c>
      <c r="L229" s="97">
        <f t="shared" si="2"/>
        <v>49.71099000000001</v>
      </c>
    </row>
    <row r="230" spans="1:12" x14ac:dyDescent="0.3">
      <c r="A230" s="95">
        <v>45041</v>
      </c>
      <c r="B230" s="96">
        <v>0.48134259259259254</v>
      </c>
      <c r="C230" s="2">
        <v>38.31</v>
      </c>
      <c r="D230" s="2">
        <v>6.35</v>
      </c>
      <c r="E230" s="2">
        <v>6.28</v>
      </c>
      <c r="F230" s="2">
        <v>35.67</v>
      </c>
      <c r="G230" s="119">
        <v>2.44</v>
      </c>
      <c r="H230" s="2">
        <v>24.54</v>
      </c>
      <c r="I230" s="2">
        <v>38.21</v>
      </c>
      <c r="J230" s="2">
        <v>1.35</v>
      </c>
      <c r="K230" s="2">
        <v>0.27</v>
      </c>
      <c r="L230" s="97">
        <f t="shared" si="2"/>
        <v>49.71099000000001</v>
      </c>
    </row>
    <row r="231" spans="1:12" x14ac:dyDescent="0.3">
      <c r="A231" s="95">
        <v>45041</v>
      </c>
      <c r="B231" s="96">
        <v>0.48203703703703704</v>
      </c>
      <c r="C231" s="2">
        <v>38.36</v>
      </c>
      <c r="D231" s="2">
        <v>6.35</v>
      </c>
      <c r="E231" s="2">
        <v>6.28</v>
      </c>
      <c r="F231" s="2">
        <v>35.67</v>
      </c>
      <c r="G231" s="119">
        <v>2.4300000000000002</v>
      </c>
      <c r="H231" s="2">
        <v>24.54</v>
      </c>
      <c r="I231" s="2">
        <v>38.24</v>
      </c>
      <c r="J231" s="2">
        <v>1.35</v>
      </c>
      <c r="K231" s="2">
        <v>0.27</v>
      </c>
      <c r="L231" s="97">
        <f t="shared" si="2"/>
        <v>49.71099000000001</v>
      </c>
    </row>
    <row r="232" spans="1:12" x14ac:dyDescent="0.3">
      <c r="A232" s="95">
        <v>45041</v>
      </c>
      <c r="B232" s="96">
        <v>0.48273148148148143</v>
      </c>
      <c r="C232" s="2">
        <v>38.35</v>
      </c>
      <c r="D232" s="2">
        <v>6.35</v>
      </c>
      <c r="E232" s="2">
        <v>6.28</v>
      </c>
      <c r="F232" s="2">
        <v>35.67</v>
      </c>
      <c r="G232" s="119">
        <v>2.42</v>
      </c>
      <c r="H232" s="2">
        <v>24.54</v>
      </c>
      <c r="I232" s="2">
        <v>38.18</v>
      </c>
      <c r="J232" s="2">
        <v>1.35</v>
      </c>
      <c r="K232" s="2">
        <v>0.27</v>
      </c>
      <c r="L232" s="97">
        <f t="shared" si="2"/>
        <v>49.71099000000001</v>
      </c>
    </row>
    <row r="233" spans="1:12" x14ac:dyDescent="0.3">
      <c r="A233" s="95">
        <v>45041</v>
      </c>
      <c r="B233" s="96">
        <v>0.48342592592592593</v>
      </c>
      <c r="C233" s="2">
        <v>38.409999999999997</v>
      </c>
      <c r="D233" s="2">
        <v>6.35</v>
      </c>
      <c r="E233" s="2">
        <v>6.28</v>
      </c>
      <c r="F233" s="2">
        <v>35.659999999999997</v>
      </c>
      <c r="G233" s="119">
        <v>2.44</v>
      </c>
      <c r="H233" s="2">
        <v>24.54</v>
      </c>
      <c r="I233" s="2">
        <v>38.14</v>
      </c>
      <c r="J233" s="2">
        <v>1.35</v>
      </c>
      <c r="K233" s="2">
        <v>0.27</v>
      </c>
      <c r="L233" s="97">
        <f t="shared" si="2"/>
        <v>49.71099000000001</v>
      </c>
    </row>
    <row r="234" spans="1:12" x14ac:dyDescent="0.3">
      <c r="A234" s="95">
        <v>45041</v>
      </c>
      <c r="B234" s="96">
        <v>0.48412037037037042</v>
      </c>
      <c r="C234" s="2">
        <v>38.340000000000003</v>
      </c>
      <c r="D234" s="2">
        <v>6.35</v>
      </c>
      <c r="E234" s="2">
        <v>6.28</v>
      </c>
      <c r="F234" s="2">
        <v>35.68</v>
      </c>
      <c r="G234" s="119">
        <v>2.4300000000000002</v>
      </c>
      <c r="H234" s="2">
        <v>24.54</v>
      </c>
      <c r="I234" s="2">
        <v>38.1</v>
      </c>
      <c r="J234" s="2">
        <v>1.35</v>
      </c>
      <c r="K234" s="2">
        <v>0.27</v>
      </c>
      <c r="L234" s="97">
        <f t="shared" si="2"/>
        <v>49.71099000000001</v>
      </c>
    </row>
    <row r="235" spans="1:12" x14ac:dyDescent="0.3">
      <c r="A235" s="95">
        <v>45041</v>
      </c>
      <c r="B235" s="96">
        <v>0.48481481481481481</v>
      </c>
      <c r="C235" s="2">
        <v>38.21</v>
      </c>
      <c r="D235" s="2">
        <v>6.35</v>
      </c>
      <c r="E235" s="2">
        <v>6.28</v>
      </c>
      <c r="F235" s="2">
        <v>35.68</v>
      </c>
      <c r="G235" s="119">
        <v>2.42</v>
      </c>
      <c r="H235" s="2">
        <v>24.54</v>
      </c>
      <c r="I235" s="2">
        <v>38.090000000000003</v>
      </c>
      <c r="J235" s="2">
        <v>1.35</v>
      </c>
      <c r="K235" s="2">
        <v>0.26900000000000002</v>
      </c>
      <c r="L235" s="97">
        <f t="shared" si="2"/>
        <v>49.463850000000008</v>
      </c>
    </row>
    <row r="236" spans="1:12" x14ac:dyDescent="0.3">
      <c r="A236" s="95">
        <v>45041</v>
      </c>
      <c r="B236" s="96">
        <v>0.48550925925925931</v>
      </c>
      <c r="C236" s="2">
        <v>38.29</v>
      </c>
      <c r="D236" s="2">
        <v>6.35</v>
      </c>
      <c r="E236" s="2">
        <v>6.28</v>
      </c>
      <c r="F236" s="2">
        <v>35.67</v>
      </c>
      <c r="G236" s="119">
        <v>2.44</v>
      </c>
      <c r="H236" s="2">
        <v>24.54</v>
      </c>
      <c r="I236" s="2">
        <v>38.07</v>
      </c>
      <c r="J236" s="2">
        <v>1.35</v>
      </c>
      <c r="K236" s="2">
        <v>0.27</v>
      </c>
      <c r="L236" s="97">
        <f t="shared" si="2"/>
        <v>49.71099000000001</v>
      </c>
    </row>
    <row r="237" spans="1:12" x14ac:dyDescent="0.3">
      <c r="A237" s="95">
        <v>45041</v>
      </c>
      <c r="B237" s="96">
        <v>0.48620370370370369</v>
      </c>
      <c r="C237" s="2">
        <v>38.270000000000003</v>
      </c>
      <c r="D237" s="2">
        <v>6.35</v>
      </c>
      <c r="E237" s="2">
        <v>6.28</v>
      </c>
      <c r="F237" s="2">
        <v>35.659999999999997</v>
      </c>
      <c r="G237" s="119">
        <v>2.42</v>
      </c>
      <c r="H237" s="2">
        <v>24.54</v>
      </c>
      <c r="I237" s="2">
        <v>38.049999999999997</v>
      </c>
      <c r="J237" s="2">
        <v>1.35</v>
      </c>
      <c r="K237" s="2">
        <v>0.27</v>
      </c>
      <c r="L237" s="97">
        <f t="shared" si="2"/>
        <v>49.71099000000001</v>
      </c>
    </row>
    <row r="238" spans="1:12" x14ac:dyDescent="0.3">
      <c r="A238" s="95">
        <v>45041</v>
      </c>
      <c r="B238" s="96">
        <v>0.48689814814814819</v>
      </c>
      <c r="C238" s="2">
        <v>38.26</v>
      </c>
      <c r="D238" s="2">
        <v>6.35</v>
      </c>
      <c r="E238" s="2">
        <v>6.28</v>
      </c>
      <c r="F238" s="2">
        <v>35.65</v>
      </c>
      <c r="G238" s="119">
        <v>2.4</v>
      </c>
      <c r="H238" s="2">
        <v>24.54</v>
      </c>
      <c r="I238" s="2">
        <v>38.04</v>
      </c>
      <c r="J238" s="2">
        <v>1.35</v>
      </c>
      <c r="K238" s="2">
        <v>0.27</v>
      </c>
      <c r="L238" s="97">
        <f t="shared" si="2"/>
        <v>49.71099000000001</v>
      </c>
    </row>
    <row r="239" spans="1:12" x14ac:dyDescent="0.3">
      <c r="A239" s="95">
        <v>45041</v>
      </c>
      <c r="B239" s="96">
        <v>0.48759259259259258</v>
      </c>
      <c r="C239" s="2">
        <v>38.229999999999997</v>
      </c>
      <c r="D239" s="2">
        <v>6.35</v>
      </c>
      <c r="E239" s="2">
        <v>6.28</v>
      </c>
      <c r="F239" s="2">
        <v>35.659999999999997</v>
      </c>
      <c r="G239" s="119">
        <v>2.42</v>
      </c>
      <c r="H239" s="2">
        <v>24.54</v>
      </c>
      <c r="I239" s="2">
        <v>37.99</v>
      </c>
      <c r="J239" s="2">
        <v>1.35</v>
      </c>
      <c r="K239" s="2">
        <v>0.26900000000000002</v>
      </c>
      <c r="L239" s="97">
        <f t="shared" si="2"/>
        <v>49.463850000000008</v>
      </c>
    </row>
    <row r="240" spans="1:12" x14ac:dyDescent="0.3">
      <c r="A240" s="95">
        <v>45041</v>
      </c>
      <c r="B240" s="96">
        <v>0.48828703703703707</v>
      </c>
      <c r="C240" s="2">
        <v>38.33</v>
      </c>
      <c r="D240" s="2">
        <v>6.35</v>
      </c>
      <c r="E240" s="2">
        <v>6.28</v>
      </c>
      <c r="F240" s="2">
        <v>35.69</v>
      </c>
      <c r="G240" s="119">
        <v>2.63</v>
      </c>
      <c r="H240" s="2">
        <v>24.54</v>
      </c>
      <c r="I240" s="2">
        <v>37.950000000000003</v>
      </c>
      <c r="J240" s="2">
        <v>1.35</v>
      </c>
      <c r="K240" s="2">
        <v>0.27</v>
      </c>
      <c r="L240" s="97">
        <f t="shared" si="2"/>
        <v>49.71099000000001</v>
      </c>
    </row>
    <row r="241" spans="1:12" x14ac:dyDescent="0.3">
      <c r="A241" s="95">
        <v>45041</v>
      </c>
      <c r="B241" s="96">
        <v>0.48898148148148146</v>
      </c>
      <c r="C241" s="2">
        <v>38.159999999999997</v>
      </c>
      <c r="D241" s="2">
        <v>6.35</v>
      </c>
      <c r="E241" s="2">
        <v>6.28</v>
      </c>
      <c r="F241" s="2">
        <v>35.67</v>
      </c>
      <c r="G241" s="119">
        <v>2.76</v>
      </c>
      <c r="H241" s="2">
        <v>24.54</v>
      </c>
      <c r="I241" s="2">
        <v>37.840000000000003</v>
      </c>
      <c r="J241" s="2">
        <v>1.35</v>
      </c>
      <c r="K241" s="2">
        <v>0.26900000000000002</v>
      </c>
      <c r="L241" s="97">
        <f t="shared" si="2"/>
        <v>49.463850000000008</v>
      </c>
    </row>
    <row r="242" spans="1:12" x14ac:dyDescent="0.3">
      <c r="A242" s="95">
        <v>45041</v>
      </c>
      <c r="B242" s="96">
        <v>0.48967592592592596</v>
      </c>
      <c r="C242" s="2">
        <v>38.22</v>
      </c>
      <c r="D242" s="2">
        <v>6.35</v>
      </c>
      <c r="E242" s="2">
        <v>6.28</v>
      </c>
      <c r="F242" s="2">
        <v>35.67</v>
      </c>
      <c r="G242" s="119">
        <v>2.64</v>
      </c>
      <c r="H242" s="2">
        <v>24.54</v>
      </c>
      <c r="I242" s="2">
        <v>37.81</v>
      </c>
      <c r="J242" s="2">
        <v>1.35</v>
      </c>
      <c r="K242" s="2">
        <v>0.26900000000000002</v>
      </c>
      <c r="L242" s="97">
        <f t="shared" si="2"/>
        <v>49.463850000000008</v>
      </c>
    </row>
    <row r="243" spans="1:12" x14ac:dyDescent="0.3">
      <c r="A243" s="95">
        <v>45041</v>
      </c>
      <c r="B243" s="96">
        <v>0.49037037037037035</v>
      </c>
      <c r="C243" s="2">
        <v>38.270000000000003</v>
      </c>
      <c r="D243" s="2">
        <v>6.35</v>
      </c>
      <c r="E243" s="2">
        <v>6.28</v>
      </c>
      <c r="F243" s="2">
        <v>35.67</v>
      </c>
      <c r="G243" s="119">
        <v>2.63</v>
      </c>
      <c r="H243" s="2">
        <v>24.54</v>
      </c>
      <c r="I243" s="2">
        <v>37.79</v>
      </c>
      <c r="J243" s="2">
        <v>1.35</v>
      </c>
      <c r="K243" s="2">
        <v>0.27</v>
      </c>
      <c r="L243" s="97">
        <f t="shared" ref="L243:L291" si="3">73.56-((0.3665-K243)*247.14)</f>
        <v>49.71099000000001</v>
      </c>
    </row>
    <row r="244" spans="1:12" x14ac:dyDescent="0.3">
      <c r="A244" s="95">
        <v>45041</v>
      </c>
      <c r="B244" s="96">
        <v>0.49106481481481484</v>
      </c>
      <c r="C244" s="2">
        <v>38.17</v>
      </c>
      <c r="D244" s="2">
        <v>6.35</v>
      </c>
      <c r="E244" s="2">
        <v>6.28</v>
      </c>
      <c r="F244" s="2">
        <v>35.659999999999997</v>
      </c>
      <c r="G244" s="119">
        <v>2.64</v>
      </c>
      <c r="H244" s="2">
        <v>24.54</v>
      </c>
      <c r="I244" s="2">
        <v>37.74</v>
      </c>
      <c r="J244" s="2">
        <v>1.35</v>
      </c>
      <c r="K244" s="2">
        <v>0.26900000000000002</v>
      </c>
      <c r="L244" s="97">
        <f t="shared" si="3"/>
        <v>49.463850000000008</v>
      </c>
    </row>
    <row r="245" spans="1:12" x14ac:dyDescent="0.3">
      <c r="A245" s="95">
        <v>45041</v>
      </c>
      <c r="B245" s="96">
        <v>0.49175925925925923</v>
      </c>
      <c r="C245" s="2">
        <v>38.17</v>
      </c>
      <c r="D245" s="2">
        <v>6.35</v>
      </c>
      <c r="E245" s="2">
        <v>6.28</v>
      </c>
      <c r="F245" s="2">
        <v>35.67</v>
      </c>
      <c r="G245" s="119">
        <v>2.64</v>
      </c>
      <c r="H245" s="2">
        <v>24.54</v>
      </c>
      <c r="I245" s="2">
        <v>37.72</v>
      </c>
      <c r="J245" s="2">
        <v>1.35</v>
      </c>
      <c r="K245" s="2">
        <v>0.26900000000000002</v>
      </c>
      <c r="L245" s="97">
        <f t="shared" si="3"/>
        <v>49.463850000000008</v>
      </c>
    </row>
    <row r="246" spans="1:12" x14ac:dyDescent="0.3">
      <c r="A246" s="95">
        <v>45041</v>
      </c>
      <c r="B246" s="96">
        <v>0.49245370370370373</v>
      </c>
      <c r="C246" s="2">
        <v>38.15</v>
      </c>
      <c r="D246" s="2">
        <v>6.35</v>
      </c>
      <c r="E246" s="2">
        <v>6.28</v>
      </c>
      <c r="F246" s="2">
        <v>35.67</v>
      </c>
      <c r="G246" s="119">
        <v>2.7</v>
      </c>
      <c r="H246" s="2">
        <v>24.54</v>
      </c>
      <c r="I246" s="2">
        <v>37.67</v>
      </c>
      <c r="J246" s="2">
        <v>1.35</v>
      </c>
      <c r="K246" s="2">
        <v>0.26900000000000002</v>
      </c>
      <c r="L246" s="97">
        <f t="shared" si="3"/>
        <v>49.463850000000008</v>
      </c>
    </row>
    <row r="247" spans="1:12" x14ac:dyDescent="0.3">
      <c r="A247" s="95">
        <v>45041</v>
      </c>
      <c r="B247" s="96">
        <v>0.49314814814814811</v>
      </c>
      <c r="C247" s="2">
        <v>38.18</v>
      </c>
      <c r="D247" s="2">
        <v>6.35</v>
      </c>
      <c r="E247" s="2">
        <v>6.28</v>
      </c>
      <c r="F247" s="2">
        <v>35.67</v>
      </c>
      <c r="G247" s="119">
        <v>2.79</v>
      </c>
      <c r="H247" s="2">
        <v>24.54</v>
      </c>
      <c r="I247" s="2">
        <v>37.61</v>
      </c>
      <c r="J247" s="2">
        <v>1.35</v>
      </c>
      <c r="K247" s="2">
        <v>0.26900000000000002</v>
      </c>
      <c r="L247" s="97">
        <f t="shared" si="3"/>
        <v>49.463850000000008</v>
      </c>
    </row>
    <row r="248" spans="1:12" x14ac:dyDescent="0.3">
      <c r="A248" s="95">
        <v>45041</v>
      </c>
      <c r="B248" s="96">
        <v>0.49384259259259261</v>
      </c>
      <c r="C248" s="2">
        <v>38.119999999999997</v>
      </c>
      <c r="D248" s="2">
        <v>6.35</v>
      </c>
      <c r="E248" s="2">
        <v>6.28</v>
      </c>
      <c r="F248" s="2">
        <v>35.67</v>
      </c>
      <c r="G248" s="119">
        <v>2.84</v>
      </c>
      <c r="H248" s="2">
        <v>24.54</v>
      </c>
      <c r="I248" s="2">
        <v>37.57</v>
      </c>
      <c r="J248" s="2">
        <v>1.35</v>
      </c>
      <c r="K248" s="2">
        <v>0.26900000000000002</v>
      </c>
      <c r="L248" s="97">
        <f t="shared" si="3"/>
        <v>49.463850000000008</v>
      </c>
    </row>
    <row r="249" spans="1:12" x14ac:dyDescent="0.3">
      <c r="A249" s="95">
        <v>45041</v>
      </c>
      <c r="B249" s="96">
        <v>0.49453703703703705</v>
      </c>
      <c r="C249" s="2">
        <v>38.200000000000003</v>
      </c>
      <c r="D249" s="2">
        <v>6.35</v>
      </c>
      <c r="E249" s="2">
        <v>6.28</v>
      </c>
      <c r="F249" s="2">
        <v>35.67</v>
      </c>
      <c r="G249" s="119">
        <v>2.84</v>
      </c>
      <c r="H249" s="2">
        <v>24.54</v>
      </c>
      <c r="I249" s="2">
        <v>37.56</v>
      </c>
      <c r="J249" s="2">
        <v>1.35</v>
      </c>
      <c r="K249" s="2">
        <v>0.26900000000000002</v>
      </c>
      <c r="L249" s="97">
        <f t="shared" si="3"/>
        <v>49.463850000000008</v>
      </c>
    </row>
    <row r="250" spans="1:12" x14ac:dyDescent="0.3">
      <c r="A250" s="95">
        <v>45041</v>
      </c>
      <c r="B250" s="96">
        <v>0.49523148148148149</v>
      </c>
      <c r="C250" s="2">
        <v>38.21</v>
      </c>
      <c r="D250" s="2">
        <v>6.35</v>
      </c>
      <c r="E250" s="2">
        <v>6.28</v>
      </c>
      <c r="F250" s="2">
        <v>35.659999999999997</v>
      </c>
      <c r="G250" s="119">
        <v>2.84</v>
      </c>
      <c r="H250" s="2">
        <v>24.54</v>
      </c>
      <c r="I250" s="2">
        <v>37.49</v>
      </c>
      <c r="J250" s="2">
        <v>1.35</v>
      </c>
      <c r="K250" s="2">
        <v>0.26900000000000002</v>
      </c>
      <c r="L250" s="97">
        <f t="shared" si="3"/>
        <v>49.463850000000008</v>
      </c>
    </row>
    <row r="251" spans="1:12" x14ac:dyDescent="0.3">
      <c r="A251" s="95">
        <v>45041</v>
      </c>
      <c r="B251" s="96">
        <v>0.49592592592592594</v>
      </c>
      <c r="C251" s="2">
        <v>38.22</v>
      </c>
      <c r="D251" s="2">
        <v>6.35</v>
      </c>
      <c r="E251" s="2">
        <v>6.28</v>
      </c>
      <c r="F251" s="2">
        <v>35.68</v>
      </c>
      <c r="G251" s="119">
        <v>2.85</v>
      </c>
      <c r="H251" s="2">
        <v>24.54</v>
      </c>
      <c r="I251" s="2">
        <v>37.42</v>
      </c>
      <c r="J251" s="2">
        <v>1.35</v>
      </c>
      <c r="K251" s="2">
        <v>0.26900000000000002</v>
      </c>
      <c r="L251" s="97">
        <f t="shared" si="3"/>
        <v>49.463850000000008</v>
      </c>
    </row>
    <row r="252" spans="1:12" x14ac:dyDescent="0.3">
      <c r="A252" s="95">
        <v>45041</v>
      </c>
      <c r="B252" s="96">
        <v>0.49662037037037038</v>
      </c>
      <c r="C252" s="2">
        <v>38.26</v>
      </c>
      <c r="D252" s="2">
        <v>6.35</v>
      </c>
      <c r="E252" s="2">
        <v>6.28</v>
      </c>
      <c r="F252" s="2">
        <v>35.67</v>
      </c>
      <c r="G252" s="119">
        <v>2.84</v>
      </c>
      <c r="H252" s="2">
        <v>24.54</v>
      </c>
      <c r="I252" s="2">
        <v>37.409999999999997</v>
      </c>
      <c r="J252" s="2">
        <v>1.35</v>
      </c>
      <c r="K252" s="2">
        <v>0.27</v>
      </c>
      <c r="L252" s="97">
        <f t="shared" si="3"/>
        <v>49.71099000000001</v>
      </c>
    </row>
    <row r="253" spans="1:12" x14ac:dyDescent="0.3">
      <c r="A253" s="95">
        <v>45041</v>
      </c>
      <c r="B253" s="96">
        <v>0.49731481481481482</v>
      </c>
      <c r="C253" s="2">
        <v>38.270000000000003</v>
      </c>
      <c r="D253" s="2">
        <v>6.35</v>
      </c>
      <c r="E253" s="2">
        <v>6.28</v>
      </c>
      <c r="F253" s="2">
        <v>35.67</v>
      </c>
      <c r="G253" s="119">
        <v>2.84</v>
      </c>
      <c r="H253" s="2">
        <v>24.54</v>
      </c>
      <c r="I253" s="2">
        <v>37.369999999999997</v>
      </c>
      <c r="J253" s="2">
        <v>1.35</v>
      </c>
      <c r="K253" s="2">
        <v>0.27</v>
      </c>
      <c r="L253" s="97">
        <f t="shared" si="3"/>
        <v>49.71099000000001</v>
      </c>
    </row>
    <row r="254" spans="1:12" x14ac:dyDescent="0.3">
      <c r="A254" s="95">
        <v>45041</v>
      </c>
      <c r="B254" s="96">
        <v>0.49800925925925926</v>
      </c>
      <c r="C254" s="2">
        <v>38.18</v>
      </c>
      <c r="D254" s="2">
        <v>6.35</v>
      </c>
      <c r="E254" s="2">
        <v>6.28</v>
      </c>
      <c r="F254" s="2">
        <v>35.67</v>
      </c>
      <c r="G254" s="119">
        <v>2.83</v>
      </c>
      <c r="H254" s="2">
        <v>24.54</v>
      </c>
      <c r="I254" s="2">
        <v>37.35</v>
      </c>
      <c r="J254" s="2">
        <v>1.35</v>
      </c>
      <c r="K254" s="2">
        <v>0.26900000000000002</v>
      </c>
      <c r="L254" s="97">
        <f t="shared" si="3"/>
        <v>49.463850000000008</v>
      </c>
    </row>
    <row r="255" spans="1:12" x14ac:dyDescent="0.3">
      <c r="A255" s="95">
        <v>45041</v>
      </c>
      <c r="B255" s="96">
        <v>0.4987037037037037</v>
      </c>
      <c r="C255" s="2">
        <v>38.15</v>
      </c>
      <c r="D255" s="2">
        <v>6.35</v>
      </c>
      <c r="E255" s="2">
        <v>6.28</v>
      </c>
      <c r="F255" s="2">
        <v>35.67</v>
      </c>
      <c r="G255" s="119">
        <v>2.82</v>
      </c>
      <c r="H255" s="2">
        <v>24.54</v>
      </c>
      <c r="I255" s="2">
        <v>37.369999999999997</v>
      </c>
      <c r="J255" s="2">
        <v>1.35</v>
      </c>
      <c r="K255" s="2">
        <v>0.26900000000000002</v>
      </c>
      <c r="L255" s="97">
        <f t="shared" si="3"/>
        <v>49.463850000000008</v>
      </c>
    </row>
    <row r="256" spans="1:12" x14ac:dyDescent="0.3">
      <c r="A256" s="95">
        <v>45041</v>
      </c>
      <c r="B256" s="96">
        <v>0.49939814814814815</v>
      </c>
      <c r="C256" s="2">
        <v>38.18</v>
      </c>
      <c r="D256" s="2">
        <v>6.35</v>
      </c>
      <c r="E256" s="2">
        <v>6.28</v>
      </c>
      <c r="F256" s="2">
        <v>35.67</v>
      </c>
      <c r="G256" s="119">
        <v>2.8</v>
      </c>
      <c r="H256" s="2">
        <v>24.54</v>
      </c>
      <c r="I256" s="2">
        <v>37.32</v>
      </c>
      <c r="J256" s="2">
        <v>1.35</v>
      </c>
      <c r="K256" s="2">
        <v>0.26900000000000002</v>
      </c>
      <c r="L256" s="97">
        <f t="shared" si="3"/>
        <v>49.463850000000008</v>
      </c>
    </row>
    <row r="257" spans="1:12" x14ac:dyDescent="0.3">
      <c r="A257" s="95">
        <v>45041</v>
      </c>
      <c r="B257" s="96">
        <v>0.50009259259259264</v>
      </c>
      <c r="C257" s="2">
        <v>38.14</v>
      </c>
      <c r="D257" s="2">
        <v>6.35</v>
      </c>
      <c r="E257" s="2">
        <v>6.28</v>
      </c>
      <c r="F257" s="2">
        <v>35.69</v>
      </c>
      <c r="G257" s="119">
        <v>2.86</v>
      </c>
      <c r="H257" s="2">
        <v>24.54</v>
      </c>
      <c r="I257" s="2">
        <v>37.270000000000003</v>
      </c>
      <c r="J257" s="2">
        <v>1.35</v>
      </c>
      <c r="K257" s="2">
        <v>0.26900000000000002</v>
      </c>
      <c r="L257" s="97">
        <f t="shared" si="3"/>
        <v>49.463850000000008</v>
      </c>
    </row>
    <row r="258" spans="1:12" x14ac:dyDescent="0.3">
      <c r="A258" s="95">
        <v>45041</v>
      </c>
      <c r="B258" s="96">
        <v>0.50078703703703698</v>
      </c>
      <c r="C258" s="2">
        <v>38.19</v>
      </c>
      <c r="D258" s="2">
        <v>6.35</v>
      </c>
      <c r="E258" s="2">
        <v>6.28</v>
      </c>
      <c r="F258" s="2">
        <v>35.659999999999997</v>
      </c>
      <c r="G258" s="119">
        <v>3.09</v>
      </c>
      <c r="H258" s="2">
        <v>24.54</v>
      </c>
      <c r="I258" s="2">
        <v>37.25</v>
      </c>
      <c r="J258" s="2">
        <v>1.35</v>
      </c>
      <c r="K258" s="2">
        <v>0.26900000000000002</v>
      </c>
      <c r="L258" s="97">
        <f t="shared" si="3"/>
        <v>49.463850000000008</v>
      </c>
    </row>
    <row r="259" spans="1:12" x14ac:dyDescent="0.3">
      <c r="A259" s="95">
        <v>45041</v>
      </c>
      <c r="B259" s="96">
        <v>0.50148148148148153</v>
      </c>
      <c r="C259" s="2">
        <v>38.11</v>
      </c>
      <c r="D259" s="2">
        <v>6.35</v>
      </c>
      <c r="E259" s="2">
        <v>6.28</v>
      </c>
      <c r="F259" s="2">
        <v>35.659999999999997</v>
      </c>
      <c r="G259" s="119">
        <v>3</v>
      </c>
      <c r="H259" s="2">
        <v>24.54</v>
      </c>
      <c r="I259" s="2">
        <v>37.21</v>
      </c>
      <c r="J259" s="2">
        <v>1.35</v>
      </c>
      <c r="K259" s="2">
        <v>0.26900000000000002</v>
      </c>
      <c r="L259" s="97">
        <f t="shared" si="3"/>
        <v>49.463850000000008</v>
      </c>
    </row>
    <row r="260" spans="1:12" x14ac:dyDescent="0.3">
      <c r="A260" s="95">
        <v>45041</v>
      </c>
      <c r="B260" s="96">
        <v>0.50217592592592586</v>
      </c>
      <c r="C260" s="2">
        <v>38.130000000000003</v>
      </c>
      <c r="D260" s="2">
        <v>6.35</v>
      </c>
      <c r="E260" s="2">
        <v>6.28</v>
      </c>
      <c r="F260" s="2">
        <v>35.659999999999997</v>
      </c>
      <c r="G260" s="119">
        <v>3.06</v>
      </c>
      <c r="H260" s="2">
        <v>24.54</v>
      </c>
      <c r="I260" s="2">
        <v>37.15</v>
      </c>
      <c r="J260" s="2">
        <v>1.35</v>
      </c>
      <c r="K260" s="2">
        <v>0.26900000000000002</v>
      </c>
      <c r="L260" s="97">
        <f t="shared" si="3"/>
        <v>49.463850000000008</v>
      </c>
    </row>
    <row r="261" spans="1:12" x14ac:dyDescent="0.3">
      <c r="A261" s="95">
        <v>45041</v>
      </c>
      <c r="B261" s="96">
        <v>0.50287037037037041</v>
      </c>
      <c r="C261" s="2">
        <v>38.119999999999997</v>
      </c>
      <c r="D261" s="2">
        <v>6.35</v>
      </c>
      <c r="E261" s="2">
        <v>6.28</v>
      </c>
      <c r="F261" s="2">
        <v>35.65</v>
      </c>
      <c r="G261" s="119">
        <v>3.06</v>
      </c>
      <c r="H261" s="2">
        <v>24.54</v>
      </c>
      <c r="I261" s="2">
        <v>37.090000000000003</v>
      </c>
      <c r="J261" s="2">
        <v>1.35</v>
      </c>
      <c r="K261" s="2">
        <v>0.26900000000000002</v>
      </c>
      <c r="L261" s="97">
        <f t="shared" si="3"/>
        <v>49.463850000000008</v>
      </c>
    </row>
    <row r="262" spans="1:12" x14ac:dyDescent="0.3">
      <c r="A262" s="95">
        <v>45041</v>
      </c>
      <c r="B262" s="96">
        <v>0.50356481481481474</v>
      </c>
      <c r="C262" s="2">
        <v>38.06</v>
      </c>
      <c r="D262" s="2">
        <v>6.35</v>
      </c>
      <c r="E262" s="2">
        <v>6.28</v>
      </c>
      <c r="F262" s="2">
        <v>35.729999999999997</v>
      </c>
      <c r="G262" s="119">
        <v>3.05</v>
      </c>
      <c r="H262" s="2">
        <v>24.54</v>
      </c>
      <c r="I262" s="2">
        <v>37.08</v>
      </c>
      <c r="J262" s="2">
        <v>1.35</v>
      </c>
      <c r="K262" s="2">
        <v>0.26900000000000002</v>
      </c>
      <c r="L262" s="97">
        <f t="shared" si="3"/>
        <v>49.463850000000008</v>
      </c>
    </row>
    <row r="263" spans="1:12" x14ac:dyDescent="0.3">
      <c r="A263" s="95">
        <v>45041</v>
      </c>
      <c r="B263" s="96">
        <v>0.5042592592592593</v>
      </c>
      <c r="C263" s="2">
        <v>38.07</v>
      </c>
      <c r="D263" s="2">
        <v>6.35</v>
      </c>
      <c r="E263" s="2">
        <v>6.28</v>
      </c>
      <c r="F263" s="2">
        <v>35.68</v>
      </c>
      <c r="G263" s="119">
        <v>3.06</v>
      </c>
      <c r="H263" s="2">
        <v>24.54</v>
      </c>
      <c r="I263" s="2">
        <v>37.020000000000003</v>
      </c>
      <c r="J263" s="2">
        <v>1.35</v>
      </c>
      <c r="K263" s="2">
        <v>0.26900000000000002</v>
      </c>
      <c r="L263" s="97">
        <f t="shared" si="3"/>
        <v>49.463850000000008</v>
      </c>
    </row>
    <row r="264" spans="1:12" x14ac:dyDescent="0.3">
      <c r="A264" s="95">
        <v>45041</v>
      </c>
      <c r="B264" s="96">
        <v>0.50495370370370374</v>
      </c>
      <c r="C264" s="2">
        <v>38.1</v>
      </c>
      <c r="D264" s="2">
        <v>6.35</v>
      </c>
      <c r="E264" s="2">
        <v>6.28</v>
      </c>
      <c r="F264" s="2">
        <v>35.67</v>
      </c>
      <c r="G264" s="119">
        <v>3.03</v>
      </c>
      <c r="H264" s="2">
        <v>24.54</v>
      </c>
      <c r="I264" s="2">
        <v>36.94</v>
      </c>
      <c r="J264" s="2">
        <v>1.35</v>
      </c>
      <c r="K264" s="2">
        <v>0.26900000000000002</v>
      </c>
      <c r="L264" s="97">
        <f t="shared" si="3"/>
        <v>49.463850000000008</v>
      </c>
    </row>
    <row r="265" spans="1:12" x14ac:dyDescent="0.3">
      <c r="A265" s="95">
        <v>45041</v>
      </c>
      <c r="B265" s="96">
        <v>0.50564814814814818</v>
      </c>
      <c r="C265" s="2">
        <v>38.1</v>
      </c>
      <c r="D265" s="2">
        <v>6.35</v>
      </c>
      <c r="E265" s="2">
        <v>6.28</v>
      </c>
      <c r="F265" s="2">
        <v>35.659999999999997</v>
      </c>
      <c r="G265" s="119">
        <v>3.04</v>
      </c>
      <c r="H265" s="2">
        <v>24.54</v>
      </c>
      <c r="I265" s="2">
        <v>36.9</v>
      </c>
      <c r="J265" s="2">
        <v>1.35</v>
      </c>
      <c r="K265" s="2">
        <v>0.26900000000000002</v>
      </c>
      <c r="L265" s="97">
        <f t="shared" si="3"/>
        <v>49.463850000000008</v>
      </c>
    </row>
    <row r="266" spans="1:12" x14ac:dyDescent="0.3">
      <c r="A266" s="95">
        <v>45041</v>
      </c>
      <c r="B266" s="96">
        <v>0.50634259259259262</v>
      </c>
      <c r="C266" s="2">
        <v>38.159999999999997</v>
      </c>
      <c r="D266" s="2">
        <v>6.35</v>
      </c>
      <c r="E266" s="2">
        <v>6.28</v>
      </c>
      <c r="F266" s="2">
        <v>35.659999999999997</v>
      </c>
      <c r="G266" s="119">
        <v>3.05</v>
      </c>
      <c r="H266" s="2">
        <v>24.54</v>
      </c>
      <c r="I266" s="2">
        <v>36.89</v>
      </c>
      <c r="J266" s="2">
        <v>1.35</v>
      </c>
      <c r="K266" s="2">
        <v>0.26900000000000002</v>
      </c>
      <c r="L266" s="97">
        <f t="shared" si="3"/>
        <v>49.463850000000008</v>
      </c>
    </row>
    <row r="267" spans="1:12" x14ac:dyDescent="0.3">
      <c r="A267" s="95">
        <v>45041</v>
      </c>
      <c r="B267" s="96">
        <v>0.50703703703703706</v>
      </c>
      <c r="C267" s="2">
        <v>37.979999999999997</v>
      </c>
      <c r="D267" s="2">
        <v>6.35</v>
      </c>
      <c r="E267" s="2">
        <v>6.28</v>
      </c>
      <c r="F267" s="2">
        <v>35.69</v>
      </c>
      <c r="G267" s="119">
        <v>3.6</v>
      </c>
      <c r="H267" s="2">
        <v>24.54</v>
      </c>
      <c r="I267" s="2">
        <v>36.869999999999997</v>
      </c>
      <c r="J267" s="2">
        <v>1.35</v>
      </c>
      <c r="K267" s="2">
        <v>0.26800000000000002</v>
      </c>
      <c r="L267" s="97">
        <f t="shared" si="3"/>
        <v>49.216710000000006</v>
      </c>
    </row>
    <row r="268" spans="1:12" x14ac:dyDescent="0.3">
      <c r="A268" s="95">
        <v>45041</v>
      </c>
      <c r="B268" s="96">
        <v>0.50773148148148151</v>
      </c>
      <c r="C268" s="2">
        <v>35.56</v>
      </c>
      <c r="D268" s="2">
        <v>6.35</v>
      </c>
      <c r="E268" s="2">
        <v>6.28</v>
      </c>
      <c r="F268" s="2">
        <v>35.659999999999997</v>
      </c>
      <c r="G268" s="119">
        <v>3.04</v>
      </c>
      <c r="H268" s="2">
        <v>24.54</v>
      </c>
      <c r="I268" s="2">
        <v>36.79</v>
      </c>
      <c r="J268" s="2">
        <v>1.35</v>
      </c>
      <c r="K268" s="2">
        <v>0.25800000000000001</v>
      </c>
      <c r="L268" s="97">
        <f t="shared" si="3"/>
        <v>46.745310000000003</v>
      </c>
    </row>
    <row r="269" spans="1:12" x14ac:dyDescent="0.3">
      <c r="A269" s="95">
        <v>45041</v>
      </c>
      <c r="B269" s="96">
        <v>0.50842592592592595</v>
      </c>
      <c r="C269" s="2">
        <v>26.46</v>
      </c>
      <c r="D269" s="2">
        <v>6.35</v>
      </c>
      <c r="E269" s="2">
        <v>6.28</v>
      </c>
      <c r="F269" s="2">
        <v>35.68</v>
      </c>
      <c r="G269" s="119">
        <v>3.05</v>
      </c>
      <c r="H269" s="2">
        <v>24.54</v>
      </c>
      <c r="I269" s="2">
        <v>36.799999999999997</v>
      </c>
      <c r="J269" s="2">
        <v>1.35</v>
      </c>
      <c r="K269" s="2">
        <v>0.21099999999999999</v>
      </c>
      <c r="L269" s="97">
        <f t="shared" si="3"/>
        <v>35.129730000000002</v>
      </c>
    </row>
    <row r="270" spans="1:12" x14ac:dyDescent="0.3">
      <c r="A270" s="95">
        <v>45041</v>
      </c>
      <c r="B270" s="96">
        <v>0.50912037037037039</v>
      </c>
      <c r="C270" s="2">
        <v>25.96</v>
      </c>
      <c r="D270" s="2">
        <v>6.35</v>
      </c>
      <c r="E270" s="2">
        <v>6.28</v>
      </c>
      <c r="F270" s="2">
        <v>35.67</v>
      </c>
      <c r="G270" s="119">
        <v>3.03</v>
      </c>
      <c r="H270" s="2">
        <v>24.54</v>
      </c>
      <c r="I270" s="2">
        <v>36.81</v>
      </c>
      <c r="J270" s="2">
        <v>1.35</v>
      </c>
      <c r="K270" s="2">
        <v>0.20799999999999999</v>
      </c>
      <c r="L270" s="97">
        <f t="shared" si="3"/>
        <v>34.388310000000004</v>
      </c>
    </row>
    <row r="271" spans="1:12" x14ac:dyDescent="0.3">
      <c r="A271" s="95">
        <v>45041</v>
      </c>
      <c r="B271" s="96">
        <v>0.50981481481481483</v>
      </c>
      <c r="C271" s="2">
        <v>28.41</v>
      </c>
      <c r="D271" s="2">
        <v>6.35</v>
      </c>
      <c r="E271" s="2">
        <v>6.28</v>
      </c>
      <c r="F271" s="2">
        <v>35.67</v>
      </c>
      <c r="G271" s="119">
        <v>3.04</v>
      </c>
      <c r="H271" s="2">
        <v>24.54</v>
      </c>
      <c r="I271" s="2">
        <v>36.76</v>
      </c>
      <c r="J271" s="2">
        <v>1.35</v>
      </c>
      <c r="K271" s="2">
        <v>0.222</v>
      </c>
      <c r="L271" s="97">
        <f t="shared" si="3"/>
        <v>37.848270000000007</v>
      </c>
    </row>
    <row r="272" spans="1:12" x14ac:dyDescent="0.3">
      <c r="A272" s="95">
        <v>45041</v>
      </c>
      <c r="B272" s="96">
        <v>0.51050925925925927</v>
      </c>
      <c r="C272" s="2">
        <v>29.97</v>
      </c>
      <c r="D272" s="2">
        <v>6.35</v>
      </c>
      <c r="E272" s="2">
        <v>6.28</v>
      </c>
      <c r="F272" s="2">
        <v>35.67</v>
      </c>
      <c r="G272" s="119">
        <v>3.03</v>
      </c>
      <c r="H272" s="2">
        <v>24.54</v>
      </c>
      <c r="I272" s="2">
        <v>36.729999999999997</v>
      </c>
      <c r="J272" s="2">
        <v>1.35</v>
      </c>
      <c r="K272" s="2">
        <v>0.23100000000000001</v>
      </c>
      <c r="L272" s="97">
        <f t="shared" si="3"/>
        <v>40.072530000000008</v>
      </c>
    </row>
    <row r="273" spans="1:12" x14ac:dyDescent="0.3">
      <c r="A273" s="95">
        <v>45041</v>
      </c>
      <c r="B273" s="96">
        <v>0.51120370370370372</v>
      </c>
      <c r="C273" s="2">
        <v>30.58</v>
      </c>
      <c r="D273" s="2">
        <v>6.35</v>
      </c>
      <c r="E273" s="2">
        <v>6.28</v>
      </c>
      <c r="F273" s="2">
        <v>35.67</v>
      </c>
      <c r="G273" s="119">
        <v>3.05</v>
      </c>
      <c r="H273" s="2">
        <v>24.54</v>
      </c>
      <c r="I273" s="2">
        <v>36.69</v>
      </c>
      <c r="J273" s="2">
        <v>1.35</v>
      </c>
      <c r="K273" s="2">
        <v>0.23400000000000001</v>
      </c>
      <c r="L273" s="97">
        <f t="shared" si="3"/>
        <v>40.813950000000013</v>
      </c>
    </row>
    <row r="274" spans="1:12" x14ac:dyDescent="0.3">
      <c r="A274" s="95">
        <v>45041</v>
      </c>
      <c r="B274" s="96">
        <v>0.51189814814814816</v>
      </c>
      <c r="C274" s="2">
        <v>30.75</v>
      </c>
      <c r="D274" s="2">
        <v>6.35</v>
      </c>
      <c r="E274" s="2">
        <v>6.28</v>
      </c>
      <c r="F274" s="2">
        <v>35.68</v>
      </c>
      <c r="G274" s="119">
        <v>3.07</v>
      </c>
      <c r="H274" s="2">
        <v>24.54</v>
      </c>
      <c r="I274" s="2">
        <v>36.68</v>
      </c>
      <c r="J274" s="2">
        <v>1.35</v>
      </c>
      <c r="K274" s="2">
        <v>0.23499999999999999</v>
      </c>
      <c r="L274" s="97">
        <f t="shared" si="3"/>
        <v>41.06109</v>
      </c>
    </row>
    <row r="275" spans="1:12" x14ac:dyDescent="0.3">
      <c r="A275" s="95">
        <v>45041</v>
      </c>
      <c r="B275" s="96">
        <v>0.5125925925925926</v>
      </c>
      <c r="C275" s="2">
        <v>30.81</v>
      </c>
      <c r="D275" s="2">
        <v>6.35</v>
      </c>
      <c r="E275" s="2">
        <v>6.28</v>
      </c>
      <c r="F275" s="2">
        <v>35.68</v>
      </c>
      <c r="G275" s="119">
        <v>3.25</v>
      </c>
      <c r="H275" s="2">
        <v>24.54</v>
      </c>
      <c r="I275" s="2">
        <v>36.65</v>
      </c>
      <c r="J275" s="2">
        <v>1.35</v>
      </c>
      <c r="K275" s="2">
        <v>0.23499999999999999</v>
      </c>
      <c r="L275" s="97">
        <f t="shared" si="3"/>
        <v>41.06109</v>
      </c>
    </row>
    <row r="276" spans="1:12" x14ac:dyDescent="0.3">
      <c r="A276" s="95">
        <v>45041</v>
      </c>
      <c r="B276" s="96">
        <v>0.51328703703703704</v>
      </c>
      <c r="C276" s="2">
        <v>30.87</v>
      </c>
      <c r="D276" s="2">
        <v>6.35</v>
      </c>
      <c r="E276" s="2">
        <v>6.28</v>
      </c>
      <c r="F276" s="2">
        <v>35.67</v>
      </c>
      <c r="G276" s="119">
        <v>3.27</v>
      </c>
      <c r="H276" s="2">
        <v>24.54</v>
      </c>
      <c r="I276" s="2">
        <v>36.61</v>
      </c>
      <c r="J276" s="2">
        <v>1.35</v>
      </c>
      <c r="K276" s="2">
        <v>0.23599999999999999</v>
      </c>
      <c r="L276" s="97">
        <f t="shared" si="3"/>
        <v>41.308230000000002</v>
      </c>
    </row>
    <row r="277" spans="1:12" x14ac:dyDescent="0.3">
      <c r="A277" s="95">
        <v>45041</v>
      </c>
      <c r="B277" s="96">
        <v>0.51398148148148148</v>
      </c>
      <c r="C277" s="2">
        <v>30.9</v>
      </c>
      <c r="D277" s="2">
        <v>6.35</v>
      </c>
      <c r="E277" s="2">
        <v>6.28</v>
      </c>
      <c r="F277" s="2">
        <v>35.67</v>
      </c>
      <c r="G277" s="119">
        <v>3.25</v>
      </c>
      <c r="H277" s="2">
        <v>24.54</v>
      </c>
      <c r="I277" s="2">
        <v>36.6</v>
      </c>
      <c r="J277" s="2">
        <v>1.35</v>
      </c>
      <c r="K277" s="2">
        <v>0.23599999999999999</v>
      </c>
      <c r="L277" s="97">
        <f t="shared" si="3"/>
        <v>41.308230000000002</v>
      </c>
    </row>
    <row r="278" spans="1:12" x14ac:dyDescent="0.3">
      <c r="A278" s="95">
        <v>45041</v>
      </c>
      <c r="B278" s="96">
        <v>0.51467592592592593</v>
      </c>
      <c r="C278" s="2">
        <v>33.08</v>
      </c>
      <c r="D278" s="2">
        <v>6.35</v>
      </c>
      <c r="E278" s="2">
        <v>6.28</v>
      </c>
      <c r="F278" s="2">
        <v>35.619999999999997</v>
      </c>
      <c r="G278" s="119">
        <v>2.56</v>
      </c>
      <c r="H278" s="2">
        <v>24.54</v>
      </c>
      <c r="I278" s="2">
        <v>36.61</v>
      </c>
      <c r="J278" s="2">
        <v>1.35</v>
      </c>
      <c r="K278" s="2">
        <v>0.246</v>
      </c>
      <c r="L278" s="97">
        <f t="shared" si="3"/>
        <v>43.779630000000004</v>
      </c>
    </row>
    <row r="279" spans="1:12" x14ac:dyDescent="0.3">
      <c r="A279" s="95">
        <v>45041</v>
      </c>
      <c r="B279" s="96">
        <v>0.51537037037037037</v>
      </c>
      <c r="C279" s="2">
        <v>54.22</v>
      </c>
      <c r="D279" s="2">
        <v>6.35</v>
      </c>
      <c r="E279" s="2">
        <v>6.28</v>
      </c>
      <c r="F279" s="2">
        <v>35.67</v>
      </c>
      <c r="G279" s="119">
        <v>3.24</v>
      </c>
      <c r="H279" s="2">
        <v>24.54</v>
      </c>
      <c r="I279" s="2">
        <v>36.6</v>
      </c>
      <c r="J279" s="2">
        <v>1.35</v>
      </c>
      <c r="K279" s="2">
        <v>0.32400000000000001</v>
      </c>
      <c r="L279" s="97">
        <f t="shared" si="3"/>
        <v>63.056550000000009</v>
      </c>
    </row>
    <row r="280" spans="1:12" x14ac:dyDescent="0.3">
      <c r="A280" s="95">
        <v>45041</v>
      </c>
      <c r="B280" s="96">
        <v>0.51606481481481481</v>
      </c>
      <c r="C280" s="2">
        <v>52.05</v>
      </c>
      <c r="D280" s="2">
        <v>6.35</v>
      </c>
      <c r="E280" s="2">
        <v>6.28</v>
      </c>
      <c r="F280" s="2">
        <v>35.659999999999997</v>
      </c>
      <c r="G280" s="119">
        <v>3.23</v>
      </c>
      <c r="H280" s="2">
        <v>24.54</v>
      </c>
      <c r="I280" s="2">
        <v>36.590000000000003</v>
      </c>
      <c r="J280" s="2">
        <v>1.35</v>
      </c>
      <c r="K280" s="2">
        <v>0.318</v>
      </c>
      <c r="L280" s="97">
        <f t="shared" si="3"/>
        <v>61.573710000000005</v>
      </c>
    </row>
    <row r="281" spans="1:12" x14ac:dyDescent="0.3">
      <c r="A281" s="95">
        <v>45041</v>
      </c>
      <c r="B281" s="96">
        <v>0.51675925925925925</v>
      </c>
      <c r="C281" s="2">
        <v>44.49</v>
      </c>
      <c r="D281" s="2">
        <v>6.35</v>
      </c>
      <c r="E281" s="2">
        <v>6.28</v>
      </c>
      <c r="F281" s="2">
        <v>35.68</v>
      </c>
      <c r="G281" s="119">
        <v>3.25</v>
      </c>
      <c r="H281" s="2">
        <v>24.54</v>
      </c>
      <c r="I281" s="2">
        <v>36.61</v>
      </c>
      <c r="J281" s="2">
        <v>1.35</v>
      </c>
      <c r="K281" s="2">
        <v>0.29299999999999998</v>
      </c>
      <c r="L281" s="97">
        <f t="shared" si="3"/>
        <v>55.395210000000006</v>
      </c>
    </row>
    <row r="282" spans="1:12" x14ac:dyDescent="0.3">
      <c r="A282" s="95">
        <v>45041</v>
      </c>
      <c r="B282" s="96">
        <v>0.51745370370370369</v>
      </c>
      <c r="C282" s="2">
        <v>40.9</v>
      </c>
      <c r="D282" s="2">
        <v>6.35</v>
      </c>
      <c r="E282" s="2">
        <v>6.28</v>
      </c>
      <c r="F282" s="2">
        <v>35.67</v>
      </c>
      <c r="G282" s="119">
        <v>3.24</v>
      </c>
      <c r="H282" s="2">
        <v>24.54</v>
      </c>
      <c r="I282" s="2">
        <v>36.58</v>
      </c>
      <c r="J282" s="2">
        <v>1.35</v>
      </c>
      <c r="K282" s="2">
        <v>0.28000000000000003</v>
      </c>
      <c r="L282" s="97">
        <f t="shared" si="3"/>
        <v>52.182390000000012</v>
      </c>
    </row>
    <row r="283" spans="1:12" x14ac:dyDescent="0.3">
      <c r="A283" s="95">
        <v>45041</v>
      </c>
      <c r="B283" s="96">
        <v>0.51814814814814814</v>
      </c>
      <c r="C283" s="2">
        <v>39.549999999999997</v>
      </c>
      <c r="D283" s="2">
        <v>6.35</v>
      </c>
      <c r="E283" s="2">
        <v>6.28</v>
      </c>
      <c r="F283" s="2">
        <v>35.67</v>
      </c>
      <c r="G283" s="119">
        <v>3.23</v>
      </c>
      <c r="H283" s="2">
        <v>24.54</v>
      </c>
      <c r="I283" s="2">
        <v>36.57</v>
      </c>
      <c r="J283" s="2">
        <v>1.35</v>
      </c>
      <c r="K283" s="2">
        <v>0.27500000000000002</v>
      </c>
      <c r="L283" s="97">
        <f t="shared" si="3"/>
        <v>50.946690000000011</v>
      </c>
    </row>
    <row r="284" spans="1:12" x14ac:dyDescent="0.3">
      <c r="A284" s="95">
        <v>45041</v>
      </c>
      <c r="B284" s="96">
        <v>0.51884259259259258</v>
      </c>
      <c r="C284" s="2">
        <v>38.92</v>
      </c>
      <c r="D284" s="2">
        <v>6.35</v>
      </c>
      <c r="E284" s="2">
        <v>6.28</v>
      </c>
      <c r="F284" s="2">
        <v>35.67</v>
      </c>
      <c r="G284" s="119">
        <v>3.24</v>
      </c>
      <c r="H284" s="2">
        <v>24.54</v>
      </c>
      <c r="I284" s="2">
        <v>36.61</v>
      </c>
      <c r="J284" s="2">
        <v>1.35</v>
      </c>
      <c r="K284" s="2">
        <v>0.27200000000000002</v>
      </c>
      <c r="L284" s="97">
        <f t="shared" si="3"/>
        <v>50.205270000000013</v>
      </c>
    </row>
    <row r="285" spans="1:12" x14ac:dyDescent="0.3">
      <c r="A285" s="95">
        <v>45041</v>
      </c>
      <c r="B285" s="96">
        <v>0.51953703703703702</v>
      </c>
      <c r="C285" s="2">
        <v>38.81</v>
      </c>
      <c r="D285" s="2">
        <v>6.35</v>
      </c>
      <c r="E285" s="2">
        <v>6.28</v>
      </c>
      <c r="F285" s="2">
        <v>35.659999999999997</v>
      </c>
      <c r="G285" s="119">
        <v>3.23</v>
      </c>
      <c r="H285" s="2">
        <v>24.54</v>
      </c>
      <c r="I285" s="2">
        <v>36.590000000000003</v>
      </c>
      <c r="J285" s="2">
        <v>1.35</v>
      </c>
      <c r="K285" s="2">
        <v>0.27200000000000002</v>
      </c>
      <c r="L285" s="97">
        <f t="shared" si="3"/>
        <v>50.205270000000013</v>
      </c>
    </row>
    <row r="286" spans="1:12" x14ac:dyDescent="0.3">
      <c r="A286" s="95">
        <v>45041</v>
      </c>
      <c r="B286" s="96">
        <v>0.52023148148148146</v>
      </c>
      <c r="C286" s="2">
        <v>38.78</v>
      </c>
      <c r="D286" s="2">
        <v>6.35</v>
      </c>
      <c r="E286" s="2">
        <v>6.28</v>
      </c>
      <c r="F286" s="2">
        <v>35.659999999999997</v>
      </c>
      <c r="G286" s="119">
        <v>3.24</v>
      </c>
      <c r="H286" s="2">
        <v>24.54</v>
      </c>
      <c r="I286" s="2">
        <v>36.58</v>
      </c>
      <c r="J286" s="2">
        <v>1.35</v>
      </c>
      <c r="K286" s="2">
        <v>0.27200000000000002</v>
      </c>
      <c r="L286" s="97">
        <f t="shared" si="3"/>
        <v>50.205270000000013</v>
      </c>
    </row>
    <row r="287" spans="1:12" x14ac:dyDescent="0.3">
      <c r="A287" s="95">
        <v>45041</v>
      </c>
      <c r="B287" s="96">
        <v>0.5209259259259259</v>
      </c>
      <c r="C287" s="2">
        <v>38.74</v>
      </c>
      <c r="D287" s="2">
        <v>6.35</v>
      </c>
      <c r="E287" s="2">
        <v>6.28</v>
      </c>
      <c r="F287" s="2">
        <v>35.69</v>
      </c>
      <c r="G287" s="119">
        <v>3.24</v>
      </c>
      <c r="H287" s="2">
        <v>24.54</v>
      </c>
      <c r="I287" s="2">
        <v>36.61</v>
      </c>
      <c r="J287" s="2">
        <v>1.35</v>
      </c>
      <c r="K287" s="2">
        <v>0.27200000000000002</v>
      </c>
      <c r="L287" s="97">
        <f t="shared" si="3"/>
        <v>50.205270000000013</v>
      </c>
    </row>
    <row r="288" spans="1:12" x14ac:dyDescent="0.3">
      <c r="A288" s="95">
        <v>45041</v>
      </c>
      <c r="B288" s="96">
        <v>0.52162037037037035</v>
      </c>
      <c r="C288" s="2">
        <v>38.76</v>
      </c>
      <c r="D288" s="2">
        <v>6.35</v>
      </c>
      <c r="E288" s="2">
        <v>6.28</v>
      </c>
      <c r="F288" s="2">
        <v>35.67</v>
      </c>
      <c r="G288" s="119">
        <v>3.2</v>
      </c>
      <c r="H288" s="2">
        <v>24.54</v>
      </c>
      <c r="I288" s="2">
        <v>36.68</v>
      </c>
      <c r="J288" s="2">
        <v>1.35</v>
      </c>
      <c r="K288" s="2">
        <v>0.27200000000000002</v>
      </c>
      <c r="L288" s="97">
        <f t="shared" si="3"/>
        <v>50.205270000000013</v>
      </c>
    </row>
    <row r="289" spans="1:13" x14ac:dyDescent="0.3">
      <c r="A289" s="95">
        <v>45041</v>
      </c>
      <c r="B289" s="96">
        <v>0.52231481481481479</v>
      </c>
      <c r="C289" s="2">
        <v>38.700000000000003</v>
      </c>
      <c r="D289" s="2">
        <v>6.35</v>
      </c>
      <c r="E289" s="2">
        <v>6.28</v>
      </c>
      <c r="F289" s="2">
        <v>35.67</v>
      </c>
      <c r="G289" s="119">
        <v>3.22</v>
      </c>
      <c r="H289" s="2">
        <v>24.54</v>
      </c>
      <c r="I289" s="2">
        <v>36.76</v>
      </c>
      <c r="J289" s="2">
        <v>1.35</v>
      </c>
      <c r="K289" s="2">
        <v>0.27100000000000002</v>
      </c>
      <c r="L289" s="97">
        <f t="shared" si="3"/>
        <v>49.958130000000011</v>
      </c>
    </row>
    <row r="290" spans="1:13" x14ac:dyDescent="0.3">
      <c r="A290" s="95">
        <v>45041</v>
      </c>
      <c r="B290" s="96">
        <v>0.52300925925925923</v>
      </c>
      <c r="C290" s="2">
        <v>38.53</v>
      </c>
      <c r="D290" s="2">
        <v>6.35</v>
      </c>
      <c r="E290" s="2">
        <v>6.28</v>
      </c>
      <c r="F290" s="2">
        <v>34.65</v>
      </c>
      <c r="G290" s="119">
        <v>4.82</v>
      </c>
      <c r="H290" s="2">
        <v>24.54</v>
      </c>
      <c r="I290" s="2">
        <v>36.79</v>
      </c>
      <c r="J290" s="2">
        <v>1.35</v>
      </c>
      <c r="K290" s="2">
        <v>0.27100000000000002</v>
      </c>
      <c r="L290" s="97">
        <f t="shared" si="3"/>
        <v>49.958130000000011</v>
      </c>
      <c r="M290" s="2" t="s">
        <v>136</v>
      </c>
    </row>
    <row r="291" spans="1:13" x14ac:dyDescent="0.3">
      <c r="A291" s="95">
        <v>45041</v>
      </c>
      <c r="B291" s="96">
        <v>0.52370370370370367</v>
      </c>
      <c r="C291" s="2">
        <v>26.17</v>
      </c>
      <c r="D291" s="2">
        <v>6.35</v>
      </c>
      <c r="E291" s="2">
        <v>6.28</v>
      </c>
      <c r="F291" s="2">
        <v>6.1</v>
      </c>
      <c r="G291" s="119">
        <v>0.49</v>
      </c>
      <c r="H291" s="2">
        <v>24.54</v>
      </c>
      <c r="I291" s="2">
        <v>36.83</v>
      </c>
      <c r="J291" s="2">
        <v>1.35</v>
      </c>
      <c r="K291" s="2">
        <v>0.20200000000000001</v>
      </c>
      <c r="L291" s="97">
        <f t="shared" si="3"/>
        <v>32.905470000000008</v>
      </c>
      <c r="M291" s="2" t="s">
        <v>78</v>
      </c>
    </row>
    <row r="292" spans="1:13" x14ac:dyDescent="0.3">
      <c r="A292" s="95">
        <v>45041</v>
      </c>
      <c r="B292" s="96">
        <v>0.52439814814814811</v>
      </c>
      <c r="C292" s="2">
        <v>11.1</v>
      </c>
      <c r="D292" s="2">
        <v>6.35</v>
      </c>
      <c r="E292" s="2">
        <v>6.28</v>
      </c>
      <c r="F292" s="2">
        <v>-0.57999999999999996</v>
      </c>
      <c r="G292" s="119">
        <v>3.3</v>
      </c>
      <c r="H292" s="2">
        <v>24.54</v>
      </c>
      <c r="I292" s="2">
        <v>36.92</v>
      </c>
      <c r="J292" s="2">
        <v>1.35</v>
      </c>
      <c r="K292" s="2">
        <v>7.1999999999999995E-2</v>
      </c>
      <c r="L292" s="97">
        <f t="shared" ref="L292:L298" si="4">9.8-((0.0764-K292)*128.31)</f>
        <v>9.235436</v>
      </c>
    </row>
    <row r="293" spans="1:13" x14ac:dyDescent="0.3">
      <c r="A293" s="95">
        <v>45041</v>
      </c>
      <c r="B293" s="96">
        <v>0.52509259259259256</v>
      </c>
      <c r="C293" s="2">
        <v>7.98</v>
      </c>
      <c r="D293" s="2">
        <v>6.35</v>
      </c>
      <c r="E293" s="2">
        <v>6.28</v>
      </c>
      <c r="F293" s="2">
        <v>-0.59</v>
      </c>
      <c r="G293" s="119">
        <v>3.36</v>
      </c>
      <c r="H293" s="2">
        <v>24.54</v>
      </c>
      <c r="I293" s="2">
        <v>37.119999999999997</v>
      </c>
      <c r="J293" s="2">
        <v>1.35</v>
      </c>
      <c r="K293" s="2">
        <v>2.1999999999999999E-2</v>
      </c>
      <c r="L293" s="97">
        <f t="shared" si="4"/>
        <v>2.8199360000000011</v>
      </c>
    </row>
    <row r="294" spans="1:13" x14ac:dyDescent="0.3">
      <c r="A294" s="95">
        <v>45041</v>
      </c>
      <c r="B294" s="96">
        <v>0.52578703703703711</v>
      </c>
      <c r="C294" s="2">
        <v>7.18</v>
      </c>
      <c r="D294" s="2">
        <v>6.35</v>
      </c>
      <c r="E294" s="2">
        <v>6.28</v>
      </c>
      <c r="F294" s="2">
        <v>-0.64</v>
      </c>
      <c r="G294" s="119">
        <v>3.37</v>
      </c>
      <c r="H294" s="2">
        <v>24.54</v>
      </c>
      <c r="I294" s="2">
        <v>37.229999999999997</v>
      </c>
      <c r="J294" s="2">
        <v>1.35</v>
      </c>
      <c r="K294" s="2">
        <v>5.0000000000000001E-3</v>
      </c>
      <c r="L294" s="97">
        <f t="shared" si="4"/>
        <v>0.6386660000000024</v>
      </c>
    </row>
    <row r="295" spans="1:13" x14ac:dyDescent="0.3">
      <c r="A295" s="95">
        <v>45041</v>
      </c>
      <c r="B295" s="96">
        <v>0.52648148148148144</v>
      </c>
      <c r="C295" s="2">
        <v>6.97</v>
      </c>
      <c r="D295" s="2">
        <v>6.35</v>
      </c>
      <c r="E295" s="2">
        <v>6.28</v>
      </c>
      <c r="F295" s="2">
        <v>-0.65</v>
      </c>
      <c r="G295" s="119">
        <v>3.34</v>
      </c>
      <c r="H295" s="2">
        <v>24.54</v>
      </c>
      <c r="I295" s="2">
        <v>37.28</v>
      </c>
      <c r="J295" s="2">
        <v>1.35</v>
      </c>
      <c r="K295" s="2">
        <v>0</v>
      </c>
      <c r="L295" s="97">
        <f t="shared" si="4"/>
        <v>-2.8839999999981103E-3</v>
      </c>
    </row>
    <row r="296" spans="1:13" x14ac:dyDescent="0.3">
      <c r="A296" s="95">
        <v>45041</v>
      </c>
      <c r="B296" s="96">
        <v>0.52717592592592599</v>
      </c>
      <c r="C296" s="2">
        <v>6.89</v>
      </c>
      <c r="D296" s="2">
        <v>6.35</v>
      </c>
      <c r="E296" s="2">
        <v>6.28</v>
      </c>
      <c r="F296" s="2">
        <v>-0.67</v>
      </c>
      <c r="G296" s="119">
        <v>3.31</v>
      </c>
      <c r="H296" s="2">
        <v>24.54</v>
      </c>
      <c r="I296" s="2">
        <v>37.32</v>
      </c>
      <c r="J296" s="2">
        <v>1.35</v>
      </c>
      <c r="K296" s="2">
        <v>-1E-3</v>
      </c>
      <c r="L296" s="97">
        <f t="shared" si="4"/>
        <v>-0.13119399999999892</v>
      </c>
    </row>
    <row r="297" spans="1:13" x14ac:dyDescent="0.3">
      <c r="A297" s="95">
        <v>45041</v>
      </c>
      <c r="B297" s="96">
        <v>0.52787037037037032</v>
      </c>
      <c r="C297" s="2">
        <v>6.87</v>
      </c>
      <c r="D297" s="2">
        <v>6.35</v>
      </c>
      <c r="E297" s="2">
        <v>6.28</v>
      </c>
      <c r="F297" s="2">
        <v>-0.7</v>
      </c>
      <c r="G297" s="119">
        <v>3.32</v>
      </c>
      <c r="H297" s="2">
        <v>24.54</v>
      </c>
      <c r="I297" s="2">
        <v>37.340000000000003</v>
      </c>
      <c r="J297" s="2">
        <v>1.35</v>
      </c>
      <c r="K297" s="2">
        <v>-2E-3</v>
      </c>
      <c r="L297" s="97">
        <f t="shared" si="4"/>
        <v>-0.25950399999999973</v>
      </c>
    </row>
    <row r="298" spans="1:13" x14ac:dyDescent="0.3">
      <c r="A298" s="95">
        <v>45041</v>
      </c>
      <c r="B298" s="96">
        <v>0.52856481481481488</v>
      </c>
      <c r="C298" s="2">
        <v>6.87</v>
      </c>
      <c r="D298" s="2">
        <v>6.35</v>
      </c>
      <c r="E298" s="2">
        <v>6.28</v>
      </c>
      <c r="F298" s="2">
        <v>-0.69</v>
      </c>
      <c r="G298" s="119">
        <v>3.32</v>
      </c>
      <c r="H298" s="2">
        <v>24.54</v>
      </c>
      <c r="I298" s="2">
        <v>37.33</v>
      </c>
      <c r="J298" s="2">
        <v>1.35</v>
      </c>
      <c r="K298" s="2">
        <v>-2E-3</v>
      </c>
      <c r="L298" s="97">
        <f t="shared" si="4"/>
        <v>-0.25950399999999973</v>
      </c>
    </row>
    <row r="300" spans="1:13" ht="46.8" x14ac:dyDescent="0.3">
      <c r="A300" s="95" t="str">
        <f>A11</f>
        <v>Date</v>
      </c>
      <c r="C300" s="120" t="str">
        <f>C11</f>
        <v>Conc. [PPM]</v>
      </c>
      <c r="D300" s="120" t="str">
        <f t="shared" ref="D300:L300" si="5">D11</f>
        <v>Inlet Flow [LPM]</v>
      </c>
      <c r="E300" s="120" t="str">
        <f t="shared" si="5"/>
        <v>Exhaust Flow [LPM]</v>
      </c>
      <c r="F300" s="120" t="str">
        <f t="shared" si="5"/>
        <v>TA Low Flow [ml/min]</v>
      </c>
      <c r="G300" s="121" t="str">
        <f t="shared" si="5"/>
        <v>TA High Flow [ml/min]</v>
      </c>
      <c r="H300" s="120" t="str">
        <f t="shared" si="5"/>
        <v>Temperature [C]</v>
      </c>
      <c r="I300" s="120" t="str">
        <f t="shared" si="5"/>
        <v>Humidity [%]</v>
      </c>
      <c r="J300" s="120" t="str">
        <f t="shared" si="5"/>
        <v>DHS Carrier  [LPM]</v>
      </c>
      <c r="K300" s="120" t="str">
        <f t="shared" si="5"/>
        <v>IR Volt Out [AU]</v>
      </c>
      <c r="L300" s="120" t="str">
        <f t="shared" si="5"/>
        <v>Piecewise Conc. [PPM]</v>
      </c>
    </row>
    <row r="301" spans="1:13" x14ac:dyDescent="0.3">
      <c r="A301" s="95">
        <f>A12</f>
        <v>45041</v>
      </c>
      <c r="B301" s="2" t="s">
        <v>1</v>
      </c>
      <c r="C301" s="92">
        <f t="shared" ref="C301:K301" si="6">AVERAGE(C52:C290)</f>
        <v>38.137280334728018</v>
      </c>
      <c r="D301" s="92">
        <f t="shared" si="6"/>
        <v>6.349999999999981</v>
      </c>
      <c r="E301" s="92">
        <f t="shared" si="6"/>
        <v>6.2799999999999772</v>
      </c>
      <c r="F301" s="92">
        <f t="shared" si="6"/>
        <v>35.664016736401663</v>
      </c>
      <c r="G301" s="122">
        <f t="shared" si="6"/>
        <v>2.8508368200836824</v>
      </c>
      <c r="H301" s="92">
        <f>AVERAGE(H52:H290)</f>
        <v>24.266150627615026</v>
      </c>
      <c r="I301" s="92">
        <f t="shared" si="6"/>
        <v>37.764435146443539</v>
      </c>
      <c r="J301" s="92">
        <f t="shared" si="6"/>
        <v>1.3500000000000016</v>
      </c>
      <c r="K301" s="127">
        <f t="shared" si="6"/>
        <v>0.26873221757322141</v>
      </c>
      <c r="L301" s="123">
        <f>AVERAGE(L52:L290)</f>
        <v>49.397670251046002</v>
      </c>
    </row>
    <row r="302" spans="1:13" x14ac:dyDescent="0.3">
      <c r="B302" s="2" t="s">
        <v>79</v>
      </c>
      <c r="C302" s="92">
        <f t="shared" ref="C302:K302" si="7">STDEV(C52:C290)</f>
        <v>2.3201946204024404</v>
      </c>
      <c r="D302" s="92">
        <f t="shared" si="7"/>
        <v>1.8690890081969294E-14</v>
      </c>
      <c r="E302" s="92">
        <f t="shared" si="7"/>
        <v>2.3141102006247696E-14</v>
      </c>
      <c r="F302" s="92">
        <f t="shared" si="7"/>
        <v>6.6936064221807048E-2</v>
      </c>
      <c r="G302" s="122">
        <f t="shared" si="7"/>
        <v>0.31122307271716459</v>
      </c>
      <c r="H302" s="92">
        <f t="shared" si="7"/>
        <v>0.21175198130298289</v>
      </c>
      <c r="I302" s="92">
        <f t="shared" si="7"/>
        <v>0.58523893972860652</v>
      </c>
      <c r="J302" s="92">
        <f t="shared" si="7"/>
        <v>1.5575741734974411E-15</v>
      </c>
      <c r="K302" s="127">
        <f t="shared" si="7"/>
        <v>1.0000601226608301E-2</v>
      </c>
      <c r="L302" s="123">
        <f>STDEV(L52:L290)</f>
        <v>2.4715485871439764</v>
      </c>
    </row>
    <row r="304" spans="1:13" x14ac:dyDescent="0.3">
      <c r="A304" s="236" t="s">
        <v>137</v>
      </c>
      <c r="B304" s="236"/>
      <c r="C304" s="236"/>
      <c r="D304" s="236"/>
      <c r="E304" s="236"/>
      <c r="F304" s="236"/>
      <c r="G304" s="236"/>
      <c r="H304" s="236"/>
      <c r="I304" s="236"/>
      <c r="J304" s="236"/>
      <c r="K304" s="236"/>
      <c r="L304" s="236"/>
    </row>
  </sheetData>
  <mergeCells count="2">
    <mergeCell ref="A10:G10"/>
    <mergeCell ref="A304:L304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CF9D8B-4ADB-4D61-B6EF-1245E284F20F}">
  <dimension ref="A1:F302"/>
  <sheetViews>
    <sheetView workbookViewId="0">
      <pane ySplit="11" topLeftCell="A289" activePane="bottomLeft" state="frozen"/>
      <selection pane="bottomLeft" activeCell="E301" sqref="E301"/>
    </sheetView>
  </sheetViews>
  <sheetFormatPr defaultColWidth="9.109375" defaultRowHeight="15.6" x14ac:dyDescent="0.3"/>
  <cols>
    <col min="1" max="1" width="10.6640625" style="2" bestFit="1" customWidth="1"/>
    <col min="2" max="2" width="9.6640625" style="2" customWidth="1"/>
    <col min="3" max="5" width="12.6640625" style="2" customWidth="1"/>
    <col min="6" max="6" width="9.6640625" style="2" customWidth="1"/>
    <col min="7" max="16384" width="9.109375" style="2"/>
  </cols>
  <sheetData>
    <row r="1" spans="1:6" x14ac:dyDescent="0.3">
      <c r="A1" s="2" t="s">
        <v>58</v>
      </c>
    </row>
    <row r="2" spans="1:6" x14ac:dyDescent="0.3">
      <c r="A2" s="2" t="s">
        <v>127</v>
      </c>
    </row>
    <row r="3" spans="1:6" x14ac:dyDescent="0.3">
      <c r="A3" s="2" t="s">
        <v>139</v>
      </c>
      <c r="D3" s="2" t="s">
        <v>140</v>
      </c>
    </row>
    <row r="4" spans="1:6" x14ac:dyDescent="0.3">
      <c r="A4" s="2" t="s">
        <v>62</v>
      </c>
    </row>
    <row r="5" spans="1:6" x14ac:dyDescent="0.3">
      <c r="A5" s="2" t="s">
        <v>63</v>
      </c>
    </row>
    <row r="6" spans="1:6" x14ac:dyDescent="0.3">
      <c r="A6" s="2" t="s">
        <v>123</v>
      </c>
    </row>
    <row r="8" spans="1:6" x14ac:dyDescent="0.3">
      <c r="A8" s="2" t="s">
        <v>130</v>
      </c>
    </row>
    <row r="9" spans="1:6" x14ac:dyDescent="0.3">
      <c r="A9" s="2" t="s">
        <v>141</v>
      </c>
    </row>
    <row r="10" spans="1:6" x14ac:dyDescent="0.3">
      <c r="A10" s="2" t="s">
        <v>138</v>
      </c>
    </row>
    <row r="11" spans="1:6" ht="30" customHeight="1" x14ac:dyDescent="0.3">
      <c r="A11" s="2" t="s">
        <v>0</v>
      </c>
      <c r="B11" s="2" t="s">
        <v>67</v>
      </c>
      <c r="C11" s="94" t="s">
        <v>70</v>
      </c>
      <c r="D11" s="94" t="s">
        <v>69</v>
      </c>
      <c r="E11" s="94" t="s">
        <v>73</v>
      </c>
      <c r="F11" s="94" t="s">
        <v>74</v>
      </c>
    </row>
    <row r="12" spans="1:6" x14ac:dyDescent="0.3">
      <c r="A12" s="95">
        <v>45041</v>
      </c>
      <c r="B12" s="96">
        <v>0.32995370370370369</v>
      </c>
      <c r="C12" s="2">
        <v>6.28</v>
      </c>
      <c r="D12" s="2">
        <v>6.74</v>
      </c>
      <c r="E12" s="2">
        <v>24.13</v>
      </c>
      <c r="F12" s="2">
        <v>32.479999999999997</v>
      </c>
    </row>
    <row r="13" spans="1:6" x14ac:dyDescent="0.3">
      <c r="A13" s="95">
        <v>45041</v>
      </c>
      <c r="B13" s="96">
        <v>0.33064814814814814</v>
      </c>
      <c r="C13" s="2">
        <v>6.28</v>
      </c>
      <c r="D13" s="2">
        <v>6.74</v>
      </c>
      <c r="E13" s="2">
        <v>24.13</v>
      </c>
      <c r="F13" s="2">
        <v>32.47</v>
      </c>
    </row>
    <row r="14" spans="1:6" x14ac:dyDescent="0.3">
      <c r="A14" s="95">
        <v>45041</v>
      </c>
      <c r="B14" s="96">
        <v>0.33134259259259258</v>
      </c>
      <c r="C14" s="2">
        <v>6.28</v>
      </c>
      <c r="D14" s="2">
        <v>6.74</v>
      </c>
      <c r="E14" s="2">
        <v>24.13</v>
      </c>
      <c r="F14" s="2">
        <v>32.47</v>
      </c>
    </row>
    <row r="15" spans="1:6" x14ac:dyDescent="0.3">
      <c r="A15" s="95">
        <v>45041</v>
      </c>
      <c r="B15" s="96">
        <v>0.33203703703703707</v>
      </c>
      <c r="C15" s="2">
        <v>6.28</v>
      </c>
      <c r="D15" s="2">
        <v>6.74</v>
      </c>
      <c r="E15" s="2">
        <v>24.13</v>
      </c>
      <c r="F15" s="2">
        <v>32.47</v>
      </c>
    </row>
    <row r="16" spans="1:6" x14ac:dyDescent="0.3">
      <c r="A16" s="95">
        <v>45041</v>
      </c>
      <c r="B16" s="96">
        <v>0.33273148148148146</v>
      </c>
      <c r="C16" s="2">
        <v>6.28</v>
      </c>
      <c r="D16" s="2">
        <v>6.74</v>
      </c>
      <c r="E16" s="2">
        <v>24.12</v>
      </c>
      <c r="F16" s="2">
        <v>32.47</v>
      </c>
    </row>
    <row r="17" spans="1:6" x14ac:dyDescent="0.3">
      <c r="A17" s="95">
        <v>45041</v>
      </c>
      <c r="B17" s="96">
        <v>0.33342592592592596</v>
      </c>
      <c r="C17" s="2">
        <v>6.28</v>
      </c>
      <c r="D17" s="2">
        <v>6.74</v>
      </c>
      <c r="E17" s="2">
        <v>24.12</v>
      </c>
      <c r="F17" s="2">
        <v>32.479999999999997</v>
      </c>
    </row>
    <row r="18" spans="1:6" x14ac:dyDescent="0.3">
      <c r="A18" s="95">
        <v>45041</v>
      </c>
      <c r="B18" s="96">
        <v>0.33412037037037035</v>
      </c>
      <c r="C18" s="2">
        <v>6.28</v>
      </c>
      <c r="D18" s="2">
        <v>6.74</v>
      </c>
      <c r="E18" s="2">
        <v>24.12</v>
      </c>
      <c r="F18" s="2">
        <v>32.51</v>
      </c>
    </row>
    <row r="19" spans="1:6" x14ac:dyDescent="0.3">
      <c r="A19" s="95">
        <v>45041</v>
      </c>
      <c r="B19" s="96">
        <v>0.33481481481481484</v>
      </c>
      <c r="C19" s="2">
        <v>6.28</v>
      </c>
      <c r="D19" s="2">
        <v>6.74</v>
      </c>
      <c r="E19" s="2">
        <v>24.12</v>
      </c>
      <c r="F19" s="2">
        <v>32.520000000000003</v>
      </c>
    </row>
    <row r="20" spans="1:6" x14ac:dyDescent="0.3">
      <c r="A20" s="95">
        <v>45041</v>
      </c>
      <c r="B20" s="96">
        <v>0.33550925925925923</v>
      </c>
      <c r="C20" s="2">
        <v>6.28</v>
      </c>
      <c r="D20" s="2">
        <v>6.74</v>
      </c>
      <c r="E20" s="2">
        <v>24.12</v>
      </c>
      <c r="F20" s="2">
        <v>32.549999999999997</v>
      </c>
    </row>
    <row r="21" spans="1:6" x14ac:dyDescent="0.3">
      <c r="A21" s="95">
        <v>45041</v>
      </c>
      <c r="B21" s="96">
        <v>0.33620370370370373</v>
      </c>
      <c r="C21" s="2">
        <v>6.28</v>
      </c>
      <c r="D21" s="2">
        <v>6.74</v>
      </c>
      <c r="E21" s="2">
        <v>24.12</v>
      </c>
      <c r="F21" s="2">
        <v>32.54</v>
      </c>
    </row>
    <row r="22" spans="1:6" x14ac:dyDescent="0.3">
      <c r="A22" s="95">
        <v>45041</v>
      </c>
      <c r="B22" s="96">
        <v>0.33689814814814811</v>
      </c>
      <c r="C22" s="2">
        <v>6.28</v>
      </c>
      <c r="D22" s="2">
        <v>6.74</v>
      </c>
      <c r="E22" s="2">
        <v>24.13</v>
      </c>
      <c r="F22" s="2">
        <v>32.51</v>
      </c>
    </row>
    <row r="23" spans="1:6" x14ac:dyDescent="0.3">
      <c r="A23" s="95">
        <v>45041</v>
      </c>
      <c r="B23" s="96">
        <v>0.33759259259259261</v>
      </c>
      <c r="C23" s="2">
        <v>6.28</v>
      </c>
      <c r="D23" s="2">
        <v>6.74</v>
      </c>
      <c r="E23" s="2">
        <v>24.12</v>
      </c>
      <c r="F23" s="2">
        <v>32.520000000000003</v>
      </c>
    </row>
    <row r="24" spans="1:6" x14ac:dyDescent="0.3">
      <c r="A24" s="95">
        <v>45041</v>
      </c>
      <c r="B24" s="96">
        <v>0.33828703703703705</v>
      </c>
      <c r="C24" s="2">
        <v>6.28</v>
      </c>
      <c r="D24" s="2">
        <v>6.74</v>
      </c>
      <c r="E24" s="2">
        <v>24.12</v>
      </c>
      <c r="F24" s="2">
        <v>32.57</v>
      </c>
    </row>
    <row r="25" spans="1:6" x14ac:dyDescent="0.3">
      <c r="A25" s="95">
        <v>45041</v>
      </c>
      <c r="B25" s="96">
        <v>0.33898148148148149</v>
      </c>
      <c r="C25" s="2">
        <v>6.28</v>
      </c>
      <c r="D25" s="2">
        <v>6.74</v>
      </c>
      <c r="E25" s="2">
        <v>24.12</v>
      </c>
      <c r="F25" s="2">
        <v>32.64</v>
      </c>
    </row>
    <row r="26" spans="1:6" x14ac:dyDescent="0.3">
      <c r="A26" s="95">
        <v>45041</v>
      </c>
      <c r="B26" s="96">
        <v>0.33967592592592594</v>
      </c>
      <c r="C26" s="2">
        <v>6.28</v>
      </c>
      <c r="D26" s="2">
        <v>6.74</v>
      </c>
      <c r="E26" s="2">
        <v>24.12</v>
      </c>
      <c r="F26" s="2">
        <v>32.65</v>
      </c>
    </row>
    <row r="27" spans="1:6" x14ac:dyDescent="0.3">
      <c r="A27" s="95">
        <v>45041</v>
      </c>
      <c r="B27" s="96">
        <v>0.34037037037037038</v>
      </c>
      <c r="C27" s="2">
        <v>6.28</v>
      </c>
      <c r="D27" s="2">
        <v>6.74</v>
      </c>
      <c r="E27" s="2">
        <v>24.12</v>
      </c>
      <c r="F27" s="2">
        <v>32.68</v>
      </c>
    </row>
    <row r="28" spans="1:6" x14ac:dyDescent="0.3">
      <c r="A28" s="95">
        <v>45041</v>
      </c>
      <c r="B28" s="96">
        <v>0.34106481481481482</v>
      </c>
      <c r="C28" s="2">
        <v>6.28</v>
      </c>
      <c r="D28" s="2">
        <v>6.74</v>
      </c>
      <c r="E28" s="2">
        <v>24.12</v>
      </c>
      <c r="F28" s="2">
        <v>32.729999999999997</v>
      </c>
    </row>
    <row r="29" spans="1:6" x14ac:dyDescent="0.3">
      <c r="A29" s="95">
        <v>45041</v>
      </c>
      <c r="B29" s="96">
        <v>0.34175925925925926</v>
      </c>
      <c r="C29" s="2">
        <v>6.28</v>
      </c>
      <c r="D29" s="2">
        <v>6.74</v>
      </c>
      <c r="E29" s="2">
        <v>24.12</v>
      </c>
      <c r="F29" s="2">
        <v>32.75</v>
      </c>
    </row>
    <row r="30" spans="1:6" x14ac:dyDescent="0.3">
      <c r="A30" s="95">
        <v>45041</v>
      </c>
      <c r="B30" s="96">
        <v>0.3424537037037037</v>
      </c>
      <c r="C30" s="2">
        <v>6.28</v>
      </c>
      <c r="D30" s="2">
        <v>6.74</v>
      </c>
      <c r="E30" s="2">
        <v>24.12</v>
      </c>
      <c r="F30" s="2">
        <v>32.82</v>
      </c>
    </row>
    <row r="31" spans="1:6" x14ac:dyDescent="0.3">
      <c r="A31" s="95">
        <v>45041</v>
      </c>
      <c r="B31" s="96">
        <v>0.34314814814814815</v>
      </c>
      <c r="C31" s="2">
        <v>6.28</v>
      </c>
      <c r="D31" s="2">
        <v>6.74</v>
      </c>
      <c r="E31" s="2">
        <v>24.13</v>
      </c>
      <c r="F31" s="2">
        <v>32.880000000000003</v>
      </c>
    </row>
    <row r="32" spans="1:6" x14ac:dyDescent="0.3">
      <c r="A32" s="95">
        <v>45041</v>
      </c>
      <c r="B32" s="96">
        <v>0.34384259259259259</v>
      </c>
      <c r="C32" s="2">
        <v>6.28</v>
      </c>
      <c r="D32" s="2">
        <v>6.74</v>
      </c>
      <c r="E32" s="2">
        <v>24.13</v>
      </c>
      <c r="F32" s="2">
        <v>32.909999999999997</v>
      </c>
    </row>
    <row r="33" spans="1:6" x14ac:dyDescent="0.3">
      <c r="A33" s="95">
        <v>45041</v>
      </c>
      <c r="B33" s="96">
        <v>0.34453703703703703</v>
      </c>
      <c r="C33" s="2">
        <v>6.28</v>
      </c>
      <c r="D33" s="2">
        <v>6.74</v>
      </c>
      <c r="E33" s="2">
        <v>24.13</v>
      </c>
      <c r="F33" s="2">
        <v>32.92</v>
      </c>
    </row>
    <row r="34" spans="1:6" x14ac:dyDescent="0.3">
      <c r="A34" s="95">
        <v>45041</v>
      </c>
      <c r="B34" s="96">
        <v>0.34523148148148147</v>
      </c>
      <c r="C34" s="2">
        <v>6.28</v>
      </c>
      <c r="D34" s="2">
        <v>6.74</v>
      </c>
      <c r="E34" s="2">
        <v>24.12</v>
      </c>
      <c r="F34" s="2">
        <v>32.9</v>
      </c>
    </row>
    <row r="35" spans="1:6" x14ac:dyDescent="0.3">
      <c r="A35" s="95">
        <v>45041</v>
      </c>
      <c r="B35" s="96">
        <v>0.34592592592592591</v>
      </c>
      <c r="C35" s="2">
        <v>6.28</v>
      </c>
      <c r="D35" s="2">
        <v>6.74</v>
      </c>
      <c r="E35" s="2">
        <v>24.12</v>
      </c>
      <c r="F35" s="2">
        <v>32.89</v>
      </c>
    </row>
    <row r="36" spans="1:6" x14ac:dyDescent="0.3">
      <c r="A36" s="95">
        <v>45041</v>
      </c>
      <c r="B36" s="96">
        <v>0.34662037037037036</v>
      </c>
      <c r="C36" s="2">
        <v>6.28</v>
      </c>
      <c r="D36" s="2">
        <v>6.74</v>
      </c>
      <c r="E36" s="2">
        <v>24.13</v>
      </c>
      <c r="F36" s="2">
        <v>32.99</v>
      </c>
    </row>
    <row r="37" spans="1:6" x14ac:dyDescent="0.3">
      <c r="A37" s="95">
        <v>45041</v>
      </c>
      <c r="B37" s="96">
        <v>0.3473148148148148</v>
      </c>
      <c r="C37" s="2">
        <v>6.28</v>
      </c>
      <c r="D37" s="2">
        <v>6.74</v>
      </c>
      <c r="E37" s="2">
        <v>24.13</v>
      </c>
      <c r="F37" s="2">
        <v>33.130000000000003</v>
      </c>
    </row>
    <row r="38" spans="1:6" x14ac:dyDescent="0.3">
      <c r="A38" s="95">
        <v>45041</v>
      </c>
      <c r="B38" s="96">
        <v>0.34800925925925924</v>
      </c>
      <c r="C38" s="2">
        <v>6.28</v>
      </c>
      <c r="D38" s="2">
        <v>6.74</v>
      </c>
      <c r="E38" s="2">
        <v>24.12</v>
      </c>
      <c r="F38" s="2">
        <v>33.049999999999997</v>
      </c>
    </row>
    <row r="39" spans="1:6" x14ac:dyDescent="0.3">
      <c r="A39" s="95">
        <v>45041</v>
      </c>
      <c r="B39" s="96">
        <v>0.34870370370370374</v>
      </c>
      <c r="C39" s="2">
        <v>6.28</v>
      </c>
      <c r="D39" s="2">
        <v>6.74</v>
      </c>
      <c r="E39" s="2">
        <v>24.12</v>
      </c>
      <c r="F39" s="2">
        <v>32.96</v>
      </c>
    </row>
    <row r="40" spans="1:6" x14ac:dyDescent="0.3">
      <c r="A40" s="95">
        <v>45041</v>
      </c>
      <c r="B40" s="96">
        <v>0.34939814814814812</v>
      </c>
      <c r="C40" s="2">
        <v>6.28</v>
      </c>
      <c r="D40" s="2">
        <v>6.74</v>
      </c>
      <c r="E40" s="2">
        <v>24.12</v>
      </c>
      <c r="F40" s="2">
        <v>32.99</v>
      </c>
    </row>
    <row r="41" spans="1:6" x14ac:dyDescent="0.3">
      <c r="A41" s="95">
        <v>45041</v>
      </c>
      <c r="B41" s="96">
        <v>0.35009259259259262</v>
      </c>
      <c r="C41" s="2">
        <v>6.28</v>
      </c>
      <c r="D41" s="2">
        <v>6.74</v>
      </c>
      <c r="E41" s="2">
        <v>24.12</v>
      </c>
      <c r="F41" s="2">
        <v>32.950000000000003</v>
      </c>
    </row>
    <row r="42" spans="1:6" x14ac:dyDescent="0.3">
      <c r="A42" s="95">
        <v>45041</v>
      </c>
      <c r="B42" s="96">
        <v>0.35078703703703701</v>
      </c>
      <c r="C42" s="2">
        <v>6.28</v>
      </c>
      <c r="D42" s="2">
        <v>6.74</v>
      </c>
      <c r="E42" s="2">
        <v>24.12</v>
      </c>
      <c r="F42" s="2">
        <v>32.909999999999997</v>
      </c>
    </row>
    <row r="43" spans="1:6" x14ac:dyDescent="0.3">
      <c r="A43" s="95">
        <v>45041</v>
      </c>
      <c r="B43" s="96">
        <v>0.35148148148148151</v>
      </c>
      <c r="C43" s="2">
        <v>6.28</v>
      </c>
      <c r="D43" s="2">
        <v>6.74</v>
      </c>
      <c r="E43" s="2">
        <v>24.12</v>
      </c>
      <c r="F43" s="2">
        <v>33.03</v>
      </c>
    </row>
    <row r="44" spans="1:6" x14ac:dyDescent="0.3">
      <c r="A44" s="95">
        <v>45041</v>
      </c>
      <c r="B44" s="96">
        <v>0.35217592592592589</v>
      </c>
      <c r="C44" s="2">
        <v>6.28</v>
      </c>
      <c r="D44" s="2">
        <v>6.74</v>
      </c>
      <c r="E44" s="2">
        <v>24.13</v>
      </c>
      <c r="F44" s="2">
        <v>33.03</v>
      </c>
    </row>
    <row r="45" spans="1:6" x14ac:dyDescent="0.3">
      <c r="A45" s="95">
        <v>45041</v>
      </c>
      <c r="B45" s="96">
        <v>0.35287037037037039</v>
      </c>
      <c r="C45" s="2">
        <v>6.28</v>
      </c>
      <c r="D45" s="2">
        <v>6.74</v>
      </c>
      <c r="E45" s="2">
        <v>24.12</v>
      </c>
      <c r="F45" s="2">
        <v>33</v>
      </c>
    </row>
    <row r="46" spans="1:6" x14ac:dyDescent="0.3">
      <c r="A46" s="95">
        <v>45041</v>
      </c>
      <c r="B46" s="96">
        <v>0.35356481481481478</v>
      </c>
      <c r="C46" s="2">
        <v>6.28</v>
      </c>
      <c r="D46" s="2">
        <v>6.74</v>
      </c>
      <c r="E46" s="2">
        <v>24.13</v>
      </c>
      <c r="F46" s="2">
        <v>33.090000000000003</v>
      </c>
    </row>
    <row r="47" spans="1:6" x14ac:dyDescent="0.3">
      <c r="A47" s="95">
        <v>45041</v>
      </c>
      <c r="B47" s="96">
        <v>0.35425925925925927</v>
      </c>
      <c r="C47" s="2">
        <v>6.28</v>
      </c>
      <c r="D47" s="2">
        <v>6.74</v>
      </c>
      <c r="E47" s="2">
        <v>24.13</v>
      </c>
      <c r="F47" s="2">
        <v>33.200000000000003</v>
      </c>
    </row>
    <row r="48" spans="1:6" x14ac:dyDescent="0.3">
      <c r="A48" s="95">
        <v>45041</v>
      </c>
      <c r="B48" s="96">
        <v>0.35495370370370366</v>
      </c>
      <c r="C48" s="2">
        <v>6.28</v>
      </c>
      <c r="D48" s="2">
        <v>6.74</v>
      </c>
      <c r="E48" s="2">
        <v>24.13</v>
      </c>
      <c r="F48" s="2">
        <v>33.380000000000003</v>
      </c>
    </row>
    <row r="49" spans="1:6" x14ac:dyDescent="0.3">
      <c r="A49" s="95">
        <v>45041</v>
      </c>
      <c r="B49" s="96">
        <v>0.35564814814814816</v>
      </c>
      <c r="C49" s="2">
        <v>6.28</v>
      </c>
      <c r="D49" s="2">
        <v>6.74</v>
      </c>
      <c r="E49" s="2">
        <v>24.12</v>
      </c>
      <c r="F49" s="2">
        <v>33.46</v>
      </c>
    </row>
    <row r="50" spans="1:6" x14ac:dyDescent="0.3">
      <c r="A50" s="95">
        <v>45041</v>
      </c>
      <c r="B50" s="96">
        <v>0.35634259259259254</v>
      </c>
      <c r="C50" s="2">
        <v>6.28</v>
      </c>
      <c r="D50" s="2">
        <v>6.74</v>
      </c>
      <c r="E50" s="2">
        <v>24.12</v>
      </c>
      <c r="F50" s="2">
        <v>33.58</v>
      </c>
    </row>
    <row r="51" spans="1:6" x14ac:dyDescent="0.3">
      <c r="A51" s="95">
        <v>45041</v>
      </c>
      <c r="B51" s="96">
        <v>0.35703703703703704</v>
      </c>
      <c r="C51" s="2">
        <v>6.28</v>
      </c>
      <c r="D51" s="2">
        <v>6.74</v>
      </c>
      <c r="E51" s="2">
        <v>24.12</v>
      </c>
      <c r="F51" s="2">
        <v>33.74</v>
      </c>
    </row>
    <row r="52" spans="1:6" x14ac:dyDescent="0.3">
      <c r="A52" s="95">
        <v>45041</v>
      </c>
      <c r="B52" s="96">
        <v>0.35773148148148143</v>
      </c>
      <c r="C52" s="2">
        <v>6.28</v>
      </c>
      <c r="D52" s="2">
        <v>6.74</v>
      </c>
      <c r="E52" s="2">
        <v>24.15</v>
      </c>
      <c r="F52" s="2">
        <v>33.89</v>
      </c>
    </row>
    <row r="53" spans="1:6" x14ac:dyDescent="0.3">
      <c r="A53" s="95">
        <v>45041</v>
      </c>
      <c r="B53" s="96">
        <v>0.35842592592592593</v>
      </c>
      <c r="C53" s="2">
        <v>6.28</v>
      </c>
      <c r="D53" s="2">
        <v>6.74</v>
      </c>
      <c r="E53" s="2">
        <v>24.2</v>
      </c>
      <c r="F53" s="2">
        <v>33.94</v>
      </c>
    </row>
    <row r="54" spans="1:6" x14ac:dyDescent="0.3">
      <c r="A54" s="95">
        <v>45041</v>
      </c>
      <c r="B54" s="96">
        <v>0.35912037037037042</v>
      </c>
      <c r="C54" s="2">
        <v>6.28</v>
      </c>
      <c r="D54" s="2">
        <v>6.74</v>
      </c>
      <c r="E54" s="2">
        <v>24.22</v>
      </c>
      <c r="F54" s="2">
        <v>34.049999999999997</v>
      </c>
    </row>
    <row r="55" spans="1:6" x14ac:dyDescent="0.3">
      <c r="A55" s="95">
        <v>45041</v>
      </c>
      <c r="B55" s="96">
        <v>0.35981481481481481</v>
      </c>
      <c r="C55" s="2">
        <v>6.28</v>
      </c>
      <c r="D55" s="2">
        <v>6.74</v>
      </c>
      <c r="E55" s="2">
        <v>24.29</v>
      </c>
      <c r="F55" s="2">
        <v>34.18</v>
      </c>
    </row>
    <row r="56" spans="1:6" x14ac:dyDescent="0.3">
      <c r="A56" s="95">
        <v>45041</v>
      </c>
      <c r="B56" s="96">
        <v>0.36050925925925931</v>
      </c>
      <c r="C56" s="2">
        <v>6.28</v>
      </c>
      <c r="D56" s="2">
        <v>6.74</v>
      </c>
      <c r="E56" s="2">
        <v>24.32</v>
      </c>
      <c r="F56" s="2">
        <v>34.25</v>
      </c>
    </row>
    <row r="57" spans="1:6" x14ac:dyDescent="0.3">
      <c r="A57" s="95">
        <v>45041</v>
      </c>
      <c r="B57" s="96">
        <v>0.36120370370370369</v>
      </c>
      <c r="C57" s="2">
        <v>6.28</v>
      </c>
      <c r="D57" s="2">
        <v>6.74</v>
      </c>
      <c r="E57" s="2">
        <v>24.3</v>
      </c>
      <c r="F57" s="2">
        <v>34.35</v>
      </c>
    </row>
    <row r="58" spans="1:6" x14ac:dyDescent="0.3">
      <c r="A58" s="95">
        <v>45041</v>
      </c>
      <c r="B58" s="96">
        <v>0.36189814814814819</v>
      </c>
      <c r="C58" s="2">
        <v>6.28</v>
      </c>
      <c r="D58" s="2">
        <v>6.74</v>
      </c>
      <c r="E58" s="2">
        <v>24.3</v>
      </c>
      <c r="F58" s="2">
        <v>34.409999999999997</v>
      </c>
    </row>
    <row r="59" spans="1:6" x14ac:dyDescent="0.3">
      <c r="A59" s="95">
        <v>45041</v>
      </c>
      <c r="B59" s="96">
        <v>0.36259259259259258</v>
      </c>
      <c r="C59" s="2">
        <v>6.28</v>
      </c>
      <c r="D59" s="2">
        <v>6.74</v>
      </c>
      <c r="E59" s="2">
        <v>24.33</v>
      </c>
      <c r="F59" s="2">
        <v>34.450000000000003</v>
      </c>
    </row>
    <row r="60" spans="1:6" x14ac:dyDescent="0.3">
      <c r="A60" s="95">
        <v>45041</v>
      </c>
      <c r="B60" s="96">
        <v>0.36328703703703707</v>
      </c>
      <c r="C60" s="2">
        <v>6.28</v>
      </c>
      <c r="D60" s="2">
        <v>6.74</v>
      </c>
      <c r="E60" s="2">
        <v>24.33</v>
      </c>
      <c r="F60" s="2">
        <v>34.51</v>
      </c>
    </row>
    <row r="61" spans="1:6" x14ac:dyDescent="0.3">
      <c r="A61" s="95">
        <v>45041</v>
      </c>
      <c r="B61" s="96">
        <v>0.36398148148148146</v>
      </c>
      <c r="C61" s="2">
        <v>6.28</v>
      </c>
      <c r="D61" s="2">
        <v>6.74</v>
      </c>
      <c r="E61" s="2">
        <v>24.36</v>
      </c>
      <c r="F61" s="2">
        <v>34.64</v>
      </c>
    </row>
    <row r="62" spans="1:6" x14ac:dyDescent="0.3">
      <c r="A62" s="95">
        <v>45041</v>
      </c>
      <c r="B62" s="96">
        <v>0.36467592592592596</v>
      </c>
      <c r="C62" s="2">
        <v>6.28</v>
      </c>
      <c r="D62" s="2">
        <v>6.74</v>
      </c>
      <c r="E62" s="2">
        <v>24.38</v>
      </c>
      <c r="F62" s="2">
        <v>34.67</v>
      </c>
    </row>
    <row r="63" spans="1:6" x14ac:dyDescent="0.3">
      <c r="A63" s="95">
        <v>45041</v>
      </c>
      <c r="B63" s="96">
        <v>0.36537037037037035</v>
      </c>
      <c r="C63" s="2">
        <v>6.28</v>
      </c>
      <c r="D63" s="2">
        <v>6.74</v>
      </c>
      <c r="E63" s="2">
        <v>24.41</v>
      </c>
      <c r="F63" s="2">
        <v>34.74</v>
      </c>
    </row>
    <row r="64" spans="1:6" x14ac:dyDescent="0.3">
      <c r="A64" s="95">
        <v>45041</v>
      </c>
      <c r="B64" s="96">
        <v>0.36606481481481484</v>
      </c>
      <c r="C64" s="2">
        <v>6.28</v>
      </c>
      <c r="D64" s="2">
        <v>6.74</v>
      </c>
      <c r="E64" s="2">
        <v>24.4</v>
      </c>
      <c r="F64" s="2">
        <v>34.74</v>
      </c>
    </row>
    <row r="65" spans="1:6" x14ac:dyDescent="0.3">
      <c r="A65" s="95">
        <v>45041</v>
      </c>
      <c r="B65" s="96">
        <v>0.36675925925925923</v>
      </c>
      <c r="C65" s="2">
        <v>6.28</v>
      </c>
      <c r="D65" s="2">
        <v>6.74</v>
      </c>
      <c r="E65" s="2">
        <v>24.39</v>
      </c>
      <c r="F65" s="2">
        <v>34.69</v>
      </c>
    </row>
    <row r="66" spans="1:6" x14ac:dyDescent="0.3">
      <c r="A66" s="95">
        <v>45041</v>
      </c>
      <c r="B66" s="96">
        <v>0.36745370370370373</v>
      </c>
      <c r="C66" s="2">
        <v>6.28</v>
      </c>
      <c r="D66" s="2">
        <v>6.74</v>
      </c>
      <c r="E66" s="2">
        <v>24.4</v>
      </c>
      <c r="F66" s="2">
        <v>34.74</v>
      </c>
    </row>
    <row r="67" spans="1:6" x14ac:dyDescent="0.3">
      <c r="A67" s="95">
        <v>45041</v>
      </c>
      <c r="B67" s="96">
        <v>0.36814814814814811</v>
      </c>
      <c r="C67" s="2">
        <v>6.28</v>
      </c>
      <c r="D67" s="2">
        <v>6.74</v>
      </c>
      <c r="E67" s="2">
        <v>24.4</v>
      </c>
      <c r="F67" s="2">
        <v>34.729999999999997</v>
      </c>
    </row>
    <row r="68" spans="1:6" x14ac:dyDescent="0.3">
      <c r="A68" s="95">
        <v>45041</v>
      </c>
      <c r="B68" s="96">
        <v>0.36884259259259261</v>
      </c>
      <c r="C68" s="2">
        <v>6.28</v>
      </c>
      <c r="D68" s="2">
        <v>6.74</v>
      </c>
      <c r="E68" s="2">
        <v>24.39</v>
      </c>
      <c r="F68" s="2">
        <v>34.78</v>
      </c>
    </row>
    <row r="69" spans="1:6" x14ac:dyDescent="0.3">
      <c r="A69" s="95">
        <v>45041</v>
      </c>
      <c r="B69" s="96">
        <v>0.36953703703703705</v>
      </c>
      <c r="C69" s="2">
        <v>6.28</v>
      </c>
      <c r="D69" s="2">
        <v>6.74</v>
      </c>
      <c r="E69" s="2">
        <v>24.4</v>
      </c>
      <c r="F69" s="2">
        <v>34.770000000000003</v>
      </c>
    </row>
    <row r="70" spans="1:6" x14ac:dyDescent="0.3">
      <c r="A70" s="95">
        <v>45041</v>
      </c>
      <c r="B70" s="96">
        <v>0.37023148148148149</v>
      </c>
      <c r="C70" s="2">
        <v>6.28</v>
      </c>
      <c r="D70" s="2">
        <v>6.74</v>
      </c>
      <c r="E70" s="2">
        <v>24.4</v>
      </c>
      <c r="F70" s="2">
        <v>34.770000000000003</v>
      </c>
    </row>
    <row r="71" spans="1:6" x14ac:dyDescent="0.3">
      <c r="A71" s="95">
        <v>45041</v>
      </c>
      <c r="B71" s="96">
        <v>0.37092592592592594</v>
      </c>
      <c r="C71" s="2">
        <v>6.28</v>
      </c>
      <c r="D71" s="2">
        <v>6.74</v>
      </c>
      <c r="E71" s="2">
        <v>24.39</v>
      </c>
      <c r="F71" s="2">
        <v>34.79</v>
      </c>
    </row>
    <row r="72" spans="1:6" x14ac:dyDescent="0.3">
      <c r="A72" s="95">
        <v>45041</v>
      </c>
      <c r="B72" s="96">
        <v>0.37162037037037038</v>
      </c>
      <c r="C72" s="2">
        <v>6.28</v>
      </c>
      <c r="D72" s="2">
        <v>6.74</v>
      </c>
      <c r="E72" s="2">
        <v>24.39</v>
      </c>
      <c r="F72" s="2">
        <v>34.76</v>
      </c>
    </row>
    <row r="73" spans="1:6" x14ac:dyDescent="0.3">
      <c r="A73" s="95">
        <v>45041</v>
      </c>
      <c r="B73" s="96">
        <v>0.37231481481481482</v>
      </c>
      <c r="C73" s="2">
        <v>6.28</v>
      </c>
      <c r="D73" s="2">
        <v>6.74</v>
      </c>
      <c r="E73" s="2">
        <v>24.41</v>
      </c>
      <c r="F73" s="2">
        <v>34.75</v>
      </c>
    </row>
    <row r="74" spans="1:6" x14ac:dyDescent="0.3">
      <c r="A74" s="95">
        <v>45041</v>
      </c>
      <c r="B74" s="96">
        <v>0.37300925925925926</v>
      </c>
      <c r="C74" s="2">
        <v>6.28</v>
      </c>
      <c r="D74" s="2">
        <v>6.74</v>
      </c>
      <c r="E74" s="2">
        <v>24.36</v>
      </c>
      <c r="F74" s="2">
        <v>34.78</v>
      </c>
    </row>
    <row r="75" spans="1:6" x14ac:dyDescent="0.3">
      <c r="A75" s="95">
        <v>45041</v>
      </c>
      <c r="B75" s="96">
        <v>0.3737037037037037</v>
      </c>
      <c r="C75" s="2">
        <v>6.28</v>
      </c>
      <c r="D75" s="2">
        <v>6.74</v>
      </c>
      <c r="E75" s="2">
        <v>24.4</v>
      </c>
      <c r="F75" s="2">
        <v>34.78</v>
      </c>
    </row>
    <row r="76" spans="1:6" x14ac:dyDescent="0.3">
      <c r="A76" s="95">
        <v>45041</v>
      </c>
      <c r="B76" s="96">
        <v>0.37439814814814815</v>
      </c>
      <c r="C76" s="2">
        <v>6.28</v>
      </c>
      <c r="D76" s="2">
        <v>6.74</v>
      </c>
      <c r="E76" s="2">
        <v>24.42</v>
      </c>
      <c r="F76" s="2">
        <v>34.74</v>
      </c>
    </row>
    <row r="77" spans="1:6" x14ac:dyDescent="0.3">
      <c r="A77" s="95">
        <v>45041</v>
      </c>
      <c r="B77" s="96">
        <v>0.37509259259259259</v>
      </c>
      <c r="C77" s="2">
        <v>6.28</v>
      </c>
      <c r="D77" s="2">
        <v>6.74</v>
      </c>
      <c r="E77" s="2">
        <v>24.4</v>
      </c>
      <c r="F77" s="2">
        <v>34.770000000000003</v>
      </c>
    </row>
    <row r="78" spans="1:6" x14ac:dyDescent="0.3">
      <c r="A78" s="95">
        <v>45041</v>
      </c>
      <c r="B78" s="96">
        <v>0.37578703703703703</v>
      </c>
      <c r="C78" s="2">
        <v>6.28</v>
      </c>
      <c r="D78" s="2">
        <v>6.74</v>
      </c>
      <c r="E78" s="2">
        <v>24.41</v>
      </c>
      <c r="F78" s="2">
        <v>34.799999999999997</v>
      </c>
    </row>
    <row r="79" spans="1:6" x14ac:dyDescent="0.3">
      <c r="A79" s="95">
        <v>45041</v>
      </c>
      <c r="B79" s="96">
        <v>0.37648148148148147</v>
      </c>
      <c r="C79" s="2">
        <v>6.28</v>
      </c>
      <c r="D79" s="2">
        <v>6.74</v>
      </c>
      <c r="E79" s="2">
        <v>24.39</v>
      </c>
      <c r="F79" s="2">
        <v>34.79</v>
      </c>
    </row>
    <row r="80" spans="1:6" x14ac:dyDescent="0.3">
      <c r="A80" s="95">
        <v>45041</v>
      </c>
      <c r="B80" s="96">
        <v>0.37717592592592591</v>
      </c>
      <c r="C80" s="2">
        <v>6.28</v>
      </c>
      <c r="D80" s="2">
        <v>6.74</v>
      </c>
      <c r="E80" s="2">
        <v>24.38</v>
      </c>
      <c r="F80" s="2">
        <v>34.770000000000003</v>
      </c>
    </row>
    <row r="81" spans="1:6" x14ac:dyDescent="0.3">
      <c r="A81" s="95">
        <v>45041</v>
      </c>
      <c r="B81" s="96">
        <v>0.37787037037037036</v>
      </c>
      <c r="C81" s="2">
        <v>6.28</v>
      </c>
      <c r="D81" s="2">
        <v>6.74</v>
      </c>
      <c r="E81" s="2">
        <v>24.39</v>
      </c>
      <c r="F81" s="2">
        <v>34.770000000000003</v>
      </c>
    </row>
    <row r="82" spans="1:6" x14ac:dyDescent="0.3">
      <c r="A82" s="95">
        <v>45041</v>
      </c>
      <c r="B82" s="96">
        <v>0.3785648148148148</v>
      </c>
      <c r="C82" s="2">
        <v>6.28</v>
      </c>
      <c r="D82" s="2">
        <v>6.74</v>
      </c>
      <c r="E82" s="2">
        <v>24.4</v>
      </c>
      <c r="F82" s="2">
        <v>34.799999999999997</v>
      </c>
    </row>
    <row r="83" spans="1:6" x14ac:dyDescent="0.3">
      <c r="A83" s="95">
        <v>45041</v>
      </c>
      <c r="B83" s="96">
        <v>0.37925925925925924</v>
      </c>
      <c r="C83" s="2">
        <v>6.28</v>
      </c>
      <c r="D83" s="2">
        <v>6.74</v>
      </c>
      <c r="E83" s="2">
        <v>24.42</v>
      </c>
      <c r="F83" s="2">
        <v>34.85</v>
      </c>
    </row>
    <row r="84" spans="1:6" x14ac:dyDescent="0.3">
      <c r="A84" s="95">
        <v>45041</v>
      </c>
      <c r="B84" s="96">
        <v>0.37995370370370374</v>
      </c>
      <c r="C84" s="2">
        <v>6.28</v>
      </c>
      <c r="D84" s="2">
        <v>6.74</v>
      </c>
      <c r="E84" s="2">
        <v>24.4</v>
      </c>
      <c r="F84" s="2">
        <v>34.89</v>
      </c>
    </row>
    <row r="85" spans="1:6" x14ac:dyDescent="0.3">
      <c r="A85" s="95">
        <v>45041</v>
      </c>
      <c r="B85" s="96">
        <v>0.38064814814814812</v>
      </c>
      <c r="C85" s="2">
        <v>6.28</v>
      </c>
      <c r="D85" s="2">
        <v>6.74</v>
      </c>
      <c r="E85" s="2">
        <v>24.42</v>
      </c>
      <c r="F85" s="2">
        <v>34.950000000000003</v>
      </c>
    </row>
    <row r="86" spans="1:6" x14ac:dyDescent="0.3">
      <c r="A86" s="95">
        <v>45041</v>
      </c>
      <c r="B86" s="96">
        <v>0.38134259259259262</v>
      </c>
      <c r="C86" s="2">
        <v>6.28</v>
      </c>
      <c r="D86" s="2">
        <v>6.74</v>
      </c>
      <c r="E86" s="2">
        <v>24.43</v>
      </c>
      <c r="F86" s="2">
        <v>34.9</v>
      </c>
    </row>
    <row r="87" spans="1:6" x14ac:dyDescent="0.3">
      <c r="A87" s="95">
        <v>45041</v>
      </c>
      <c r="B87" s="96">
        <v>0.38203703703703701</v>
      </c>
      <c r="C87" s="2">
        <v>6.28</v>
      </c>
      <c r="D87" s="2">
        <v>6.74</v>
      </c>
      <c r="E87" s="2">
        <v>24.43</v>
      </c>
      <c r="F87" s="2">
        <v>34.86</v>
      </c>
    </row>
    <row r="88" spans="1:6" x14ac:dyDescent="0.3">
      <c r="A88" s="95">
        <v>45041</v>
      </c>
      <c r="B88" s="96">
        <v>0.38273148148148151</v>
      </c>
      <c r="C88" s="2">
        <v>6.28</v>
      </c>
      <c r="D88" s="2">
        <v>6.74</v>
      </c>
      <c r="E88" s="2">
        <v>24.43</v>
      </c>
      <c r="F88" s="2">
        <v>34.869999999999997</v>
      </c>
    </row>
    <row r="89" spans="1:6" x14ac:dyDescent="0.3">
      <c r="A89" s="95">
        <v>45041</v>
      </c>
      <c r="B89" s="96">
        <v>0.38342592592592589</v>
      </c>
      <c r="C89" s="2">
        <v>6.28</v>
      </c>
      <c r="D89" s="2">
        <v>6.74</v>
      </c>
      <c r="E89" s="2">
        <v>24.46</v>
      </c>
      <c r="F89" s="2">
        <v>34.82</v>
      </c>
    </row>
    <row r="90" spans="1:6" x14ac:dyDescent="0.3">
      <c r="A90" s="95">
        <v>45041</v>
      </c>
      <c r="B90" s="96">
        <v>0.38412037037037039</v>
      </c>
      <c r="C90" s="2">
        <v>6.28</v>
      </c>
      <c r="D90" s="2">
        <v>6.74</v>
      </c>
      <c r="E90" s="2">
        <v>24.5</v>
      </c>
      <c r="F90" s="2">
        <v>34.81</v>
      </c>
    </row>
    <row r="91" spans="1:6" x14ac:dyDescent="0.3">
      <c r="A91" s="95">
        <v>45041</v>
      </c>
      <c r="B91" s="96">
        <v>0.38481481481481478</v>
      </c>
      <c r="C91" s="2">
        <v>6.28</v>
      </c>
      <c r="D91" s="2">
        <v>6.74</v>
      </c>
      <c r="E91" s="2">
        <v>24.51</v>
      </c>
      <c r="F91" s="2">
        <v>34.83</v>
      </c>
    </row>
    <row r="92" spans="1:6" x14ac:dyDescent="0.3">
      <c r="A92" s="95">
        <v>45041</v>
      </c>
      <c r="B92" s="96">
        <v>0.38550925925925927</v>
      </c>
      <c r="C92" s="2">
        <v>6.28</v>
      </c>
      <c r="D92" s="2">
        <v>6.74</v>
      </c>
      <c r="E92" s="2">
        <v>24.52</v>
      </c>
      <c r="F92" s="2">
        <v>34.82</v>
      </c>
    </row>
    <row r="93" spans="1:6" x14ac:dyDescent="0.3">
      <c r="A93" s="95">
        <v>45041</v>
      </c>
      <c r="B93" s="96">
        <v>0.38620370370370366</v>
      </c>
      <c r="C93" s="2">
        <v>6.28</v>
      </c>
      <c r="D93" s="2">
        <v>6.74</v>
      </c>
      <c r="E93" s="2">
        <v>24.54</v>
      </c>
      <c r="F93" s="2">
        <v>34.86</v>
      </c>
    </row>
    <row r="94" spans="1:6" x14ac:dyDescent="0.3">
      <c r="A94" s="95">
        <v>45041</v>
      </c>
      <c r="B94" s="96">
        <v>0.38689814814814816</v>
      </c>
      <c r="C94" s="2">
        <v>6.28</v>
      </c>
      <c r="D94" s="2">
        <v>6.74</v>
      </c>
      <c r="E94" s="2">
        <v>24.55</v>
      </c>
      <c r="F94" s="2">
        <v>34.840000000000003</v>
      </c>
    </row>
    <row r="95" spans="1:6" x14ac:dyDescent="0.3">
      <c r="A95" s="95">
        <v>45041</v>
      </c>
      <c r="B95" s="96">
        <v>0.38759259259259254</v>
      </c>
      <c r="C95" s="2">
        <v>6.28</v>
      </c>
      <c r="D95" s="2">
        <v>6.74</v>
      </c>
      <c r="E95" s="2">
        <v>24.59</v>
      </c>
      <c r="F95" s="2">
        <v>34.869999999999997</v>
      </c>
    </row>
    <row r="96" spans="1:6" x14ac:dyDescent="0.3">
      <c r="A96" s="95">
        <v>45041</v>
      </c>
      <c r="B96" s="96">
        <v>0.38828703703703704</v>
      </c>
      <c r="C96" s="2">
        <v>6.28</v>
      </c>
      <c r="D96" s="2">
        <v>6.74</v>
      </c>
      <c r="E96" s="2">
        <v>24.63</v>
      </c>
      <c r="F96" s="2">
        <v>34.869999999999997</v>
      </c>
    </row>
    <row r="97" spans="1:6" x14ac:dyDescent="0.3">
      <c r="A97" s="95">
        <v>45041</v>
      </c>
      <c r="B97" s="96">
        <v>0.38898148148148143</v>
      </c>
      <c r="C97" s="2">
        <v>6.28</v>
      </c>
      <c r="D97" s="2">
        <v>6.74</v>
      </c>
      <c r="E97" s="2">
        <v>24.67</v>
      </c>
      <c r="F97" s="2">
        <v>34.82</v>
      </c>
    </row>
    <row r="98" spans="1:6" x14ac:dyDescent="0.3">
      <c r="A98" s="95">
        <v>45041</v>
      </c>
      <c r="B98" s="96">
        <v>0.38967592592592593</v>
      </c>
      <c r="C98" s="2">
        <v>6.28</v>
      </c>
      <c r="D98" s="2">
        <v>6.74</v>
      </c>
      <c r="E98" s="2">
        <v>24.71</v>
      </c>
      <c r="F98" s="2">
        <v>34.76</v>
      </c>
    </row>
    <row r="99" spans="1:6" x14ac:dyDescent="0.3">
      <c r="A99" s="95">
        <v>45041</v>
      </c>
      <c r="B99" s="96">
        <v>0.39037037037037042</v>
      </c>
      <c r="C99" s="2">
        <v>6.28</v>
      </c>
      <c r="D99" s="2">
        <v>6.74</v>
      </c>
      <c r="E99" s="2">
        <v>24.72</v>
      </c>
      <c r="F99" s="2">
        <v>34.74</v>
      </c>
    </row>
    <row r="100" spans="1:6" x14ac:dyDescent="0.3">
      <c r="A100" s="95">
        <v>45041</v>
      </c>
      <c r="B100" s="96">
        <v>0.39106481481481481</v>
      </c>
      <c r="C100" s="2">
        <v>6.28</v>
      </c>
      <c r="D100" s="2">
        <v>6.74</v>
      </c>
      <c r="E100" s="2">
        <v>24.72</v>
      </c>
      <c r="F100" s="2">
        <v>34.76</v>
      </c>
    </row>
    <row r="101" spans="1:6" x14ac:dyDescent="0.3">
      <c r="A101" s="95">
        <v>45041</v>
      </c>
      <c r="B101" s="96">
        <v>0.39175925925925931</v>
      </c>
      <c r="C101" s="2">
        <v>6.28</v>
      </c>
      <c r="D101" s="2">
        <v>6.74</v>
      </c>
      <c r="E101" s="2">
        <v>24.72</v>
      </c>
      <c r="F101" s="2">
        <v>34.67</v>
      </c>
    </row>
    <row r="102" spans="1:6" x14ac:dyDescent="0.3">
      <c r="A102" s="95">
        <v>45041</v>
      </c>
      <c r="B102" s="96">
        <v>0.39245370370370369</v>
      </c>
      <c r="C102" s="2">
        <v>6.28</v>
      </c>
      <c r="D102" s="2">
        <v>6.74</v>
      </c>
      <c r="E102" s="2">
        <v>24.72</v>
      </c>
      <c r="F102" s="2">
        <v>34.72</v>
      </c>
    </row>
    <row r="103" spans="1:6" x14ac:dyDescent="0.3">
      <c r="A103" s="95">
        <v>45041</v>
      </c>
      <c r="B103" s="96">
        <v>0.39314814814814819</v>
      </c>
      <c r="C103" s="2">
        <v>6.28</v>
      </c>
      <c r="D103" s="2">
        <v>6.74</v>
      </c>
      <c r="E103" s="2">
        <v>24.72</v>
      </c>
      <c r="F103" s="2">
        <v>34.770000000000003</v>
      </c>
    </row>
    <row r="104" spans="1:6" x14ac:dyDescent="0.3">
      <c r="A104" s="95">
        <v>45041</v>
      </c>
      <c r="B104" s="96">
        <v>0.39384259259259258</v>
      </c>
      <c r="C104" s="2">
        <v>6.28</v>
      </c>
      <c r="D104" s="2">
        <v>6.74</v>
      </c>
      <c r="E104" s="2">
        <v>24.72</v>
      </c>
      <c r="F104" s="2">
        <v>34.75</v>
      </c>
    </row>
    <row r="105" spans="1:6" x14ac:dyDescent="0.3">
      <c r="A105" s="95">
        <v>45041</v>
      </c>
      <c r="B105" s="96">
        <v>0.39453703703703707</v>
      </c>
      <c r="C105" s="2">
        <v>6.28</v>
      </c>
      <c r="D105" s="2">
        <v>6.74</v>
      </c>
      <c r="E105" s="2">
        <v>24.72</v>
      </c>
      <c r="F105" s="2">
        <v>34.76</v>
      </c>
    </row>
    <row r="106" spans="1:6" x14ac:dyDescent="0.3">
      <c r="A106" s="95">
        <v>45041</v>
      </c>
      <c r="B106" s="96">
        <v>0.39523148148148146</v>
      </c>
      <c r="C106" s="2">
        <v>6.28</v>
      </c>
      <c r="D106" s="2">
        <v>6.74</v>
      </c>
      <c r="E106" s="2">
        <v>24.72</v>
      </c>
      <c r="F106" s="2">
        <v>34.79</v>
      </c>
    </row>
    <row r="107" spans="1:6" x14ac:dyDescent="0.3">
      <c r="A107" s="95">
        <v>45041</v>
      </c>
      <c r="B107" s="96">
        <v>0.39592592592592596</v>
      </c>
      <c r="C107" s="2">
        <v>6.28</v>
      </c>
      <c r="D107" s="2">
        <v>6.74</v>
      </c>
      <c r="E107" s="2">
        <v>24.73</v>
      </c>
      <c r="F107" s="2">
        <v>34.89</v>
      </c>
    </row>
    <row r="108" spans="1:6" x14ac:dyDescent="0.3">
      <c r="A108" s="95">
        <v>45041</v>
      </c>
      <c r="B108" s="96">
        <v>0.39662037037037035</v>
      </c>
      <c r="C108" s="2">
        <v>6.28</v>
      </c>
      <c r="D108" s="2">
        <v>6.74</v>
      </c>
      <c r="E108" s="2">
        <v>24.72</v>
      </c>
      <c r="F108" s="2">
        <v>34.86</v>
      </c>
    </row>
    <row r="109" spans="1:6" x14ac:dyDescent="0.3">
      <c r="A109" s="95">
        <v>45041</v>
      </c>
      <c r="B109" s="96">
        <v>0.39731481481481484</v>
      </c>
      <c r="C109" s="2">
        <v>6.28</v>
      </c>
      <c r="D109" s="2">
        <v>6.74</v>
      </c>
      <c r="E109" s="2">
        <v>24.72</v>
      </c>
      <c r="F109" s="2">
        <v>34.770000000000003</v>
      </c>
    </row>
    <row r="110" spans="1:6" x14ac:dyDescent="0.3">
      <c r="A110" s="95">
        <v>45041</v>
      </c>
      <c r="B110" s="96">
        <v>0.39800925925925923</v>
      </c>
      <c r="C110" s="2">
        <v>6.28</v>
      </c>
      <c r="D110" s="2">
        <v>6.74</v>
      </c>
      <c r="E110" s="2">
        <v>24.72</v>
      </c>
      <c r="F110" s="2">
        <v>34.83</v>
      </c>
    </row>
    <row r="111" spans="1:6" x14ac:dyDescent="0.3">
      <c r="A111" s="95">
        <v>45041</v>
      </c>
      <c r="B111" s="96">
        <v>0.39870370370370373</v>
      </c>
      <c r="C111" s="2">
        <v>6.28</v>
      </c>
      <c r="D111" s="2">
        <v>6.74</v>
      </c>
      <c r="E111" s="2">
        <v>24.72</v>
      </c>
      <c r="F111" s="2">
        <v>34.82</v>
      </c>
    </row>
    <row r="112" spans="1:6" x14ac:dyDescent="0.3">
      <c r="A112" s="95">
        <v>45041</v>
      </c>
      <c r="B112" s="96">
        <v>0.39939814814814811</v>
      </c>
      <c r="C112" s="2">
        <v>6.28</v>
      </c>
      <c r="D112" s="2">
        <v>6.74</v>
      </c>
      <c r="E112" s="2">
        <v>24.72</v>
      </c>
      <c r="F112" s="2">
        <v>34.659999999999997</v>
      </c>
    </row>
    <row r="113" spans="1:6" x14ac:dyDescent="0.3">
      <c r="A113" s="95">
        <v>45041</v>
      </c>
      <c r="B113" s="96">
        <v>0.40009259259259261</v>
      </c>
      <c r="C113" s="2">
        <v>6.28</v>
      </c>
      <c r="D113" s="2">
        <v>6.74</v>
      </c>
      <c r="E113" s="2">
        <v>24.71</v>
      </c>
      <c r="F113" s="2">
        <v>34.590000000000003</v>
      </c>
    </row>
    <row r="114" spans="1:6" x14ac:dyDescent="0.3">
      <c r="A114" s="95">
        <v>45041</v>
      </c>
      <c r="B114" s="96">
        <v>0.40078703703703705</v>
      </c>
      <c r="C114" s="2">
        <v>6.28</v>
      </c>
      <c r="D114" s="2">
        <v>6.74</v>
      </c>
      <c r="E114" s="2">
        <v>24.71</v>
      </c>
      <c r="F114" s="2">
        <v>34.57</v>
      </c>
    </row>
    <row r="115" spans="1:6" x14ac:dyDescent="0.3">
      <c r="A115" s="95">
        <v>45041</v>
      </c>
      <c r="B115" s="96">
        <v>0.40148148148148149</v>
      </c>
      <c r="C115" s="2">
        <v>6.28</v>
      </c>
      <c r="D115" s="2">
        <v>6.74</v>
      </c>
      <c r="E115" s="2">
        <v>24.72</v>
      </c>
      <c r="F115" s="2">
        <v>34.69</v>
      </c>
    </row>
    <row r="116" spans="1:6" x14ac:dyDescent="0.3">
      <c r="A116" s="95">
        <v>45041</v>
      </c>
      <c r="B116" s="96">
        <v>0.40217592592592594</v>
      </c>
      <c r="C116" s="2">
        <v>6.28</v>
      </c>
      <c r="D116" s="2">
        <v>6.74</v>
      </c>
      <c r="E116" s="2">
        <v>24.72</v>
      </c>
      <c r="F116" s="2">
        <v>34.729999999999997</v>
      </c>
    </row>
    <row r="117" spans="1:6" x14ac:dyDescent="0.3">
      <c r="A117" s="95">
        <v>45041</v>
      </c>
      <c r="B117" s="96">
        <v>0.40287037037037038</v>
      </c>
      <c r="C117" s="2">
        <v>6.28</v>
      </c>
      <c r="D117" s="2">
        <v>6.74</v>
      </c>
      <c r="E117" s="2">
        <v>24.72</v>
      </c>
      <c r="F117" s="2">
        <v>34.71</v>
      </c>
    </row>
    <row r="118" spans="1:6" x14ac:dyDescent="0.3">
      <c r="A118" s="95">
        <v>45041</v>
      </c>
      <c r="B118" s="96">
        <v>0.40356481481481482</v>
      </c>
      <c r="C118" s="2">
        <v>6.28</v>
      </c>
      <c r="D118" s="2">
        <v>6.74</v>
      </c>
      <c r="E118" s="2">
        <v>24.71</v>
      </c>
      <c r="F118" s="2">
        <v>34.630000000000003</v>
      </c>
    </row>
    <row r="119" spans="1:6" x14ac:dyDescent="0.3">
      <c r="A119" s="95">
        <v>45041</v>
      </c>
      <c r="B119" s="96">
        <v>0.40425925925925926</v>
      </c>
      <c r="C119" s="2">
        <v>6.28</v>
      </c>
      <c r="D119" s="2">
        <v>6.74</v>
      </c>
      <c r="E119" s="2">
        <v>24.71</v>
      </c>
      <c r="F119" s="2">
        <v>34.64</v>
      </c>
    </row>
    <row r="120" spans="1:6" x14ac:dyDescent="0.3">
      <c r="A120" s="95">
        <v>45041</v>
      </c>
      <c r="B120" s="96">
        <v>0.4049537037037037</v>
      </c>
      <c r="C120" s="2">
        <v>6.28</v>
      </c>
      <c r="D120" s="2">
        <v>6.74</v>
      </c>
      <c r="E120" s="2">
        <v>24.71</v>
      </c>
      <c r="F120" s="2">
        <v>34.659999999999997</v>
      </c>
    </row>
    <row r="121" spans="1:6" x14ac:dyDescent="0.3">
      <c r="A121" s="95">
        <v>45041</v>
      </c>
      <c r="B121" s="96">
        <v>0.40564814814814815</v>
      </c>
      <c r="C121" s="2">
        <v>6.28</v>
      </c>
      <c r="D121" s="2">
        <v>6.74</v>
      </c>
      <c r="E121" s="2">
        <v>24.71</v>
      </c>
      <c r="F121" s="2">
        <v>34.76</v>
      </c>
    </row>
    <row r="122" spans="1:6" x14ac:dyDescent="0.3">
      <c r="A122" s="95">
        <v>45041</v>
      </c>
      <c r="B122" s="96">
        <v>0.40634259259259259</v>
      </c>
      <c r="C122" s="2">
        <v>6.28</v>
      </c>
      <c r="D122" s="2">
        <v>6.74</v>
      </c>
      <c r="E122" s="2">
        <v>24.71</v>
      </c>
      <c r="F122" s="2">
        <v>34.799999999999997</v>
      </c>
    </row>
    <row r="123" spans="1:6" x14ac:dyDescent="0.3">
      <c r="A123" s="95">
        <v>45041</v>
      </c>
      <c r="B123" s="96">
        <v>0.40703703703703703</v>
      </c>
      <c r="C123" s="2">
        <v>6.28</v>
      </c>
      <c r="D123" s="2">
        <v>6.74</v>
      </c>
      <c r="E123" s="2">
        <v>24.71</v>
      </c>
      <c r="F123" s="2">
        <v>34.79</v>
      </c>
    </row>
    <row r="124" spans="1:6" x14ac:dyDescent="0.3">
      <c r="A124" s="95">
        <v>45041</v>
      </c>
      <c r="B124" s="96">
        <v>0.40773148148148147</v>
      </c>
      <c r="C124" s="2">
        <v>6.28</v>
      </c>
      <c r="D124" s="2">
        <v>6.74</v>
      </c>
      <c r="E124" s="2">
        <v>24.71</v>
      </c>
      <c r="F124" s="2">
        <v>34.82</v>
      </c>
    </row>
    <row r="125" spans="1:6" x14ac:dyDescent="0.3">
      <c r="A125" s="95">
        <v>45041</v>
      </c>
      <c r="B125" s="96">
        <v>0.40842592592592591</v>
      </c>
      <c r="C125" s="2">
        <v>6.28</v>
      </c>
      <c r="D125" s="2">
        <v>6.74</v>
      </c>
      <c r="E125" s="2">
        <v>24.71</v>
      </c>
      <c r="F125" s="2">
        <v>34.840000000000003</v>
      </c>
    </row>
    <row r="126" spans="1:6" x14ac:dyDescent="0.3">
      <c r="A126" s="95">
        <v>45041</v>
      </c>
      <c r="B126" s="96">
        <v>0.40912037037037036</v>
      </c>
      <c r="C126" s="2">
        <v>6.28</v>
      </c>
      <c r="D126" s="2">
        <v>6.74</v>
      </c>
      <c r="E126" s="2">
        <v>24.72</v>
      </c>
      <c r="F126" s="2">
        <v>34.83</v>
      </c>
    </row>
    <row r="127" spans="1:6" x14ac:dyDescent="0.3">
      <c r="A127" s="95">
        <v>45041</v>
      </c>
      <c r="B127" s="96">
        <v>0.4098148148148148</v>
      </c>
      <c r="C127" s="2">
        <v>6.28</v>
      </c>
      <c r="D127" s="2">
        <v>6.74</v>
      </c>
      <c r="E127" s="2">
        <v>24.72</v>
      </c>
      <c r="F127" s="2">
        <v>34.82</v>
      </c>
    </row>
    <row r="128" spans="1:6" x14ac:dyDescent="0.3">
      <c r="A128" s="95">
        <v>45041</v>
      </c>
      <c r="B128" s="96">
        <v>0.41050925925925924</v>
      </c>
      <c r="C128" s="2">
        <v>6.28</v>
      </c>
      <c r="D128" s="2">
        <v>6.74</v>
      </c>
      <c r="E128" s="2">
        <v>24.71</v>
      </c>
      <c r="F128" s="2">
        <v>34.76</v>
      </c>
    </row>
    <row r="129" spans="1:6" x14ac:dyDescent="0.3">
      <c r="A129" s="95">
        <v>45041</v>
      </c>
      <c r="B129" s="96">
        <v>0.41120370370370374</v>
      </c>
      <c r="C129" s="2">
        <v>6.28</v>
      </c>
      <c r="D129" s="2">
        <v>6.74</v>
      </c>
      <c r="E129" s="2">
        <v>24.71</v>
      </c>
      <c r="F129" s="2">
        <v>34.770000000000003</v>
      </c>
    </row>
    <row r="130" spans="1:6" x14ac:dyDescent="0.3">
      <c r="A130" s="95">
        <v>45041</v>
      </c>
      <c r="B130" s="96">
        <v>0.41189814814814812</v>
      </c>
      <c r="C130" s="2">
        <v>6.28</v>
      </c>
      <c r="D130" s="2">
        <v>6.74</v>
      </c>
      <c r="E130" s="2">
        <v>24.71</v>
      </c>
      <c r="F130" s="2">
        <v>34.76</v>
      </c>
    </row>
    <row r="131" spans="1:6" x14ac:dyDescent="0.3">
      <c r="A131" s="95">
        <v>45041</v>
      </c>
      <c r="B131" s="96">
        <v>0.41259259259259262</v>
      </c>
      <c r="C131" s="2">
        <v>6.28</v>
      </c>
      <c r="D131" s="2">
        <v>6.74</v>
      </c>
      <c r="E131" s="2">
        <v>24.71</v>
      </c>
      <c r="F131" s="2">
        <v>34.76</v>
      </c>
    </row>
    <row r="132" spans="1:6" x14ac:dyDescent="0.3">
      <c r="A132" s="95">
        <v>45041</v>
      </c>
      <c r="B132" s="96">
        <v>0.41328703703703701</v>
      </c>
      <c r="C132" s="2">
        <v>6.28</v>
      </c>
      <c r="D132" s="2">
        <v>6.74</v>
      </c>
      <c r="E132" s="2">
        <v>24.72</v>
      </c>
      <c r="F132" s="2">
        <v>34.770000000000003</v>
      </c>
    </row>
    <row r="133" spans="1:6" x14ac:dyDescent="0.3">
      <c r="A133" s="95">
        <v>45041</v>
      </c>
      <c r="B133" s="96">
        <v>0.41398148148148151</v>
      </c>
      <c r="C133" s="2">
        <v>6.28</v>
      </c>
      <c r="D133" s="2">
        <v>6.74</v>
      </c>
      <c r="E133" s="2">
        <v>24.72</v>
      </c>
      <c r="F133" s="2">
        <v>34.770000000000003</v>
      </c>
    </row>
    <row r="134" spans="1:6" x14ac:dyDescent="0.3">
      <c r="A134" s="95">
        <v>45041</v>
      </c>
      <c r="B134" s="96">
        <v>0.41467592592592589</v>
      </c>
      <c r="C134" s="2">
        <v>6.28</v>
      </c>
      <c r="D134" s="2">
        <v>6.74</v>
      </c>
      <c r="E134" s="2">
        <v>24.71</v>
      </c>
      <c r="F134" s="2">
        <v>34.76</v>
      </c>
    </row>
    <row r="135" spans="1:6" x14ac:dyDescent="0.3">
      <c r="A135" s="95">
        <v>45041</v>
      </c>
      <c r="B135" s="96">
        <v>0.41537037037037039</v>
      </c>
      <c r="C135" s="2">
        <v>6.28</v>
      </c>
      <c r="D135" s="2">
        <v>6.74</v>
      </c>
      <c r="E135" s="2">
        <v>24.72</v>
      </c>
      <c r="F135" s="2">
        <v>34.840000000000003</v>
      </c>
    </row>
    <row r="136" spans="1:6" x14ac:dyDescent="0.3">
      <c r="A136" s="95">
        <v>45041</v>
      </c>
      <c r="B136" s="96">
        <v>0.41606481481481478</v>
      </c>
      <c r="C136" s="2">
        <v>6.28</v>
      </c>
      <c r="D136" s="2">
        <v>6.74</v>
      </c>
      <c r="E136" s="2">
        <v>24.72</v>
      </c>
      <c r="F136" s="2">
        <v>34.840000000000003</v>
      </c>
    </row>
    <row r="137" spans="1:6" x14ac:dyDescent="0.3">
      <c r="A137" s="95">
        <v>45041</v>
      </c>
      <c r="B137" s="96">
        <v>0.41675925925925927</v>
      </c>
      <c r="C137" s="2">
        <v>6.28</v>
      </c>
      <c r="D137" s="2">
        <v>6.74</v>
      </c>
      <c r="E137" s="2">
        <v>24.72</v>
      </c>
      <c r="F137" s="2">
        <v>34.81</v>
      </c>
    </row>
    <row r="138" spans="1:6" x14ac:dyDescent="0.3">
      <c r="A138" s="95">
        <v>45041</v>
      </c>
      <c r="B138" s="96">
        <v>0.41745370370370366</v>
      </c>
      <c r="C138" s="2">
        <v>6.28</v>
      </c>
      <c r="D138" s="2">
        <v>6.74</v>
      </c>
      <c r="E138" s="2">
        <v>24.71</v>
      </c>
      <c r="F138" s="2">
        <v>34.79</v>
      </c>
    </row>
    <row r="139" spans="1:6" x14ac:dyDescent="0.3">
      <c r="A139" s="95">
        <v>45041</v>
      </c>
      <c r="B139" s="96">
        <v>0.41814814814814816</v>
      </c>
      <c r="C139" s="2">
        <v>6.28</v>
      </c>
      <c r="D139" s="2">
        <v>6.74</v>
      </c>
      <c r="E139" s="2">
        <v>24.71</v>
      </c>
      <c r="F139" s="2">
        <v>34.82</v>
      </c>
    </row>
    <row r="140" spans="1:6" x14ac:dyDescent="0.3">
      <c r="A140" s="95">
        <v>45041</v>
      </c>
      <c r="B140" s="96">
        <v>0.41884259259259254</v>
      </c>
      <c r="C140" s="2">
        <v>6.28</v>
      </c>
      <c r="D140" s="2">
        <v>6.74</v>
      </c>
      <c r="E140" s="2">
        <v>24.71</v>
      </c>
      <c r="F140" s="2">
        <v>34.840000000000003</v>
      </c>
    </row>
    <row r="141" spans="1:6" x14ac:dyDescent="0.3">
      <c r="A141" s="95">
        <v>45041</v>
      </c>
      <c r="B141" s="96">
        <v>0.41953703703703704</v>
      </c>
      <c r="C141" s="2">
        <v>6.28</v>
      </c>
      <c r="D141" s="2">
        <v>6.74</v>
      </c>
      <c r="E141" s="2">
        <v>24.71</v>
      </c>
      <c r="F141" s="2">
        <v>34.81</v>
      </c>
    </row>
    <row r="142" spans="1:6" x14ac:dyDescent="0.3">
      <c r="A142" s="95">
        <v>45041</v>
      </c>
      <c r="B142" s="96">
        <v>0.42023148148148143</v>
      </c>
      <c r="C142" s="2">
        <v>6.28</v>
      </c>
      <c r="D142" s="2">
        <v>6.74</v>
      </c>
      <c r="E142" s="2">
        <v>24.71</v>
      </c>
      <c r="F142" s="2">
        <v>34.79</v>
      </c>
    </row>
    <row r="143" spans="1:6" x14ac:dyDescent="0.3">
      <c r="A143" s="95">
        <v>45041</v>
      </c>
      <c r="B143" s="96">
        <v>0.42092592592592593</v>
      </c>
      <c r="C143" s="2">
        <v>6.28</v>
      </c>
      <c r="D143" s="2">
        <v>6.74</v>
      </c>
      <c r="E143" s="2">
        <v>24.67</v>
      </c>
      <c r="F143" s="2">
        <v>34.76</v>
      </c>
    </row>
    <row r="144" spans="1:6" x14ac:dyDescent="0.3">
      <c r="A144" s="95">
        <v>45041</v>
      </c>
      <c r="B144" s="96">
        <v>0.42162037037037042</v>
      </c>
      <c r="C144" s="2">
        <v>6.28</v>
      </c>
      <c r="D144" s="2">
        <v>6.74</v>
      </c>
      <c r="E144" s="2">
        <v>24.66</v>
      </c>
      <c r="F144" s="2">
        <v>34.69</v>
      </c>
    </row>
    <row r="145" spans="1:6" x14ac:dyDescent="0.3">
      <c r="A145" s="95">
        <v>45041</v>
      </c>
      <c r="B145" s="96">
        <v>0.42231481481481481</v>
      </c>
      <c r="C145" s="2">
        <v>6.28</v>
      </c>
      <c r="D145" s="2">
        <v>6.74</v>
      </c>
      <c r="E145" s="2">
        <v>24.62</v>
      </c>
      <c r="F145" s="2">
        <v>34.69</v>
      </c>
    </row>
    <row r="146" spans="1:6" x14ac:dyDescent="0.3">
      <c r="A146" s="95">
        <v>45041</v>
      </c>
      <c r="B146" s="96">
        <v>0.42300925925925931</v>
      </c>
      <c r="C146" s="2">
        <v>6.28</v>
      </c>
      <c r="D146" s="2">
        <v>6.74</v>
      </c>
      <c r="E146" s="2">
        <v>24.6</v>
      </c>
      <c r="F146" s="2">
        <v>34.71</v>
      </c>
    </row>
    <row r="147" spans="1:6" x14ac:dyDescent="0.3">
      <c r="A147" s="95">
        <v>45041</v>
      </c>
      <c r="B147" s="96">
        <v>0.42370370370370369</v>
      </c>
      <c r="C147" s="2">
        <v>6.28</v>
      </c>
      <c r="D147" s="2">
        <v>6.74</v>
      </c>
      <c r="E147" s="2">
        <v>24.6</v>
      </c>
      <c r="F147" s="2">
        <v>34.75</v>
      </c>
    </row>
    <row r="148" spans="1:6" x14ac:dyDescent="0.3">
      <c r="A148" s="95">
        <v>45041</v>
      </c>
      <c r="B148" s="96">
        <v>0.42439814814814819</v>
      </c>
      <c r="C148" s="2">
        <v>6.28</v>
      </c>
      <c r="D148" s="2">
        <v>6.74</v>
      </c>
      <c r="E148" s="2">
        <v>24.59</v>
      </c>
      <c r="F148" s="2">
        <v>34.81</v>
      </c>
    </row>
    <row r="149" spans="1:6" x14ac:dyDescent="0.3">
      <c r="A149" s="95">
        <v>45041</v>
      </c>
      <c r="B149" s="96">
        <v>0.42509259259259258</v>
      </c>
      <c r="C149" s="2">
        <v>6.28</v>
      </c>
      <c r="D149" s="2">
        <v>6.74</v>
      </c>
      <c r="E149" s="2">
        <v>24.58</v>
      </c>
      <c r="F149" s="2">
        <v>34.799999999999997</v>
      </c>
    </row>
    <row r="150" spans="1:6" x14ac:dyDescent="0.3">
      <c r="A150" s="95">
        <v>45041</v>
      </c>
      <c r="B150" s="96">
        <v>0.42578703703703707</v>
      </c>
      <c r="C150" s="2">
        <v>6.28</v>
      </c>
      <c r="D150" s="2">
        <v>6.74</v>
      </c>
      <c r="E150" s="2">
        <v>24.58</v>
      </c>
      <c r="F150" s="2">
        <v>34.78</v>
      </c>
    </row>
    <row r="151" spans="1:6" x14ac:dyDescent="0.3">
      <c r="A151" s="95">
        <v>45041</v>
      </c>
      <c r="B151" s="96">
        <v>0.42648148148148146</v>
      </c>
      <c r="C151" s="2">
        <v>6.28</v>
      </c>
      <c r="D151" s="2">
        <v>6.74</v>
      </c>
      <c r="E151" s="2">
        <v>24.59</v>
      </c>
      <c r="F151" s="2">
        <v>34.869999999999997</v>
      </c>
    </row>
    <row r="152" spans="1:6" x14ac:dyDescent="0.3">
      <c r="A152" s="95">
        <v>45041</v>
      </c>
      <c r="B152" s="96">
        <v>0.42717592592592596</v>
      </c>
      <c r="C152" s="2">
        <v>6.28</v>
      </c>
      <c r="D152" s="2">
        <v>6.74</v>
      </c>
      <c r="E152" s="2">
        <v>24.62</v>
      </c>
      <c r="F152" s="2">
        <v>34.909999999999997</v>
      </c>
    </row>
    <row r="153" spans="1:6" x14ac:dyDescent="0.3">
      <c r="A153" s="95">
        <v>45041</v>
      </c>
      <c r="B153" s="96">
        <v>0.42787037037037035</v>
      </c>
      <c r="C153" s="2">
        <v>6.28</v>
      </c>
      <c r="D153" s="2">
        <v>6.74</v>
      </c>
      <c r="E153" s="2">
        <v>24.64</v>
      </c>
      <c r="F153" s="2">
        <v>34.86</v>
      </c>
    </row>
    <row r="154" spans="1:6" x14ac:dyDescent="0.3">
      <c r="A154" s="95">
        <v>45041</v>
      </c>
      <c r="B154" s="96">
        <v>0.42856481481481484</v>
      </c>
      <c r="C154" s="2">
        <v>6.28</v>
      </c>
      <c r="D154" s="2">
        <v>6.74</v>
      </c>
      <c r="E154" s="2">
        <v>24.64</v>
      </c>
      <c r="F154" s="2">
        <v>34.840000000000003</v>
      </c>
    </row>
    <row r="155" spans="1:6" x14ac:dyDescent="0.3">
      <c r="A155" s="95">
        <v>45041</v>
      </c>
      <c r="B155" s="96">
        <v>0.42925925925925923</v>
      </c>
      <c r="C155" s="2">
        <v>6.28</v>
      </c>
      <c r="D155" s="2">
        <v>6.74</v>
      </c>
      <c r="E155" s="2">
        <v>24.64</v>
      </c>
      <c r="F155" s="2">
        <v>34.869999999999997</v>
      </c>
    </row>
    <row r="156" spans="1:6" x14ac:dyDescent="0.3">
      <c r="A156" s="95">
        <v>45041</v>
      </c>
      <c r="B156" s="96">
        <v>0.42995370370370373</v>
      </c>
      <c r="C156" s="2">
        <v>6.28</v>
      </c>
      <c r="D156" s="2">
        <v>6.74</v>
      </c>
      <c r="E156" s="2">
        <v>24.63</v>
      </c>
      <c r="F156" s="2">
        <v>34.85</v>
      </c>
    </row>
    <row r="157" spans="1:6" x14ac:dyDescent="0.3">
      <c r="A157" s="95">
        <v>45041</v>
      </c>
      <c r="B157" s="96">
        <v>0.43064814814814811</v>
      </c>
      <c r="C157" s="2">
        <v>6.28</v>
      </c>
      <c r="D157" s="2">
        <v>6.74</v>
      </c>
      <c r="E157" s="2">
        <v>24.62</v>
      </c>
      <c r="F157" s="2">
        <v>34.85</v>
      </c>
    </row>
    <row r="158" spans="1:6" x14ac:dyDescent="0.3">
      <c r="A158" s="95">
        <v>45041</v>
      </c>
      <c r="B158" s="96">
        <v>0.43134259259259261</v>
      </c>
      <c r="C158" s="2">
        <v>6.28</v>
      </c>
      <c r="D158" s="2">
        <v>6.74</v>
      </c>
      <c r="E158" s="2">
        <v>24.6</v>
      </c>
      <c r="F158" s="2">
        <v>34.79</v>
      </c>
    </row>
    <row r="159" spans="1:6" x14ac:dyDescent="0.3">
      <c r="A159" s="95">
        <v>45041</v>
      </c>
      <c r="B159" s="96">
        <v>0.43203703703703705</v>
      </c>
      <c r="C159" s="2">
        <v>6.28</v>
      </c>
      <c r="D159" s="2">
        <v>6.74</v>
      </c>
      <c r="E159" s="2">
        <v>24.62</v>
      </c>
      <c r="F159" s="2">
        <v>34.81</v>
      </c>
    </row>
    <row r="160" spans="1:6" x14ac:dyDescent="0.3">
      <c r="A160" s="95">
        <v>45041</v>
      </c>
      <c r="B160" s="96">
        <v>0.43273148148148149</v>
      </c>
      <c r="C160" s="2">
        <v>6.28</v>
      </c>
      <c r="D160" s="2">
        <v>6.74</v>
      </c>
      <c r="E160" s="2">
        <v>24.62</v>
      </c>
      <c r="F160" s="2">
        <v>34.840000000000003</v>
      </c>
    </row>
    <row r="161" spans="1:6" x14ac:dyDescent="0.3">
      <c r="A161" s="95">
        <v>45041</v>
      </c>
      <c r="B161" s="96">
        <v>0.43342592592592594</v>
      </c>
      <c r="C161" s="2">
        <v>6.28</v>
      </c>
      <c r="D161" s="2">
        <v>6.74</v>
      </c>
      <c r="E161" s="2">
        <v>24.65</v>
      </c>
      <c r="F161" s="2">
        <v>34.85</v>
      </c>
    </row>
    <row r="162" spans="1:6" x14ac:dyDescent="0.3">
      <c r="A162" s="95">
        <v>45041</v>
      </c>
      <c r="B162" s="96">
        <v>0.43412037037037038</v>
      </c>
      <c r="C162" s="2">
        <v>6.28</v>
      </c>
      <c r="D162" s="2">
        <v>6.74</v>
      </c>
      <c r="E162" s="2">
        <v>24.65</v>
      </c>
      <c r="F162" s="2">
        <v>34.880000000000003</v>
      </c>
    </row>
    <row r="163" spans="1:6" x14ac:dyDescent="0.3">
      <c r="A163" s="95">
        <v>45041</v>
      </c>
      <c r="B163" s="96">
        <v>0.43481481481481482</v>
      </c>
      <c r="C163" s="2">
        <v>6.28</v>
      </c>
      <c r="D163" s="2">
        <v>6.74</v>
      </c>
      <c r="E163" s="2">
        <v>24.64</v>
      </c>
      <c r="F163" s="2">
        <v>34.83</v>
      </c>
    </row>
    <row r="164" spans="1:6" x14ac:dyDescent="0.3">
      <c r="A164" s="95">
        <v>45041</v>
      </c>
      <c r="B164" s="96">
        <v>0.43550925925925926</v>
      </c>
      <c r="C164" s="2">
        <v>6.28</v>
      </c>
      <c r="D164" s="2">
        <v>6.74</v>
      </c>
      <c r="E164" s="2">
        <v>24.68</v>
      </c>
      <c r="F164" s="2">
        <v>34.82</v>
      </c>
    </row>
    <row r="165" spans="1:6" x14ac:dyDescent="0.3">
      <c r="A165" s="95">
        <v>45041</v>
      </c>
      <c r="B165" s="96">
        <v>0.4362037037037037</v>
      </c>
      <c r="C165" s="2">
        <v>6.28</v>
      </c>
      <c r="D165" s="2">
        <v>6.74</v>
      </c>
      <c r="E165" s="2">
        <v>24.68</v>
      </c>
      <c r="F165" s="2">
        <v>34.81</v>
      </c>
    </row>
    <row r="166" spans="1:6" x14ac:dyDescent="0.3">
      <c r="A166" s="95">
        <v>45041</v>
      </c>
      <c r="B166" s="96">
        <v>0.43689814814814815</v>
      </c>
      <c r="C166" s="2">
        <v>6.28</v>
      </c>
      <c r="D166" s="2">
        <v>6.74</v>
      </c>
      <c r="E166" s="2">
        <v>24.67</v>
      </c>
      <c r="F166" s="2">
        <v>34.770000000000003</v>
      </c>
    </row>
    <row r="167" spans="1:6" x14ac:dyDescent="0.3">
      <c r="A167" s="95">
        <v>45041</v>
      </c>
      <c r="B167" s="96">
        <v>0.43759259259259259</v>
      </c>
      <c r="C167" s="2">
        <v>6.28</v>
      </c>
      <c r="D167" s="2">
        <v>6.74</v>
      </c>
      <c r="E167" s="2">
        <v>24.65</v>
      </c>
      <c r="F167" s="2">
        <v>34.770000000000003</v>
      </c>
    </row>
    <row r="168" spans="1:6" x14ac:dyDescent="0.3">
      <c r="A168" s="95">
        <v>45041</v>
      </c>
      <c r="B168" s="96">
        <v>0.43828703703703703</v>
      </c>
      <c r="C168" s="2">
        <v>6.28</v>
      </c>
      <c r="D168" s="2">
        <v>6.74</v>
      </c>
      <c r="E168" s="2">
        <v>24.63</v>
      </c>
      <c r="F168" s="2">
        <v>34.81</v>
      </c>
    </row>
    <row r="169" spans="1:6" x14ac:dyDescent="0.3">
      <c r="A169" s="95">
        <v>45041</v>
      </c>
      <c r="B169" s="96">
        <v>0.43898148148148147</v>
      </c>
      <c r="C169" s="2">
        <v>6.28</v>
      </c>
      <c r="D169" s="2">
        <v>6.74</v>
      </c>
      <c r="E169" s="2">
        <v>24.58</v>
      </c>
      <c r="F169" s="2">
        <v>34.81</v>
      </c>
    </row>
    <row r="170" spans="1:6" x14ac:dyDescent="0.3">
      <c r="A170" s="95">
        <v>45041</v>
      </c>
      <c r="B170" s="96">
        <v>0.43967592592592591</v>
      </c>
      <c r="C170" s="2">
        <v>6.28</v>
      </c>
      <c r="D170" s="2">
        <v>6.74</v>
      </c>
      <c r="E170" s="2">
        <v>24.52</v>
      </c>
      <c r="F170" s="2">
        <v>34.799999999999997</v>
      </c>
    </row>
    <row r="171" spans="1:6" x14ac:dyDescent="0.3">
      <c r="A171" s="95">
        <v>45041</v>
      </c>
      <c r="B171" s="96">
        <v>0.44037037037037036</v>
      </c>
      <c r="C171" s="2">
        <v>6.28</v>
      </c>
      <c r="D171" s="2">
        <v>6.74</v>
      </c>
      <c r="E171" s="2">
        <v>24.52</v>
      </c>
      <c r="F171" s="2">
        <v>34.78</v>
      </c>
    </row>
    <row r="172" spans="1:6" x14ac:dyDescent="0.3">
      <c r="A172" s="95">
        <v>45041</v>
      </c>
      <c r="B172" s="96">
        <v>0.4410648148148148</v>
      </c>
      <c r="C172" s="2">
        <v>6.28</v>
      </c>
      <c r="D172" s="2">
        <v>6.74</v>
      </c>
      <c r="E172" s="2">
        <v>24.52</v>
      </c>
      <c r="F172" s="2">
        <v>34.799999999999997</v>
      </c>
    </row>
    <row r="173" spans="1:6" x14ac:dyDescent="0.3">
      <c r="A173" s="95">
        <v>45041</v>
      </c>
      <c r="B173" s="96">
        <v>0.44175925925925924</v>
      </c>
      <c r="C173" s="2">
        <v>6.28</v>
      </c>
      <c r="D173" s="2">
        <v>6.74</v>
      </c>
      <c r="E173" s="2">
        <v>24.54</v>
      </c>
      <c r="F173" s="2">
        <v>34.770000000000003</v>
      </c>
    </row>
    <row r="174" spans="1:6" x14ac:dyDescent="0.3">
      <c r="A174" s="95">
        <v>45041</v>
      </c>
      <c r="B174" s="96">
        <v>0.44245370370370374</v>
      </c>
      <c r="C174" s="2">
        <v>6.28</v>
      </c>
      <c r="D174" s="2">
        <v>6.74</v>
      </c>
      <c r="E174" s="2">
        <v>24.56</v>
      </c>
      <c r="F174" s="2">
        <v>34.770000000000003</v>
      </c>
    </row>
    <row r="175" spans="1:6" x14ac:dyDescent="0.3">
      <c r="A175" s="95">
        <v>45041</v>
      </c>
      <c r="B175" s="96">
        <v>0.44314814814814812</v>
      </c>
      <c r="C175" s="2">
        <v>6.28</v>
      </c>
      <c r="D175" s="2">
        <v>6.74</v>
      </c>
      <c r="E175" s="2">
        <v>24.61</v>
      </c>
      <c r="F175" s="2">
        <v>34.83</v>
      </c>
    </row>
    <row r="176" spans="1:6" x14ac:dyDescent="0.3">
      <c r="A176" s="95">
        <v>45041</v>
      </c>
      <c r="B176" s="96">
        <v>0.44384259259259262</v>
      </c>
      <c r="C176" s="2">
        <v>6.28</v>
      </c>
      <c r="D176" s="2">
        <v>6.74</v>
      </c>
      <c r="E176" s="2">
        <v>24.63</v>
      </c>
      <c r="F176" s="2">
        <v>34.81</v>
      </c>
    </row>
    <row r="177" spans="1:6" x14ac:dyDescent="0.3">
      <c r="A177" s="95">
        <v>45041</v>
      </c>
      <c r="B177" s="96">
        <v>0.44453703703703701</v>
      </c>
      <c r="C177" s="2">
        <v>6.28</v>
      </c>
      <c r="D177" s="2">
        <v>6.74</v>
      </c>
      <c r="E177" s="2">
        <v>24.63</v>
      </c>
      <c r="F177" s="2">
        <v>34.74</v>
      </c>
    </row>
    <row r="178" spans="1:6" x14ac:dyDescent="0.3">
      <c r="A178" s="95">
        <v>45041</v>
      </c>
      <c r="B178" s="96">
        <v>0.44523148148148151</v>
      </c>
      <c r="C178" s="2">
        <v>6.28</v>
      </c>
      <c r="D178" s="2">
        <v>6.74</v>
      </c>
      <c r="E178" s="2">
        <v>24.64</v>
      </c>
      <c r="F178" s="2">
        <v>34.79</v>
      </c>
    </row>
    <row r="179" spans="1:6" x14ac:dyDescent="0.3">
      <c r="A179" s="95">
        <v>45041</v>
      </c>
      <c r="B179" s="96">
        <v>0.44592592592592589</v>
      </c>
      <c r="C179" s="2">
        <v>6.28</v>
      </c>
      <c r="D179" s="2">
        <v>6.74</v>
      </c>
      <c r="E179" s="2">
        <v>24.68</v>
      </c>
      <c r="F179" s="2">
        <v>34.76</v>
      </c>
    </row>
    <row r="180" spans="1:6" x14ac:dyDescent="0.3">
      <c r="A180" s="95">
        <v>45041</v>
      </c>
      <c r="B180" s="96">
        <v>0.44662037037037039</v>
      </c>
      <c r="C180" s="2">
        <v>6.28</v>
      </c>
      <c r="D180" s="2">
        <v>6.74</v>
      </c>
      <c r="E180" s="2">
        <v>24.69</v>
      </c>
      <c r="F180" s="2">
        <v>34.76</v>
      </c>
    </row>
    <row r="181" spans="1:6" x14ac:dyDescent="0.3">
      <c r="A181" s="95">
        <v>45041</v>
      </c>
      <c r="B181" s="96">
        <v>0.44731481481481478</v>
      </c>
      <c r="C181" s="2">
        <v>6.28</v>
      </c>
      <c r="D181" s="2">
        <v>6.74</v>
      </c>
      <c r="E181" s="2">
        <v>24.71</v>
      </c>
      <c r="F181" s="2">
        <v>34.770000000000003</v>
      </c>
    </row>
    <row r="182" spans="1:6" x14ac:dyDescent="0.3">
      <c r="A182" s="95">
        <v>45041</v>
      </c>
      <c r="B182" s="96">
        <v>0.44800925925925927</v>
      </c>
      <c r="C182" s="2">
        <v>6.28</v>
      </c>
      <c r="D182" s="2">
        <v>6.74</v>
      </c>
      <c r="E182" s="2">
        <v>24.72</v>
      </c>
      <c r="F182" s="2">
        <v>34.78</v>
      </c>
    </row>
    <row r="183" spans="1:6" x14ac:dyDescent="0.3">
      <c r="A183" s="95">
        <v>45041</v>
      </c>
      <c r="B183" s="96">
        <v>0.44870370370370366</v>
      </c>
      <c r="C183" s="2">
        <v>6.28</v>
      </c>
      <c r="D183" s="2">
        <v>6.74</v>
      </c>
      <c r="E183" s="2">
        <v>24.72</v>
      </c>
      <c r="F183" s="2">
        <v>34.81</v>
      </c>
    </row>
    <row r="184" spans="1:6" x14ac:dyDescent="0.3">
      <c r="A184" s="95">
        <v>45041</v>
      </c>
      <c r="B184" s="96">
        <v>0.44939814814814816</v>
      </c>
      <c r="C184" s="2">
        <v>6.28</v>
      </c>
      <c r="D184" s="2">
        <v>6.74</v>
      </c>
      <c r="E184" s="2">
        <v>24.72</v>
      </c>
      <c r="F184" s="2">
        <v>34.799999999999997</v>
      </c>
    </row>
    <row r="185" spans="1:6" x14ac:dyDescent="0.3">
      <c r="A185" s="95">
        <v>45041</v>
      </c>
      <c r="B185" s="96">
        <v>0.45009259259259254</v>
      </c>
      <c r="C185" s="2">
        <v>6.28</v>
      </c>
      <c r="D185" s="2">
        <v>6.74</v>
      </c>
      <c r="E185" s="2">
        <v>24.72</v>
      </c>
      <c r="F185" s="2">
        <v>34.729999999999997</v>
      </c>
    </row>
    <row r="186" spans="1:6" x14ac:dyDescent="0.3">
      <c r="A186" s="95">
        <v>45041</v>
      </c>
      <c r="B186" s="96">
        <v>0.45078703703703704</v>
      </c>
      <c r="C186" s="2">
        <v>6.28</v>
      </c>
      <c r="D186" s="2">
        <v>6.74</v>
      </c>
      <c r="E186" s="2">
        <v>24.72</v>
      </c>
      <c r="F186" s="2">
        <v>34.700000000000003</v>
      </c>
    </row>
    <row r="187" spans="1:6" x14ac:dyDescent="0.3">
      <c r="A187" s="95">
        <v>45041</v>
      </c>
      <c r="B187" s="96">
        <v>0.45148148148148143</v>
      </c>
      <c r="C187" s="2">
        <v>6.28</v>
      </c>
      <c r="D187" s="2">
        <v>6.74</v>
      </c>
      <c r="E187" s="2">
        <v>24.73</v>
      </c>
      <c r="F187" s="2">
        <v>34.68</v>
      </c>
    </row>
    <row r="188" spans="1:6" x14ac:dyDescent="0.3">
      <c r="A188" s="95">
        <v>45041</v>
      </c>
      <c r="B188" s="96">
        <v>0.45217592592592593</v>
      </c>
      <c r="C188" s="2">
        <v>6.28</v>
      </c>
      <c r="D188" s="2">
        <v>6.74</v>
      </c>
      <c r="E188" s="2">
        <v>24.72</v>
      </c>
      <c r="F188" s="2">
        <v>34.69</v>
      </c>
    </row>
    <row r="189" spans="1:6" x14ac:dyDescent="0.3">
      <c r="A189" s="95">
        <v>45041</v>
      </c>
      <c r="B189" s="96">
        <v>0.45287037037037042</v>
      </c>
      <c r="C189" s="2">
        <v>6.28</v>
      </c>
      <c r="D189" s="2">
        <v>6.74</v>
      </c>
      <c r="E189" s="2">
        <v>24.72</v>
      </c>
      <c r="F189" s="2">
        <v>34.700000000000003</v>
      </c>
    </row>
    <row r="190" spans="1:6" x14ac:dyDescent="0.3">
      <c r="A190" s="95">
        <v>45041</v>
      </c>
      <c r="B190" s="96">
        <v>0.45356481481481481</v>
      </c>
      <c r="C190" s="2">
        <v>6.28</v>
      </c>
      <c r="D190" s="2">
        <v>6.74</v>
      </c>
      <c r="E190" s="2">
        <v>24.72</v>
      </c>
      <c r="F190" s="2">
        <v>34.74</v>
      </c>
    </row>
    <row r="191" spans="1:6" x14ac:dyDescent="0.3">
      <c r="A191" s="95">
        <v>45041</v>
      </c>
      <c r="B191" s="96">
        <v>0.45425925925925931</v>
      </c>
      <c r="C191" s="2">
        <v>6.28</v>
      </c>
      <c r="D191" s="2">
        <v>6.74</v>
      </c>
      <c r="E191" s="2">
        <v>24.72</v>
      </c>
      <c r="F191" s="2">
        <v>34.76</v>
      </c>
    </row>
    <row r="192" spans="1:6" x14ac:dyDescent="0.3">
      <c r="A192" s="95">
        <v>45041</v>
      </c>
      <c r="B192" s="96">
        <v>0.45495370370370369</v>
      </c>
      <c r="C192" s="2">
        <v>6.28</v>
      </c>
      <c r="D192" s="2">
        <v>6.74</v>
      </c>
      <c r="E192" s="2">
        <v>24.72</v>
      </c>
      <c r="F192" s="2">
        <v>34.78</v>
      </c>
    </row>
    <row r="193" spans="1:6" x14ac:dyDescent="0.3">
      <c r="A193" s="95">
        <v>45041</v>
      </c>
      <c r="B193" s="96">
        <v>0.45564814814814819</v>
      </c>
      <c r="C193" s="2">
        <v>6.28</v>
      </c>
      <c r="D193" s="2">
        <v>6.74</v>
      </c>
      <c r="E193" s="2">
        <v>24.72</v>
      </c>
      <c r="F193" s="2">
        <v>34.78</v>
      </c>
    </row>
    <row r="194" spans="1:6" x14ac:dyDescent="0.3">
      <c r="A194" s="95">
        <v>45041</v>
      </c>
      <c r="B194" s="96">
        <v>0.45634259259259258</v>
      </c>
      <c r="C194" s="2">
        <v>6.28</v>
      </c>
      <c r="D194" s="2">
        <v>6.74</v>
      </c>
      <c r="E194" s="2">
        <v>24.72</v>
      </c>
      <c r="F194" s="2">
        <v>34.74</v>
      </c>
    </row>
    <row r="195" spans="1:6" x14ac:dyDescent="0.3">
      <c r="A195" s="95">
        <v>45041</v>
      </c>
      <c r="B195" s="96">
        <v>0.45703703703703707</v>
      </c>
      <c r="C195" s="2">
        <v>6.28</v>
      </c>
      <c r="D195" s="2">
        <v>6.74</v>
      </c>
      <c r="E195" s="2">
        <v>24.72</v>
      </c>
      <c r="F195" s="2">
        <v>34.71</v>
      </c>
    </row>
    <row r="196" spans="1:6" x14ac:dyDescent="0.3">
      <c r="A196" s="95">
        <v>45041</v>
      </c>
      <c r="B196" s="96">
        <v>0.45773148148148146</v>
      </c>
      <c r="C196" s="2">
        <v>6.28</v>
      </c>
      <c r="D196" s="2">
        <v>6.74</v>
      </c>
      <c r="E196" s="2">
        <v>24.72</v>
      </c>
      <c r="F196" s="2">
        <v>34.69</v>
      </c>
    </row>
    <row r="197" spans="1:6" x14ac:dyDescent="0.3">
      <c r="A197" s="95">
        <v>45041</v>
      </c>
      <c r="B197" s="96">
        <v>0.45842592592592596</v>
      </c>
      <c r="C197" s="2">
        <v>6.28</v>
      </c>
      <c r="D197" s="2">
        <v>6.74</v>
      </c>
      <c r="E197" s="2">
        <v>24.72</v>
      </c>
      <c r="F197" s="2">
        <v>34.71</v>
      </c>
    </row>
    <row r="198" spans="1:6" x14ac:dyDescent="0.3">
      <c r="A198" s="95">
        <v>45041</v>
      </c>
      <c r="B198" s="96">
        <v>0.45912037037037035</v>
      </c>
      <c r="C198" s="2">
        <v>6.28</v>
      </c>
      <c r="D198" s="2">
        <v>6.74</v>
      </c>
      <c r="E198" s="2">
        <v>24.72</v>
      </c>
      <c r="F198" s="2">
        <v>34.75</v>
      </c>
    </row>
    <row r="199" spans="1:6" x14ac:dyDescent="0.3">
      <c r="A199" s="95">
        <v>45041</v>
      </c>
      <c r="B199" s="96">
        <v>0.45981481481481484</v>
      </c>
      <c r="C199" s="2">
        <v>6.28</v>
      </c>
      <c r="D199" s="2">
        <v>6.74</v>
      </c>
      <c r="E199" s="2">
        <v>24.72</v>
      </c>
      <c r="F199" s="2">
        <v>34.74</v>
      </c>
    </row>
    <row r="200" spans="1:6" x14ac:dyDescent="0.3">
      <c r="A200" s="95">
        <v>45041</v>
      </c>
      <c r="B200" s="96">
        <v>0.46050925925925923</v>
      </c>
      <c r="C200" s="2">
        <v>6.28</v>
      </c>
      <c r="D200" s="2">
        <v>6.74</v>
      </c>
      <c r="E200" s="2">
        <v>24.72</v>
      </c>
      <c r="F200" s="2">
        <v>34.71</v>
      </c>
    </row>
    <row r="201" spans="1:6" x14ac:dyDescent="0.3">
      <c r="A201" s="95">
        <v>45041</v>
      </c>
      <c r="B201" s="96">
        <v>0.46120370370370373</v>
      </c>
      <c r="C201" s="2">
        <v>6.28</v>
      </c>
      <c r="D201" s="2">
        <v>6.74</v>
      </c>
      <c r="E201" s="2">
        <v>24.72</v>
      </c>
      <c r="F201" s="2">
        <v>34.69</v>
      </c>
    </row>
    <row r="202" spans="1:6" x14ac:dyDescent="0.3">
      <c r="A202" s="95">
        <v>45041</v>
      </c>
      <c r="B202" s="96">
        <v>0.46189814814814811</v>
      </c>
      <c r="C202" s="2">
        <v>6.28</v>
      </c>
      <c r="D202" s="2">
        <v>6.74</v>
      </c>
      <c r="E202" s="2">
        <v>24.72</v>
      </c>
      <c r="F202" s="2">
        <v>34.71</v>
      </c>
    </row>
    <row r="203" spans="1:6" x14ac:dyDescent="0.3">
      <c r="A203" s="95">
        <v>45041</v>
      </c>
      <c r="B203" s="96">
        <v>0.46259259259259261</v>
      </c>
      <c r="C203" s="2">
        <v>6.28</v>
      </c>
      <c r="D203" s="2">
        <v>6.74</v>
      </c>
      <c r="E203" s="2">
        <v>24.72</v>
      </c>
      <c r="F203" s="2">
        <v>34.72</v>
      </c>
    </row>
    <row r="204" spans="1:6" x14ac:dyDescent="0.3">
      <c r="A204" s="95">
        <v>45041</v>
      </c>
      <c r="B204" s="96">
        <v>0.46328703703703705</v>
      </c>
      <c r="C204" s="2">
        <v>6.28</v>
      </c>
      <c r="D204" s="2">
        <v>6.74</v>
      </c>
      <c r="E204" s="2">
        <v>24.72</v>
      </c>
      <c r="F204" s="2">
        <v>34.68</v>
      </c>
    </row>
    <row r="205" spans="1:6" x14ac:dyDescent="0.3">
      <c r="A205" s="95">
        <v>45041</v>
      </c>
      <c r="B205" s="96">
        <v>0.46398148148148149</v>
      </c>
      <c r="C205" s="2">
        <v>6.28</v>
      </c>
      <c r="D205" s="2">
        <v>6.74</v>
      </c>
      <c r="E205" s="2">
        <v>24.72</v>
      </c>
      <c r="F205" s="2">
        <v>34.729999999999997</v>
      </c>
    </row>
    <row r="206" spans="1:6" x14ac:dyDescent="0.3">
      <c r="A206" s="95">
        <v>45041</v>
      </c>
      <c r="B206" s="96">
        <v>0.46467592592592594</v>
      </c>
      <c r="C206" s="2">
        <v>6.28</v>
      </c>
      <c r="D206" s="2">
        <v>6.74</v>
      </c>
      <c r="E206" s="2">
        <v>24.72</v>
      </c>
      <c r="F206" s="2">
        <v>34.72</v>
      </c>
    </row>
    <row r="207" spans="1:6" x14ac:dyDescent="0.3">
      <c r="A207" s="95">
        <v>45041</v>
      </c>
      <c r="B207" s="96">
        <v>0.46537037037037038</v>
      </c>
      <c r="C207" s="2">
        <v>6.28</v>
      </c>
      <c r="D207" s="2">
        <v>6.74</v>
      </c>
      <c r="E207" s="2">
        <v>24.72</v>
      </c>
      <c r="F207" s="2">
        <v>34.729999999999997</v>
      </c>
    </row>
    <row r="208" spans="1:6" x14ac:dyDescent="0.3">
      <c r="A208" s="95">
        <v>45041</v>
      </c>
      <c r="B208" s="96">
        <v>0.46606481481481482</v>
      </c>
      <c r="C208" s="2">
        <v>6.28</v>
      </c>
      <c r="D208" s="2">
        <v>6.74</v>
      </c>
      <c r="E208" s="2">
        <v>24.73</v>
      </c>
      <c r="F208" s="2">
        <v>34.74</v>
      </c>
    </row>
    <row r="209" spans="1:6" x14ac:dyDescent="0.3">
      <c r="A209" s="95">
        <v>45041</v>
      </c>
      <c r="B209" s="96">
        <v>0.46675925925925926</v>
      </c>
      <c r="C209" s="2">
        <v>6.28</v>
      </c>
      <c r="D209" s="2">
        <v>6.74</v>
      </c>
      <c r="E209" s="2">
        <v>24.73</v>
      </c>
      <c r="F209" s="2">
        <v>34.74</v>
      </c>
    </row>
    <row r="210" spans="1:6" x14ac:dyDescent="0.3">
      <c r="A210" s="95">
        <v>45041</v>
      </c>
      <c r="B210" s="96">
        <v>0.4674537037037037</v>
      </c>
      <c r="C210" s="2">
        <v>6.28</v>
      </c>
      <c r="D210" s="2">
        <v>6.74</v>
      </c>
      <c r="E210" s="2">
        <v>24.72</v>
      </c>
      <c r="F210" s="2">
        <v>34.74</v>
      </c>
    </row>
    <row r="211" spans="1:6" x14ac:dyDescent="0.3">
      <c r="A211" s="95">
        <v>45041</v>
      </c>
      <c r="B211" s="96">
        <v>0.46814814814814815</v>
      </c>
      <c r="C211" s="2">
        <v>6.28</v>
      </c>
      <c r="D211" s="2">
        <v>6.74</v>
      </c>
      <c r="E211" s="2">
        <v>24.73</v>
      </c>
      <c r="F211" s="2">
        <v>34.78</v>
      </c>
    </row>
    <row r="212" spans="1:6" x14ac:dyDescent="0.3">
      <c r="A212" s="95">
        <v>45041</v>
      </c>
      <c r="B212" s="96">
        <v>0.46884259259259259</v>
      </c>
      <c r="C212" s="2">
        <v>6.28</v>
      </c>
      <c r="D212" s="2">
        <v>6.74</v>
      </c>
      <c r="E212" s="2">
        <v>24.72</v>
      </c>
      <c r="F212" s="2">
        <v>34.74</v>
      </c>
    </row>
    <row r="213" spans="1:6" x14ac:dyDescent="0.3">
      <c r="A213" s="95">
        <v>45041</v>
      </c>
      <c r="B213" s="96">
        <v>0.46953703703703703</v>
      </c>
      <c r="C213" s="2">
        <v>6.28</v>
      </c>
      <c r="D213" s="2">
        <v>6.74</v>
      </c>
      <c r="E213" s="2">
        <v>24.72</v>
      </c>
      <c r="F213" s="2">
        <v>34.799999999999997</v>
      </c>
    </row>
    <row r="214" spans="1:6" x14ac:dyDescent="0.3">
      <c r="A214" s="95">
        <v>45041</v>
      </c>
      <c r="B214" s="96">
        <v>0.47023148148148147</v>
      </c>
      <c r="C214" s="2">
        <v>6.28</v>
      </c>
      <c r="D214" s="2">
        <v>6.74</v>
      </c>
      <c r="E214" s="2">
        <v>24.73</v>
      </c>
      <c r="F214" s="2">
        <v>34.840000000000003</v>
      </c>
    </row>
    <row r="215" spans="1:6" x14ac:dyDescent="0.3">
      <c r="A215" s="95">
        <v>45041</v>
      </c>
      <c r="B215" s="96">
        <v>0.47092592592592591</v>
      </c>
      <c r="C215" s="2">
        <v>6.28</v>
      </c>
      <c r="D215" s="2">
        <v>6.74</v>
      </c>
      <c r="E215" s="2">
        <v>24.72</v>
      </c>
      <c r="F215" s="2">
        <v>34.799999999999997</v>
      </c>
    </row>
    <row r="216" spans="1:6" x14ac:dyDescent="0.3">
      <c r="A216" s="95">
        <v>45041</v>
      </c>
      <c r="B216" s="96">
        <v>0.47162037037037036</v>
      </c>
      <c r="C216" s="2">
        <v>6.28</v>
      </c>
      <c r="D216" s="2">
        <v>6.74</v>
      </c>
      <c r="E216" s="2">
        <v>24.72</v>
      </c>
      <c r="F216" s="2">
        <v>34.78</v>
      </c>
    </row>
    <row r="217" spans="1:6" x14ac:dyDescent="0.3">
      <c r="A217" s="95">
        <v>45041</v>
      </c>
      <c r="B217" s="96">
        <v>0.4723148148148148</v>
      </c>
      <c r="C217" s="2">
        <v>6.28</v>
      </c>
      <c r="D217" s="2">
        <v>6.74</v>
      </c>
      <c r="E217" s="2">
        <v>24.72</v>
      </c>
      <c r="F217" s="2">
        <v>34.82</v>
      </c>
    </row>
    <row r="218" spans="1:6" x14ac:dyDescent="0.3">
      <c r="A218" s="95">
        <v>45041</v>
      </c>
      <c r="B218" s="96">
        <v>0.47300925925925924</v>
      </c>
      <c r="C218" s="2">
        <v>6.28</v>
      </c>
      <c r="D218" s="2">
        <v>6.74</v>
      </c>
      <c r="E218" s="2">
        <v>24.72</v>
      </c>
      <c r="F218" s="2">
        <v>34.799999999999997</v>
      </c>
    </row>
    <row r="219" spans="1:6" x14ac:dyDescent="0.3">
      <c r="A219" s="95">
        <v>45041</v>
      </c>
      <c r="B219" s="96">
        <v>0.47370370370370374</v>
      </c>
      <c r="C219" s="2">
        <v>6.28</v>
      </c>
      <c r="D219" s="2">
        <v>6.74</v>
      </c>
      <c r="E219" s="2">
        <v>24.72</v>
      </c>
      <c r="F219" s="2">
        <v>34.799999999999997</v>
      </c>
    </row>
    <row r="220" spans="1:6" x14ac:dyDescent="0.3">
      <c r="A220" s="95">
        <v>45041</v>
      </c>
      <c r="B220" s="96">
        <v>0.47439814814814812</v>
      </c>
      <c r="C220" s="2">
        <v>6.28</v>
      </c>
      <c r="D220" s="2">
        <v>6.74</v>
      </c>
      <c r="E220" s="2">
        <v>24.74</v>
      </c>
      <c r="F220" s="2">
        <v>34.81</v>
      </c>
    </row>
    <row r="221" spans="1:6" x14ac:dyDescent="0.3">
      <c r="A221" s="95">
        <v>45041</v>
      </c>
      <c r="B221" s="96">
        <v>0.47509259259259262</v>
      </c>
      <c r="C221" s="2">
        <v>6.28</v>
      </c>
      <c r="D221" s="2">
        <v>6.74</v>
      </c>
      <c r="E221" s="2">
        <v>24.77</v>
      </c>
      <c r="F221" s="2">
        <v>34.83</v>
      </c>
    </row>
    <row r="222" spans="1:6" x14ac:dyDescent="0.3">
      <c r="A222" s="95">
        <v>45041</v>
      </c>
      <c r="B222" s="96">
        <v>0.47578703703703701</v>
      </c>
      <c r="C222" s="2">
        <v>6.28</v>
      </c>
      <c r="D222" s="2">
        <v>6.74</v>
      </c>
      <c r="E222" s="2">
        <v>24.78</v>
      </c>
      <c r="F222" s="2">
        <v>34.799999999999997</v>
      </c>
    </row>
    <row r="223" spans="1:6" x14ac:dyDescent="0.3">
      <c r="A223" s="95">
        <v>45041</v>
      </c>
      <c r="B223" s="96">
        <v>0.47648148148148151</v>
      </c>
      <c r="C223" s="2">
        <v>6.28</v>
      </c>
      <c r="D223" s="2">
        <v>6.74</v>
      </c>
      <c r="E223" s="2">
        <v>24.82</v>
      </c>
      <c r="F223" s="2">
        <v>34.86</v>
      </c>
    </row>
    <row r="224" spans="1:6" x14ac:dyDescent="0.3">
      <c r="A224" s="95">
        <v>45041</v>
      </c>
      <c r="B224" s="96">
        <v>0.47717592592592589</v>
      </c>
      <c r="C224" s="2">
        <v>6.28</v>
      </c>
      <c r="D224" s="2">
        <v>6.74</v>
      </c>
      <c r="E224" s="2">
        <v>24.84</v>
      </c>
      <c r="F224" s="2">
        <v>34.840000000000003</v>
      </c>
    </row>
    <row r="225" spans="1:6" x14ac:dyDescent="0.3">
      <c r="A225" s="95">
        <v>45041</v>
      </c>
      <c r="B225" s="96">
        <v>0.47787037037037039</v>
      </c>
      <c r="C225" s="2">
        <v>6.28</v>
      </c>
      <c r="D225" s="2">
        <v>6.74</v>
      </c>
      <c r="E225" s="2">
        <v>24.84</v>
      </c>
      <c r="F225" s="2">
        <v>34.82</v>
      </c>
    </row>
    <row r="226" spans="1:6" x14ac:dyDescent="0.3">
      <c r="A226" s="95">
        <v>45041</v>
      </c>
      <c r="B226" s="96">
        <v>0.47856481481481478</v>
      </c>
      <c r="C226" s="2">
        <v>6.28</v>
      </c>
      <c r="D226" s="2">
        <v>6.74</v>
      </c>
      <c r="E226" s="2">
        <v>24.85</v>
      </c>
      <c r="F226" s="2">
        <v>34.81</v>
      </c>
    </row>
    <row r="227" spans="1:6" x14ac:dyDescent="0.3">
      <c r="A227" s="95">
        <v>45041</v>
      </c>
      <c r="B227" s="96">
        <v>0.47925925925925927</v>
      </c>
      <c r="C227" s="2">
        <v>6.28</v>
      </c>
      <c r="D227" s="2">
        <v>6.74</v>
      </c>
      <c r="E227" s="2">
        <v>24.92</v>
      </c>
      <c r="F227" s="2">
        <v>34.840000000000003</v>
      </c>
    </row>
    <row r="228" spans="1:6" x14ac:dyDescent="0.3">
      <c r="A228" s="95">
        <v>45041</v>
      </c>
      <c r="B228" s="96">
        <v>0.47995370370370366</v>
      </c>
      <c r="C228" s="2">
        <v>6.28</v>
      </c>
      <c r="D228" s="2">
        <v>6.74</v>
      </c>
      <c r="E228" s="2">
        <v>24.98</v>
      </c>
      <c r="F228" s="2">
        <v>34.909999999999997</v>
      </c>
    </row>
    <row r="229" spans="1:6" x14ac:dyDescent="0.3">
      <c r="A229" s="95">
        <v>45041</v>
      </c>
      <c r="B229" s="96">
        <v>0.48064814814814816</v>
      </c>
      <c r="C229" s="2">
        <v>6.28</v>
      </c>
      <c r="D229" s="2">
        <v>6.74</v>
      </c>
      <c r="E229" s="2">
        <v>25.01</v>
      </c>
      <c r="F229" s="2">
        <v>34.89</v>
      </c>
    </row>
    <row r="230" spans="1:6" x14ac:dyDescent="0.3">
      <c r="A230" s="95">
        <v>45041</v>
      </c>
      <c r="B230" s="96">
        <v>0.48134259259259254</v>
      </c>
      <c r="C230" s="2">
        <v>6.28</v>
      </c>
      <c r="D230" s="2">
        <v>6.74</v>
      </c>
      <c r="E230" s="2">
        <v>25.02</v>
      </c>
      <c r="F230" s="2">
        <v>34.880000000000003</v>
      </c>
    </row>
    <row r="231" spans="1:6" x14ac:dyDescent="0.3">
      <c r="A231" s="95">
        <v>45041</v>
      </c>
      <c r="B231" s="96">
        <v>0.48203703703703704</v>
      </c>
      <c r="C231" s="2">
        <v>6.28</v>
      </c>
      <c r="D231" s="2">
        <v>6.74</v>
      </c>
      <c r="E231" s="2">
        <v>25.02</v>
      </c>
      <c r="F231" s="2">
        <v>34.86</v>
      </c>
    </row>
    <row r="232" spans="1:6" x14ac:dyDescent="0.3">
      <c r="A232" s="95">
        <v>45041</v>
      </c>
      <c r="B232" s="96">
        <v>0.48273148148148143</v>
      </c>
      <c r="C232" s="2">
        <v>6.28</v>
      </c>
      <c r="D232" s="2">
        <v>6.74</v>
      </c>
      <c r="E232" s="2">
        <v>25.02</v>
      </c>
      <c r="F232" s="2">
        <v>34.880000000000003</v>
      </c>
    </row>
    <row r="233" spans="1:6" x14ac:dyDescent="0.3">
      <c r="A233" s="95">
        <v>45041</v>
      </c>
      <c r="B233" s="96">
        <v>0.48342592592592593</v>
      </c>
      <c r="C233" s="2">
        <v>6.28</v>
      </c>
      <c r="D233" s="2">
        <v>6.74</v>
      </c>
      <c r="E233" s="2">
        <v>25.02</v>
      </c>
      <c r="F233" s="2">
        <v>34.909999999999997</v>
      </c>
    </row>
    <row r="234" spans="1:6" x14ac:dyDescent="0.3">
      <c r="A234" s="95">
        <v>45041</v>
      </c>
      <c r="B234" s="96">
        <v>0.48412037037037042</v>
      </c>
      <c r="C234" s="2">
        <v>6.28</v>
      </c>
      <c r="D234" s="2">
        <v>6.74</v>
      </c>
      <c r="E234" s="2">
        <v>25.02</v>
      </c>
      <c r="F234" s="2">
        <v>34.9</v>
      </c>
    </row>
    <row r="235" spans="1:6" x14ac:dyDescent="0.3">
      <c r="A235" s="95">
        <v>45041</v>
      </c>
      <c r="B235" s="96">
        <v>0.48481481481481481</v>
      </c>
      <c r="C235" s="2">
        <v>6.28</v>
      </c>
      <c r="D235" s="2">
        <v>6.74</v>
      </c>
      <c r="E235" s="2">
        <v>25.02</v>
      </c>
      <c r="F235" s="2">
        <v>34.92</v>
      </c>
    </row>
    <row r="236" spans="1:6" x14ac:dyDescent="0.3">
      <c r="A236" s="95">
        <v>45041</v>
      </c>
      <c r="B236" s="96">
        <v>0.48550925925925931</v>
      </c>
      <c r="C236" s="2">
        <v>6.28</v>
      </c>
      <c r="D236" s="2">
        <v>6.74</v>
      </c>
      <c r="E236" s="2">
        <v>25.02</v>
      </c>
      <c r="F236" s="2">
        <v>34.93</v>
      </c>
    </row>
    <row r="237" spans="1:6" x14ac:dyDescent="0.3">
      <c r="A237" s="95">
        <v>45041</v>
      </c>
      <c r="B237" s="96">
        <v>0.48620370370370369</v>
      </c>
      <c r="C237" s="2">
        <v>6.28</v>
      </c>
      <c r="D237" s="2">
        <v>6.74</v>
      </c>
      <c r="E237" s="2">
        <v>25.02</v>
      </c>
      <c r="F237" s="2">
        <v>34.99</v>
      </c>
    </row>
    <row r="238" spans="1:6" x14ac:dyDescent="0.3">
      <c r="A238" s="95">
        <v>45041</v>
      </c>
      <c r="B238" s="96">
        <v>0.48689814814814819</v>
      </c>
      <c r="C238" s="2">
        <v>6.28</v>
      </c>
      <c r="D238" s="2">
        <v>6.74</v>
      </c>
      <c r="E238" s="2">
        <v>25.02</v>
      </c>
      <c r="F238" s="2">
        <v>34.92</v>
      </c>
    </row>
    <row r="239" spans="1:6" x14ac:dyDescent="0.3">
      <c r="A239" s="95">
        <v>45041</v>
      </c>
      <c r="B239" s="96">
        <v>0.48759259259259258</v>
      </c>
      <c r="C239" s="2">
        <v>6.28</v>
      </c>
      <c r="D239" s="2">
        <v>6.74</v>
      </c>
      <c r="E239" s="2">
        <v>25.02</v>
      </c>
      <c r="F239" s="2">
        <v>34.94</v>
      </c>
    </row>
    <row r="240" spans="1:6" x14ac:dyDescent="0.3">
      <c r="A240" s="95">
        <v>45041</v>
      </c>
      <c r="B240" s="96">
        <v>0.48828703703703707</v>
      </c>
      <c r="C240" s="2">
        <v>6.28</v>
      </c>
      <c r="D240" s="2">
        <v>6.74</v>
      </c>
      <c r="E240" s="2">
        <v>25.02</v>
      </c>
      <c r="F240" s="2">
        <v>34.909999999999997</v>
      </c>
    </row>
    <row r="241" spans="1:6" x14ac:dyDescent="0.3">
      <c r="A241" s="95">
        <v>45041</v>
      </c>
      <c r="B241" s="96">
        <v>0.48898148148148146</v>
      </c>
      <c r="C241" s="2">
        <v>6.28</v>
      </c>
      <c r="D241" s="2">
        <v>6.74</v>
      </c>
      <c r="E241" s="2">
        <v>25.02</v>
      </c>
      <c r="F241" s="2">
        <v>34.93</v>
      </c>
    </row>
    <row r="242" spans="1:6" x14ac:dyDescent="0.3">
      <c r="A242" s="95">
        <v>45041</v>
      </c>
      <c r="B242" s="96">
        <v>0.48967592592592596</v>
      </c>
      <c r="C242" s="2">
        <v>6.28</v>
      </c>
      <c r="D242" s="2">
        <v>6.74</v>
      </c>
      <c r="E242" s="2">
        <v>25.02</v>
      </c>
      <c r="F242" s="2">
        <v>34.92</v>
      </c>
    </row>
    <row r="243" spans="1:6" x14ac:dyDescent="0.3">
      <c r="A243" s="95">
        <v>45041</v>
      </c>
      <c r="B243" s="96">
        <v>0.49037037037037035</v>
      </c>
      <c r="C243" s="2">
        <v>6.28</v>
      </c>
      <c r="D243" s="2">
        <v>6.74</v>
      </c>
      <c r="E243" s="2">
        <v>25.01</v>
      </c>
      <c r="F243" s="2">
        <v>34.950000000000003</v>
      </c>
    </row>
    <row r="244" spans="1:6" x14ac:dyDescent="0.3">
      <c r="A244" s="95">
        <v>45041</v>
      </c>
      <c r="B244" s="96">
        <v>0.49106481481481484</v>
      </c>
      <c r="C244" s="2">
        <v>6.28</v>
      </c>
      <c r="D244" s="2">
        <v>6.74</v>
      </c>
      <c r="E244" s="2">
        <v>25.01</v>
      </c>
      <c r="F244" s="2">
        <v>34.93</v>
      </c>
    </row>
    <row r="245" spans="1:6" x14ac:dyDescent="0.3">
      <c r="A245" s="95">
        <v>45041</v>
      </c>
      <c r="B245" s="96">
        <v>0.49175925925925923</v>
      </c>
      <c r="C245" s="2">
        <v>6.28</v>
      </c>
      <c r="D245" s="2">
        <v>6.74</v>
      </c>
      <c r="E245" s="2">
        <v>25.01</v>
      </c>
      <c r="F245" s="2">
        <v>34.909999999999997</v>
      </c>
    </row>
    <row r="246" spans="1:6" x14ac:dyDescent="0.3">
      <c r="A246" s="95">
        <v>45041</v>
      </c>
      <c r="B246" s="96">
        <v>0.49245370370370373</v>
      </c>
      <c r="C246" s="2">
        <v>6.28</v>
      </c>
      <c r="D246" s="2">
        <v>6.74</v>
      </c>
      <c r="E246" s="2">
        <v>25.01</v>
      </c>
      <c r="F246" s="2">
        <v>34.9</v>
      </c>
    </row>
    <row r="247" spans="1:6" x14ac:dyDescent="0.3">
      <c r="A247" s="95">
        <v>45041</v>
      </c>
      <c r="B247" s="96">
        <v>0.49314814814814811</v>
      </c>
      <c r="C247" s="2">
        <v>6.28</v>
      </c>
      <c r="D247" s="2">
        <v>6.74</v>
      </c>
      <c r="E247" s="2">
        <v>25.01</v>
      </c>
      <c r="F247" s="2">
        <v>34.82</v>
      </c>
    </row>
    <row r="248" spans="1:6" x14ac:dyDescent="0.3">
      <c r="A248" s="95">
        <v>45041</v>
      </c>
      <c r="B248" s="96">
        <v>0.49384259259259261</v>
      </c>
      <c r="C248" s="2">
        <v>6.28</v>
      </c>
      <c r="D248" s="2">
        <v>6.74</v>
      </c>
      <c r="E248" s="2">
        <v>25.01</v>
      </c>
      <c r="F248" s="2">
        <v>34.82</v>
      </c>
    </row>
    <row r="249" spans="1:6" x14ac:dyDescent="0.3">
      <c r="A249" s="95">
        <v>45041</v>
      </c>
      <c r="B249" s="96">
        <v>0.49453703703703705</v>
      </c>
      <c r="C249" s="2">
        <v>6.28</v>
      </c>
      <c r="D249" s="2">
        <v>6.74</v>
      </c>
      <c r="E249" s="2">
        <v>25.01</v>
      </c>
      <c r="F249" s="2">
        <v>34.92</v>
      </c>
    </row>
    <row r="250" spans="1:6" x14ac:dyDescent="0.3">
      <c r="A250" s="95">
        <v>45041</v>
      </c>
      <c r="B250" s="96">
        <v>0.49523148148148149</v>
      </c>
      <c r="C250" s="2">
        <v>6.28</v>
      </c>
      <c r="D250" s="2">
        <v>6.74</v>
      </c>
      <c r="E250" s="2">
        <v>25.01</v>
      </c>
      <c r="F250" s="2">
        <v>34.86</v>
      </c>
    </row>
    <row r="251" spans="1:6" x14ac:dyDescent="0.3">
      <c r="A251" s="95">
        <v>45041</v>
      </c>
      <c r="B251" s="96">
        <v>0.49592592592592594</v>
      </c>
      <c r="C251" s="2">
        <v>6.28</v>
      </c>
      <c r="D251" s="2">
        <v>6.74</v>
      </c>
      <c r="E251" s="2">
        <v>25.01</v>
      </c>
      <c r="F251" s="2">
        <v>34.81</v>
      </c>
    </row>
    <row r="252" spans="1:6" x14ac:dyDescent="0.3">
      <c r="A252" s="95">
        <v>45041</v>
      </c>
      <c r="B252" s="96">
        <v>0.49662037037037038</v>
      </c>
      <c r="C252" s="2">
        <v>6.28</v>
      </c>
      <c r="D252" s="2">
        <v>6.74</v>
      </c>
      <c r="E252" s="2">
        <v>25.01</v>
      </c>
      <c r="F252" s="2">
        <v>34.880000000000003</v>
      </c>
    </row>
    <row r="253" spans="1:6" x14ac:dyDescent="0.3">
      <c r="A253" s="95">
        <v>45041</v>
      </c>
      <c r="B253" s="96">
        <v>0.49731481481481482</v>
      </c>
      <c r="C253" s="2">
        <v>6.28</v>
      </c>
      <c r="D253" s="2">
        <v>6.74</v>
      </c>
      <c r="E253" s="2">
        <v>25.01</v>
      </c>
      <c r="F253" s="2">
        <v>34.840000000000003</v>
      </c>
    </row>
    <row r="254" spans="1:6" x14ac:dyDescent="0.3">
      <c r="A254" s="95">
        <v>45041</v>
      </c>
      <c r="B254" s="96">
        <v>0.49800925925925926</v>
      </c>
      <c r="C254" s="2">
        <v>6.28</v>
      </c>
      <c r="D254" s="2">
        <v>6.74</v>
      </c>
      <c r="E254" s="2">
        <v>25.01</v>
      </c>
      <c r="F254" s="2">
        <v>34.840000000000003</v>
      </c>
    </row>
    <row r="255" spans="1:6" x14ac:dyDescent="0.3">
      <c r="A255" s="95">
        <v>45041</v>
      </c>
      <c r="B255" s="96">
        <v>0.4987037037037037</v>
      </c>
      <c r="C255" s="2">
        <v>6.28</v>
      </c>
      <c r="D255" s="2">
        <v>6.74</v>
      </c>
      <c r="E255" s="2">
        <v>25.01</v>
      </c>
      <c r="F255" s="2">
        <v>34.869999999999997</v>
      </c>
    </row>
    <row r="256" spans="1:6" x14ac:dyDescent="0.3">
      <c r="A256" s="95">
        <v>45041</v>
      </c>
      <c r="B256" s="96">
        <v>0.49939814814814815</v>
      </c>
      <c r="C256" s="2">
        <v>6.28</v>
      </c>
      <c r="D256" s="2">
        <v>6.74</v>
      </c>
      <c r="E256" s="2">
        <v>25.01</v>
      </c>
      <c r="F256" s="2">
        <v>34.85</v>
      </c>
    </row>
    <row r="257" spans="1:6" x14ac:dyDescent="0.3">
      <c r="A257" s="95">
        <v>45041</v>
      </c>
      <c r="B257" s="96">
        <v>0.50009259259259264</v>
      </c>
      <c r="C257" s="2">
        <v>6.28</v>
      </c>
      <c r="D257" s="2">
        <v>6.74</v>
      </c>
      <c r="E257" s="2">
        <v>25.01</v>
      </c>
      <c r="F257" s="2">
        <v>34.86</v>
      </c>
    </row>
    <row r="258" spans="1:6" x14ac:dyDescent="0.3">
      <c r="A258" s="95">
        <v>45041</v>
      </c>
      <c r="B258" s="96">
        <v>0.50078703703703698</v>
      </c>
      <c r="C258" s="2">
        <v>6.28</v>
      </c>
      <c r="D258" s="2">
        <v>6.74</v>
      </c>
      <c r="E258" s="2">
        <v>25.01</v>
      </c>
      <c r="F258" s="2">
        <v>34.880000000000003</v>
      </c>
    </row>
    <row r="259" spans="1:6" x14ac:dyDescent="0.3">
      <c r="A259" s="95">
        <v>45041</v>
      </c>
      <c r="B259" s="96">
        <v>0.50148148148148153</v>
      </c>
      <c r="C259" s="2">
        <v>6.28</v>
      </c>
      <c r="D259" s="2">
        <v>6.74</v>
      </c>
      <c r="E259" s="2">
        <v>25.01</v>
      </c>
      <c r="F259" s="2">
        <v>34.880000000000003</v>
      </c>
    </row>
    <row r="260" spans="1:6" x14ac:dyDescent="0.3">
      <c r="A260" s="95">
        <v>45041</v>
      </c>
      <c r="B260" s="96">
        <v>0.50217592592592586</v>
      </c>
      <c r="C260" s="2">
        <v>6.28</v>
      </c>
      <c r="D260" s="2">
        <v>6.74</v>
      </c>
      <c r="E260" s="2">
        <v>25.01</v>
      </c>
      <c r="F260" s="2">
        <v>34.89</v>
      </c>
    </row>
    <row r="261" spans="1:6" x14ac:dyDescent="0.3">
      <c r="A261" s="95">
        <v>45041</v>
      </c>
      <c r="B261" s="96">
        <v>0.50287037037037041</v>
      </c>
      <c r="C261" s="2">
        <v>6.28</v>
      </c>
      <c r="D261" s="2">
        <v>6.74</v>
      </c>
      <c r="E261" s="2">
        <v>25.01</v>
      </c>
      <c r="F261" s="2">
        <v>34.9</v>
      </c>
    </row>
    <row r="262" spans="1:6" x14ac:dyDescent="0.3">
      <c r="A262" s="95">
        <v>45041</v>
      </c>
      <c r="B262" s="96">
        <v>0.50356481481481474</v>
      </c>
      <c r="C262" s="2">
        <v>6.28</v>
      </c>
      <c r="D262" s="2">
        <v>6.74</v>
      </c>
      <c r="E262" s="2">
        <v>25.01</v>
      </c>
      <c r="F262" s="2">
        <v>34.92</v>
      </c>
    </row>
    <row r="263" spans="1:6" x14ac:dyDescent="0.3">
      <c r="A263" s="95">
        <v>45041</v>
      </c>
      <c r="B263" s="96">
        <v>0.5042592592592593</v>
      </c>
      <c r="C263" s="2">
        <v>6.28</v>
      </c>
      <c r="D263" s="2">
        <v>6.74</v>
      </c>
      <c r="E263" s="2">
        <v>25.01</v>
      </c>
      <c r="F263" s="2">
        <v>34.92</v>
      </c>
    </row>
    <row r="264" spans="1:6" x14ac:dyDescent="0.3">
      <c r="A264" s="95">
        <v>45041</v>
      </c>
      <c r="B264" s="96">
        <v>0.50495370370370374</v>
      </c>
      <c r="C264" s="2">
        <v>6.28</v>
      </c>
      <c r="D264" s="2">
        <v>6.74</v>
      </c>
      <c r="E264" s="2">
        <v>25.01</v>
      </c>
      <c r="F264" s="2">
        <v>34.950000000000003</v>
      </c>
    </row>
    <row r="265" spans="1:6" x14ac:dyDescent="0.3">
      <c r="A265" s="95">
        <v>45041</v>
      </c>
      <c r="B265" s="96">
        <v>0.50564814814814818</v>
      </c>
      <c r="C265" s="2">
        <v>6.28</v>
      </c>
      <c r="D265" s="2">
        <v>6.74</v>
      </c>
      <c r="E265" s="2">
        <v>25.01</v>
      </c>
      <c r="F265" s="2">
        <v>34.869999999999997</v>
      </c>
    </row>
    <row r="266" spans="1:6" x14ac:dyDescent="0.3">
      <c r="A266" s="95">
        <v>45041</v>
      </c>
      <c r="B266" s="96">
        <v>0.50634259259259262</v>
      </c>
      <c r="C266" s="2">
        <v>6.28</v>
      </c>
      <c r="D266" s="2">
        <v>6.74</v>
      </c>
      <c r="E266" s="2">
        <v>25.01</v>
      </c>
      <c r="F266" s="2">
        <v>34.880000000000003</v>
      </c>
    </row>
    <row r="267" spans="1:6" x14ac:dyDescent="0.3">
      <c r="A267" s="95">
        <v>45041</v>
      </c>
      <c r="B267" s="96">
        <v>0.50703703703703706</v>
      </c>
      <c r="C267" s="2">
        <v>6.28</v>
      </c>
      <c r="D267" s="2">
        <v>6.74</v>
      </c>
      <c r="E267" s="2">
        <v>25.01</v>
      </c>
      <c r="F267" s="2">
        <v>34.869999999999997</v>
      </c>
    </row>
    <row r="268" spans="1:6" x14ac:dyDescent="0.3">
      <c r="A268" s="95">
        <v>45041</v>
      </c>
      <c r="B268" s="96">
        <v>0.50773148148148151</v>
      </c>
      <c r="C268" s="2">
        <v>6.28</v>
      </c>
      <c r="D268" s="2">
        <v>6.74</v>
      </c>
      <c r="E268" s="2">
        <v>25.01</v>
      </c>
      <c r="F268" s="2">
        <v>34.89</v>
      </c>
    </row>
    <row r="269" spans="1:6" x14ac:dyDescent="0.3">
      <c r="A269" s="95">
        <v>45041</v>
      </c>
      <c r="B269" s="96">
        <v>0.50842592592592595</v>
      </c>
      <c r="C269" s="2">
        <v>6.28</v>
      </c>
      <c r="D269" s="2">
        <v>6.74</v>
      </c>
      <c r="E269" s="2">
        <v>24.98</v>
      </c>
      <c r="F269" s="2">
        <v>34.909999999999997</v>
      </c>
    </row>
    <row r="270" spans="1:6" x14ac:dyDescent="0.3">
      <c r="A270" s="95">
        <v>45041</v>
      </c>
      <c r="B270" s="96">
        <v>0.50912037037037039</v>
      </c>
      <c r="C270" s="2">
        <v>6.28</v>
      </c>
      <c r="D270" s="2">
        <v>6.74</v>
      </c>
      <c r="E270" s="2">
        <v>24.9</v>
      </c>
      <c r="F270" s="2">
        <v>34.93</v>
      </c>
    </row>
    <row r="271" spans="1:6" x14ac:dyDescent="0.3">
      <c r="A271" s="95">
        <v>45041</v>
      </c>
      <c r="B271" s="96">
        <v>0.50981481481481483</v>
      </c>
      <c r="C271" s="2">
        <v>6.28</v>
      </c>
      <c r="D271" s="2">
        <v>6.74</v>
      </c>
      <c r="E271" s="2">
        <v>24.83</v>
      </c>
      <c r="F271" s="2">
        <v>34.9</v>
      </c>
    </row>
    <row r="272" spans="1:6" x14ac:dyDescent="0.3">
      <c r="A272" s="95">
        <v>45041</v>
      </c>
      <c r="B272" s="96">
        <v>0.51050925925925927</v>
      </c>
      <c r="C272" s="2">
        <v>6.28</v>
      </c>
      <c r="D272" s="2">
        <v>6.74</v>
      </c>
      <c r="E272" s="2">
        <v>24.76</v>
      </c>
      <c r="F272" s="2">
        <v>34.880000000000003</v>
      </c>
    </row>
    <row r="273" spans="1:6" x14ac:dyDescent="0.3">
      <c r="A273" s="95">
        <v>45041</v>
      </c>
      <c r="B273" s="96">
        <v>0.51120370370370372</v>
      </c>
      <c r="C273" s="2">
        <v>6.28</v>
      </c>
      <c r="D273" s="2">
        <v>6.74</v>
      </c>
      <c r="E273" s="2">
        <v>24.72</v>
      </c>
      <c r="F273" s="2">
        <v>34.799999999999997</v>
      </c>
    </row>
    <row r="274" spans="1:6" x14ac:dyDescent="0.3">
      <c r="A274" s="95">
        <v>45041</v>
      </c>
      <c r="B274" s="96">
        <v>0.51189814814814816</v>
      </c>
      <c r="C274" s="2">
        <v>6.28</v>
      </c>
      <c r="D274" s="2">
        <v>6.74</v>
      </c>
      <c r="E274" s="2">
        <v>24.71</v>
      </c>
      <c r="F274" s="2">
        <v>34.76</v>
      </c>
    </row>
    <row r="275" spans="1:6" x14ac:dyDescent="0.3">
      <c r="A275" s="95">
        <v>45041</v>
      </c>
      <c r="B275" s="96">
        <v>0.5125925925925926</v>
      </c>
      <c r="C275" s="2">
        <v>6.28</v>
      </c>
      <c r="D275" s="2">
        <v>6.74</v>
      </c>
      <c r="E275" s="2">
        <v>24.71</v>
      </c>
      <c r="F275" s="2">
        <v>34.770000000000003</v>
      </c>
    </row>
    <row r="276" spans="1:6" x14ac:dyDescent="0.3">
      <c r="A276" s="95">
        <v>45041</v>
      </c>
      <c r="B276" s="96">
        <v>0.51328703703703704</v>
      </c>
      <c r="C276" s="2">
        <v>6.28</v>
      </c>
      <c r="D276" s="2">
        <v>6.74</v>
      </c>
      <c r="E276" s="2">
        <v>24.7</v>
      </c>
      <c r="F276" s="2">
        <v>34.729999999999997</v>
      </c>
    </row>
    <row r="277" spans="1:6" x14ac:dyDescent="0.3">
      <c r="A277" s="95">
        <v>45041</v>
      </c>
      <c r="B277" s="96">
        <v>0.51398148148148148</v>
      </c>
      <c r="C277" s="2">
        <v>6.28</v>
      </c>
      <c r="D277" s="2">
        <v>6.74</v>
      </c>
      <c r="E277" s="2">
        <v>24.7</v>
      </c>
      <c r="F277" s="2">
        <v>34.67</v>
      </c>
    </row>
    <row r="278" spans="1:6" x14ac:dyDescent="0.3">
      <c r="A278" s="95">
        <v>45041</v>
      </c>
      <c r="B278" s="96">
        <v>0.51467592592592593</v>
      </c>
      <c r="C278" s="2">
        <v>6.28</v>
      </c>
      <c r="D278" s="2">
        <v>6.74</v>
      </c>
      <c r="E278" s="2">
        <v>24.71</v>
      </c>
      <c r="F278" s="2">
        <v>34.72</v>
      </c>
    </row>
    <row r="279" spans="1:6" x14ac:dyDescent="0.3">
      <c r="A279" s="95">
        <v>45041</v>
      </c>
      <c r="B279" s="96">
        <v>0.51537037037037037</v>
      </c>
      <c r="C279" s="2">
        <v>6.28</v>
      </c>
      <c r="D279" s="2">
        <v>6.74</v>
      </c>
      <c r="E279" s="2">
        <v>24.72</v>
      </c>
      <c r="F279" s="2">
        <v>34.72</v>
      </c>
    </row>
    <row r="280" spans="1:6" x14ac:dyDescent="0.3">
      <c r="A280" s="95">
        <v>45041</v>
      </c>
      <c r="B280" s="96">
        <v>0.51606481481481481</v>
      </c>
      <c r="C280" s="2">
        <v>6.28</v>
      </c>
      <c r="D280" s="2">
        <v>6.74</v>
      </c>
      <c r="E280" s="2">
        <v>24.72</v>
      </c>
      <c r="F280" s="2">
        <v>34.729999999999997</v>
      </c>
    </row>
    <row r="281" spans="1:6" x14ac:dyDescent="0.3">
      <c r="A281" s="95">
        <v>45041</v>
      </c>
      <c r="B281" s="96">
        <v>0.51675925925925925</v>
      </c>
      <c r="C281" s="2">
        <v>6.28</v>
      </c>
      <c r="D281" s="2">
        <v>6.74</v>
      </c>
      <c r="E281" s="2">
        <v>24.73</v>
      </c>
      <c r="F281" s="2">
        <v>34.86</v>
      </c>
    </row>
    <row r="282" spans="1:6" x14ac:dyDescent="0.3">
      <c r="A282" s="95">
        <v>45041</v>
      </c>
      <c r="B282" s="96">
        <v>0.51745370370370369</v>
      </c>
      <c r="C282" s="2">
        <v>6.28</v>
      </c>
      <c r="D282" s="2">
        <v>6.74</v>
      </c>
      <c r="E282" s="2">
        <v>24.72</v>
      </c>
      <c r="F282" s="2">
        <v>34.89</v>
      </c>
    </row>
    <row r="283" spans="1:6" x14ac:dyDescent="0.3">
      <c r="A283" s="95">
        <v>45041</v>
      </c>
      <c r="B283" s="96">
        <v>0.51814814814814814</v>
      </c>
      <c r="C283" s="2">
        <v>6.28</v>
      </c>
      <c r="D283" s="2">
        <v>6.74</v>
      </c>
      <c r="E283" s="2">
        <v>24.72</v>
      </c>
      <c r="F283" s="2">
        <v>34.880000000000003</v>
      </c>
    </row>
    <row r="284" spans="1:6" x14ac:dyDescent="0.3">
      <c r="A284" s="95">
        <v>45041</v>
      </c>
      <c r="B284" s="96">
        <v>0.51884259259259258</v>
      </c>
      <c r="C284" s="2">
        <v>6.28</v>
      </c>
      <c r="D284" s="2">
        <v>6.74</v>
      </c>
      <c r="E284" s="2">
        <v>24.72</v>
      </c>
      <c r="F284" s="2">
        <v>34.75</v>
      </c>
    </row>
    <row r="285" spans="1:6" x14ac:dyDescent="0.3">
      <c r="A285" s="95">
        <v>45041</v>
      </c>
      <c r="B285" s="96">
        <v>0.51953703703703702</v>
      </c>
      <c r="C285" s="2">
        <v>6.28</v>
      </c>
      <c r="D285" s="2">
        <v>6.74</v>
      </c>
      <c r="E285" s="2">
        <v>24.72</v>
      </c>
      <c r="F285" s="2">
        <v>34.74</v>
      </c>
    </row>
    <row r="286" spans="1:6" x14ac:dyDescent="0.3">
      <c r="A286" s="95">
        <v>45041</v>
      </c>
      <c r="B286" s="96">
        <v>0.52023148148148146</v>
      </c>
      <c r="C286" s="2">
        <v>6.28</v>
      </c>
      <c r="D286" s="2">
        <v>6.74</v>
      </c>
      <c r="E286" s="2">
        <v>24.72</v>
      </c>
      <c r="F286" s="2">
        <v>34.729999999999997</v>
      </c>
    </row>
    <row r="287" spans="1:6" x14ac:dyDescent="0.3">
      <c r="A287" s="95">
        <v>45041</v>
      </c>
      <c r="B287" s="96">
        <v>0.5209259259259259</v>
      </c>
      <c r="C287" s="2">
        <v>6.28</v>
      </c>
      <c r="D287" s="2">
        <v>6.74</v>
      </c>
      <c r="E287" s="2">
        <v>24.72</v>
      </c>
      <c r="F287" s="2">
        <v>34.71</v>
      </c>
    </row>
    <row r="288" spans="1:6" x14ac:dyDescent="0.3">
      <c r="A288" s="95">
        <v>45041</v>
      </c>
      <c r="B288" s="96">
        <v>0.52162037037037035</v>
      </c>
      <c r="C288" s="2">
        <v>6.28</v>
      </c>
      <c r="D288" s="2">
        <v>6.74</v>
      </c>
      <c r="E288" s="2">
        <v>24.72</v>
      </c>
      <c r="F288" s="2">
        <v>34.83</v>
      </c>
    </row>
    <row r="289" spans="1:6" x14ac:dyDescent="0.3">
      <c r="A289" s="95">
        <v>45041</v>
      </c>
      <c r="B289" s="96">
        <v>0.52231481481481479</v>
      </c>
      <c r="C289" s="2">
        <v>6.28</v>
      </c>
      <c r="D289" s="2">
        <v>6.74</v>
      </c>
      <c r="E289" s="2">
        <v>24.72</v>
      </c>
      <c r="F289" s="2">
        <v>34.89</v>
      </c>
    </row>
    <row r="290" spans="1:6" x14ac:dyDescent="0.3">
      <c r="A290" s="95">
        <v>45041</v>
      </c>
      <c r="B290" s="96">
        <v>0.52300925925925923</v>
      </c>
      <c r="C290" s="2">
        <v>6.28</v>
      </c>
      <c r="D290" s="2">
        <v>6.74</v>
      </c>
      <c r="E290" s="2">
        <v>24.72</v>
      </c>
      <c r="F290" s="2">
        <v>34.94</v>
      </c>
    </row>
    <row r="291" spans="1:6" x14ac:dyDescent="0.3">
      <c r="A291" s="95">
        <v>45041</v>
      </c>
      <c r="B291" s="96">
        <v>0.52370370370370367</v>
      </c>
      <c r="C291" s="2">
        <v>6.28</v>
      </c>
      <c r="D291" s="2">
        <v>6.74</v>
      </c>
      <c r="E291" s="2">
        <v>24.71</v>
      </c>
      <c r="F291" s="2">
        <v>34.86</v>
      </c>
    </row>
    <row r="292" spans="1:6" x14ac:dyDescent="0.3">
      <c r="A292" s="95">
        <v>45041</v>
      </c>
      <c r="B292" s="96">
        <v>0.52439814814814811</v>
      </c>
      <c r="C292" s="2">
        <v>6.28</v>
      </c>
      <c r="D292" s="2">
        <v>6.74</v>
      </c>
      <c r="E292" s="2">
        <v>24.71</v>
      </c>
      <c r="F292" s="2">
        <v>34.79</v>
      </c>
    </row>
    <row r="293" spans="1:6" x14ac:dyDescent="0.3">
      <c r="A293" s="95">
        <v>45041</v>
      </c>
      <c r="B293" s="96">
        <v>0.52509259259259256</v>
      </c>
      <c r="C293" s="2">
        <v>6.28</v>
      </c>
      <c r="D293" s="2">
        <v>6.74</v>
      </c>
      <c r="E293" s="2">
        <v>24.71</v>
      </c>
      <c r="F293" s="2">
        <v>34.75</v>
      </c>
    </row>
    <row r="294" spans="1:6" x14ac:dyDescent="0.3">
      <c r="A294" s="95">
        <v>45041</v>
      </c>
      <c r="B294" s="96">
        <v>0.52578703703703711</v>
      </c>
      <c r="C294" s="2">
        <v>6.28</v>
      </c>
      <c r="D294" s="2">
        <v>6.74</v>
      </c>
      <c r="E294" s="2">
        <v>24.71</v>
      </c>
      <c r="F294" s="2">
        <v>34.700000000000003</v>
      </c>
    </row>
    <row r="295" spans="1:6" x14ac:dyDescent="0.3">
      <c r="A295" s="95">
        <v>45041</v>
      </c>
      <c r="B295" s="96">
        <v>0.52648148148148144</v>
      </c>
      <c r="C295" s="2">
        <v>6.28</v>
      </c>
      <c r="D295" s="2">
        <v>6.74</v>
      </c>
      <c r="E295" s="2">
        <v>24.71</v>
      </c>
      <c r="F295" s="2">
        <v>34.81</v>
      </c>
    </row>
    <row r="296" spans="1:6" x14ac:dyDescent="0.3">
      <c r="A296" s="95">
        <v>45041</v>
      </c>
      <c r="B296" s="96">
        <v>0.52717592592592599</v>
      </c>
      <c r="C296" s="2">
        <v>6.28</v>
      </c>
      <c r="D296" s="2">
        <v>6.74</v>
      </c>
      <c r="E296" s="2">
        <v>24.72</v>
      </c>
      <c r="F296" s="2">
        <v>34.82</v>
      </c>
    </row>
    <row r="297" spans="1:6" x14ac:dyDescent="0.3">
      <c r="A297" s="95">
        <v>45041</v>
      </c>
      <c r="B297" s="96">
        <v>0.52787037037037032</v>
      </c>
      <c r="C297" s="2">
        <v>6.28</v>
      </c>
      <c r="D297" s="2">
        <v>6.74</v>
      </c>
      <c r="E297" s="2">
        <v>24.72</v>
      </c>
      <c r="F297" s="2">
        <v>34.799999999999997</v>
      </c>
    </row>
    <row r="298" spans="1:6" x14ac:dyDescent="0.3">
      <c r="A298" s="95">
        <v>45041</v>
      </c>
      <c r="B298" s="96">
        <v>0.52856481481481488</v>
      </c>
      <c r="C298" s="2">
        <v>6.28</v>
      </c>
      <c r="D298" s="2">
        <v>6.74</v>
      </c>
      <c r="E298" s="2">
        <v>24.72</v>
      </c>
      <c r="F298" s="2">
        <v>34.770000000000003</v>
      </c>
    </row>
    <row r="300" spans="1:6" ht="30" customHeight="1" x14ac:dyDescent="0.3">
      <c r="A300" s="95" t="str">
        <f>A11</f>
        <v>Date</v>
      </c>
      <c r="C300" s="120" t="str">
        <f>C11</f>
        <v>Exhaust Flow [LPM]</v>
      </c>
      <c r="D300" s="120" t="str">
        <f t="shared" ref="D300:F300" si="0">D11</f>
        <v>Inlet Flow [LPM]</v>
      </c>
      <c r="E300" s="120" t="str">
        <f t="shared" si="0"/>
        <v>Temperature [C]</v>
      </c>
      <c r="F300" s="120" t="str">
        <f t="shared" si="0"/>
        <v>Humidity [%]</v>
      </c>
    </row>
    <row r="301" spans="1:6" x14ac:dyDescent="0.3">
      <c r="A301" s="95">
        <f>A12</f>
        <v>45041</v>
      </c>
      <c r="B301" s="2" t="s">
        <v>1</v>
      </c>
      <c r="C301" s="92">
        <f>AVERAGE(C22:C293)</f>
        <v>6.2799999999999772</v>
      </c>
      <c r="D301" s="92">
        <f t="shared" ref="D301:F301" si="1">AVERAGE(D22:D293)</f>
        <v>6.7400000000000082</v>
      </c>
      <c r="E301" s="92">
        <f t="shared" si="1"/>
        <v>24.634889705882411</v>
      </c>
      <c r="F301" s="92">
        <f t="shared" si="1"/>
        <v>34.579264705882352</v>
      </c>
    </row>
    <row r="302" spans="1:6" x14ac:dyDescent="0.3">
      <c r="B302" s="2" t="s">
        <v>79</v>
      </c>
      <c r="C302" s="92">
        <f>STDEV(C22:C293)</f>
        <v>2.3135206024664706E-14</v>
      </c>
      <c r="D302" s="92">
        <f t="shared" ref="D302:F302" si="2">STDEV(D22:D293)</f>
        <v>8.0083405469993224E-15</v>
      </c>
      <c r="E302" s="92">
        <f t="shared" si="2"/>
        <v>0.2571529954464305</v>
      </c>
      <c r="F302" s="92">
        <f t="shared" si="2"/>
        <v>0.59291092820644586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B4E143-7867-40A2-90D4-926B930772E1}">
  <dimension ref="A1:M296"/>
  <sheetViews>
    <sheetView workbookViewId="0">
      <pane ySplit="11" topLeftCell="A201" activePane="bottomLeft" state="frozen"/>
      <selection pane="bottomLeft" activeCell="L293" sqref="L293"/>
    </sheetView>
  </sheetViews>
  <sheetFormatPr defaultColWidth="9.109375" defaultRowHeight="15.6" x14ac:dyDescent="0.3"/>
  <cols>
    <col min="1" max="1" width="10.6640625" style="2" bestFit="1" customWidth="1"/>
    <col min="2" max="2" width="9.33203125" style="2" bestFit="1" customWidth="1"/>
    <col min="3" max="3" width="9.6640625" style="2" customWidth="1"/>
    <col min="4" max="4" width="10.6640625" style="2" customWidth="1"/>
    <col min="5" max="5" width="11.6640625" style="2" customWidth="1"/>
    <col min="6" max="6" width="12.6640625" style="2" customWidth="1"/>
    <col min="7" max="7" width="13.33203125" style="2" customWidth="1"/>
    <col min="8" max="8" width="12.6640625" style="2" customWidth="1"/>
    <col min="9" max="9" width="9.6640625" style="2" customWidth="1"/>
    <col min="10" max="10" width="11.6640625" style="2" customWidth="1"/>
    <col min="11" max="12" width="12.6640625" style="2" customWidth="1"/>
    <col min="13" max="16384" width="9.109375" style="2"/>
  </cols>
  <sheetData>
    <row r="1" spans="1:12" x14ac:dyDescent="0.3">
      <c r="A1" s="2" t="s">
        <v>58</v>
      </c>
    </row>
    <row r="2" spans="1:12" x14ac:dyDescent="0.3">
      <c r="A2" s="2" t="s">
        <v>127</v>
      </c>
    </row>
    <row r="3" spans="1:12" x14ac:dyDescent="0.3">
      <c r="A3" s="2" t="s">
        <v>143</v>
      </c>
      <c r="D3" s="2" t="s">
        <v>144</v>
      </c>
    </row>
    <row r="4" spans="1:12" x14ac:dyDescent="0.3">
      <c r="A4" s="2" t="s">
        <v>62</v>
      </c>
    </row>
    <row r="5" spans="1:12" x14ac:dyDescent="0.3">
      <c r="A5" s="2" t="s">
        <v>63</v>
      </c>
    </row>
    <row r="6" spans="1:12" x14ac:dyDescent="0.3">
      <c r="A6" s="2" t="s">
        <v>64</v>
      </c>
    </row>
    <row r="8" spans="1:12" x14ac:dyDescent="0.3">
      <c r="A8" s="2" t="s">
        <v>130</v>
      </c>
    </row>
    <row r="9" spans="1:12" x14ac:dyDescent="0.3">
      <c r="A9" s="2" t="s">
        <v>145</v>
      </c>
    </row>
    <row r="10" spans="1:12" x14ac:dyDescent="0.3">
      <c r="A10" s="236" t="s">
        <v>146</v>
      </c>
      <c r="B10" s="236"/>
      <c r="C10" s="236"/>
      <c r="D10" s="236"/>
      <c r="E10" s="236"/>
      <c r="F10" s="236"/>
      <c r="G10" s="236"/>
    </row>
    <row r="11" spans="1:12" ht="30" customHeight="1" x14ac:dyDescent="0.3">
      <c r="A11" s="2" t="s">
        <v>0</v>
      </c>
      <c r="B11" s="2" t="s">
        <v>67</v>
      </c>
      <c r="C11" s="94" t="s">
        <v>68</v>
      </c>
      <c r="D11" s="94" t="s">
        <v>69</v>
      </c>
      <c r="E11" s="94" t="s">
        <v>70</v>
      </c>
      <c r="F11" s="118" t="s">
        <v>71</v>
      </c>
      <c r="G11" s="94" t="s">
        <v>72</v>
      </c>
      <c r="H11" s="94" t="s">
        <v>73</v>
      </c>
      <c r="I11" s="94" t="s">
        <v>74</v>
      </c>
      <c r="J11" s="94" t="s">
        <v>75</v>
      </c>
      <c r="K11" s="94" t="s">
        <v>133</v>
      </c>
      <c r="L11" s="94" t="s">
        <v>134</v>
      </c>
    </row>
    <row r="12" spans="1:12" x14ac:dyDescent="0.3">
      <c r="A12" s="95">
        <v>45042</v>
      </c>
      <c r="B12" s="96">
        <v>0.33525462962962965</v>
      </c>
      <c r="C12" s="2">
        <v>7.05</v>
      </c>
      <c r="D12" s="2">
        <v>6.35</v>
      </c>
      <c r="E12" s="2">
        <v>6.28</v>
      </c>
      <c r="F12" s="119">
        <v>-0.8</v>
      </c>
      <c r="G12" s="2">
        <v>2.73</v>
      </c>
      <c r="H12" s="2">
        <v>23.65</v>
      </c>
      <c r="I12" s="2">
        <v>40.67</v>
      </c>
      <c r="J12" s="2">
        <v>1.35</v>
      </c>
      <c r="K12" s="2">
        <v>2E-3</v>
      </c>
    </row>
    <row r="13" spans="1:12" x14ac:dyDescent="0.3">
      <c r="A13" s="95">
        <v>45042</v>
      </c>
      <c r="B13" s="96">
        <v>0.33594907407407404</v>
      </c>
      <c r="C13" s="2">
        <v>7.04</v>
      </c>
      <c r="D13" s="2">
        <v>6.35</v>
      </c>
      <c r="E13" s="2">
        <v>6.28</v>
      </c>
      <c r="F13" s="119">
        <v>-0.81</v>
      </c>
      <c r="G13" s="2">
        <v>2.72</v>
      </c>
      <c r="H13" s="2">
        <v>23.67</v>
      </c>
      <c r="I13" s="2">
        <v>40.69</v>
      </c>
      <c r="J13" s="2">
        <v>1.35</v>
      </c>
      <c r="K13" s="2">
        <v>2E-3</v>
      </c>
    </row>
    <row r="14" spans="1:12" x14ac:dyDescent="0.3">
      <c r="A14" s="95">
        <v>45042</v>
      </c>
      <c r="B14" s="96">
        <v>0.33664351851851854</v>
      </c>
      <c r="C14" s="2">
        <v>7.04</v>
      </c>
      <c r="D14" s="2">
        <v>6.35</v>
      </c>
      <c r="E14" s="2">
        <v>6.28</v>
      </c>
      <c r="F14" s="119">
        <v>-0.81</v>
      </c>
      <c r="G14" s="2">
        <v>2.81</v>
      </c>
      <c r="H14" s="2">
        <v>23.73</v>
      </c>
      <c r="I14" s="2">
        <v>40.72</v>
      </c>
      <c r="J14" s="2">
        <v>1.35</v>
      </c>
      <c r="K14" s="2">
        <v>2E-3</v>
      </c>
    </row>
    <row r="15" spans="1:12" x14ac:dyDescent="0.3">
      <c r="A15" s="95">
        <v>45042</v>
      </c>
      <c r="B15" s="96">
        <v>0.33733796296296298</v>
      </c>
      <c r="C15" s="2">
        <v>7.04</v>
      </c>
      <c r="D15" s="2">
        <v>6.35</v>
      </c>
      <c r="E15" s="2">
        <v>6.28</v>
      </c>
      <c r="F15" s="119">
        <v>-0.77</v>
      </c>
      <c r="G15" s="2">
        <v>2.85</v>
      </c>
      <c r="H15" s="2">
        <v>23.78</v>
      </c>
      <c r="I15" s="2">
        <v>40.81</v>
      </c>
      <c r="J15" s="2">
        <v>1.35</v>
      </c>
      <c r="K15" s="2">
        <v>2E-3</v>
      </c>
    </row>
    <row r="16" spans="1:12" x14ac:dyDescent="0.3">
      <c r="A16" s="95">
        <v>45042</v>
      </c>
      <c r="B16" s="96">
        <v>0.33803240740740742</v>
      </c>
      <c r="C16" s="2">
        <v>7.04</v>
      </c>
      <c r="D16" s="2">
        <v>6.35</v>
      </c>
      <c r="E16" s="2">
        <v>6.28</v>
      </c>
      <c r="F16" s="119">
        <v>-0.77</v>
      </c>
      <c r="G16" s="2">
        <v>2.9</v>
      </c>
      <c r="H16" s="2">
        <v>23.81</v>
      </c>
      <c r="I16" s="2">
        <v>40.799999999999997</v>
      </c>
      <c r="J16" s="2">
        <v>1.35</v>
      </c>
      <c r="K16" s="2">
        <v>2E-3</v>
      </c>
    </row>
    <row r="17" spans="1:11" x14ac:dyDescent="0.3">
      <c r="A17" s="95">
        <v>45042</v>
      </c>
      <c r="B17" s="96">
        <v>0.33872685185185186</v>
      </c>
      <c r="C17" s="2">
        <v>7.04</v>
      </c>
      <c r="D17" s="2">
        <v>6.35</v>
      </c>
      <c r="E17" s="2">
        <v>6.28</v>
      </c>
      <c r="F17" s="119">
        <v>-0.76</v>
      </c>
      <c r="G17" s="2">
        <v>3.08</v>
      </c>
      <c r="H17" s="2">
        <v>23.82</v>
      </c>
      <c r="I17" s="2">
        <v>40.83</v>
      </c>
      <c r="J17" s="2">
        <v>1.35</v>
      </c>
      <c r="K17" s="2">
        <v>2E-3</v>
      </c>
    </row>
    <row r="18" spans="1:11" x14ac:dyDescent="0.3">
      <c r="A18" s="95">
        <v>45042</v>
      </c>
      <c r="B18" s="96">
        <v>0.3394212962962963</v>
      </c>
      <c r="C18" s="2">
        <v>7.03</v>
      </c>
      <c r="D18" s="2">
        <v>6.35</v>
      </c>
      <c r="E18" s="2">
        <v>6.28</v>
      </c>
      <c r="F18" s="119">
        <v>-0.77</v>
      </c>
      <c r="G18" s="2">
        <v>2.96</v>
      </c>
      <c r="H18" s="2">
        <v>23.83</v>
      </c>
      <c r="I18" s="2">
        <v>40.9</v>
      </c>
      <c r="J18" s="2">
        <v>1.35</v>
      </c>
      <c r="K18" s="2">
        <v>2E-3</v>
      </c>
    </row>
    <row r="19" spans="1:11" x14ac:dyDescent="0.3">
      <c r="A19" s="95">
        <v>45042</v>
      </c>
      <c r="B19" s="96">
        <v>0.34011574074074075</v>
      </c>
      <c r="C19" s="2">
        <v>7.05</v>
      </c>
      <c r="D19" s="2">
        <v>6.35</v>
      </c>
      <c r="E19" s="2">
        <v>6.28</v>
      </c>
      <c r="F19" s="119">
        <v>-0.77</v>
      </c>
      <c r="G19" s="2">
        <v>2.93</v>
      </c>
      <c r="H19" s="2">
        <v>23.83</v>
      </c>
      <c r="I19" s="2">
        <v>40.950000000000003</v>
      </c>
      <c r="J19" s="2">
        <v>1.35</v>
      </c>
      <c r="K19" s="2">
        <v>2E-3</v>
      </c>
    </row>
    <row r="20" spans="1:11" x14ac:dyDescent="0.3">
      <c r="A20" s="95">
        <v>45042</v>
      </c>
      <c r="B20" s="96">
        <v>0.34081018518518519</v>
      </c>
      <c r="C20" s="2">
        <v>7.03</v>
      </c>
      <c r="D20" s="2">
        <v>6.35</v>
      </c>
      <c r="E20" s="2">
        <v>6.28</v>
      </c>
      <c r="F20" s="119">
        <v>-0.77</v>
      </c>
      <c r="G20" s="2">
        <v>2.93</v>
      </c>
      <c r="H20" s="2">
        <v>23.84</v>
      </c>
      <c r="I20" s="2">
        <v>40.94</v>
      </c>
      <c r="J20" s="2">
        <v>1.35</v>
      </c>
      <c r="K20" s="2">
        <v>2E-3</v>
      </c>
    </row>
    <row r="21" spans="1:11" x14ac:dyDescent="0.3">
      <c r="A21" s="95">
        <v>45042</v>
      </c>
      <c r="B21" s="96">
        <v>0.34150462962962963</v>
      </c>
      <c r="C21" s="2">
        <v>7.03</v>
      </c>
      <c r="D21" s="2">
        <v>6.35</v>
      </c>
      <c r="E21" s="2">
        <v>6.28</v>
      </c>
      <c r="F21" s="119">
        <v>-0.75</v>
      </c>
      <c r="G21" s="2">
        <v>2.92</v>
      </c>
      <c r="H21" s="2">
        <v>23.83</v>
      </c>
      <c r="I21" s="2">
        <v>40.880000000000003</v>
      </c>
      <c r="J21" s="2">
        <v>1.35</v>
      </c>
      <c r="K21" s="2">
        <v>2E-3</v>
      </c>
    </row>
    <row r="22" spans="1:11" x14ac:dyDescent="0.3">
      <c r="A22" s="95">
        <v>45042</v>
      </c>
      <c r="B22" s="96">
        <v>0.34219907407407407</v>
      </c>
      <c r="C22" s="2">
        <v>7.02</v>
      </c>
      <c r="D22" s="2">
        <v>6.35</v>
      </c>
      <c r="E22" s="2">
        <v>6.28</v>
      </c>
      <c r="F22" s="119">
        <v>-0.72</v>
      </c>
      <c r="G22" s="2">
        <v>2.91</v>
      </c>
      <c r="H22" s="2">
        <v>23.83</v>
      </c>
      <c r="I22" s="2">
        <v>40.82</v>
      </c>
      <c r="J22" s="2">
        <v>1.35</v>
      </c>
      <c r="K22" s="2">
        <v>2E-3</v>
      </c>
    </row>
    <row r="23" spans="1:11" x14ac:dyDescent="0.3">
      <c r="A23" s="95">
        <v>45042</v>
      </c>
      <c r="B23" s="96">
        <v>0.34289351851851851</v>
      </c>
      <c r="C23" s="2">
        <v>7.01</v>
      </c>
      <c r="D23" s="2">
        <v>6.35</v>
      </c>
      <c r="E23" s="2">
        <v>6.28</v>
      </c>
      <c r="F23" s="119">
        <v>-0.72</v>
      </c>
      <c r="G23" s="2">
        <v>3.01</v>
      </c>
      <c r="H23" s="2">
        <v>23.83</v>
      </c>
      <c r="I23" s="2">
        <v>40.74</v>
      </c>
      <c r="J23" s="2">
        <v>1.35</v>
      </c>
      <c r="K23" s="2">
        <v>1E-3</v>
      </c>
    </row>
    <row r="24" spans="1:11" x14ac:dyDescent="0.3">
      <c r="A24" s="95">
        <v>45042</v>
      </c>
      <c r="B24" s="96">
        <v>0.34358796296296296</v>
      </c>
      <c r="C24" s="2">
        <v>7.01</v>
      </c>
      <c r="D24" s="2">
        <v>6.35</v>
      </c>
      <c r="E24" s="2">
        <v>6.28</v>
      </c>
      <c r="F24" s="119">
        <v>-0.72</v>
      </c>
      <c r="G24" s="2">
        <v>3.1</v>
      </c>
      <c r="H24" s="2">
        <v>23.83</v>
      </c>
      <c r="I24" s="2">
        <v>40.74</v>
      </c>
      <c r="J24" s="2">
        <v>1.35</v>
      </c>
      <c r="K24" s="2">
        <v>1E-3</v>
      </c>
    </row>
    <row r="25" spans="1:11" x14ac:dyDescent="0.3">
      <c r="A25" s="95">
        <v>45042</v>
      </c>
      <c r="B25" s="96">
        <v>0.3442824074074074</v>
      </c>
      <c r="C25" s="2">
        <v>7.01</v>
      </c>
      <c r="D25" s="2">
        <v>6.35</v>
      </c>
      <c r="E25" s="2">
        <v>6.28</v>
      </c>
      <c r="F25" s="119">
        <v>-0.73</v>
      </c>
      <c r="G25" s="2">
        <v>3.11</v>
      </c>
      <c r="H25" s="2">
        <v>23.83</v>
      </c>
      <c r="I25" s="2">
        <v>40.880000000000003</v>
      </c>
      <c r="J25" s="2">
        <v>1.35</v>
      </c>
      <c r="K25" s="2">
        <v>1E-3</v>
      </c>
    </row>
    <row r="26" spans="1:11" x14ac:dyDescent="0.3">
      <c r="A26" s="95">
        <v>45042</v>
      </c>
      <c r="B26" s="96">
        <v>0.34497685185185184</v>
      </c>
      <c r="C26" s="2">
        <v>7.01</v>
      </c>
      <c r="D26" s="2">
        <v>6.35</v>
      </c>
      <c r="E26" s="2">
        <v>6.28</v>
      </c>
      <c r="F26" s="119">
        <v>-0.73</v>
      </c>
      <c r="G26" s="2">
        <v>3.12</v>
      </c>
      <c r="H26" s="2">
        <v>23.82</v>
      </c>
      <c r="I26" s="2">
        <v>40.94</v>
      </c>
      <c r="J26" s="2">
        <v>1.35</v>
      </c>
      <c r="K26" s="2">
        <v>1E-3</v>
      </c>
    </row>
    <row r="27" spans="1:11" x14ac:dyDescent="0.3">
      <c r="A27" s="95">
        <v>45042</v>
      </c>
      <c r="B27" s="96">
        <v>0.34567129629629628</v>
      </c>
      <c r="C27" s="2">
        <v>7.01</v>
      </c>
      <c r="D27" s="2">
        <v>6.35</v>
      </c>
      <c r="E27" s="2">
        <v>6.28</v>
      </c>
      <c r="F27" s="119">
        <v>-0.72</v>
      </c>
      <c r="G27" s="2">
        <v>3.09</v>
      </c>
      <c r="H27" s="2">
        <v>23.82</v>
      </c>
      <c r="I27" s="2">
        <v>40.96</v>
      </c>
      <c r="J27" s="2">
        <v>1.35</v>
      </c>
      <c r="K27" s="2">
        <v>1E-3</v>
      </c>
    </row>
    <row r="28" spans="1:11" x14ac:dyDescent="0.3">
      <c r="A28" s="95">
        <v>45042</v>
      </c>
      <c r="B28" s="96">
        <v>0.34636574074074072</v>
      </c>
      <c r="C28" s="2">
        <v>7</v>
      </c>
      <c r="D28" s="2">
        <v>6.35</v>
      </c>
      <c r="E28" s="2">
        <v>6.28</v>
      </c>
      <c r="F28" s="119">
        <v>-0.72</v>
      </c>
      <c r="G28" s="2">
        <v>3.1</v>
      </c>
      <c r="H28" s="2">
        <v>23.82</v>
      </c>
      <c r="I28" s="2">
        <v>40.94</v>
      </c>
      <c r="J28" s="2">
        <v>1.35</v>
      </c>
      <c r="K28" s="2">
        <v>1E-3</v>
      </c>
    </row>
    <row r="29" spans="1:11" x14ac:dyDescent="0.3">
      <c r="A29" s="95">
        <v>45042</v>
      </c>
      <c r="B29" s="96">
        <v>0.34706018518518517</v>
      </c>
      <c r="C29" s="2">
        <v>6.98</v>
      </c>
      <c r="D29" s="2">
        <v>6.35</v>
      </c>
      <c r="E29" s="2">
        <v>6.28</v>
      </c>
      <c r="F29" s="119">
        <v>-0.72</v>
      </c>
      <c r="G29" s="2">
        <v>3.08</v>
      </c>
      <c r="H29" s="2">
        <v>23.82</v>
      </c>
      <c r="I29" s="2">
        <v>40.909999999999997</v>
      </c>
      <c r="J29" s="2">
        <v>1.35</v>
      </c>
      <c r="K29" s="2">
        <v>1E-3</v>
      </c>
    </row>
    <row r="30" spans="1:11" x14ac:dyDescent="0.3">
      <c r="A30" s="95">
        <v>45042</v>
      </c>
      <c r="B30" s="96">
        <v>0.34775462962962966</v>
      </c>
      <c r="C30" s="2">
        <v>6.99</v>
      </c>
      <c r="D30" s="2">
        <v>6.35</v>
      </c>
      <c r="E30" s="2">
        <v>6.28</v>
      </c>
      <c r="F30" s="119">
        <v>-0.72</v>
      </c>
      <c r="G30" s="2">
        <v>3.07</v>
      </c>
      <c r="H30" s="2">
        <v>23.82</v>
      </c>
      <c r="I30" s="2">
        <v>40.9</v>
      </c>
      <c r="J30" s="2">
        <v>1.35</v>
      </c>
      <c r="K30" s="2">
        <v>1E-3</v>
      </c>
    </row>
    <row r="31" spans="1:11" x14ac:dyDescent="0.3">
      <c r="A31" s="95">
        <v>45042</v>
      </c>
      <c r="B31" s="96">
        <v>0.34844907407407405</v>
      </c>
      <c r="C31" s="2">
        <v>6.98</v>
      </c>
      <c r="D31" s="2">
        <v>6.35</v>
      </c>
      <c r="E31" s="2">
        <v>6.28</v>
      </c>
      <c r="F31" s="119">
        <v>-0.73</v>
      </c>
      <c r="G31" s="2">
        <v>3.15</v>
      </c>
      <c r="H31" s="2">
        <v>23.82</v>
      </c>
      <c r="I31" s="2">
        <v>40.85</v>
      </c>
      <c r="J31" s="2">
        <v>1.35</v>
      </c>
      <c r="K31" s="2">
        <v>1E-3</v>
      </c>
    </row>
    <row r="32" spans="1:11" x14ac:dyDescent="0.3">
      <c r="A32" s="95">
        <v>45042</v>
      </c>
      <c r="B32" s="96">
        <v>0.34914351851851855</v>
      </c>
      <c r="C32" s="2">
        <v>6.98</v>
      </c>
      <c r="D32" s="2">
        <v>6.35</v>
      </c>
      <c r="E32" s="2">
        <v>6.28</v>
      </c>
      <c r="F32" s="119">
        <v>-0.74</v>
      </c>
      <c r="G32" s="2">
        <v>3.08</v>
      </c>
      <c r="H32" s="2">
        <v>23.82</v>
      </c>
      <c r="I32" s="2">
        <v>40.81</v>
      </c>
      <c r="J32" s="2">
        <v>1.35</v>
      </c>
      <c r="K32" s="2">
        <v>1E-3</v>
      </c>
    </row>
    <row r="33" spans="1:13" x14ac:dyDescent="0.3">
      <c r="A33" s="95">
        <v>45042</v>
      </c>
      <c r="B33" s="96">
        <v>0.34983796296296293</v>
      </c>
      <c r="C33" s="2">
        <v>6.96</v>
      </c>
      <c r="D33" s="2">
        <v>6.35</v>
      </c>
      <c r="E33" s="2">
        <v>6.28</v>
      </c>
      <c r="F33" s="119">
        <v>-0.7</v>
      </c>
      <c r="G33" s="2">
        <v>3.09</v>
      </c>
      <c r="H33" s="2">
        <v>23.82</v>
      </c>
      <c r="I33" s="2">
        <v>40.86</v>
      </c>
      <c r="J33" s="2">
        <v>1.35</v>
      </c>
      <c r="K33" s="2">
        <v>0</v>
      </c>
    </row>
    <row r="34" spans="1:13" x14ac:dyDescent="0.3">
      <c r="A34" s="95">
        <v>45042</v>
      </c>
      <c r="B34" s="96">
        <v>0.35053240740740743</v>
      </c>
      <c r="C34" s="2">
        <v>6.97</v>
      </c>
      <c r="D34" s="2">
        <v>6.35</v>
      </c>
      <c r="E34" s="2">
        <v>6.28</v>
      </c>
      <c r="F34" s="119">
        <v>-0.68</v>
      </c>
      <c r="G34" s="2">
        <v>3.21</v>
      </c>
      <c r="H34" s="2">
        <v>23.83</v>
      </c>
      <c r="I34" s="2">
        <v>40.86</v>
      </c>
      <c r="J34" s="2">
        <v>1.35</v>
      </c>
      <c r="K34" s="2">
        <v>0</v>
      </c>
    </row>
    <row r="35" spans="1:13" x14ac:dyDescent="0.3">
      <c r="A35" s="95">
        <v>45042</v>
      </c>
      <c r="B35" s="96">
        <v>0.35122685185185182</v>
      </c>
      <c r="C35" s="2">
        <v>6.96</v>
      </c>
      <c r="D35" s="2">
        <v>6.35</v>
      </c>
      <c r="E35" s="2">
        <v>6.28</v>
      </c>
      <c r="F35" s="119">
        <v>-0.68</v>
      </c>
      <c r="G35" s="2">
        <v>3.18</v>
      </c>
      <c r="H35" s="2">
        <v>23.83</v>
      </c>
      <c r="I35" s="2">
        <v>41.05</v>
      </c>
      <c r="J35" s="2">
        <v>1.35</v>
      </c>
      <c r="K35" s="2">
        <v>0</v>
      </c>
    </row>
    <row r="36" spans="1:13" x14ac:dyDescent="0.3">
      <c r="A36" s="95">
        <v>45042</v>
      </c>
      <c r="B36" s="96">
        <v>0.35192129629629632</v>
      </c>
      <c r="C36" s="2">
        <v>6.93</v>
      </c>
      <c r="D36" s="2">
        <v>6.35</v>
      </c>
      <c r="E36" s="2">
        <v>6.28</v>
      </c>
      <c r="F36" s="119">
        <v>-0.69</v>
      </c>
      <c r="G36" s="2">
        <v>3.13</v>
      </c>
      <c r="H36" s="2">
        <v>23.82</v>
      </c>
      <c r="I36" s="2">
        <v>41.14</v>
      </c>
      <c r="J36" s="2">
        <v>1.35</v>
      </c>
      <c r="K36" s="2">
        <v>0</v>
      </c>
    </row>
    <row r="37" spans="1:13" x14ac:dyDescent="0.3">
      <c r="A37" s="95">
        <v>45042</v>
      </c>
      <c r="B37" s="96">
        <v>0.3526157407407407</v>
      </c>
      <c r="C37" s="2">
        <v>6.92</v>
      </c>
      <c r="D37" s="2">
        <v>6.35</v>
      </c>
      <c r="E37" s="2">
        <v>6.28</v>
      </c>
      <c r="F37" s="119">
        <v>-0.69</v>
      </c>
      <c r="G37" s="2">
        <v>3.11</v>
      </c>
      <c r="H37" s="2">
        <v>23.83</v>
      </c>
      <c r="I37" s="2">
        <v>41.44</v>
      </c>
      <c r="J37" s="2">
        <v>1.35</v>
      </c>
      <c r="K37" s="2">
        <v>-1E-3</v>
      </c>
    </row>
    <row r="38" spans="1:13" x14ac:dyDescent="0.3">
      <c r="A38" s="95">
        <v>45042</v>
      </c>
      <c r="B38" s="96">
        <v>0.3533101851851852</v>
      </c>
      <c r="C38" s="2">
        <v>6.93</v>
      </c>
      <c r="D38" s="2">
        <v>6.35</v>
      </c>
      <c r="E38" s="2">
        <v>6.28</v>
      </c>
      <c r="F38" s="119">
        <v>-0.66</v>
      </c>
      <c r="G38" s="2">
        <v>3.14</v>
      </c>
      <c r="H38" s="2">
        <v>23.84</v>
      </c>
      <c r="I38" s="2">
        <v>41.61</v>
      </c>
      <c r="J38" s="2">
        <v>1.35</v>
      </c>
      <c r="K38" s="2">
        <v>-1E-3</v>
      </c>
    </row>
    <row r="39" spans="1:13" x14ac:dyDescent="0.3">
      <c r="A39" s="95">
        <v>45042</v>
      </c>
      <c r="B39" s="96">
        <v>0.35400462962962959</v>
      </c>
      <c r="C39" s="2">
        <v>7.85</v>
      </c>
      <c r="D39" s="2">
        <v>6.35</v>
      </c>
      <c r="E39" s="2">
        <v>6.28</v>
      </c>
      <c r="F39" s="119">
        <v>-0.4</v>
      </c>
      <c r="G39" s="2">
        <v>30.95</v>
      </c>
      <c r="H39" s="2">
        <v>23.86</v>
      </c>
      <c r="I39" s="2">
        <v>41.69</v>
      </c>
      <c r="J39" s="2">
        <v>1.35</v>
      </c>
      <c r="K39" s="2">
        <v>1.4E-2</v>
      </c>
      <c r="L39" s="97">
        <f>9.8-((0.0764-K39)*128.31)</f>
        <v>1.7934560000000008</v>
      </c>
    </row>
    <row r="40" spans="1:13" x14ac:dyDescent="0.3">
      <c r="A40" s="95">
        <v>45042</v>
      </c>
      <c r="B40" s="96">
        <v>0.35469907407407408</v>
      </c>
      <c r="C40" s="2">
        <v>70.98</v>
      </c>
      <c r="D40" s="2">
        <v>6.35</v>
      </c>
      <c r="E40" s="2">
        <v>6.28</v>
      </c>
      <c r="F40" s="119">
        <v>-0.79</v>
      </c>
      <c r="G40" s="2">
        <v>108.28</v>
      </c>
      <c r="H40" s="2">
        <v>23.83</v>
      </c>
      <c r="I40" s="2">
        <v>41.45</v>
      </c>
      <c r="J40" s="2">
        <v>1.35</v>
      </c>
      <c r="K40" s="2">
        <v>0.35099999999999998</v>
      </c>
      <c r="L40" s="97">
        <f>73.56-((0.3665-K40)*247.14)</f>
        <v>69.729330000000004</v>
      </c>
    </row>
    <row r="41" spans="1:13" x14ac:dyDescent="0.3">
      <c r="A41" s="95">
        <v>45042</v>
      </c>
      <c r="B41" s="96">
        <v>0.35539351851851847</v>
      </c>
      <c r="C41" s="2">
        <v>136.79</v>
      </c>
      <c r="D41" s="2">
        <v>6.35</v>
      </c>
      <c r="E41" s="2">
        <v>6.28</v>
      </c>
      <c r="F41" s="119">
        <v>-0.72</v>
      </c>
      <c r="G41" s="2">
        <v>108.42</v>
      </c>
      <c r="H41" s="2">
        <v>23.84</v>
      </c>
      <c r="I41" s="2">
        <v>41.13</v>
      </c>
      <c r="J41" s="2">
        <v>1.35</v>
      </c>
      <c r="K41" s="2">
        <v>0.47</v>
      </c>
      <c r="L41" s="97">
        <f>245.21-((0.5865-K41)*1045.33)</f>
        <v>123.42905499999996</v>
      </c>
    </row>
    <row r="42" spans="1:13" x14ac:dyDescent="0.3">
      <c r="A42" s="95">
        <v>45042</v>
      </c>
      <c r="B42" s="96">
        <v>0.35608796296296297</v>
      </c>
      <c r="C42" s="2">
        <v>157.93</v>
      </c>
      <c r="D42" s="2">
        <v>6.35</v>
      </c>
      <c r="E42" s="2">
        <v>6.28</v>
      </c>
      <c r="F42" s="119">
        <v>-0.75</v>
      </c>
      <c r="G42" s="2">
        <v>108.41</v>
      </c>
      <c r="H42" s="2">
        <v>23.82</v>
      </c>
      <c r="I42" s="2">
        <v>40.880000000000003</v>
      </c>
      <c r="J42" s="2">
        <v>1.35</v>
      </c>
      <c r="K42" s="2">
        <v>0.49399999999999999</v>
      </c>
      <c r="L42" s="97">
        <f>245.21-((0.5865-K42)*1045.33)</f>
        <v>148.516975</v>
      </c>
      <c r="M42" s="2" t="s">
        <v>77</v>
      </c>
    </row>
    <row r="43" spans="1:13" x14ac:dyDescent="0.3">
      <c r="A43" s="95">
        <v>45042</v>
      </c>
      <c r="B43" s="96">
        <v>0.35678240740740735</v>
      </c>
      <c r="C43" s="2">
        <v>163.15</v>
      </c>
      <c r="D43" s="2">
        <v>6.35</v>
      </c>
      <c r="E43" s="2">
        <v>6.28</v>
      </c>
      <c r="F43" s="119">
        <v>-0.66</v>
      </c>
      <c r="G43" s="2">
        <v>108.4</v>
      </c>
      <c r="H43" s="2">
        <v>23.82</v>
      </c>
      <c r="I43" s="2">
        <v>40.69</v>
      </c>
      <c r="J43" s="2">
        <v>1.35</v>
      </c>
      <c r="K43" s="2">
        <v>0.499</v>
      </c>
      <c r="L43" s="97">
        <f t="shared" ref="L43:L106" si="0">245.21-((0.5865-K43)*1045.33)</f>
        <v>153.74362500000001</v>
      </c>
      <c r="M43" s="2" t="s">
        <v>135</v>
      </c>
    </row>
    <row r="44" spans="1:13" x14ac:dyDescent="0.3">
      <c r="A44" s="95">
        <v>45042</v>
      </c>
      <c r="B44" s="96">
        <v>0.35747685185185185</v>
      </c>
      <c r="C44" s="2">
        <v>164.76</v>
      </c>
      <c r="D44" s="2">
        <v>6.35</v>
      </c>
      <c r="E44" s="2">
        <v>6.28</v>
      </c>
      <c r="F44" s="119">
        <v>-0.7</v>
      </c>
      <c r="G44" s="2">
        <v>108.41</v>
      </c>
      <c r="H44" s="2">
        <v>23.82</v>
      </c>
      <c r="I44" s="2">
        <v>40.57</v>
      </c>
      <c r="J44" s="2">
        <v>1.35</v>
      </c>
      <c r="K44" s="2">
        <v>0.5</v>
      </c>
      <c r="L44" s="97">
        <f t="shared" si="0"/>
        <v>154.78895499999999</v>
      </c>
    </row>
    <row r="45" spans="1:13" x14ac:dyDescent="0.3">
      <c r="A45" s="95">
        <v>45042</v>
      </c>
      <c r="B45" s="96">
        <v>0.35817129629629635</v>
      </c>
      <c r="C45" s="2">
        <v>164.85</v>
      </c>
      <c r="D45" s="2">
        <v>6.35</v>
      </c>
      <c r="E45" s="2">
        <v>6.28</v>
      </c>
      <c r="F45" s="119">
        <v>-0.7</v>
      </c>
      <c r="G45" s="2">
        <v>108.4</v>
      </c>
      <c r="H45" s="2">
        <v>23.82</v>
      </c>
      <c r="I45" s="2">
        <v>40.56</v>
      </c>
      <c r="J45" s="2">
        <v>1.35</v>
      </c>
      <c r="K45" s="2">
        <v>0.5</v>
      </c>
      <c r="L45" s="97">
        <f t="shared" si="0"/>
        <v>154.78895499999999</v>
      </c>
    </row>
    <row r="46" spans="1:13" x14ac:dyDescent="0.3">
      <c r="A46" s="95">
        <v>45042</v>
      </c>
      <c r="B46" s="96">
        <v>0.35886574074074074</v>
      </c>
      <c r="C46" s="2">
        <v>165.25</v>
      </c>
      <c r="D46" s="2">
        <v>6.35</v>
      </c>
      <c r="E46" s="2">
        <v>6.28</v>
      </c>
      <c r="F46" s="119">
        <v>-0.71</v>
      </c>
      <c r="G46" s="2">
        <v>108.4</v>
      </c>
      <c r="H46" s="2">
        <v>23.82</v>
      </c>
      <c r="I46" s="2">
        <v>40.590000000000003</v>
      </c>
      <c r="J46" s="2">
        <v>1.35</v>
      </c>
      <c r="K46" s="2">
        <v>0.501</v>
      </c>
      <c r="L46" s="97">
        <f t="shared" si="0"/>
        <v>155.83428499999999</v>
      </c>
    </row>
    <row r="47" spans="1:13" x14ac:dyDescent="0.3">
      <c r="A47" s="95">
        <v>45042</v>
      </c>
      <c r="B47" s="96">
        <v>0.35956018518518523</v>
      </c>
      <c r="C47" s="2">
        <v>165.13</v>
      </c>
      <c r="D47" s="2">
        <v>6.35</v>
      </c>
      <c r="E47" s="2">
        <v>6.28</v>
      </c>
      <c r="F47" s="119">
        <v>-0.71</v>
      </c>
      <c r="G47" s="2">
        <v>108.41</v>
      </c>
      <c r="H47" s="2">
        <v>23.82</v>
      </c>
      <c r="I47" s="2">
        <v>40.71</v>
      </c>
      <c r="J47" s="2">
        <v>1.35</v>
      </c>
      <c r="K47" s="2">
        <v>0.501</v>
      </c>
      <c r="L47" s="97">
        <f t="shared" si="0"/>
        <v>155.83428499999999</v>
      </c>
    </row>
    <row r="48" spans="1:13" x14ac:dyDescent="0.3">
      <c r="A48" s="95">
        <v>45042</v>
      </c>
      <c r="B48" s="96">
        <v>0.36025462962962962</v>
      </c>
      <c r="C48" s="2">
        <v>165.65</v>
      </c>
      <c r="D48" s="2">
        <v>6.35</v>
      </c>
      <c r="E48" s="2">
        <v>6.28</v>
      </c>
      <c r="F48" s="119">
        <v>-0.72</v>
      </c>
      <c r="G48" s="2">
        <v>108.39</v>
      </c>
      <c r="H48" s="2">
        <v>23.82</v>
      </c>
      <c r="I48" s="2">
        <v>40.630000000000003</v>
      </c>
      <c r="J48" s="2">
        <v>1.35</v>
      </c>
      <c r="K48" s="2">
        <v>0.501</v>
      </c>
      <c r="L48" s="97">
        <f t="shared" si="0"/>
        <v>155.83428499999999</v>
      </c>
    </row>
    <row r="49" spans="1:12" x14ac:dyDescent="0.3">
      <c r="A49" s="95">
        <v>45042</v>
      </c>
      <c r="B49" s="96">
        <v>0.36094907407407412</v>
      </c>
      <c r="C49" s="2">
        <v>166.31</v>
      </c>
      <c r="D49" s="2">
        <v>6.35</v>
      </c>
      <c r="E49" s="2">
        <v>6.28</v>
      </c>
      <c r="F49" s="119">
        <v>-0.69</v>
      </c>
      <c r="G49" s="2">
        <v>108.42</v>
      </c>
      <c r="H49" s="2">
        <v>23.82</v>
      </c>
      <c r="I49" s="2">
        <v>40.64</v>
      </c>
      <c r="J49" s="2">
        <v>1.35</v>
      </c>
      <c r="K49" s="2">
        <v>0.502</v>
      </c>
      <c r="L49" s="97">
        <f t="shared" si="0"/>
        <v>156.879615</v>
      </c>
    </row>
    <row r="50" spans="1:12" x14ac:dyDescent="0.3">
      <c r="A50" s="95">
        <v>45042</v>
      </c>
      <c r="B50" s="96">
        <v>0.3616435185185185</v>
      </c>
      <c r="C50" s="2">
        <v>166.59</v>
      </c>
      <c r="D50" s="2">
        <v>6.35</v>
      </c>
      <c r="E50" s="2">
        <v>6.28</v>
      </c>
      <c r="F50" s="119">
        <v>-0.72</v>
      </c>
      <c r="G50" s="2">
        <v>108.39</v>
      </c>
      <c r="H50" s="2">
        <v>23.82</v>
      </c>
      <c r="I50" s="2">
        <v>40.72</v>
      </c>
      <c r="J50" s="2">
        <v>1.35</v>
      </c>
      <c r="K50" s="2">
        <v>0.502</v>
      </c>
      <c r="L50" s="97">
        <f t="shared" si="0"/>
        <v>156.879615</v>
      </c>
    </row>
    <row r="51" spans="1:12" x14ac:dyDescent="0.3">
      <c r="A51" s="95">
        <v>45042</v>
      </c>
      <c r="B51" s="96">
        <v>0.362337962962963</v>
      </c>
      <c r="C51" s="2">
        <v>167.29</v>
      </c>
      <c r="D51" s="2">
        <v>6.35</v>
      </c>
      <c r="E51" s="2">
        <v>6.28</v>
      </c>
      <c r="F51" s="119">
        <v>-0.75</v>
      </c>
      <c r="G51" s="2">
        <v>108.37</v>
      </c>
      <c r="H51" s="2">
        <v>23.82</v>
      </c>
      <c r="I51" s="2">
        <v>40.770000000000003</v>
      </c>
      <c r="J51" s="2">
        <v>1.35</v>
      </c>
      <c r="K51" s="2">
        <v>0.503</v>
      </c>
      <c r="L51" s="97">
        <f t="shared" si="0"/>
        <v>157.92494499999998</v>
      </c>
    </row>
    <row r="52" spans="1:12" x14ac:dyDescent="0.3">
      <c r="A52" s="95">
        <v>45042</v>
      </c>
      <c r="B52" s="96">
        <v>0.36303240740740739</v>
      </c>
      <c r="C52" s="2">
        <v>168.02</v>
      </c>
      <c r="D52" s="2">
        <v>6.35</v>
      </c>
      <c r="E52" s="2">
        <v>6.28</v>
      </c>
      <c r="F52" s="119">
        <v>-0.75</v>
      </c>
      <c r="G52" s="2">
        <v>108.5</v>
      </c>
      <c r="H52" s="2">
        <v>23.82</v>
      </c>
      <c r="I52" s="2">
        <v>40.79</v>
      </c>
      <c r="J52" s="2">
        <v>1.35</v>
      </c>
      <c r="K52" s="2">
        <v>0.503</v>
      </c>
      <c r="L52" s="97">
        <f t="shared" si="0"/>
        <v>157.92494499999998</v>
      </c>
    </row>
    <row r="53" spans="1:12" x14ac:dyDescent="0.3">
      <c r="A53" s="95">
        <v>45042</v>
      </c>
      <c r="B53" s="96">
        <v>0.36372685185185188</v>
      </c>
      <c r="C53" s="2">
        <v>167.67</v>
      </c>
      <c r="D53" s="2">
        <v>6.35</v>
      </c>
      <c r="E53" s="2">
        <v>6.28</v>
      </c>
      <c r="F53" s="119">
        <v>-0.76</v>
      </c>
      <c r="G53" s="2">
        <v>108.5</v>
      </c>
      <c r="H53" s="2">
        <v>23.82</v>
      </c>
      <c r="I53" s="2">
        <v>40.880000000000003</v>
      </c>
      <c r="J53" s="2">
        <v>1.35</v>
      </c>
      <c r="K53" s="2">
        <v>0.503</v>
      </c>
      <c r="L53" s="97">
        <f t="shared" si="0"/>
        <v>157.92494499999998</v>
      </c>
    </row>
    <row r="54" spans="1:12" x14ac:dyDescent="0.3">
      <c r="A54" s="95">
        <v>45042</v>
      </c>
      <c r="B54" s="96">
        <v>0.36442129629629627</v>
      </c>
      <c r="C54" s="2">
        <v>167.78</v>
      </c>
      <c r="D54" s="2">
        <v>6.35</v>
      </c>
      <c r="E54" s="2">
        <v>6.28</v>
      </c>
      <c r="F54" s="119">
        <v>-0.75</v>
      </c>
      <c r="G54" s="2">
        <v>108.43</v>
      </c>
      <c r="H54" s="2">
        <v>23.82</v>
      </c>
      <c r="I54" s="2">
        <v>41.22</v>
      </c>
      <c r="J54" s="2">
        <v>1.35</v>
      </c>
      <c r="K54" s="2">
        <v>0.503</v>
      </c>
      <c r="L54" s="97">
        <f t="shared" si="0"/>
        <v>157.92494499999998</v>
      </c>
    </row>
    <row r="55" spans="1:12" x14ac:dyDescent="0.3">
      <c r="A55" s="95">
        <v>45042</v>
      </c>
      <c r="B55" s="96">
        <v>0.36511574074074077</v>
      </c>
      <c r="C55" s="2">
        <v>168.43</v>
      </c>
      <c r="D55" s="2">
        <v>6.35</v>
      </c>
      <c r="E55" s="2">
        <v>6.28</v>
      </c>
      <c r="F55" s="119">
        <v>-0.76</v>
      </c>
      <c r="G55" s="2">
        <v>108.44</v>
      </c>
      <c r="H55" s="2">
        <v>23.84</v>
      </c>
      <c r="I55" s="2">
        <v>41.64</v>
      </c>
      <c r="J55" s="2">
        <v>1.35</v>
      </c>
      <c r="K55" s="2">
        <v>0.504</v>
      </c>
      <c r="L55" s="97">
        <f t="shared" si="0"/>
        <v>158.97027500000002</v>
      </c>
    </row>
    <row r="56" spans="1:12" x14ac:dyDescent="0.3">
      <c r="A56" s="95">
        <v>45042</v>
      </c>
      <c r="B56" s="96">
        <v>0.36581018518518515</v>
      </c>
      <c r="C56" s="2">
        <v>168.55</v>
      </c>
      <c r="D56" s="2">
        <v>6.35</v>
      </c>
      <c r="E56" s="2">
        <v>6.28</v>
      </c>
      <c r="F56" s="119">
        <v>-0.77</v>
      </c>
      <c r="G56" s="2">
        <v>108.41</v>
      </c>
      <c r="H56" s="2">
        <v>23.84</v>
      </c>
      <c r="I56" s="2">
        <v>41.92</v>
      </c>
      <c r="J56" s="2">
        <v>1.35</v>
      </c>
      <c r="K56" s="2">
        <v>0.504</v>
      </c>
      <c r="L56" s="97">
        <f t="shared" si="0"/>
        <v>158.97027500000002</v>
      </c>
    </row>
    <row r="57" spans="1:12" x14ac:dyDescent="0.3">
      <c r="A57" s="95">
        <v>45042</v>
      </c>
      <c r="B57" s="96">
        <v>0.36650462962962965</v>
      </c>
      <c r="C57" s="2">
        <v>168.49</v>
      </c>
      <c r="D57" s="2">
        <v>6.35</v>
      </c>
      <c r="E57" s="2">
        <v>6.28</v>
      </c>
      <c r="F57" s="119">
        <v>-0.79</v>
      </c>
      <c r="G57" s="2">
        <v>108.42</v>
      </c>
      <c r="H57" s="2">
        <v>23.83</v>
      </c>
      <c r="I57" s="2">
        <v>42.2</v>
      </c>
      <c r="J57" s="2">
        <v>1.35</v>
      </c>
      <c r="K57" s="2">
        <v>0.504</v>
      </c>
      <c r="L57" s="97">
        <f t="shared" si="0"/>
        <v>158.97027500000002</v>
      </c>
    </row>
    <row r="58" spans="1:12" x14ac:dyDescent="0.3">
      <c r="A58" s="95">
        <v>45042</v>
      </c>
      <c r="B58" s="96">
        <v>0.36719907407407404</v>
      </c>
      <c r="C58" s="2">
        <v>168.84</v>
      </c>
      <c r="D58" s="2">
        <v>6.35</v>
      </c>
      <c r="E58" s="2">
        <v>6.28</v>
      </c>
      <c r="F58" s="119">
        <v>-0.8</v>
      </c>
      <c r="G58" s="2">
        <v>108.4</v>
      </c>
      <c r="H58" s="2">
        <v>23.82</v>
      </c>
      <c r="I58" s="2">
        <v>42.35</v>
      </c>
      <c r="J58" s="2">
        <v>1.35</v>
      </c>
      <c r="K58" s="2">
        <v>0.504</v>
      </c>
      <c r="L58" s="97">
        <f t="shared" si="0"/>
        <v>158.97027500000002</v>
      </c>
    </row>
    <row r="59" spans="1:12" x14ac:dyDescent="0.3">
      <c r="A59" s="95">
        <v>45042</v>
      </c>
      <c r="B59" s="96">
        <v>0.36789351851851854</v>
      </c>
      <c r="C59" s="2">
        <v>168.89</v>
      </c>
      <c r="D59" s="2">
        <v>6.35</v>
      </c>
      <c r="E59" s="2">
        <v>6.28</v>
      </c>
      <c r="F59" s="119">
        <v>-0.79</v>
      </c>
      <c r="G59" s="2">
        <v>108.42</v>
      </c>
      <c r="H59" s="2">
        <v>23.82</v>
      </c>
      <c r="I59" s="2">
        <v>42.48</v>
      </c>
      <c r="J59" s="2">
        <v>1.35</v>
      </c>
      <c r="K59" s="2">
        <v>0.504</v>
      </c>
      <c r="L59" s="97">
        <f t="shared" si="0"/>
        <v>158.97027500000002</v>
      </c>
    </row>
    <row r="60" spans="1:12" x14ac:dyDescent="0.3">
      <c r="A60" s="95">
        <v>45042</v>
      </c>
      <c r="B60" s="96">
        <v>0.36858796296296298</v>
      </c>
      <c r="C60" s="2">
        <v>169.19</v>
      </c>
      <c r="D60" s="2">
        <v>6.35</v>
      </c>
      <c r="E60" s="2">
        <v>6.28</v>
      </c>
      <c r="F60" s="119">
        <v>-0.78</v>
      </c>
      <c r="G60" s="2">
        <v>108.42</v>
      </c>
      <c r="H60" s="2">
        <v>23.82</v>
      </c>
      <c r="I60" s="2">
        <v>42.75</v>
      </c>
      <c r="J60" s="2">
        <v>1.35</v>
      </c>
      <c r="K60" s="2">
        <v>0.505</v>
      </c>
      <c r="L60" s="97">
        <f t="shared" si="0"/>
        <v>160.01560499999999</v>
      </c>
    </row>
    <row r="61" spans="1:12" x14ac:dyDescent="0.3">
      <c r="A61" s="95">
        <v>45042</v>
      </c>
      <c r="B61" s="96">
        <v>0.36928240740740742</v>
      </c>
      <c r="C61" s="2">
        <v>169.75</v>
      </c>
      <c r="D61" s="2">
        <v>6.35</v>
      </c>
      <c r="E61" s="2">
        <v>6.28</v>
      </c>
      <c r="F61" s="119">
        <v>-0.79</v>
      </c>
      <c r="G61" s="2">
        <v>108.4</v>
      </c>
      <c r="H61" s="2">
        <v>23.83</v>
      </c>
      <c r="I61" s="2">
        <v>43.11</v>
      </c>
      <c r="J61" s="2">
        <v>1.35</v>
      </c>
      <c r="K61" s="2">
        <v>0.505</v>
      </c>
      <c r="L61" s="97">
        <f t="shared" si="0"/>
        <v>160.01560499999999</v>
      </c>
    </row>
    <row r="62" spans="1:12" x14ac:dyDescent="0.3">
      <c r="A62" s="95">
        <v>45042</v>
      </c>
      <c r="B62" s="96">
        <v>0.36997685185185186</v>
      </c>
      <c r="C62" s="2">
        <v>169.56</v>
      </c>
      <c r="D62" s="2">
        <v>6.35</v>
      </c>
      <c r="E62" s="2">
        <v>6.28</v>
      </c>
      <c r="F62" s="119">
        <v>-0.83</v>
      </c>
      <c r="G62" s="2">
        <v>108.41</v>
      </c>
      <c r="H62" s="2">
        <v>23.84</v>
      </c>
      <c r="I62" s="2">
        <v>43.39</v>
      </c>
      <c r="J62" s="2">
        <v>1.35</v>
      </c>
      <c r="K62" s="2">
        <v>0.505</v>
      </c>
      <c r="L62" s="97">
        <f t="shared" si="0"/>
        <v>160.01560499999999</v>
      </c>
    </row>
    <row r="63" spans="1:12" x14ac:dyDescent="0.3">
      <c r="A63" s="95">
        <v>45042</v>
      </c>
      <c r="B63" s="96">
        <v>0.3706712962962963</v>
      </c>
      <c r="C63" s="2">
        <v>169.55</v>
      </c>
      <c r="D63" s="2">
        <v>6.35</v>
      </c>
      <c r="E63" s="2">
        <v>6.28</v>
      </c>
      <c r="F63" s="119">
        <v>-0.83</v>
      </c>
      <c r="G63" s="2">
        <v>108.41</v>
      </c>
      <c r="H63" s="2">
        <v>23.83</v>
      </c>
      <c r="I63" s="2">
        <v>43.67</v>
      </c>
      <c r="J63" s="2">
        <v>1.35</v>
      </c>
      <c r="K63" s="2">
        <v>0.505</v>
      </c>
      <c r="L63" s="97">
        <f t="shared" si="0"/>
        <v>160.01560499999999</v>
      </c>
    </row>
    <row r="64" spans="1:12" x14ac:dyDescent="0.3">
      <c r="A64" s="95">
        <v>45042</v>
      </c>
      <c r="B64" s="96">
        <v>0.37136574074074075</v>
      </c>
      <c r="C64" s="2">
        <v>169.44</v>
      </c>
      <c r="D64" s="2">
        <v>6.35</v>
      </c>
      <c r="E64" s="2">
        <v>6.28</v>
      </c>
      <c r="F64" s="119">
        <v>-0.84</v>
      </c>
      <c r="G64" s="2">
        <v>108.42</v>
      </c>
      <c r="H64" s="2">
        <v>23.85</v>
      </c>
      <c r="I64" s="2">
        <v>43.91</v>
      </c>
      <c r="J64" s="2">
        <v>1.35</v>
      </c>
      <c r="K64" s="2">
        <v>0.505</v>
      </c>
      <c r="L64" s="97">
        <f t="shared" si="0"/>
        <v>160.01560499999999</v>
      </c>
    </row>
    <row r="65" spans="1:12" x14ac:dyDescent="0.3">
      <c r="A65" s="95">
        <v>45042</v>
      </c>
      <c r="B65" s="96">
        <v>0.37206018518518519</v>
      </c>
      <c r="C65" s="2">
        <v>170.01</v>
      </c>
      <c r="D65" s="2">
        <v>6.35</v>
      </c>
      <c r="E65" s="2">
        <v>6.28</v>
      </c>
      <c r="F65" s="119">
        <v>-0.82</v>
      </c>
      <c r="G65" s="2">
        <v>108.42</v>
      </c>
      <c r="H65" s="2">
        <v>23.84</v>
      </c>
      <c r="I65" s="2">
        <v>44.18</v>
      </c>
      <c r="J65" s="2">
        <v>1.35</v>
      </c>
      <c r="K65" s="2">
        <v>0.505</v>
      </c>
      <c r="L65" s="97">
        <f t="shared" si="0"/>
        <v>160.01560499999999</v>
      </c>
    </row>
    <row r="66" spans="1:12" x14ac:dyDescent="0.3">
      <c r="A66" s="95">
        <v>45042</v>
      </c>
      <c r="B66" s="96">
        <v>0.37275462962962963</v>
      </c>
      <c r="C66" s="2">
        <v>169.71</v>
      </c>
      <c r="D66" s="2">
        <v>6.35</v>
      </c>
      <c r="E66" s="2">
        <v>6.28</v>
      </c>
      <c r="F66" s="119">
        <v>-0.83</v>
      </c>
      <c r="G66" s="2">
        <v>108.4</v>
      </c>
      <c r="H66" s="2">
        <v>23.82</v>
      </c>
      <c r="I66" s="2">
        <v>44.36</v>
      </c>
      <c r="J66" s="2">
        <v>1.35</v>
      </c>
      <c r="K66" s="2">
        <v>0.505</v>
      </c>
      <c r="L66" s="97">
        <f t="shared" si="0"/>
        <v>160.01560499999999</v>
      </c>
    </row>
    <row r="67" spans="1:12" x14ac:dyDescent="0.3">
      <c r="A67" s="95">
        <v>45042</v>
      </c>
      <c r="B67" s="96">
        <v>0.37344907407407407</v>
      </c>
      <c r="C67" s="2">
        <v>169.59</v>
      </c>
      <c r="D67" s="2">
        <v>6.35</v>
      </c>
      <c r="E67" s="2">
        <v>6.28</v>
      </c>
      <c r="F67" s="119">
        <v>-0.83</v>
      </c>
      <c r="G67" s="2">
        <v>108.39</v>
      </c>
      <c r="H67" s="2">
        <v>23.82</v>
      </c>
      <c r="I67" s="2">
        <v>44.51</v>
      </c>
      <c r="J67" s="2">
        <v>1.35</v>
      </c>
      <c r="K67" s="2">
        <v>0.505</v>
      </c>
      <c r="L67" s="97">
        <f t="shared" si="0"/>
        <v>160.01560499999999</v>
      </c>
    </row>
    <row r="68" spans="1:12" x14ac:dyDescent="0.3">
      <c r="A68" s="95">
        <v>45042</v>
      </c>
      <c r="B68" s="96">
        <v>0.37414351851851851</v>
      </c>
      <c r="C68" s="2">
        <v>170.18</v>
      </c>
      <c r="D68" s="2">
        <v>6.35</v>
      </c>
      <c r="E68" s="2">
        <v>6.28</v>
      </c>
      <c r="F68" s="119">
        <v>-0.84</v>
      </c>
      <c r="G68" s="2">
        <v>108.37</v>
      </c>
      <c r="H68" s="2">
        <v>23.85</v>
      </c>
      <c r="I68" s="2">
        <v>44.61</v>
      </c>
      <c r="J68" s="2">
        <v>1.35</v>
      </c>
      <c r="K68" s="2">
        <v>0.50600000000000001</v>
      </c>
      <c r="L68" s="97">
        <f t="shared" si="0"/>
        <v>161.060935</v>
      </c>
    </row>
    <row r="69" spans="1:12" x14ac:dyDescent="0.3">
      <c r="A69" s="95">
        <v>45042</v>
      </c>
      <c r="B69" s="96">
        <v>0.37483796296296296</v>
      </c>
      <c r="C69" s="2">
        <v>170.49</v>
      </c>
      <c r="D69" s="2">
        <v>6.35</v>
      </c>
      <c r="E69" s="2">
        <v>6.28</v>
      </c>
      <c r="F69" s="119">
        <v>-0.86</v>
      </c>
      <c r="G69" s="2">
        <v>108.37</v>
      </c>
      <c r="H69" s="2">
        <v>23.85</v>
      </c>
      <c r="I69" s="2">
        <v>44.67</v>
      </c>
      <c r="J69" s="2">
        <v>1.35</v>
      </c>
      <c r="K69" s="2">
        <v>0.50600000000000001</v>
      </c>
      <c r="L69" s="97">
        <f t="shared" si="0"/>
        <v>161.060935</v>
      </c>
    </row>
    <row r="70" spans="1:12" x14ac:dyDescent="0.3">
      <c r="A70" s="95">
        <v>45042</v>
      </c>
      <c r="B70" s="96">
        <v>0.3755324074074074</v>
      </c>
      <c r="C70" s="2">
        <v>170.2</v>
      </c>
      <c r="D70" s="2">
        <v>6.35</v>
      </c>
      <c r="E70" s="2">
        <v>6.28</v>
      </c>
      <c r="F70" s="119">
        <v>-0.85</v>
      </c>
      <c r="G70" s="2">
        <v>108.52</v>
      </c>
      <c r="H70" s="2">
        <v>23.83</v>
      </c>
      <c r="I70" s="2">
        <v>44.59</v>
      </c>
      <c r="J70" s="2">
        <v>1.35</v>
      </c>
      <c r="K70" s="2">
        <v>0.50600000000000001</v>
      </c>
      <c r="L70" s="97">
        <f t="shared" si="0"/>
        <v>161.060935</v>
      </c>
    </row>
    <row r="71" spans="1:12" x14ac:dyDescent="0.3">
      <c r="A71" s="95">
        <v>45042</v>
      </c>
      <c r="B71" s="96">
        <v>0.37622685185185184</v>
      </c>
      <c r="C71" s="2">
        <v>169.88</v>
      </c>
      <c r="D71" s="2">
        <v>6.35</v>
      </c>
      <c r="E71" s="2">
        <v>6.28</v>
      </c>
      <c r="F71" s="119">
        <v>-0.88</v>
      </c>
      <c r="G71" s="2">
        <v>108.51</v>
      </c>
      <c r="H71" s="2">
        <v>23.87</v>
      </c>
      <c r="I71" s="2">
        <v>44.16</v>
      </c>
      <c r="J71" s="2">
        <v>1.35</v>
      </c>
      <c r="K71" s="2">
        <v>0.505</v>
      </c>
      <c r="L71" s="97">
        <f t="shared" si="0"/>
        <v>160.01560499999999</v>
      </c>
    </row>
    <row r="72" spans="1:12" x14ac:dyDescent="0.3">
      <c r="A72" s="95">
        <v>45042</v>
      </c>
      <c r="B72" s="96">
        <v>0.37692129629629628</v>
      </c>
      <c r="C72" s="2">
        <v>170.22</v>
      </c>
      <c r="D72" s="2">
        <v>6.35</v>
      </c>
      <c r="E72" s="2">
        <v>6.28</v>
      </c>
      <c r="F72" s="119">
        <v>-0.88</v>
      </c>
      <c r="G72" s="2">
        <v>108.41</v>
      </c>
      <c r="H72" s="2">
        <v>23.86</v>
      </c>
      <c r="I72" s="2">
        <v>43.7</v>
      </c>
      <c r="J72" s="2">
        <v>1.35</v>
      </c>
      <c r="K72" s="2">
        <v>0.50600000000000001</v>
      </c>
      <c r="L72" s="97">
        <f t="shared" si="0"/>
        <v>161.060935</v>
      </c>
    </row>
    <row r="73" spans="1:12" x14ac:dyDescent="0.3">
      <c r="A73" s="95">
        <v>45042</v>
      </c>
      <c r="B73" s="96">
        <v>0.37761574074074072</v>
      </c>
      <c r="C73" s="2">
        <v>169.76</v>
      </c>
      <c r="D73" s="2">
        <v>6.35</v>
      </c>
      <c r="E73" s="2">
        <v>6.28</v>
      </c>
      <c r="F73" s="119">
        <v>-0.89</v>
      </c>
      <c r="G73" s="2">
        <v>108.41</v>
      </c>
      <c r="H73" s="2">
        <v>23.86</v>
      </c>
      <c r="I73" s="2">
        <v>43.21</v>
      </c>
      <c r="J73" s="2">
        <v>1.35</v>
      </c>
      <c r="K73" s="2">
        <v>0.505</v>
      </c>
      <c r="L73" s="97">
        <f t="shared" si="0"/>
        <v>160.01560499999999</v>
      </c>
    </row>
    <row r="74" spans="1:12" x14ac:dyDescent="0.3">
      <c r="A74" s="95">
        <v>45042</v>
      </c>
      <c r="B74" s="96">
        <v>0.37831018518518517</v>
      </c>
      <c r="C74" s="2">
        <v>170.58</v>
      </c>
      <c r="D74" s="2">
        <v>6.35</v>
      </c>
      <c r="E74" s="2">
        <v>6.28</v>
      </c>
      <c r="F74" s="119">
        <v>-0.88</v>
      </c>
      <c r="G74" s="2">
        <v>108.41</v>
      </c>
      <c r="H74" s="2">
        <v>23.87</v>
      </c>
      <c r="I74" s="2">
        <v>42.88</v>
      </c>
      <c r="J74" s="2">
        <v>1.35</v>
      </c>
      <c r="K74" s="2">
        <v>0.50600000000000001</v>
      </c>
      <c r="L74" s="97">
        <f t="shared" si="0"/>
        <v>161.060935</v>
      </c>
    </row>
    <row r="75" spans="1:12" x14ac:dyDescent="0.3">
      <c r="A75" s="95">
        <v>45042</v>
      </c>
      <c r="B75" s="96">
        <v>0.37900462962962966</v>
      </c>
      <c r="C75" s="2">
        <v>170.27</v>
      </c>
      <c r="D75" s="2">
        <v>6.35</v>
      </c>
      <c r="E75" s="2">
        <v>6.28</v>
      </c>
      <c r="F75" s="119">
        <v>-0.87</v>
      </c>
      <c r="G75" s="2">
        <v>108.43</v>
      </c>
      <c r="H75" s="2">
        <v>23.87</v>
      </c>
      <c r="I75" s="2">
        <v>42.72</v>
      </c>
      <c r="J75" s="2">
        <v>1.35</v>
      </c>
      <c r="K75" s="2">
        <v>0.50600000000000001</v>
      </c>
      <c r="L75" s="97">
        <f t="shared" si="0"/>
        <v>161.060935</v>
      </c>
    </row>
    <row r="76" spans="1:12" x14ac:dyDescent="0.3">
      <c r="A76" s="95">
        <v>45042</v>
      </c>
      <c r="B76" s="96">
        <v>0.37969907407407405</v>
      </c>
      <c r="C76" s="2">
        <v>170.02</v>
      </c>
      <c r="D76" s="2">
        <v>6.35</v>
      </c>
      <c r="E76" s="2">
        <v>6.28</v>
      </c>
      <c r="F76" s="119">
        <v>-0.91</v>
      </c>
      <c r="G76" s="2">
        <v>108.42</v>
      </c>
      <c r="H76" s="2">
        <v>23.87</v>
      </c>
      <c r="I76" s="2">
        <v>42.57</v>
      </c>
      <c r="J76" s="2">
        <v>1.35</v>
      </c>
      <c r="K76" s="2">
        <v>0.505</v>
      </c>
      <c r="L76" s="97">
        <f t="shared" si="0"/>
        <v>160.01560499999999</v>
      </c>
    </row>
    <row r="77" spans="1:12" x14ac:dyDescent="0.3">
      <c r="A77" s="95">
        <v>45042</v>
      </c>
      <c r="B77" s="96">
        <v>0.38039351851851855</v>
      </c>
      <c r="C77" s="2">
        <v>171.13</v>
      </c>
      <c r="D77" s="2">
        <v>6.35</v>
      </c>
      <c r="E77" s="2">
        <v>6.28</v>
      </c>
      <c r="F77" s="119">
        <v>-0.92</v>
      </c>
      <c r="G77" s="2">
        <v>108.42</v>
      </c>
      <c r="H77" s="2">
        <v>23.87</v>
      </c>
      <c r="I77" s="2">
        <v>42.46</v>
      </c>
      <c r="J77" s="2">
        <v>1.35</v>
      </c>
      <c r="K77" s="2">
        <v>0.50600000000000001</v>
      </c>
      <c r="L77" s="97">
        <f t="shared" si="0"/>
        <v>161.060935</v>
      </c>
    </row>
    <row r="78" spans="1:12" x14ac:dyDescent="0.3">
      <c r="A78" s="95">
        <v>45042</v>
      </c>
      <c r="B78" s="96">
        <v>0.38108796296296293</v>
      </c>
      <c r="C78" s="2">
        <v>170.38</v>
      </c>
      <c r="D78" s="2">
        <v>6.35</v>
      </c>
      <c r="E78" s="2">
        <v>6.28</v>
      </c>
      <c r="F78" s="119">
        <v>-0.92</v>
      </c>
      <c r="G78" s="2">
        <v>108.41</v>
      </c>
      <c r="H78" s="2">
        <v>23.9</v>
      </c>
      <c r="I78" s="2">
        <v>42.45</v>
      </c>
      <c r="J78" s="2">
        <v>1.35</v>
      </c>
      <c r="K78" s="2">
        <v>0.50600000000000001</v>
      </c>
      <c r="L78" s="97">
        <f t="shared" si="0"/>
        <v>161.060935</v>
      </c>
    </row>
    <row r="79" spans="1:12" x14ac:dyDescent="0.3">
      <c r="A79" s="95">
        <v>45042</v>
      </c>
      <c r="B79" s="96">
        <v>0.38178240740740743</v>
      </c>
      <c r="C79" s="2">
        <v>170.69</v>
      </c>
      <c r="D79" s="2">
        <v>6.35</v>
      </c>
      <c r="E79" s="2">
        <v>6.28</v>
      </c>
      <c r="F79" s="119">
        <v>-0.92</v>
      </c>
      <c r="G79" s="2">
        <v>108.4</v>
      </c>
      <c r="H79" s="2">
        <v>23.92</v>
      </c>
      <c r="I79" s="2">
        <v>42.39</v>
      </c>
      <c r="J79" s="2">
        <v>1.35</v>
      </c>
      <c r="K79" s="2">
        <v>0.50600000000000001</v>
      </c>
      <c r="L79" s="97">
        <f t="shared" si="0"/>
        <v>161.060935</v>
      </c>
    </row>
    <row r="80" spans="1:12" x14ac:dyDescent="0.3">
      <c r="A80" s="95">
        <v>45042</v>
      </c>
      <c r="B80" s="96">
        <v>0.38247685185185182</v>
      </c>
      <c r="C80" s="2">
        <v>170.62</v>
      </c>
      <c r="D80" s="2">
        <v>6.35</v>
      </c>
      <c r="E80" s="2">
        <v>6.28</v>
      </c>
      <c r="F80" s="119">
        <v>-0.91</v>
      </c>
      <c r="G80" s="2">
        <v>108.43</v>
      </c>
      <c r="H80" s="2">
        <v>23.92</v>
      </c>
      <c r="I80" s="2">
        <v>42.38</v>
      </c>
      <c r="J80" s="2">
        <v>1.35</v>
      </c>
      <c r="K80" s="2">
        <v>0.50600000000000001</v>
      </c>
      <c r="L80" s="97">
        <f t="shared" si="0"/>
        <v>161.060935</v>
      </c>
    </row>
    <row r="81" spans="1:12" x14ac:dyDescent="0.3">
      <c r="A81" s="95">
        <v>45042</v>
      </c>
      <c r="B81" s="96">
        <v>0.38317129629629632</v>
      </c>
      <c r="C81" s="2">
        <v>170.6</v>
      </c>
      <c r="D81" s="2">
        <v>6.35</v>
      </c>
      <c r="E81" s="2">
        <v>6.28</v>
      </c>
      <c r="F81" s="119">
        <v>-0.91</v>
      </c>
      <c r="G81" s="2">
        <v>108.43</v>
      </c>
      <c r="H81" s="2">
        <v>23.94</v>
      </c>
      <c r="I81" s="2">
        <v>42.33</v>
      </c>
      <c r="J81" s="2">
        <v>1.35</v>
      </c>
      <c r="K81" s="2">
        <v>0.50600000000000001</v>
      </c>
      <c r="L81" s="97">
        <f t="shared" si="0"/>
        <v>161.060935</v>
      </c>
    </row>
    <row r="82" spans="1:12" x14ac:dyDescent="0.3">
      <c r="A82" s="95">
        <v>45042</v>
      </c>
      <c r="B82" s="96">
        <v>0.3838657407407407</v>
      </c>
      <c r="C82" s="2">
        <v>171.19</v>
      </c>
      <c r="D82" s="2">
        <v>6.35</v>
      </c>
      <c r="E82" s="2">
        <v>6.28</v>
      </c>
      <c r="F82" s="119">
        <v>-0.91</v>
      </c>
      <c r="G82" s="2">
        <v>108.41</v>
      </c>
      <c r="H82" s="2">
        <v>23.94</v>
      </c>
      <c r="I82" s="2">
        <v>42.29</v>
      </c>
      <c r="J82" s="2">
        <v>1.35</v>
      </c>
      <c r="K82" s="2">
        <v>0.50600000000000001</v>
      </c>
      <c r="L82" s="97">
        <f t="shared" si="0"/>
        <v>161.060935</v>
      </c>
    </row>
    <row r="83" spans="1:12" x14ac:dyDescent="0.3">
      <c r="A83" s="95">
        <v>45042</v>
      </c>
      <c r="B83" s="96">
        <v>0.3845601851851852</v>
      </c>
      <c r="C83" s="2">
        <v>171.38</v>
      </c>
      <c r="D83" s="2">
        <v>6.35</v>
      </c>
      <c r="E83" s="2">
        <v>6.28</v>
      </c>
      <c r="F83" s="119">
        <v>-0.94</v>
      </c>
      <c r="G83" s="2">
        <v>108.41</v>
      </c>
      <c r="H83" s="2">
        <v>23.94</v>
      </c>
      <c r="I83" s="2">
        <v>42.29</v>
      </c>
      <c r="J83" s="2">
        <v>1.35</v>
      </c>
      <c r="K83" s="2">
        <v>0.50700000000000001</v>
      </c>
      <c r="L83" s="97">
        <f t="shared" si="0"/>
        <v>162.10626500000001</v>
      </c>
    </row>
    <row r="84" spans="1:12" x14ac:dyDescent="0.3">
      <c r="A84" s="95">
        <v>45042</v>
      </c>
      <c r="B84" s="96">
        <v>0.38525462962962959</v>
      </c>
      <c r="C84" s="2">
        <v>171.53</v>
      </c>
      <c r="D84" s="2">
        <v>6.35</v>
      </c>
      <c r="E84" s="2">
        <v>6.28</v>
      </c>
      <c r="F84" s="119">
        <v>-0.96</v>
      </c>
      <c r="G84" s="2">
        <v>108.4</v>
      </c>
      <c r="H84" s="2">
        <v>23.95</v>
      </c>
      <c r="I84" s="2">
        <v>42.26</v>
      </c>
      <c r="J84" s="2">
        <v>1.35</v>
      </c>
      <c r="K84" s="2">
        <v>0.50700000000000001</v>
      </c>
      <c r="L84" s="97">
        <f t="shared" si="0"/>
        <v>162.10626500000001</v>
      </c>
    </row>
    <row r="85" spans="1:12" x14ac:dyDescent="0.3">
      <c r="A85" s="95">
        <v>45042</v>
      </c>
      <c r="B85" s="96">
        <v>0.38594907407407408</v>
      </c>
      <c r="C85" s="2">
        <v>171.04</v>
      </c>
      <c r="D85" s="2">
        <v>6.35</v>
      </c>
      <c r="E85" s="2">
        <v>6.28</v>
      </c>
      <c r="F85" s="119">
        <v>-0.95</v>
      </c>
      <c r="G85" s="2">
        <v>108.42</v>
      </c>
      <c r="H85" s="2">
        <v>23.95</v>
      </c>
      <c r="I85" s="2">
        <v>42.22</v>
      </c>
      <c r="J85" s="2">
        <v>1.35</v>
      </c>
      <c r="K85" s="2">
        <v>0.50600000000000001</v>
      </c>
      <c r="L85" s="97">
        <f t="shared" si="0"/>
        <v>161.060935</v>
      </c>
    </row>
    <row r="86" spans="1:12" x14ac:dyDescent="0.3">
      <c r="A86" s="95">
        <v>45042</v>
      </c>
      <c r="B86" s="96">
        <v>0.38664351851851847</v>
      </c>
      <c r="C86" s="2">
        <v>171.46</v>
      </c>
      <c r="D86" s="2">
        <v>6.35</v>
      </c>
      <c r="E86" s="2">
        <v>6.28</v>
      </c>
      <c r="F86" s="119">
        <v>-0.96</v>
      </c>
      <c r="G86" s="2">
        <v>108.39</v>
      </c>
      <c r="H86" s="2">
        <v>24.02</v>
      </c>
      <c r="I86" s="2">
        <v>42.22</v>
      </c>
      <c r="J86" s="2">
        <v>1.35</v>
      </c>
      <c r="K86" s="2">
        <v>0.50700000000000001</v>
      </c>
      <c r="L86" s="97">
        <f t="shared" si="0"/>
        <v>162.10626500000001</v>
      </c>
    </row>
    <row r="87" spans="1:12" x14ac:dyDescent="0.3">
      <c r="A87" s="95">
        <v>45042</v>
      </c>
      <c r="B87" s="96">
        <v>0.38733796296296297</v>
      </c>
      <c r="C87" s="2">
        <v>171.52</v>
      </c>
      <c r="D87" s="2">
        <v>6.35</v>
      </c>
      <c r="E87" s="2">
        <v>6.28</v>
      </c>
      <c r="F87" s="119">
        <v>-0.95</v>
      </c>
      <c r="G87" s="2">
        <v>108.37</v>
      </c>
      <c r="H87" s="2">
        <v>24</v>
      </c>
      <c r="I87" s="2">
        <v>42.26</v>
      </c>
      <c r="J87" s="2">
        <v>1.35</v>
      </c>
      <c r="K87" s="2">
        <v>0.50700000000000001</v>
      </c>
      <c r="L87" s="97">
        <f t="shared" si="0"/>
        <v>162.10626500000001</v>
      </c>
    </row>
    <row r="88" spans="1:12" x14ac:dyDescent="0.3">
      <c r="A88" s="95">
        <v>45042</v>
      </c>
      <c r="B88" s="96">
        <v>0.38803240740740735</v>
      </c>
      <c r="C88" s="2">
        <v>171.39</v>
      </c>
      <c r="D88" s="2">
        <v>6.35</v>
      </c>
      <c r="E88" s="2">
        <v>6.28</v>
      </c>
      <c r="F88" s="119">
        <v>-0.96</v>
      </c>
      <c r="G88" s="2">
        <v>108.47</v>
      </c>
      <c r="H88" s="2">
        <v>24.05</v>
      </c>
      <c r="I88" s="2">
        <v>42.23</v>
      </c>
      <c r="J88" s="2">
        <v>1.35</v>
      </c>
      <c r="K88" s="2">
        <v>0.50700000000000001</v>
      </c>
      <c r="L88" s="97">
        <f t="shared" si="0"/>
        <v>162.10626500000001</v>
      </c>
    </row>
    <row r="89" spans="1:12" x14ac:dyDescent="0.3">
      <c r="A89" s="95">
        <v>45042</v>
      </c>
      <c r="B89" s="96">
        <v>0.38872685185185185</v>
      </c>
      <c r="C89" s="2">
        <v>171.17</v>
      </c>
      <c r="D89" s="2">
        <v>6.35</v>
      </c>
      <c r="E89" s="2">
        <v>6.28</v>
      </c>
      <c r="F89" s="119">
        <v>-0.98</v>
      </c>
      <c r="G89" s="2">
        <v>108.53</v>
      </c>
      <c r="H89" s="2">
        <v>24.09</v>
      </c>
      <c r="I89" s="2">
        <v>42.13</v>
      </c>
      <c r="J89" s="2">
        <v>1.35</v>
      </c>
      <c r="K89" s="2">
        <v>0.50600000000000001</v>
      </c>
      <c r="L89" s="97">
        <f t="shared" si="0"/>
        <v>161.060935</v>
      </c>
    </row>
    <row r="90" spans="1:12" x14ac:dyDescent="0.3">
      <c r="A90" s="95">
        <v>45042</v>
      </c>
      <c r="B90" s="96">
        <v>0.38942129629629635</v>
      </c>
      <c r="C90" s="2">
        <v>171.85</v>
      </c>
      <c r="D90" s="2">
        <v>6.35</v>
      </c>
      <c r="E90" s="2">
        <v>6.28</v>
      </c>
      <c r="F90" s="119">
        <v>-0.99</v>
      </c>
      <c r="G90" s="2">
        <v>108.43</v>
      </c>
      <c r="H90" s="2">
        <v>24.11</v>
      </c>
      <c r="I90" s="2">
        <v>42.07</v>
      </c>
      <c r="J90" s="2">
        <v>1.35</v>
      </c>
      <c r="K90" s="2">
        <v>0.50700000000000001</v>
      </c>
      <c r="L90" s="97">
        <f t="shared" si="0"/>
        <v>162.10626500000001</v>
      </c>
    </row>
    <row r="91" spans="1:12" x14ac:dyDescent="0.3">
      <c r="A91" s="95">
        <v>45042</v>
      </c>
      <c r="B91" s="96">
        <v>0.39011574074074074</v>
      </c>
      <c r="C91" s="2">
        <v>172.64</v>
      </c>
      <c r="D91" s="2">
        <v>6.35</v>
      </c>
      <c r="E91" s="2">
        <v>6.28</v>
      </c>
      <c r="F91" s="119">
        <v>-1</v>
      </c>
      <c r="G91" s="2">
        <v>108.45</v>
      </c>
      <c r="H91" s="2">
        <v>24.12</v>
      </c>
      <c r="I91" s="2">
        <v>42.03</v>
      </c>
      <c r="J91" s="2">
        <v>1.35</v>
      </c>
      <c r="K91" s="2">
        <v>0.50800000000000001</v>
      </c>
      <c r="L91" s="97">
        <f t="shared" si="0"/>
        <v>163.15159499999999</v>
      </c>
    </row>
    <row r="92" spans="1:12" x14ac:dyDescent="0.3">
      <c r="A92" s="95">
        <v>45042</v>
      </c>
      <c r="B92" s="96">
        <v>0.39081018518518523</v>
      </c>
      <c r="C92" s="2">
        <v>171.66</v>
      </c>
      <c r="D92" s="2">
        <v>6.35</v>
      </c>
      <c r="E92" s="2">
        <v>6.28</v>
      </c>
      <c r="F92" s="119">
        <v>-1</v>
      </c>
      <c r="G92" s="2">
        <v>108.42</v>
      </c>
      <c r="H92" s="2">
        <v>24.12</v>
      </c>
      <c r="I92" s="2">
        <v>42</v>
      </c>
      <c r="J92" s="2">
        <v>1.35</v>
      </c>
      <c r="K92" s="2">
        <v>0.50700000000000001</v>
      </c>
      <c r="L92" s="97">
        <f t="shared" si="0"/>
        <v>162.10626500000001</v>
      </c>
    </row>
    <row r="93" spans="1:12" x14ac:dyDescent="0.3">
      <c r="A93" s="95">
        <v>45042</v>
      </c>
      <c r="B93" s="96">
        <v>0.39150462962962962</v>
      </c>
      <c r="C93" s="2">
        <v>172.31</v>
      </c>
      <c r="D93" s="2">
        <v>6.35</v>
      </c>
      <c r="E93" s="2">
        <v>6.28</v>
      </c>
      <c r="F93" s="119">
        <v>-1.02</v>
      </c>
      <c r="G93" s="2">
        <v>108.42</v>
      </c>
      <c r="H93" s="2">
        <v>24.12</v>
      </c>
      <c r="I93" s="2">
        <v>41.97</v>
      </c>
      <c r="J93" s="2">
        <v>1.35</v>
      </c>
      <c r="K93" s="2">
        <v>0.50700000000000001</v>
      </c>
      <c r="L93" s="97">
        <f t="shared" si="0"/>
        <v>162.10626500000001</v>
      </c>
    </row>
    <row r="94" spans="1:12" x14ac:dyDescent="0.3">
      <c r="A94" s="95">
        <v>45042</v>
      </c>
      <c r="B94" s="96">
        <v>0.39219907407407412</v>
      </c>
      <c r="C94" s="2">
        <v>172.68</v>
      </c>
      <c r="D94" s="2">
        <v>6.35</v>
      </c>
      <c r="E94" s="2">
        <v>6.28</v>
      </c>
      <c r="F94" s="119">
        <v>-0.93</v>
      </c>
      <c r="G94" s="2">
        <v>108.42</v>
      </c>
      <c r="H94" s="2">
        <v>24.12</v>
      </c>
      <c r="I94" s="2">
        <v>41.96</v>
      </c>
      <c r="J94" s="2">
        <v>1.35</v>
      </c>
      <c r="K94" s="2">
        <v>0.50800000000000001</v>
      </c>
      <c r="L94" s="97">
        <f t="shared" si="0"/>
        <v>163.15159499999999</v>
      </c>
    </row>
    <row r="95" spans="1:12" x14ac:dyDescent="0.3">
      <c r="A95" s="95">
        <v>45042</v>
      </c>
      <c r="B95" s="96">
        <v>0.3928935185185185</v>
      </c>
      <c r="C95" s="2">
        <v>172.53</v>
      </c>
      <c r="D95" s="2">
        <v>6.35</v>
      </c>
      <c r="E95" s="2">
        <v>6.28</v>
      </c>
      <c r="F95" s="119">
        <v>-0.99</v>
      </c>
      <c r="G95" s="2">
        <v>108.4</v>
      </c>
      <c r="H95" s="2">
        <v>24.12</v>
      </c>
      <c r="I95" s="2">
        <v>41.94</v>
      </c>
      <c r="J95" s="2">
        <v>1.35</v>
      </c>
      <c r="K95" s="2">
        <v>0.50800000000000001</v>
      </c>
      <c r="L95" s="97">
        <f t="shared" si="0"/>
        <v>163.15159499999999</v>
      </c>
    </row>
    <row r="96" spans="1:12" x14ac:dyDescent="0.3">
      <c r="A96" s="95">
        <v>45042</v>
      </c>
      <c r="B96" s="96">
        <v>0.393587962962963</v>
      </c>
      <c r="C96" s="2">
        <v>171.72</v>
      </c>
      <c r="D96" s="2">
        <v>6.35</v>
      </c>
      <c r="E96" s="2">
        <v>6.28</v>
      </c>
      <c r="F96" s="119">
        <v>-0.99</v>
      </c>
      <c r="G96" s="2">
        <v>108.4</v>
      </c>
      <c r="H96" s="2">
        <v>24.12</v>
      </c>
      <c r="I96" s="2">
        <v>41.91</v>
      </c>
      <c r="J96" s="2">
        <v>1.35</v>
      </c>
      <c r="K96" s="2">
        <v>0.50700000000000001</v>
      </c>
      <c r="L96" s="97">
        <f t="shared" si="0"/>
        <v>162.10626500000001</v>
      </c>
    </row>
    <row r="97" spans="1:12" x14ac:dyDescent="0.3">
      <c r="A97" s="95">
        <v>45042</v>
      </c>
      <c r="B97" s="96">
        <v>0.39428240740740739</v>
      </c>
      <c r="C97" s="2">
        <v>172.67</v>
      </c>
      <c r="D97" s="2">
        <v>6.35</v>
      </c>
      <c r="E97" s="2">
        <v>6.28</v>
      </c>
      <c r="F97" s="119">
        <v>-1.02</v>
      </c>
      <c r="G97" s="2">
        <v>108.4</v>
      </c>
      <c r="H97" s="2">
        <v>24.12</v>
      </c>
      <c r="I97" s="2">
        <v>41.87</v>
      </c>
      <c r="J97" s="2">
        <v>1.35</v>
      </c>
      <c r="K97" s="2">
        <v>0.50800000000000001</v>
      </c>
      <c r="L97" s="97">
        <f t="shared" si="0"/>
        <v>163.15159499999999</v>
      </c>
    </row>
    <row r="98" spans="1:12" x14ac:dyDescent="0.3">
      <c r="A98" s="95">
        <v>45042</v>
      </c>
      <c r="B98" s="96">
        <v>0.39497685185185188</v>
      </c>
      <c r="C98" s="2">
        <v>172.16</v>
      </c>
      <c r="D98" s="2">
        <v>6.35</v>
      </c>
      <c r="E98" s="2">
        <v>6.28</v>
      </c>
      <c r="F98" s="119">
        <v>-1.05</v>
      </c>
      <c r="G98" s="2">
        <v>108.42</v>
      </c>
      <c r="H98" s="2">
        <v>24.12</v>
      </c>
      <c r="I98" s="2">
        <v>41.84</v>
      </c>
      <c r="J98" s="2">
        <v>1.35</v>
      </c>
      <c r="K98" s="2">
        <v>0.50700000000000001</v>
      </c>
      <c r="L98" s="97">
        <f t="shared" si="0"/>
        <v>162.10626500000001</v>
      </c>
    </row>
    <row r="99" spans="1:12" x14ac:dyDescent="0.3">
      <c r="A99" s="95">
        <v>45042</v>
      </c>
      <c r="B99" s="96">
        <v>0.39567129629629627</v>
      </c>
      <c r="C99" s="2">
        <v>171.82</v>
      </c>
      <c r="D99" s="2">
        <v>6.35</v>
      </c>
      <c r="E99" s="2">
        <v>6.28</v>
      </c>
      <c r="F99" s="119">
        <v>-1.01</v>
      </c>
      <c r="G99" s="2">
        <v>108.41</v>
      </c>
      <c r="H99" s="2">
        <v>24.12</v>
      </c>
      <c r="I99" s="2">
        <v>41.79</v>
      </c>
      <c r="J99" s="2">
        <v>1.35</v>
      </c>
      <c r="K99" s="2">
        <v>0.50700000000000001</v>
      </c>
      <c r="L99" s="97">
        <f t="shared" si="0"/>
        <v>162.10626500000001</v>
      </c>
    </row>
    <row r="100" spans="1:12" x14ac:dyDescent="0.3">
      <c r="A100" s="95">
        <v>45042</v>
      </c>
      <c r="B100" s="96">
        <v>0.39636574074074077</v>
      </c>
      <c r="C100" s="2">
        <v>172.67</v>
      </c>
      <c r="D100" s="2">
        <v>6.35</v>
      </c>
      <c r="E100" s="2">
        <v>6.28</v>
      </c>
      <c r="F100" s="119">
        <v>-1.03</v>
      </c>
      <c r="G100" s="2">
        <v>108.37</v>
      </c>
      <c r="H100" s="2">
        <v>24.12</v>
      </c>
      <c r="I100" s="2">
        <v>41.7</v>
      </c>
      <c r="J100" s="2">
        <v>1.35</v>
      </c>
      <c r="K100" s="2">
        <v>0.50800000000000001</v>
      </c>
      <c r="L100" s="97">
        <f t="shared" si="0"/>
        <v>163.15159499999999</v>
      </c>
    </row>
    <row r="101" spans="1:12" x14ac:dyDescent="0.3">
      <c r="A101" s="95">
        <v>45042</v>
      </c>
      <c r="B101" s="96">
        <v>0.39706018518518515</v>
      </c>
      <c r="C101" s="2">
        <v>172.49</v>
      </c>
      <c r="D101" s="2">
        <v>6.35</v>
      </c>
      <c r="E101" s="2">
        <v>6.28</v>
      </c>
      <c r="F101" s="119">
        <v>-1.03</v>
      </c>
      <c r="G101" s="2">
        <v>108.36</v>
      </c>
      <c r="H101" s="2">
        <v>24.12</v>
      </c>
      <c r="I101" s="2">
        <v>41.62</v>
      </c>
      <c r="J101" s="2">
        <v>1.35</v>
      </c>
      <c r="K101" s="2">
        <v>0.50800000000000001</v>
      </c>
      <c r="L101" s="97">
        <f t="shared" si="0"/>
        <v>163.15159499999999</v>
      </c>
    </row>
    <row r="102" spans="1:12" x14ac:dyDescent="0.3">
      <c r="A102" s="95">
        <v>45042</v>
      </c>
      <c r="B102" s="96">
        <v>0.39775462962962965</v>
      </c>
      <c r="C102" s="2">
        <v>172.83</v>
      </c>
      <c r="D102" s="2">
        <v>6.35</v>
      </c>
      <c r="E102" s="2">
        <v>6.28</v>
      </c>
      <c r="F102" s="119">
        <v>-1.04</v>
      </c>
      <c r="G102" s="2">
        <v>108.33</v>
      </c>
      <c r="H102" s="2">
        <v>24.12</v>
      </c>
      <c r="I102" s="2">
        <v>41.64</v>
      </c>
      <c r="J102" s="2">
        <v>1.35</v>
      </c>
      <c r="K102" s="2">
        <v>0.50800000000000001</v>
      </c>
      <c r="L102" s="97">
        <f t="shared" si="0"/>
        <v>163.15159499999999</v>
      </c>
    </row>
    <row r="103" spans="1:12" x14ac:dyDescent="0.3">
      <c r="A103" s="95">
        <v>45042</v>
      </c>
      <c r="B103" s="96">
        <v>0.39844907407407404</v>
      </c>
      <c r="C103" s="2">
        <v>172.54</v>
      </c>
      <c r="D103" s="2">
        <v>6.35</v>
      </c>
      <c r="E103" s="2">
        <v>6.28</v>
      </c>
      <c r="F103" s="119">
        <v>-1.05</v>
      </c>
      <c r="G103" s="2">
        <v>108.26</v>
      </c>
      <c r="H103" s="2">
        <v>24.12</v>
      </c>
      <c r="I103" s="2">
        <v>41.6</v>
      </c>
      <c r="J103" s="2">
        <v>1.35</v>
      </c>
      <c r="K103" s="2">
        <v>0.50800000000000001</v>
      </c>
      <c r="L103" s="97">
        <f t="shared" si="0"/>
        <v>163.15159499999999</v>
      </c>
    </row>
    <row r="104" spans="1:12" x14ac:dyDescent="0.3">
      <c r="A104" s="95">
        <v>45042</v>
      </c>
      <c r="B104" s="96">
        <v>0.39914351851851854</v>
      </c>
      <c r="C104" s="2">
        <v>173.35</v>
      </c>
      <c r="D104" s="2">
        <v>6.35</v>
      </c>
      <c r="E104" s="2">
        <v>6.28</v>
      </c>
      <c r="F104" s="119">
        <v>-1.02</v>
      </c>
      <c r="G104" s="2">
        <v>108.38</v>
      </c>
      <c r="H104" s="2">
        <v>24.12</v>
      </c>
      <c r="I104" s="2">
        <v>41.46</v>
      </c>
      <c r="J104" s="2">
        <v>1.35</v>
      </c>
      <c r="K104" s="2">
        <v>0.50800000000000001</v>
      </c>
      <c r="L104" s="97">
        <f t="shared" si="0"/>
        <v>163.15159499999999</v>
      </c>
    </row>
    <row r="105" spans="1:12" x14ac:dyDescent="0.3">
      <c r="A105" s="95">
        <v>45042</v>
      </c>
      <c r="B105" s="96">
        <v>0.39983796296296298</v>
      </c>
      <c r="C105" s="2">
        <v>172.67</v>
      </c>
      <c r="D105" s="2">
        <v>6.35</v>
      </c>
      <c r="E105" s="2">
        <v>6.28</v>
      </c>
      <c r="F105" s="119">
        <v>-1.04</v>
      </c>
      <c r="G105" s="2">
        <v>108.54</v>
      </c>
      <c r="H105" s="2">
        <v>24.13</v>
      </c>
      <c r="I105" s="2">
        <v>41.33</v>
      </c>
      <c r="J105" s="2">
        <v>1.35</v>
      </c>
      <c r="K105" s="2">
        <v>0.50800000000000001</v>
      </c>
      <c r="L105" s="97">
        <f t="shared" si="0"/>
        <v>163.15159499999999</v>
      </c>
    </row>
    <row r="106" spans="1:12" x14ac:dyDescent="0.3">
      <c r="A106" s="95">
        <v>45042</v>
      </c>
      <c r="B106" s="96">
        <v>0.40053240740740742</v>
      </c>
      <c r="C106" s="2">
        <v>172.34</v>
      </c>
      <c r="D106" s="2">
        <v>6.35</v>
      </c>
      <c r="E106" s="2">
        <v>6.28</v>
      </c>
      <c r="F106" s="119">
        <v>-1.04</v>
      </c>
      <c r="G106" s="2">
        <v>108.62</v>
      </c>
      <c r="H106" s="2">
        <v>24.19</v>
      </c>
      <c r="I106" s="2">
        <v>41.26</v>
      </c>
      <c r="J106" s="2">
        <v>1.35</v>
      </c>
      <c r="K106" s="2">
        <v>0.50700000000000001</v>
      </c>
      <c r="L106" s="97">
        <f t="shared" si="0"/>
        <v>162.10626500000001</v>
      </c>
    </row>
    <row r="107" spans="1:12" x14ac:dyDescent="0.3">
      <c r="A107" s="95">
        <v>45042</v>
      </c>
      <c r="B107" s="96">
        <v>0.40122685185185186</v>
      </c>
      <c r="C107" s="2">
        <v>173.37</v>
      </c>
      <c r="D107" s="2">
        <v>6.35</v>
      </c>
      <c r="E107" s="2">
        <v>6.28</v>
      </c>
      <c r="F107" s="119">
        <v>-1.04</v>
      </c>
      <c r="G107" s="2">
        <v>108.5</v>
      </c>
      <c r="H107" s="2">
        <v>24.23</v>
      </c>
      <c r="I107" s="2">
        <v>41.26</v>
      </c>
      <c r="J107" s="2">
        <v>1.35</v>
      </c>
      <c r="K107" s="2">
        <v>0.50800000000000001</v>
      </c>
      <c r="L107" s="97">
        <f t="shared" ref="L107:L170" si="1">245.21-((0.5865-K107)*1045.33)</f>
        <v>163.15159499999999</v>
      </c>
    </row>
    <row r="108" spans="1:12" x14ac:dyDescent="0.3">
      <c r="A108" s="95">
        <v>45042</v>
      </c>
      <c r="B108" s="96">
        <v>0.4019212962962963</v>
      </c>
      <c r="C108" s="2">
        <v>172.58</v>
      </c>
      <c r="D108" s="2">
        <v>6.35</v>
      </c>
      <c r="E108" s="2">
        <v>6.28</v>
      </c>
      <c r="F108" s="119">
        <v>-1.03</v>
      </c>
      <c r="G108" s="2">
        <v>108.41</v>
      </c>
      <c r="H108" s="2">
        <v>24.24</v>
      </c>
      <c r="I108" s="2">
        <v>41.17</v>
      </c>
      <c r="J108" s="2">
        <v>1.35</v>
      </c>
      <c r="K108" s="2">
        <v>0.50800000000000001</v>
      </c>
      <c r="L108" s="97">
        <f t="shared" si="1"/>
        <v>163.15159499999999</v>
      </c>
    </row>
    <row r="109" spans="1:12" x14ac:dyDescent="0.3">
      <c r="A109" s="95">
        <v>45042</v>
      </c>
      <c r="B109" s="96">
        <v>0.40261574074074075</v>
      </c>
      <c r="C109" s="2">
        <v>173.45</v>
      </c>
      <c r="D109" s="2">
        <v>6.35</v>
      </c>
      <c r="E109" s="2">
        <v>6.28</v>
      </c>
      <c r="F109" s="119">
        <v>-1.03</v>
      </c>
      <c r="G109" s="2">
        <v>108.41</v>
      </c>
      <c r="H109" s="2">
        <v>24.25</v>
      </c>
      <c r="I109" s="2">
        <v>41.12</v>
      </c>
      <c r="J109" s="2">
        <v>1.35</v>
      </c>
      <c r="K109" s="2">
        <v>0.50900000000000001</v>
      </c>
      <c r="L109" s="97">
        <f t="shared" si="1"/>
        <v>164.19692499999999</v>
      </c>
    </row>
    <row r="110" spans="1:12" x14ac:dyDescent="0.3">
      <c r="A110" s="95">
        <v>45042</v>
      </c>
      <c r="B110" s="96">
        <v>0.40331018518518519</v>
      </c>
      <c r="C110" s="2">
        <v>173.7</v>
      </c>
      <c r="D110" s="2">
        <v>6.35</v>
      </c>
      <c r="E110" s="2">
        <v>6.28</v>
      </c>
      <c r="F110" s="119">
        <v>-1.03</v>
      </c>
      <c r="G110" s="2">
        <v>108.4</v>
      </c>
      <c r="H110" s="2">
        <v>24.25</v>
      </c>
      <c r="I110" s="2">
        <v>41.11</v>
      </c>
      <c r="J110" s="2">
        <v>1.35</v>
      </c>
      <c r="K110" s="2">
        <v>0.50900000000000001</v>
      </c>
      <c r="L110" s="97">
        <f t="shared" si="1"/>
        <v>164.19692499999999</v>
      </c>
    </row>
    <row r="111" spans="1:12" x14ac:dyDescent="0.3">
      <c r="A111" s="95">
        <v>45042</v>
      </c>
      <c r="B111" s="96">
        <v>0.40400462962962963</v>
      </c>
      <c r="C111" s="2">
        <v>174.04</v>
      </c>
      <c r="D111" s="2">
        <v>6.35</v>
      </c>
      <c r="E111" s="2">
        <v>6.28</v>
      </c>
      <c r="F111" s="119">
        <v>-1.04</v>
      </c>
      <c r="G111" s="2">
        <v>108.41</v>
      </c>
      <c r="H111" s="2">
        <v>24.25</v>
      </c>
      <c r="I111" s="2">
        <v>41.1</v>
      </c>
      <c r="J111" s="2">
        <v>1.35</v>
      </c>
      <c r="K111" s="2">
        <v>0.50900000000000001</v>
      </c>
      <c r="L111" s="97">
        <f t="shared" si="1"/>
        <v>164.19692499999999</v>
      </c>
    </row>
    <row r="112" spans="1:12" x14ac:dyDescent="0.3">
      <c r="A112" s="95">
        <v>45042</v>
      </c>
      <c r="B112" s="96">
        <v>0.40469907407407407</v>
      </c>
      <c r="C112" s="2">
        <v>174.26</v>
      </c>
      <c r="D112" s="2">
        <v>6.35</v>
      </c>
      <c r="E112" s="2">
        <v>6.28</v>
      </c>
      <c r="F112" s="119">
        <v>-1.04</v>
      </c>
      <c r="G112" s="2">
        <v>108.43</v>
      </c>
      <c r="H112" s="2">
        <v>24.24</v>
      </c>
      <c r="I112" s="2">
        <v>41.07</v>
      </c>
      <c r="J112" s="2">
        <v>1.35</v>
      </c>
      <c r="K112" s="2">
        <v>0.50900000000000001</v>
      </c>
      <c r="L112" s="97">
        <f t="shared" si="1"/>
        <v>164.19692499999999</v>
      </c>
    </row>
    <row r="113" spans="1:12" x14ac:dyDescent="0.3">
      <c r="A113" s="95">
        <v>45042</v>
      </c>
      <c r="B113" s="96">
        <v>0.40539351851851851</v>
      </c>
      <c r="C113" s="2">
        <v>173.28</v>
      </c>
      <c r="D113" s="2">
        <v>6.35</v>
      </c>
      <c r="E113" s="2">
        <v>6.28</v>
      </c>
      <c r="F113" s="119">
        <v>-1.03</v>
      </c>
      <c r="G113" s="2">
        <v>108.41</v>
      </c>
      <c r="H113" s="2">
        <v>24.23</v>
      </c>
      <c r="I113" s="2">
        <v>41.07</v>
      </c>
      <c r="J113" s="2">
        <v>1.35</v>
      </c>
      <c r="K113" s="2">
        <v>0.50800000000000001</v>
      </c>
      <c r="L113" s="97">
        <f t="shared" si="1"/>
        <v>163.15159499999999</v>
      </c>
    </row>
    <row r="114" spans="1:12" x14ac:dyDescent="0.3">
      <c r="A114" s="95">
        <v>45042</v>
      </c>
      <c r="B114" s="96">
        <v>0.40608796296296296</v>
      </c>
      <c r="C114" s="2">
        <v>174.11</v>
      </c>
      <c r="D114" s="2">
        <v>6.35</v>
      </c>
      <c r="E114" s="2">
        <v>6.28</v>
      </c>
      <c r="F114" s="119">
        <v>-1.06</v>
      </c>
      <c r="G114" s="2">
        <v>108.42</v>
      </c>
      <c r="H114" s="2">
        <v>24.24</v>
      </c>
      <c r="I114" s="2">
        <v>41.06</v>
      </c>
      <c r="J114" s="2">
        <v>1.35</v>
      </c>
      <c r="K114" s="2">
        <v>0.50900000000000001</v>
      </c>
      <c r="L114" s="97">
        <f t="shared" si="1"/>
        <v>164.19692499999999</v>
      </c>
    </row>
    <row r="115" spans="1:12" x14ac:dyDescent="0.3">
      <c r="A115" s="95">
        <v>45042</v>
      </c>
      <c r="B115" s="96">
        <v>0.4067824074074074</v>
      </c>
      <c r="C115" s="2">
        <v>173.27</v>
      </c>
      <c r="D115" s="2">
        <v>6.35</v>
      </c>
      <c r="E115" s="2">
        <v>6.28</v>
      </c>
      <c r="F115" s="119">
        <v>-1.08</v>
      </c>
      <c r="G115" s="2">
        <v>108.4</v>
      </c>
      <c r="H115" s="2">
        <v>24.25</v>
      </c>
      <c r="I115" s="2">
        <v>41.06</v>
      </c>
      <c r="J115" s="2">
        <v>1.35</v>
      </c>
      <c r="K115" s="2">
        <v>0.50800000000000001</v>
      </c>
      <c r="L115" s="97">
        <f t="shared" si="1"/>
        <v>163.15159499999999</v>
      </c>
    </row>
    <row r="116" spans="1:12" x14ac:dyDescent="0.3">
      <c r="A116" s="95">
        <v>45042</v>
      </c>
      <c r="B116" s="96">
        <v>0.40747685185185184</v>
      </c>
      <c r="C116" s="2">
        <v>173.64</v>
      </c>
      <c r="D116" s="2">
        <v>6.35</v>
      </c>
      <c r="E116" s="2">
        <v>6.28</v>
      </c>
      <c r="F116" s="119">
        <v>-1.04</v>
      </c>
      <c r="G116" s="2">
        <v>108.41</v>
      </c>
      <c r="H116" s="2">
        <v>24.25</v>
      </c>
      <c r="I116" s="2">
        <v>41.06</v>
      </c>
      <c r="J116" s="2">
        <v>1.35</v>
      </c>
      <c r="K116" s="2">
        <v>0.50900000000000001</v>
      </c>
      <c r="L116" s="97">
        <f t="shared" si="1"/>
        <v>164.19692499999999</v>
      </c>
    </row>
    <row r="117" spans="1:12" x14ac:dyDescent="0.3">
      <c r="A117" s="95">
        <v>45042</v>
      </c>
      <c r="B117" s="96">
        <v>0.40817129629629628</v>
      </c>
      <c r="C117" s="2">
        <v>173.99</v>
      </c>
      <c r="D117" s="2">
        <v>6.35</v>
      </c>
      <c r="E117" s="2">
        <v>6.28</v>
      </c>
      <c r="F117" s="119">
        <v>-1.04</v>
      </c>
      <c r="G117" s="2">
        <v>108.41</v>
      </c>
      <c r="H117" s="2">
        <v>24.25</v>
      </c>
      <c r="I117" s="2">
        <v>41.01</v>
      </c>
      <c r="J117" s="2">
        <v>1.35</v>
      </c>
      <c r="K117" s="2">
        <v>0.50900000000000001</v>
      </c>
      <c r="L117" s="97">
        <f t="shared" si="1"/>
        <v>164.19692499999999</v>
      </c>
    </row>
    <row r="118" spans="1:12" x14ac:dyDescent="0.3">
      <c r="A118" s="95">
        <v>45042</v>
      </c>
      <c r="B118" s="96">
        <v>0.40886574074074072</v>
      </c>
      <c r="C118" s="2">
        <v>173.87</v>
      </c>
      <c r="D118" s="2">
        <v>6.35</v>
      </c>
      <c r="E118" s="2">
        <v>6.28</v>
      </c>
      <c r="F118" s="119">
        <v>-1.01</v>
      </c>
      <c r="G118" s="2">
        <v>108.39</v>
      </c>
      <c r="H118" s="2">
        <v>24.25</v>
      </c>
      <c r="I118" s="2">
        <v>41</v>
      </c>
      <c r="J118" s="2">
        <v>1.35</v>
      </c>
      <c r="K118" s="2">
        <v>0.50900000000000001</v>
      </c>
      <c r="L118" s="97">
        <f t="shared" si="1"/>
        <v>164.19692499999999</v>
      </c>
    </row>
    <row r="119" spans="1:12" x14ac:dyDescent="0.3">
      <c r="A119" s="95">
        <v>45042</v>
      </c>
      <c r="B119" s="96">
        <v>0.40956018518518517</v>
      </c>
      <c r="C119" s="2">
        <v>173.83</v>
      </c>
      <c r="D119" s="2">
        <v>6.35</v>
      </c>
      <c r="E119" s="2">
        <v>6.28</v>
      </c>
      <c r="F119" s="119">
        <v>-1.02</v>
      </c>
      <c r="G119" s="2">
        <v>108.42</v>
      </c>
      <c r="H119" s="2">
        <v>24.25</v>
      </c>
      <c r="I119" s="2">
        <v>41.01</v>
      </c>
      <c r="J119" s="2">
        <v>1.35</v>
      </c>
      <c r="K119" s="2">
        <v>0.50900000000000001</v>
      </c>
      <c r="L119" s="97">
        <f t="shared" si="1"/>
        <v>164.19692499999999</v>
      </c>
    </row>
    <row r="120" spans="1:12" x14ac:dyDescent="0.3">
      <c r="A120" s="95">
        <v>45042</v>
      </c>
      <c r="B120" s="96">
        <v>0.41025462962962966</v>
      </c>
      <c r="C120" s="2">
        <v>173.41</v>
      </c>
      <c r="D120" s="2">
        <v>6.35</v>
      </c>
      <c r="E120" s="2">
        <v>6.28</v>
      </c>
      <c r="F120" s="119">
        <v>-1</v>
      </c>
      <c r="G120" s="2">
        <v>108.42</v>
      </c>
      <c r="H120" s="2">
        <v>24.25</v>
      </c>
      <c r="I120" s="2">
        <v>41.02</v>
      </c>
      <c r="J120" s="2">
        <v>1.35</v>
      </c>
      <c r="K120" s="2">
        <v>0.50800000000000001</v>
      </c>
      <c r="L120" s="97">
        <f t="shared" si="1"/>
        <v>163.15159499999999</v>
      </c>
    </row>
    <row r="121" spans="1:12" x14ac:dyDescent="0.3">
      <c r="A121" s="95">
        <v>45042</v>
      </c>
      <c r="B121" s="96">
        <v>0.41094907407407405</v>
      </c>
      <c r="C121" s="2">
        <v>172.95</v>
      </c>
      <c r="D121" s="2">
        <v>6.35</v>
      </c>
      <c r="E121" s="2">
        <v>6.28</v>
      </c>
      <c r="F121" s="119">
        <v>-1</v>
      </c>
      <c r="G121" s="2">
        <v>108.41</v>
      </c>
      <c r="H121" s="2">
        <v>24.25</v>
      </c>
      <c r="I121" s="2">
        <v>41.01</v>
      </c>
      <c r="J121" s="2">
        <v>1.35</v>
      </c>
      <c r="K121" s="2">
        <v>0.50800000000000001</v>
      </c>
      <c r="L121" s="97">
        <f t="shared" si="1"/>
        <v>163.15159499999999</v>
      </c>
    </row>
    <row r="122" spans="1:12" x14ac:dyDescent="0.3">
      <c r="A122" s="95">
        <v>45042</v>
      </c>
      <c r="B122" s="96">
        <v>0.41164351851851855</v>
      </c>
      <c r="C122" s="2">
        <v>172.91</v>
      </c>
      <c r="D122" s="2">
        <v>6.35</v>
      </c>
      <c r="E122" s="2">
        <v>6.28</v>
      </c>
      <c r="F122" s="119">
        <v>-0.98</v>
      </c>
      <c r="G122" s="2">
        <v>108.42</v>
      </c>
      <c r="H122" s="2">
        <v>24.25</v>
      </c>
      <c r="I122" s="2">
        <v>41.02</v>
      </c>
      <c r="J122" s="2">
        <v>1.35</v>
      </c>
      <c r="K122" s="2">
        <v>0.50800000000000001</v>
      </c>
      <c r="L122" s="97">
        <f t="shared" si="1"/>
        <v>163.15159499999999</v>
      </c>
    </row>
    <row r="123" spans="1:12" x14ac:dyDescent="0.3">
      <c r="A123" s="95">
        <v>45042</v>
      </c>
      <c r="B123" s="96">
        <v>0.41233796296296293</v>
      </c>
      <c r="C123" s="2">
        <v>173.73</v>
      </c>
      <c r="D123" s="2">
        <v>6.35</v>
      </c>
      <c r="E123" s="2">
        <v>6.28</v>
      </c>
      <c r="F123" s="119">
        <v>-0.94</v>
      </c>
      <c r="G123" s="2">
        <v>108.37</v>
      </c>
      <c r="H123" s="2">
        <v>24.25</v>
      </c>
      <c r="I123" s="2">
        <v>41.04</v>
      </c>
      <c r="J123" s="2">
        <v>1.35</v>
      </c>
      <c r="K123" s="2">
        <v>0.50900000000000001</v>
      </c>
      <c r="L123" s="97">
        <f t="shared" si="1"/>
        <v>164.19692499999999</v>
      </c>
    </row>
    <row r="124" spans="1:12" x14ac:dyDescent="0.3">
      <c r="A124" s="95">
        <v>45042</v>
      </c>
      <c r="B124" s="96">
        <v>0.41303240740740743</v>
      </c>
      <c r="C124" s="2">
        <v>173.24</v>
      </c>
      <c r="D124" s="2">
        <v>6.35</v>
      </c>
      <c r="E124" s="2">
        <v>6.28</v>
      </c>
      <c r="F124" s="119">
        <v>-0.95</v>
      </c>
      <c r="G124" s="2">
        <v>108.52</v>
      </c>
      <c r="H124" s="2">
        <v>24.25</v>
      </c>
      <c r="I124" s="2">
        <v>41.02</v>
      </c>
      <c r="J124" s="2">
        <v>1.35</v>
      </c>
      <c r="K124" s="2">
        <v>0.50800000000000001</v>
      </c>
      <c r="L124" s="97">
        <f t="shared" si="1"/>
        <v>163.15159499999999</v>
      </c>
    </row>
    <row r="125" spans="1:12" x14ac:dyDescent="0.3">
      <c r="A125" s="95">
        <v>45042</v>
      </c>
      <c r="B125" s="96">
        <v>0.41372685185185182</v>
      </c>
      <c r="C125" s="2">
        <v>172.44</v>
      </c>
      <c r="D125" s="2">
        <v>6.35</v>
      </c>
      <c r="E125" s="2">
        <v>6.28</v>
      </c>
      <c r="F125" s="119">
        <v>-0.95</v>
      </c>
      <c r="G125" s="2">
        <v>108.5</v>
      </c>
      <c r="H125" s="2">
        <v>24.24</v>
      </c>
      <c r="I125" s="2">
        <v>41.03</v>
      </c>
      <c r="J125" s="2">
        <v>1.35</v>
      </c>
      <c r="K125" s="2">
        <v>0.50800000000000001</v>
      </c>
      <c r="L125" s="97">
        <f t="shared" si="1"/>
        <v>163.15159499999999</v>
      </c>
    </row>
    <row r="126" spans="1:12" x14ac:dyDescent="0.3">
      <c r="A126" s="95">
        <v>45042</v>
      </c>
      <c r="B126" s="96">
        <v>0.41442129629629632</v>
      </c>
      <c r="C126" s="2">
        <v>172.39</v>
      </c>
      <c r="D126" s="2">
        <v>6.35</v>
      </c>
      <c r="E126" s="2">
        <v>6.28</v>
      </c>
      <c r="F126" s="119">
        <v>-0.91</v>
      </c>
      <c r="G126" s="2">
        <v>108.42</v>
      </c>
      <c r="H126" s="2">
        <v>24.23</v>
      </c>
      <c r="I126" s="2">
        <v>41.04</v>
      </c>
      <c r="J126" s="2">
        <v>1.35</v>
      </c>
      <c r="K126" s="2">
        <v>0.50800000000000001</v>
      </c>
      <c r="L126" s="97">
        <f t="shared" si="1"/>
        <v>163.15159499999999</v>
      </c>
    </row>
    <row r="127" spans="1:12" x14ac:dyDescent="0.3">
      <c r="A127" s="95">
        <v>45042</v>
      </c>
      <c r="B127" s="96">
        <v>0.4151157407407407</v>
      </c>
      <c r="C127" s="2">
        <v>172.49</v>
      </c>
      <c r="D127" s="2">
        <v>6.35</v>
      </c>
      <c r="E127" s="2">
        <v>6.28</v>
      </c>
      <c r="F127" s="119">
        <v>-0.91</v>
      </c>
      <c r="G127" s="2">
        <v>108.43</v>
      </c>
      <c r="H127" s="2">
        <v>24.24</v>
      </c>
      <c r="I127" s="2">
        <v>41.05</v>
      </c>
      <c r="J127" s="2">
        <v>1.35</v>
      </c>
      <c r="K127" s="2">
        <v>0.50800000000000001</v>
      </c>
      <c r="L127" s="97">
        <f t="shared" si="1"/>
        <v>163.15159499999999</v>
      </c>
    </row>
    <row r="128" spans="1:12" x14ac:dyDescent="0.3">
      <c r="A128" s="95">
        <v>45042</v>
      </c>
      <c r="B128" s="96">
        <v>0.4158101851851852</v>
      </c>
      <c r="C128" s="2">
        <v>172.06</v>
      </c>
      <c r="D128" s="2">
        <v>6.35</v>
      </c>
      <c r="E128" s="2">
        <v>6.28</v>
      </c>
      <c r="F128" s="119">
        <v>-0.9</v>
      </c>
      <c r="G128" s="2">
        <v>108.42</v>
      </c>
      <c r="H128" s="2">
        <v>24.23</v>
      </c>
      <c r="I128" s="2">
        <v>41.07</v>
      </c>
      <c r="J128" s="2">
        <v>1.35</v>
      </c>
      <c r="K128" s="2">
        <v>0.50700000000000001</v>
      </c>
      <c r="L128" s="97">
        <f t="shared" si="1"/>
        <v>162.10626500000001</v>
      </c>
    </row>
    <row r="129" spans="1:12" x14ac:dyDescent="0.3">
      <c r="A129" s="95">
        <v>45042</v>
      </c>
      <c r="B129" s="96">
        <v>0.41650462962962959</v>
      </c>
      <c r="C129" s="2">
        <v>172.62</v>
      </c>
      <c r="D129" s="2">
        <v>6.35</v>
      </c>
      <c r="E129" s="2">
        <v>6.28</v>
      </c>
      <c r="F129" s="119">
        <v>-0.91</v>
      </c>
      <c r="G129" s="2">
        <v>108.45</v>
      </c>
      <c r="H129" s="2">
        <v>24.24</v>
      </c>
      <c r="I129" s="2">
        <v>40.98</v>
      </c>
      <c r="J129" s="2">
        <v>1.35</v>
      </c>
      <c r="K129" s="2">
        <v>0.50800000000000001</v>
      </c>
      <c r="L129" s="97">
        <f t="shared" si="1"/>
        <v>163.15159499999999</v>
      </c>
    </row>
    <row r="130" spans="1:12" x14ac:dyDescent="0.3">
      <c r="A130" s="95">
        <v>45042</v>
      </c>
      <c r="B130" s="96">
        <v>0.41719907407407408</v>
      </c>
      <c r="C130" s="2">
        <v>172.35</v>
      </c>
      <c r="D130" s="2">
        <v>6.35</v>
      </c>
      <c r="E130" s="2">
        <v>6.28</v>
      </c>
      <c r="F130" s="119">
        <v>-0.89</v>
      </c>
      <c r="G130" s="2">
        <v>108.44</v>
      </c>
      <c r="H130" s="2">
        <v>24.24</v>
      </c>
      <c r="I130" s="2">
        <v>40.950000000000003</v>
      </c>
      <c r="J130" s="2">
        <v>1.35</v>
      </c>
      <c r="K130" s="2">
        <v>0.50800000000000001</v>
      </c>
      <c r="L130" s="97">
        <f t="shared" si="1"/>
        <v>163.15159499999999</v>
      </c>
    </row>
    <row r="131" spans="1:12" x14ac:dyDescent="0.3">
      <c r="A131" s="95">
        <v>45042</v>
      </c>
      <c r="B131" s="96">
        <v>0.41789351851851847</v>
      </c>
      <c r="C131" s="2">
        <v>171.76</v>
      </c>
      <c r="D131" s="2">
        <v>6.35</v>
      </c>
      <c r="E131" s="2">
        <v>6.28</v>
      </c>
      <c r="F131" s="119">
        <v>-0.88</v>
      </c>
      <c r="G131" s="2">
        <v>108.43</v>
      </c>
      <c r="H131" s="2">
        <v>24.24</v>
      </c>
      <c r="I131" s="2">
        <v>40.99</v>
      </c>
      <c r="J131" s="2">
        <v>1.35</v>
      </c>
      <c r="K131" s="2">
        <v>0.50700000000000001</v>
      </c>
      <c r="L131" s="97">
        <f t="shared" si="1"/>
        <v>162.10626500000001</v>
      </c>
    </row>
    <row r="132" spans="1:12" x14ac:dyDescent="0.3">
      <c r="A132" s="95">
        <v>45042</v>
      </c>
      <c r="B132" s="96">
        <v>0.41858796296296297</v>
      </c>
      <c r="C132" s="2">
        <v>172.29</v>
      </c>
      <c r="D132" s="2">
        <v>6.35</v>
      </c>
      <c r="E132" s="2">
        <v>6.28</v>
      </c>
      <c r="F132" s="119">
        <v>-0.88</v>
      </c>
      <c r="G132" s="2">
        <v>108.44</v>
      </c>
      <c r="H132" s="2">
        <v>24.24</v>
      </c>
      <c r="I132" s="2">
        <v>40.99</v>
      </c>
      <c r="J132" s="2">
        <v>1.35</v>
      </c>
      <c r="K132" s="2">
        <v>0.50700000000000001</v>
      </c>
      <c r="L132" s="97">
        <f t="shared" si="1"/>
        <v>162.10626500000001</v>
      </c>
    </row>
    <row r="133" spans="1:12" x14ac:dyDescent="0.3">
      <c r="A133" s="95">
        <v>45042</v>
      </c>
      <c r="B133" s="96">
        <v>0.41928240740740735</v>
      </c>
      <c r="C133" s="2">
        <v>172.67</v>
      </c>
      <c r="D133" s="2">
        <v>6.35</v>
      </c>
      <c r="E133" s="2">
        <v>6.28</v>
      </c>
      <c r="F133" s="119">
        <v>-0.86</v>
      </c>
      <c r="G133" s="2">
        <v>108.46</v>
      </c>
      <c r="H133" s="2">
        <v>24.24</v>
      </c>
      <c r="I133" s="2">
        <v>40.98</v>
      </c>
      <c r="J133" s="2">
        <v>1.35</v>
      </c>
      <c r="K133" s="2">
        <v>0.50800000000000001</v>
      </c>
      <c r="L133" s="97">
        <f t="shared" si="1"/>
        <v>163.15159499999999</v>
      </c>
    </row>
    <row r="134" spans="1:12" x14ac:dyDescent="0.3">
      <c r="A134" s="95">
        <v>45042</v>
      </c>
      <c r="B134" s="96">
        <v>0.41997685185185185</v>
      </c>
      <c r="C134" s="2">
        <v>172.19</v>
      </c>
      <c r="D134" s="2">
        <v>6.35</v>
      </c>
      <c r="E134" s="2">
        <v>6.28</v>
      </c>
      <c r="F134" s="119">
        <v>-0.88</v>
      </c>
      <c r="G134" s="2">
        <v>108.42</v>
      </c>
      <c r="H134" s="2">
        <v>24.24</v>
      </c>
      <c r="I134" s="2">
        <v>40.869999999999997</v>
      </c>
      <c r="J134" s="2">
        <v>1.35</v>
      </c>
      <c r="K134" s="2">
        <v>0.50700000000000001</v>
      </c>
      <c r="L134" s="97">
        <f t="shared" si="1"/>
        <v>162.10626500000001</v>
      </c>
    </row>
    <row r="135" spans="1:12" x14ac:dyDescent="0.3">
      <c r="A135" s="95">
        <v>45042</v>
      </c>
      <c r="B135" s="96">
        <v>0.42067129629629635</v>
      </c>
      <c r="C135" s="2">
        <v>172.06</v>
      </c>
      <c r="D135" s="2">
        <v>6.35</v>
      </c>
      <c r="E135" s="2">
        <v>6.28</v>
      </c>
      <c r="F135" s="119">
        <v>-0.86</v>
      </c>
      <c r="G135" s="2">
        <v>108.43</v>
      </c>
      <c r="H135" s="2">
        <v>24.24</v>
      </c>
      <c r="I135" s="2">
        <v>40.799999999999997</v>
      </c>
      <c r="J135" s="2">
        <v>1.35</v>
      </c>
      <c r="K135" s="2">
        <v>0.50700000000000001</v>
      </c>
      <c r="L135" s="97">
        <f t="shared" si="1"/>
        <v>162.10626500000001</v>
      </c>
    </row>
    <row r="136" spans="1:12" x14ac:dyDescent="0.3">
      <c r="A136" s="95">
        <v>45042</v>
      </c>
      <c r="B136" s="96">
        <v>0.42136574074074074</v>
      </c>
      <c r="C136" s="2">
        <v>171.82</v>
      </c>
      <c r="D136" s="2">
        <v>6.35</v>
      </c>
      <c r="E136" s="2">
        <v>6.28</v>
      </c>
      <c r="F136" s="119">
        <v>-0.83</v>
      </c>
      <c r="G136" s="2">
        <v>108.43</v>
      </c>
      <c r="H136" s="2">
        <v>24.24</v>
      </c>
      <c r="I136" s="2">
        <v>40.72</v>
      </c>
      <c r="J136" s="2">
        <v>1.35</v>
      </c>
      <c r="K136" s="2">
        <v>0.50700000000000001</v>
      </c>
      <c r="L136" s="97">
        <f t="shared" si="1"/>
        <v>162.10626500000001</v>
      </c>
    </row>
    <row r="137" spans="1:12" x14ac:dyDescent="0.3">
      <c r="A137" s="95">
        <v>45042</v>
      </c>
      <c r="B137" s="96">
        <v>0.42206018518518523</v>
      </c>
      <c r="C137" s="2">
        <v>171.69</v>
      </c>
      <c r="D137" s="2">
        <v>6.35</v>
      </c>
      <c r="E137" s="2">
        <v>6.28</v>
      </c>
      <c r="F137" s="119">
        <v>-0.83</v>
      </c>
      <c r="G137" s="2">
        <v>108.45</v>
      </c>
      <c r="H137" s="2">
        <v>24.24</v>
      </c>
      <c r="I137" s="2">
        <v>40.630000000000003</v>
      </c>
      <c r="J137" s="2">
        <v>1.35</v>
      </c>
      <c r="K137" s="2">
        <v>0.50700000000000001</v>
      </c>
      <c r="L137" s="97">
        <f t="shared" si="1"/>
        <v>162.10626500000001</v>
      </c>
    </row>
    <row r="138" spans="1:12" x14ac:dyDescent="0.3">
      <c r="A138" s="95">
        <v>45042</v>
      </c>
      <c r="B138" s="96">
        <v>0.42275462962962962</v>
      </c>
      <c r="C138" s="2">
        <v>171.66</v>
      </c>
      <c r="D138" s="2">
        <v>6.35</v>
      </c>
      <c r="E138" s="2">
        <v>6.28</v>
      </c>
      <c r="F138" s="119">
        <v>-0.81</v>
      </c>
      <c r="G138" s="2">
        <v>108.44</v>
      </c>
      <c r="H138" s="2">
        <v>24.24</v>
      </c>
      <c r="I138" s="2">
        <v>40.51</v>
      </c>
      <c r="J138" s="2">
        <v>1.35</v>
      </c>
      <c r="K138" s="2">
        <v>0.50700000000000001</v>
      </c>
      <c r="L138" s="97">
        <f t="shared" si="1"/>
        <v>162.10626500000001</v>
      </c>
    </row>
    <row r="139" spans="1:12" x14ac:dyDescent="0.3">
      <c r="A139" s="95">
        <v>45042</v>
      </c>
      <c r="B139" s="96">
        <v>0.42344907407407412</v>
      </c>
      <c r="C139" s="2">
        <v>171.4</v>
      </c>
      <c r="D139" s="2">
        <v>6.35</v>
      </c>
      <c r="E139" s="2">
        <v>6.28</v>
      </c>
      <c r="F139" s="119">
        <v>-0.83</v>
      </c>
      <c r="G139" s="2">
        <v>108.42</v>
      </c>
      <c r="H139" s="2">
        <v>24.24</v>
      </c>
      <c r="I139" s="2">
        <v>40.33</v>
      </c>
      <c r="J139" s="2">
        <v>1.35</v>
      </c>
      <c r="K139" s="2">
        <v>0.50700000000000001</v>
      </c>
      <c r="L139" s="97">
        <f t="shared" si="1"/>
        <v>162.10626500000001</v>
      </c>
    </row>
    <row r="140" spans="1:12" x14ac:dyDescent="0.3">
      <c r="A140" s="95">
        <v>45042</v>
      </c>
      <c r="B140" s="96">
        <v>0.4241435185185185</v>
      </c>
      <c r="C140" s="2">
        <v>171.29</v>
      </c>
      <c r="D140" s="2">
        <v>6.35</v>
      </c>
      <c r="E140" s="2">
        <v>6.28</v>
      </c>
      <c r="F140" s="119">
        <v>-0.83</v>
      </c>
      <c r="G140" s="2">
        <v>108.41</v>
      </c>
      <c r="H140" s="2">
        <v>24.24</v>
      </c>
      <c r="I140" s="2">
        <v>40.21</v>
      </c>
      <c r="J140" s="2">
        <v>1.35</v>
      </c>
      <c r="K140" s="2">
        <v>0.50700000000000001</v>
      </c>
      <c r="L140" s="97">
        <f t="shared" si="1"/>
        <v>162.10626500000001</v>
      </c>
    </row>
    <row r="141" spans="1:12" x14ac:dyDescent="0.3">
      <c r="A141" s="95">
        <v>45042</v>
      </c>
      <c r="B141" s="96">
        <v>0.424837962962963</v>
      </c>
      <c r="C141" s="2">
        <v>170.84</v>
      </c>
      <c r="D141" s="2">
        <v>6.35</v>
      </c>
      <c r="E141" s="2">
        <v>6.28</v>
      </c>
      <c r="F141" s="119">
        <v>-0.86</v>
      </c>
      <c r="G141" s="2">
        <v>108.39</v>
      </c>
      <c r="H141" s="2">
        <v>24.24</v>
      </c>
      <c r="I141" s="2">
        <v>40.07</v>
      </c>
      <c r="J141" s="2">
        <v>1.35</v>
      </c>
      <c r="K141" s="2">
        <v>0.50600000000000001</v>
      </c>
      <c r="L141" s="97">
        <f t="shared" si="1"/>
        <v>161.060935</v>
      </c>
    </row>
    <row r="142" spans="1:12" x14ac:dyDescent="0.3">
      <c r="A142" s="95">
        <v>45042</v>
      </c>
      <c r="B142" s="96">
        <v>0.42553240740740739</v>
      </c>
      <c r="C142" s="2">
        <v>170.99</v>
      </c>
      <c r="D142" s="2">
        <v>6.35</v>
      </c>
      <c r="E142" s="2">
        <v>6.28</v>
      </c>
      <c r="F142" s="119">
        <v>-0.81</v>
      </c>
      <c r="G142" s="2">
        <v>108.4</v>
      </c>
      <c r="H142" s="2">
        <v>24.24</v>
      </c>
      <c r="I142" s="2">
        <v>39.950000000000003</v>
      </c>
      <c r="J142" s="2">
        <v>1.35</v>
      </c>
      <c r="K142" s="2">
        <v>0.50600000000000001</v>
      </c>
      <c r="L142" s="97">
        <f t="shared" si="1"/>
        <v>161.060935</v>
      </c>
    </row>
    <row r="143" spans="1:12" x14ac:dyDescent="0.3">
      <c r="A143" s="95">
        <v>45042</v>
      </c>
      <c r="B143" s="96">
        <v>0.42622685185185188</v>
      </c>
      <c r="C143" s="2">
        <v>170.73</v>
      </c>
      <c r="D143" s="2">
        <v>6.35</v>
      </c>
      <c r="E143" s="2">
        <v>6.28</v>
      </c>
      <c r="F143" s="119">
        <v>-0.75</v>
      </c>
      <c r="G143" s="2">
        <v>108.51</v>
      </c>
      <c r="H143" s="2">
        <v>24.24</v>
      </c>
      <c r="I143" s="2">
        <v>39.840000000000003</v>
      </c>
      <c r="J143" s="2">
        <v>1.35</v>
      </c>
      <c r="K143" s="2">
        <v>0.50600000000000001</v>
      </c>
      <c r="L143" s="97">
        <f t="shared" si="1"/>
        <v>161.060935</v>
      </c>
    </row>
    <row r="144" spans="1:12" x14ac:dyDescent="0.3">
      <c r="A144" s="95">
        <v>45042</v>
      </c>
      <c r="B144" s="96">
        <v>0.42692129629629627</v>
      </c>
      <c r="C144" s="2">
        <v>170.77</v>
      </c>
      <c r="D144" s="2">
        <v>6.35</v>
      </c>
      <c r="E144" s="2">
        <v>6.28</v>
      </c>
      <c r="F144" s="119">
        <v>-0.79</v>
      </c>
      <c r="G144" s="2">
        <v>108.54</v>
      </c>
      <c r="H144" s="2">
        <v>24.24</v>
      </c>
      <c r="I144" s="2">
        <v>39.770000000000003</v>
      </c>
      <c r="J144" s="2">
        <v>1.35</v>
      </c>
      <c r="K144" s="2">
        <v>0.50600000000000001</v>
      </c>
      <c r="L144" s="97">
        <f t="shared" si="1"/>
        <v>161.060935</v>
      </c>
    </row>
    <row r="145" spans="1:12" x14ac:dyDescent="0.3">
      <c r="A145" s="95">
        <v>45042</v>
      </c>
      <c r="B145" s="96">
        <v>0.42761574074074077</v>
      </c>
      <c r="C145" s="2">
        <v>170.23</v>
      </c>
      <c r="D145" s="2">
        <v>6.35</v>
      </c>
      <c r="E145" s="2">
        <v>6.28</v>
      </c>
      <c r="F145" s="119">
        <v>-0.79</v>
      </c>
      <c r="G145" s="2">
        <v>108.45</v>
      </c>
      <c r="H145" s="2">
        <v>24.24</v>
      </c>
      <c r="I145" s="2">
        <v>39.76</v>
      </c>
      <c r="J145" s="2">
        <v>1.35</v>
      </c>
      <c r="K145" s="2">
        <v>0.50600000000000001</v>
      </c>
      <c r="L145" s="97">
        <f t="shared" si="1"/>
        <v>161.060935</v>
      </c>
    </row>
    <row r="146" spans="1:12" x14ac:dyDescent="0.3">
      <c r="A146" s="95">
        <v>45042</v>
      </c>
      <c r="B146" s="96">
        <v>0.42831018518518515</v>
      </c>
      <c r="C146" s="2">
        <v>170.52</v>
      </c>
      <c r="D146" s="2">
        <v>6.35</v>
      </c>
      <c r="E146" s="2">
        <v>6.28</v>
      </c>
      <c r="F146" s="119">
        <v>-0.79</v>
      </c>
      <c r="G146" s="2">
        <v>108.44</v>
      </c>
      <c r="H146" s="2">
        <v>24.24</v>
      </c>
      <c r="I146" s="2">
        <v>39.81</v>
      </c>
      <c r="J146" s="2">
        <v>1.35</v>
      </c>
      <c r="K146" s="2">
        <v>0.50600000000000001</v>
      </c>
      <c r="L146" s="97">
        <f t="shared" si="1"/>
        <v>161.060935</v>
      </c>
    </row>
    <row r="147" spans="1:12" x14ac:dyDescent="0.3">
      <c r="A147" s="95">
        <v>45042</v>
      </c>
      <c r="B147" s="96">
        <v>0.42900462962962965</v>
      </c>
      <c r="C147" s="2">
        <v>170.17</v>
      </c>
      <c r="D147" s="2">
        <v>6.35</v>
      </c>
      <c r="E147" s="2">
        <v>6.28</v>
      </c>
      <c r="F147" s="119">
        <v>-0.8</v>
      </c>
      <c r="G147" s="2">
        <v>108.46</v>
      </c>
      <c r="H147" s="2">
        <v>24.24</v>
      </c>
      <c r="I147" s="2">
        <v>39.78</v>
      </c>
      <c r="J147" s="2">
        <v>1.35</v>
      </c>
      <c r="K147" s="2">
        <v>0.505</v>
      </c>
      <c r="L147" s="97">
        <f t="shared" si="1"/>
        <v>160.01560499999999</v>
      </c>
    </row>
    <row r="148" spans="1:12" x14ac:dyDescent="0.3">
      <c r="A148" s="95">
        <v>45042</v>
      </c>
      <c r="B148" s="96">
        <v>0.42969907407407404</v>
      </c>
      <c r="C148" s="2">
        <v>170.31</v>
      </c>
      <c r="D148" s="2">
        <v>6.35</v>
      </c>
      <c r="E148" s="2">
        <v>6.28</v>
      </c>
      <c r="F148" s="119">
        <v>-0.77</v>
      </c>
      <c r="G148" s="2">
        <v>108.45</v>
      </c>
      <c r="H148" s="2">
        <v>24.24</v>
      </c>
      <c r="I148" s="2">
        <v>39.71</v>
      </c>
      <c r="J148" s="2">
        <v>1.35</v>
      </c>
      <c r="K148" s="2">
        <v>0.50600000000000001</v>
      </c>
      <c r="L148" s="97">
        <f t="shared" si="1"/>
        <v>161.060935</v>
      </c>
    </row>
    <row r="149" spans="1:12" x14ac:dyDescent="0.3">
      <c r="A149" s="95">
        <v>45042</v>
      </c>
      <c r="B149" s="96">
        <v>0.43039351851851854</v>
      </c>
      <c r="C149" s="2">
        <v>169.65</v>
      </c>
      <c r="D149" s="2">
        <v>6.35</v>
      </c>
      <c r="E149" s="2">
        <v>6.28</v>
      </c>
      <c r="F149" s="119">
        <v>-0.76</v>
      </c>
      <c r="G149" s="2">
        <v>108.44</v>
      </c>
      <c r="H149" s="2">
        <v>24.24</v>
      </c>
      <c r="I149" s="2">
        <v>39.65</v>
      </c>
      <c r="J149" s="2">
        <v>1.35</v>
      </c>
      <c r="K149" s="2">
        <v>0.505</v>
      </c>
      <c r="L149" s="97">
        <f t="shared" si="1"/>
        <v>160.01560499999999</v>
      </c>
    </row>
    <row r="150" spans="1:12" x14ac:dyDescent="0.3">
      <c r="A150" s="95">
        <v>45042</v>
      </c>
      <c r="B150" s="96">
        <v>0.43108796296296298</v>
      </c>
      <c r="C150" s="2">
        <v>170.17</v>
      </c>
      <c r="D150" s="2">
        <v>6.35</v>
      </c>
      <c r="E150" s="2">
        <v>6.28</v>
      </c>
      <c r="F150" s="119">
        <v>-0.76</v>
      </c>
      <c r="G150" s="2">
        <v>108.44</v>
      </c>
      <c r="H150" s="2">
        <v>24.24</v>
      </c>
      <c r="I150" s="2">
        <v>39.57</v>
      </c>
      <c r="J150" s="2">
        <v>1.35</v>
      </c>
      <c r="K150" s="2">
        <v>0.505</v>
      </c>
      <c r="L150" s="97">
        <f t="shared" si="1"/>
        <v>160.01560499999999</v>
      </c>
    </row>
    <row r="151" spans="1:12" x14ac:dyDescent="0.3">
      <c r="A151" s="95">
        <v>45042</v>
      </c>
      <c r="B151" s="96">
        <v>0.43178240740740742</v>
      </c>
      <c r="C151" s="2">
        <v>169.85</v>
      </c>
      <c r="D151" s="2">
        <v>6.35</v>
      </c>
      <c r="E151" s="2">
        <v>6.28</v>
      </c>
      <c r="F151" s="119">
        <v>-0.76</v>
      </c>
      <c r="G151" s="2">
        <v>108.43</v>
      </c>
      <c r="H151" s="2">
        <v>24.24</v>
      </c>
      <c r="I151" s="2">
        <v>39.32</v>
      </c>
      <c r="J151" s="2">
        <v>1.35</v>
      </c>
      <c r="K151" s="2">
        <v>0.505</v>
      </c>
      <c r="L151" s="97">
        <f t="shared" si="1"/>
        <v>160.01560499999999</v>
      </c>
    </row>
    <row r="152" spans="1:12" x14ac:dyDescent="0.3">
      <c r="A152" s="95">
        <v>45042</v>
      </c>
      <c r="B152" s="96">
        <v>0.43247685185185186</v>
      </c>
      <c r="C152" s="2">
        <v>169.53</v>
      </c>
      <c r="D152" s="2">
        <v>6.35</v>
      </c>
      <c r="E152" s="2">
        <v>6.28</v>
      </c>
      <c r="F152" s="119">
        <v>-0.75</v>
      </c>
      <c r="G152" s="2">
        <v>108.45</v>
      </c>
      <c r="H152" s="2">
        <v>24.24</v>
      </c>
      <c r="I152" s="2">
        <v>39.08</v>
      </c>
      <c r="J152" s="2">
        <v>1.35</v>
      </c>
      <c r="K152" s="2">
        <v>0.505</v>
      </c>
      <c r="L152" s="97">
        <f t="shared" si="1"/>
        <v>160.01560499999999</v>
      </c>
    </row>
    <row r="153" spans="1:12" x14ac:dyDescent="0.3">
      <c r="A153" s="95">
        <v>45042</v>
      </c>
      <c r="B153" s="96">
        <v>0.4331712962962963</v>
      </c>
      <c r="C153" s="2">
        <v>168.67</v>
      </c>
      <c r="D153" s="2">
        <v>6.35</v>
      </c>
      <c r="E153" s="2">
        <v>6.28</v>
      </c>
      <c r="F153" s="119">
        <v>-0.74</v>
      </c>
      <c r="G153" s="2">
        <v>108.46</v>
      </c>
      <c r="H153" s="2">
        <v>24.23</v>
      </c>
      <c r="I153" s="2">
        <v>38.880000000000003</v>
      </c>
      <c r="J153" s="2">
        <v>1.35</v>
      </c>
      <c r="K153" s="2">
        <v>0.504</v>
      </c>
      <c r="L153" s="97">
        <f t="shared" si="1"/>
        <v>158.97027500000002</v>
      </c>
    </row>
    <row r="154" spans="1:12" x14ac:dyDescent="0.3">
      <c r="A154" s="95">
        <v>45042</v>
      </c>
      <c r="B154" s="96">
        <v>0.43386574074074075</v>
      </c>
      <c r="C154" s="2">
        <v>169.55</v>
      </c>
      <c r="D154" s="2">
        <v>6.35</v>
      </c>
      <c r="E154" s="2">
        <v>6.28</v>
      </c>
      <c r="F154" s="119">
        <v>-0.75</v>
      </c>
      <c r="G154" s="2">
        <v>108.44</v>
      </c>
      <c r="H154" s="2">
        <v>24.23</v>
      </c>
      <c r="I154" s="2">
        <v>38.72</v>
      </c>
      <c r="J154" s="2">
        <v>1.35</v>
      </c>
      <c r="K154" s="2">
        <v>0.505</v>
      </c>
      <c r="L154" s="97">
        <f t="shared" si="1"/>
        <v>160.01560499999999</v>
      </c>
    </row>
    <row r="155" spans="1:12" x14ac:dyDescent="0.3">
      <c r="A155" s="95">
        <v>45042</v>
      </c>
      <c r="B155" s="96">
        <v>0.43456018518518519</v>
      </c>
      <c r="C155" s="2">
        <v>168.93</v>
      </c>
      <c r="D155" s="2">
        <v>6.35</v>
      </c>
      <c r="E155" s="2">
        <v>6.28</v>
      </c>
      <c r="F155" s="119">
        <v>-0.75</v>
      </c>
      <c r="G155" s="2">
        <v>108.47</v>
      </c>
      <c r="H155" s="2">
        <v>24.24</v>
      </c>
      <c r="I155" s="2">
        <v>38.590000000000003</v>
      </c>
      <c r="J155" s="2">
        <v>1.35</v>
      </c>
      <c r="K155" s="2">
        <v>0.504</v>
      </c>
      <c r="L155" s="97">
        <f t="shared" si="1"/>
        <v>158.97027500000002</v>
      </c>
    </row>
    <row r="156" spans="1:12" x14ac:dyDescent="0.3">
      <c r="A156" s="95">
        <v>45042</v>
      </c>
      <c r="B156" s="96">
        <v>0.43525462962962963</v>
      </c>
      <c r="C156" s="2">
        <v>168.74</v>
      </c>
      <c r="D156" s="2">
        <v>6.35</v>
      </c>
      <c r="E156" s="2">
        <v>6.28</v>
      </c>
      <c r="F156" s="119">
        <v>-0.75</v>
      </c>
      <c r="G156" s="2">
        <v>108.45</v>
      </c>
      <c r="H156" s="2">
        <v>24.24</v>
      </c>
      <c r="I156" s="2">
        <v>38.5</v>
      </c>
      <c r="J156" s="2">
        <v>1.35</v>
      </c>
      <c r="K156" s="2">
        <v>0.504</v>
      </c>
      <c r="L156" s="97">
        <f t="shared" si="1"/>
        <v>158.97027500000002</v>
      </c>
    </row>
    <row r="157" spans="1:12" x14ac:dyDescent="0.3">
      <c r="A157" s="95">
        <v>45042</v>
      </c>
      <c r="B157" s="96">
        <v>0.43594907407407407</v>
      </c>
      <c r="C157" s="2">
        <v>168.54</v>
      </c>
      <c r="D157" s="2">
        <v>6.35</v>
      </c>
      <c r="E157" s="2">
        <v>6.28</v>
      </c>
      <c r="F157" s="119">
        <v>-0.75</v>
      </c>
      <c r="G157" s="2">
        <v>108.43</v>
      </c>
      <c r="H157" s="2">
        <v>24.24</v>
      </c>
      <c r="I157" s="2">
        <v>38.42</v>
      </c>
      <c r="J157" s="2">
        <v>1.35</v>
      </c>
      <c r="K157" s="2">
        <v>0.504</v>
      </c>
      <c r="L157" s="97">
        <f t="shared" si="1"/>
        <v>158.97027500000002</v>
      </c>
    </row>
    <row r="158" spans="1:12" x14ac:dyDescent="0.3">
      <c r="A158" s="95">
        <v>45042</v>
      </c>
      <c r="B158" s="96">
        <v>0.43664351851851851</v>
      </c>
      <c r="C158" s="2">
        <v>168.74</v>
      </c>
      <c r="D158" s="2">
        <v>6.35</v>
      </c>
      <c r="E158" s="2">
        <v>6.28</v>
      </c>
      <c r="F158" s="119">
        <v>-0.72</v>
      </c>
      <c r="G158" s="2">
        <v>108.43</v>
      </c>
      <c r="H158" s="2">
        <v>24.24</v>
      </c>
      <c r="I158" s="2">
        <v>38.33</v>
      </c>
      <c r="J158" s="2">
        <v>1.35</v>
      </c>
      <c r="K158" s="2">
        <v>0.504</v>
      </c>
      <c r="L158" s="97">
        <f t="shared" si="1"/>
        <v>158.97027500000002</v>
      </c>
    </row>
    <row r="159" spans="1:12" x14ac:dyDescent="0.3">
      <c r="A159" s="95">
        <v>45042</v>
      </c>
      <c r="B159" s="96">
        <v>0.43733796296296296</v>
      </c>
      <c r="C159" s="2">
        <v>168.55</v>
      </c>
      <c r="D159" s="2">
        <v>6.35</v>
      </c>
      <c r="E159" s="2">
        <v>6.28</v>
      </c>
      <c r="F159" s="119">
        <v>-0.7</v>
      </c>
      <c r="G159" s="2">
        <v>108.43</v>
      </c>
      <c r="H159" s="2">
        <v>24.24</v>
      </c>
      <c r="I159" s="2">
        <v>38.28</v>
      </c>
      <c r="J159" s="2">
        <v>1.35</v>
      </c>
      <c r="K159" s="2">
        <v>0.504</v>
      </c>
      <c r="L159" s="97">
        <f t="shared" si="1"/>
        <v>158.97027500000002</v>
      </c>
    </row>
    <row r="160" spans="1:12" x14ac:dyDescent="0.3">
      <c r="A160" s="95">
        <v>45042</v>
      </c>
      <c r="B160" s="96">
        <v>0.4380324074074074</v>
      </c>
      <c r="C160" s="2">
        <v>167.59</v>
      </c>
      <c r="D160" s="2">
        <v>6.35</v>
      </c>
      <c r="E160" s="2">
        <v>6.28</v>
      </c>
      <c r="F160" s="119">
        <v>-0.71</v>
      </c>
      <c r="G160" s="2">
        <v>108.41</v>
      </c>
      <c r="H160" s="2">
        <v>24.24</v>
      </c>
      <c r="I160" s="2">
        <v>38.29</v>
      </c>
      <c r="J160" s="2">
        <v>1.35</v>
      </c>
      <c r="K160" s="2">
        <v>0.503</v>
      </c>
      <c r="L160" s="97">
        <f t="shared" si="1"/>
        <v>157.92494499999998</v>
      </c>
    </row>
    <row r="161" spans="1:12" x14ac:dyDescent="0.3">
      <c r="A161" s="95">
        <v>45042</v>
      </c>
      <c r="B161" s="96">
        <v>0.43872685185185184</v>
      </c>
      <c r="C161" s="2">
        <v>168.16</v>
      </c>
      <c r="D161" s="2">
        <v>6.35</v>
      </c>
      <c r="E161" s="2">
        <v>6.28</v>
      </c>
      <c r="F161" s="119">
        <v>-0.71</v>
      </c>
      <c r="G161" s="2">
        <v>108.42</v>
      </c>
      <c r="H161" s="2">
        <v>24.24</v>
      </c>
      <c r="I161" s="2">
        <v>38.28</v>
      </c>
      <c r="J161" s="2">
        <v>1.35</v>
      </c>
      <c r="K161" s="2">
        <v>0.504</v>
      </c>
      <c r="L161" s="97">
        <f t="shared" si="1"/>
        <v>158.97027500000002</v>
      </c>
    </row>
    <row r="162" spans="1:12" x14ac:dyDescent="0.3">
      <c r="A162" s="95">
        <v>45042</v>
      </c>
      <c r="B162" s="96">
        <v>0.43942129629629628</v>
      </c>
      <c r="C162" s="2">
        <v>167.78</v>
      </c>
      <c r="D162" s="2">
        <v>6.35</v>
      </c>
      <c r="E162" s="2">
        <v>6.28</v>
      </c>
      <c r="F162" s="119">
        <v>-0.71</v>
      </c>
      <c r="G162" s="2">
        <v>108.58</v>
      </c>
      <c r="H162" s="2">
        <v>24.22</v>
      </c>
      <c r="I162" s="2">
        <v>38.299999999999997</v>
      </c>
      <c r="J162" s="2">
        <v>1.35</v>
      </c>
      <c r="K162" s="2">
        <v>0.503</v>
      </c>
      <c r="L162" s="97">
        <f t="shared" si="1"/>
        <v>157.92494499999998</v>
      </c>
    </row>
    <row r="163" spans="1:12" x14ac:dyDescent="0.3">
      <c r="A163" s="95">
        <v>45042</v>
      </c>
      <c r="B163" s="96">
        <v>0.44011574074074072</v>
      </c>
      <c r="C163" s="2">
        <v>167.91</v>
      </c>
      <c r="D163" s="2">
        <v>6.35</v>
      </c>
      <c r="E163" s="2">
        <v>6.28</v>
      </c>
      <c r="F163" s="119">
        <v>-0.72</v>
      </c>
      <c r="G163" s="2">
        <v>108.5</v>
      </c>
      <c r="H163" s="2">
        <v>24.23</v>
      </c>
      <c r="I163" s="2">
        <v>38.29</v>
      </c>
      <c r="J163" s="2">
        <v>1.35</v>
      </c>
      <c r="K163" s="2">
        <v>0.503</v>
      </c>
      <c r="L163" s="97">
        <f t="shared" si="1"/>
        <v>157.92494499999998</v>
      </c>
    </row>
    <row r="164" spans="1:12" x14ac:dyDescent="0.3">
      <c r="A164" s="95">
        <v>45042</v>
      </c>
      <c r="B164" s="96">
        <v>0.44081018518518517</v>
      </c>
      <c r="C164" s="2">
        <v>167.88</v>
      </c>
      <c r="D164" s="2">
        <v>6.35</v>
      </c>
      <c r="E164" s="2">
        <v>6.28</v>
      </c>
      <c r="F164" s="119">
        <v>-0.69</v>
      </c>
      <c r="G164" s="2">
        <v>108.45</v>
      </c>
      <c r="H164" s="2">
        <v>24.24</v>
      </c>
      <c r="I164" s="2">
        <v>38.26</v>
      </c>
      <c r="J164" s="2">
        <v>1.35</v>
      </c>
      <c r="K164" s="2">
        <v>0.503</v>
      </c>
      <c r="L164" s="97">
        <f t="shared" si="1"/>
        <v>157.92494499999998</v>
      </c>
    </row>
    <row r="165" spans="1:12" x14ac:dyDescent="0.3">
      <c r="A165" s="95">
        <v>45042</v>
      </c>
      <c r="B165" s="96">
        <v>0.44150462962962966</v>
      </c>
      <c r="C165" s="2">
        <v>167.51</v>
      </c>
      <c r="D165" s="2">
        <v>6.35</v>
      </c>
      <c r="E165" s="2">
        <v>6.28</v>
      </c>
      <c r="F165" s="119">
        <v>-0.71</v>
      </c>
      <c r="G165" s="2">
        <v>108.46</v>
      </c>
      <c r="H165" s="2">
        <v>24.24</v>
      </c>
      <c r="I165" s="2">
        <v>38.270000000000003</v>
      </c>
      <c r="J165" s="2">
        <v>1.35</v>
      </c>
      <c r="K165" s="2">
        <v>0.503</v>
      </c>
      <c r="L165" s="97">
        <f t="shared" si="1"/>
        <v>157.92494499999998</v>
      </c>
    </row>
    <row r="166" spans="1:12" x14ac:dyDescent="0.3">
      <c r="A166" s="95">
        <v>45042</v>
      </c>
      <c r="B166" s="96">
        <v>0.44219907407407405</v>
      </c>
      <c r="C166" s="2">
        <v>167.62</v>
      </c>
      <c r="D166" s="2">
        <v>6.35</v>
      </c>
      <c r="E166" s="2">
        <v>6.28</v>
      </c>
      <c r="F166" s="119">
        <v>-0.71</v>
      </c>
      <c r="G166" s="2">
        <v>108.46</v>
      </c>
      <c r="H166" s="2">
        <v>24.24</v>
      </c>
      <c r="I166" s="2">
        <v>38.299999999999997</v>
      </c>
      <c r="J166" s="2">
        <v>1.35</v>
      </c>
      <c r="K166" s="2">
        <v>0.503</v>
      </c>
      <c r="L166" s="97">
        <f t="shared" si="1"/>
        <v>157.92494499999998</v>
      </c>
    </row>
    <row r="167" spans="1:12" x14ac:dyDescent="0.3">
      <c r="A167" s="95">
        <v>45042</v>
      </c>
      <c r="B167" s="96">
        <v>0.44289351851851855</v>
      </c>
      <c r="C167" s="2">
        <v>166.99</v>
      </c>
      <c r="D167" s="2">
        <v>6.35</v>
      </c>
      <c r="E167" s="2">
        <v>6.28</v>
      </c>
      <c r="F167" s="119">
        <v>-0.71</v>
      </c>
      <c r="G167" s="2">
        <v>108.45</v>
      </c>
      <c r="H167" s="2">
        <v>24.24</v>
      </c>
      <c r="I167" s="2">
        <v>38.31</v>
      </c>
      <c r="J167" s="2">
        <v>1.35</v>
      </c>
      <c r="K167" s="2">
        <v>0.503</v>
      </c>
      <c r="L167" s="97">
        <f t="shared" si="1"/>
        <v>157.92494499999998</v>
      </c>
    </row>
    <row r="168" spans="1:12" x14ac:dyDescent="0.3">
      <c r="A168" s="95">
        <v>45042</v>
      </c>
      <c r="B168" s="96">
        <v>0.44358796296296293</v>
      </c>
      <c r="C168" s="2">
        <v>166.96</v>
      </c>
      <c r="D168" s="2">
        <v>6.35</v>
      </c>
      <c r="E168" s="2">
        <v>6.28</v>
      </c>
      <c r="F168" s="119">
        <v>-0.71</v>
      </c>
      <c r="G168" s="2">
        <v>108.45</v>
      </c>
      <c r="H168" s="2">
        <v>24.24</v>
      </c>
      <c r="I168" s="2">
        <v>38.33</v>
      </c>
      <c r="J168" s="2">
        <v>1.35</v>
      </c>
      <c r="K168" s="2">
        <v>0.502</v>
      </c>
      <c r="L168" s="97">
        <f t="shared" si="1"/>
        <v>156.879615</v>
      </c>
    </row>
    <row r="169" spans="1:12" x14ac:dyDescent="0.3">
      <c r="A169" s="95">
        <v>45042</v>
      </c>
      <c r="B169" s="96">
        <v>0.44428240740740743</v>
      </c>
      <c r="C169" s="2">
        <v>166.72</v>
      </c>
      <c r="D169" s="2">
        <v>6.35</v>
      </c>
      <c r="E169" s="2">
        <v>6.28</v>
      </c>
      <c r="F169" s="119">
        <v>-0.68</v>
      </c>
      <c r="G169" s="2">
        <v>108.45</v>
      </c>
      <c r="H169" s="2">
        <v>24.24</v>
      </c>
      <c r="I169" s="2">
        <v>38.32</v>
      </c>
      <c r="J169" s="2">
        <v>1.35</v>
      </c>
      <c r="K169" s="2">
        <v>0.502</v>
      </c>
      <c r="L169" s="97">
        <f t="shared" si="1"/>
        <v>156.879615</v>
      </c>
    </row>
    <row r="170" spans="1:12" x14ac:dyDescent="0.3">
      <c r="A170" s="95">
        <v>45042</v>
      </c>
      <c r="B170" s="96">
        <v>0.44497685185185182</v>
      </c>
      <c r="C170" s="2">
        <v>166.86</v>
      </c>
      <c r="D170" s="2">
        <v>6.35</v>
      </c>
      <c r="E170" s="2">
        <v>6.28</v>
      </c>
      <c r="F170" s="119">
        <v>-0.67</v>
      </c>
      <c r="G170" s="2">
        <v>108.47</v>
      </c>
      <c r="H170" s="2">
        <v>24.24</v>
      </c>
      <c r="I170" s="2">
        <v>38.32</v>
      </c>
      <c r="J170" s="2">
        <v>1.35</v>
      </c>
      <c r="K170" s="2">
        <v>0.502</v>
      </c>
      <c r="L170" s="97">
        <f t="shared" si="1"/>
        <v>156.879615</v>
      </c>
    </row>
    <row r="171" spans="1:12" x14ac:dyDescent="0.3">
      <c r="A171" s="95">
        <v>45042</v>
      </c>
      <c r="B171" s="96">
        <v>0.44567129629629632</v>
      </c>
      <c r="C171" s="2">
        <v>166.83</v>
      </c>
      <c r="D171" s="2">
        <v>6.35</v>
      </c>
      <c r="E171" s="2">
        <v>6.28</v>
      </c>
      <c r="F171" s="119">
        <v>-0.67</v>
      </c>
      <c r="G171" s="2">
        <v>108.47</v>
      </c>
      <c r="H171" s="2">
        <v>24.24</v>
      </c>
      <c r="I171" s="2">
        <v>38.29</v>
      </c>
      <c r="J171" s="2">
        <v>1.35</v>
      </c>
      <c r="K171" s="2">
        <v>0.502</v>
      </c>
      <c r="L171" s="97">
        <f t="shared" ref="L171:L234" si="2">245.21-((0.5865-K171)*1045.33)</f>
        <v>156.879615</v>
      </c>
    </row>
    <row r="172" spans="1:12" x14ac:dyDescent="0.3">
      <c r="A172" s="95">
        <v>45042</v>
      </c>
      <c r="B172" s="96">
        <v>0.4463657407407407</v>
      </c>
      <c r="C172" s="2">
        <v>166.89</v>
      </c>
      <c r="D172" s="2">
        <v>6.35</v>
      </c>
      <c r="E172" s="2">
        <v>6.28</v>
      </c>
      <c r="F172" s="119">
        <v>-0.67</v>
      </c>
      <c r="G172" s="2">
        <v>108.46</v>
      </c>
      <c r="H172" s="2">
        <v>24.24</v>
      </c>
      <c r="I172" s="2">
        <v>38.31</v>
      </c>
      <c r="J172" s="2">
        <v>1.35</v>
      </c>
      <c r="K172" s="2">
        <v>0.502</v>
      </c>
      <c r="L172" s="97">
        <f t="shared" si="2"/>
        <v>156.879615</v>
      </c>
    </row>
    <row r="173" spans="1:12" x14ac:dyDescent="0.3">
      <c r="A173" s="95">
        <v>45042</v>
      </c>
      <c r="B173" s="96">
        <v>0.4470601851851852</v>
      </c>
      <c r="C173" s="2">
        <v>166.93</v>
      </c>
      <c r="D173" s="2">
        <v>6.35</v>
      </c>
      <c r="E173" s="2">
        <v>6.28</v>
      </c>
      <c r="F173" s="119">
        <v>-0.68</v>
      </c>
      <c r="G173" s="2">
        <v>108.45</v>
      </c>
      <c r="H173" s="2">
        <v>24.24</v>
      </c>
      <c r="I173" s="2">
        <v>38.340000000000003</v>
      </c>
      <c r="J173" s="2">
        <v>1.35</v>
      </c>
      <c r="K173" s="2">
        <v>0.502</v>
      </c>
      <c r="L173" s="97">
        <f t="shared" si="2"/>
        <v>156.879615</v>
      </c>
    </row>
    <row r="174" spans="1:12" x14ac:dyDescent="0.3">
      <c r="A174" s="95">
        <v>45042</v>
      </c>
      <c r="B174" s="96">
        <v>0.44775462962962959</v>
      </c>
      <c r="C174" s="2">
        <v>166.72</v>
      </c>
      <c r="D174" s="2">
        <v>6.35</v>
      </c>
      <c r="E174" s="2">
        <v>6.28</v>
      </c>
      <c r="F174" s="119">
        <v>-0.72</v>
      </c>
      <c r="G174" s="2">
        <v>108.46</v>
      </c>
      <c r="H174" s="2">
        <v>24.24</v>
      </c>
      <c r="I174" s="2">
        <v>38.35</v>
      </c>
      <c r="J174" s="2">
        <v>1.35</v>
      </c>
      <c r="K174" s="2">
        <v>0.502</v>
      </c>
      <c r="L174" s="97">
        <f t="shared" si="2"/>
        <v>156.879615</v>
      </c>
    </row>
    <row r="175" spans="1:12" x14ac:dyDescent="0.3">
      <c r="A175" s="95">
        <v>45042</v>
      </c>
      <c r="B175" s="96">
        <v>0.44844907407407408</v>
      </c>
      <c r="C175" s="2">
        <v>166.63</v>
      </c>
      <c r="D175" s="2">
        <v>6.35</v>
      </c>
      <c r="E175" s="2">
        <v>6.28</v>
      </c>
      <c r="F175" s="119">
        <v>-0.7</v>
      </c>
      <c r="G175" s="2">
        <v>108.44</v>
      </c>
      <c r="H175" s="2">
        <v>24.23</v>
      </c>
      <c r="I175" s="2">
        <v>38.32</v>
      </c>
      <c r="J175" s="2">
        <v>1.35</v>
      </c>
      <c r="K175" s="2">
        <v>0.502</v>
      </c>
      <c r="L175" s="97">
        <f t="shared" si="2"/>
        <v>156.879615</v>
      </c>
    </row>
    <row r="176" spans="1:12" x14ac:dyDescent="0.3">
      <c r="A176" s="95">
        <v>45042</v>
      </c>
      <c r="B176" s="96">
        <v>0.44914351851851847</v>
      </c>
      <c r="C176" s="2">
        <v>166.99</v>
      </c>
      <c r="D176" s="2">
        <v>6.35</v>
      </c>
      <c r="E176" s="2">
        <v>6.28</v>
      </c>
      <c r="F176" s="119">
        <v>-0.7</v>
      </c>
      <c r="G176" s="2">
        <v>108.45</v>
      </c>
      <c r="H176" s="2">
        <v>24.23</v>
      </c>
      <c r="I176" s="2">
        <v>38.29</v>
      </c>
      <c r="J176" s="2">
        <v>1.35</v>
      </c>
      <c r="K176" s="2">
        <v>0.503</v>
      </c>
      <c r="L176" s="97">
        <f t="shared" si="2"/>
        <v>157.92494499999998</v>
      </c>
    </row>
    <row r="177" spans="1:12" x14ac:dyDescent="0.3">
      <c r="A177" s="95">
        <v>45042</v>
      </c>
      <c r="B177" s="96">
        <v>0.44983796296296297</v>
      </c>
      <c r="C177" s="2">
        <v>167.06</v>
      </c>
      <c r="D177" s="2">
        <v>6.35</v>
      </c>
      <c r="E177" s="2">
        <v>6.28</v>
      </c>
      <c r="F177" s="119">
        <v>-0.71</v>
      </c>
      <c r="G177" s="2">
        <v>108.43</v>
      </c>
      <c r="H177" s="2">
        <v>24.24</v>
      </c>
      <c r="I177" s="2">
        <v>38.29</v>
      </c>
      <c r="J177" s="2">
        <v>1.35</v>
      </c>
      <c r="K177" s="2">
        <v>0.503</v>
      </c>
      <c r="L177" s="97">
        <f t="shared" si="2"/>
        <v>157.92494499999998</v>
      </c>
    </row>
    <row r="178" spans="1:12" x14ac:dyDescent="0.3">
      <c r="A178" s="95">
        <v>45042</v>
      </c>
      <c r="B178" s="96">
        <v>0.45053240740740735</v>
      </c>
      <c r="C178" s="2">
        <v>166.84</v>
      </c>
      <c r="D178" s="2">
        <v>6.35</v>
      </c>
      <c r="E178" s="2">
        <v>6.28</v>
      </c>
      <c r="F178" s="119">
        <v>-0.71</v>
      </c>
      <c r="G178" s="2">
        <v>108.44</v>
      </c>
      <c r="H178" s="2">
        <v>24.24</v>
      </c>
      <c r="I178" s="2">
        <v>38.33</v>
      </c>
      <c r="J178" s="2">
        <v>1.35</v>
      </c>
      <c r="K178" s="2">
        <v>0.502</v>
      </c>
      <c r="L178" s="97">
        <f t="shared" si="2"/>
        <v>156.879615</v>
      </c>
    </row>
    <row r="179" spans="1:12" x14ac:dyDescent="0.3">
      <c r="A179" s="95">
        <v>45042</v>
      </c>
      <c r="B179" s="96">
        <v>0.45122685185185185</v>
      </c>
      <c r="C179" s="2">
        <v>167.2</v>
      </c>
      <c r="D179" s="2">
        <v>6.35</v>
      </c>
      <c r="E179" s="2">
        <v>6.28</v>
      </c>
      <c r="F179" s="119">
        <v>-0.72</v>
      </c>
      <c r="G179" s="2">
        <v>108.41</v>
      </c>
      <c r="H179" s="2">
        <v>24.24</v>
      </c>
      <c r="I179" s="2">
        <v>38.729999999999997</v>
      </c>
      <c r="J179" s="2">
        <v>1.35</v>
      </c>
      <c r="K179" s="2">
        <v>0.503</v>
      </c>
      <c r="L179" s="97">
        <f t="shared" si="2"/>
        <v>157.92494499999998</v>
      </c>
    </row>
    <row r="180" spans="1:12" x14ac:dyDescent="0.3">
      <c r="A180" s="95">
        <v>45042</v>
      </c>
      <c r="B180" s="96">
        <v>0.45192129629629635</v>
      </c>
      <c r="C180" s="2">
        <v>166.97</v>
      </c>
      <c r="D180" s="2">
        <v>6.35</v>
      </c>
      <c r="E180" s="2">
        <v>6.28</v>
      </c>
      <c r="F180" s="119">
        <v>-0.74</v>
      </c>
      <c r="G180" s="2">
        <v>108.4</v>
      </c>
      <c r="H180" s="2">
        <v>24.24</v>
      </c>
      <c r="I180" s="2">
        <v>39.22</v>
      </c>
      <c r="J180" s="2">
        <v>1.35</v>
      </c>
      <c r="K180" s="2">
        <v>0.502</v>
      </c>
      <c r="L180" s="97">
        <f t="shared" si="2"/>
        <v>156.879615</v>
      </c>
    </row>
    <row r="181" spans="1:12" x14ac:dyDescent="0.3">
      <c r="A181" s="95">
        <v>45042</v>
      </c>
      <c r="B181" s="96">
        <v>0.45261574074074074</v>
      </c>
      <c r="C181" s="2">
        <v>167.76</v>
      </c>
      <c r="D181" s="2">
        <v>6.35</v>
      </c>
      <c r="E181" s="2">
        <v>6.28</v>
      </c>
      <c r="F181" s="119">
        <v>-0.75</v>
      </c>
      <c r="G181" s="2">
        <v>108.54</v>
      </c>
      <c r="H181" s="2">
        <v>24.23</v>
      </c>
      <c r="I181" s="2">
        <v>39.590000000000003</v>
      </c>
      <c r="J181" s="2">
        <v>1.35</v>
      </c>
      <c r="K181" s="2">
        <v>0.503</v>
      </c>
      <c r="L181" s="97">
        <f t="shared" si="2"/>
        <v>157.92494499999998</v>
      </c>
    </row>
    <row r="182" spans="1:12" x14ac:dyDescent="0.3">
      <c r="A182" s="95">
        <v>45042</v>
      </c>
      <c r="B182" s="96">
        <v>0.45331018518518523</v>
      </c>
      <c r="C182" s="2">
        <v>166.99</v>
      </c>
      <c r="D182" s="2">
        <v>6.35</v>
      </c>
      <c r="E182" s="2">
        <v>6.28</v>
      </c>
      <c r="F182" s="119">
        <v>-0.75</v>
      </c>
      <c r="G182" s="2">
        <v>108.51</v>
      </c>
      <c r="H182" s="2">
        <v>24.23</v>
      </c>
      <c r="I182" s="2">
        <v>39.76</v>
      </c>
      <c r="J182" s="2">
        <v>1.35</v>
      </c>
      <c r="K182" s="2">
        <v>0.503</v>
      </c>
      <c r="L182" s="97">
        <f t="shared" si="2"/>
        <v>157.92494499999998</v>
      </c>
    </row>
    <row r="183" spans="1:12" x14ac:dyDescent="0.3">
      <c r="A183" s="95">
        <v>45042</v>
      </c>
      <c r="B183" s="96">
        <v>0.45400462962962962</v>
      </c>
      <c r="C183" s="2">
        <v>167.92</v>
      </c>
      <c r="D183" s="2">
        <v>6.35</v>
      </c>
      <c r="E183" s="2">
        <v>6.28</v>
      </c>
      <c r="F183" s="119">
        <v>-0.75</v>
      </c>
      <c r="G183" s="2">
        <v>108.45</v>
      </c>
      <c r="H183" s="2">
        <v>24.23</v>
      </c>
      <c r="I183" s="2">
        <v>39.97</v>
      </c>
      <c r="J183" s="2">
        <v>1.35</v>
      </c>
      <c r="K183" s="2">
        <v>0.503</v>
      </c>
      <c r="L183" s="97">
        <f t="shared" si="2"/>
        <v>157.92494499999998</v>
      </c>
    </row>
    <row r="184" spans="1:12" x14ac:dyDescent="0.3">
      <c r="A184" s="95">
        <v>45042</v>
      </c>
      <c r="B184" s="96">
        <v>0.45469907407407412</v>
      </c>
      <c r="C184" s="2">
        <v>167.44</v>
      </c>
      <c r="D184" s="2">
        <v>6.35</v>
      </c>
      <c r="E184" s="2">
        <v>6.28</v>
      </c>
      <c r="F184" s="119">
        <v>-0.75</v>
      </c>
      <c r="G184" s="2">
        <v>108.44</v>
      </c>
      <c r="H184" s="2">
        <v>24.24</v>
      </c>
      <c r="I184" s="2">
        <v>40.28</v>
      </c>
      <c r="J184" s="2">
        <v>1.35</v>
      </c>
      <c r="K184" s="2">
        <v>0.503</v>
      </c>
      <c r="L184" s="97">
        <f t="shared" si="2"/>
        <v>157.92494499999998</v>
      </c>
    </row>
    <row r="185" spans="1:12" x14ac:dyDescent="0.3">
      <c r="A185" s="95">
        <v>45042</v>
      </c>
      <c r="B185" s="96">
        <v>0.4553935185185185</v>
      </c>
      <c r="C185" s="2">
        <v>167.65</v>
      </c>
      <c r="D185" s="2">
        <v>6.35</v>
      </c>
      <c r="E185" s="2">
        <v>6.28</v>
      </c>
      <c r="F185" s="119">
        <v>-0.79</v>
      </c>
      <c r="G185" s="2">
        <v>108.43</v>
      </c>
      <c r="H185" s="2">
        <v>24.24</v>
      </c>
      <c r="I185" s="2">
        <v>40.61</v>
      </c>
      <c r="J185" s="2">
        <v>1.35</v>
      </c>
      <c r="K185" s="2">
        <v>0.503</v>
      </c>
      <c r="L185" s="97">
        <f t="shared" si="2"/>
        <v>157.92494499999998</v>
      </c>
    </row>
    <row r="186" spans="1:12" x14ac:dyDescent="0.3">
      <c r="A186" s="95">
        <v>45042</v>
      </c>
      <c r="B186" s="96">
        <v>0.456087962962963</v>
      </c>
      <c r="C186" s="2">
        <v>167.68</v>
      </c>
      <c r="D186" s="2">
        <v>6.35</v>
      </c>
      <c r="E186" s="2">
        <v>6.28</v>
      </c>
      <c r="F186" s="119">
        <v>-0.78</v>
      </c>
      <c r="G186" s="2">
        <v>108.46</v>
      </c>
      <c r="H186" s="2">
        <v>24.24</v>
      </c>
      <c r="I186" s="2">
        <v>40.83</v>
      </c>
      <c r="J186" s="2">
        <v>1.35</v>
      </c>
      <c r="K186" s="2">
        <v>0.503</v>
      </c>
      <c r="L186" s="97">
        <f t="shared" si="2"/>
        <v>157.92494499999998</v>
      </c>
    </row>
    <row r="187" spans="1:12" x14ac:dyDescent="0.3">
      <c r="A187" s="95">
        <v>45042</v>
      </c>
      <c r="B187" s="96">
        <v>0.45678240740740739</v>
      </c>
      <c r="C187" s="2">
        <v>167.19</v>
      </c>
      <c r="D187" s="2">
        <v>6.35</v>
      </c>
      <c r="E187" s="2">
        <v>6.28</v>
      </c>
      <c r="F187" s="119">
        <v>-0.79</v>
      </c>
      <c r="G187" s="2">
        <v>108.42</v>
      </c>
      <c r="H187" s="2">
        <v>24.24</v>
      </c>
      <c r="I187" s="2">
        <v>40.93</v>
      </c>
      <c r="J187" s="2">
        <v>1.35</v>
      </c>
      <c r="K187" s="2">
        <v>0.503</v>
      </c>
      <c r="L187" s="97">
        <f t="shared" si="2"/>
        <v>157.92494499999998</v>
      </c>
    </row>
    <row r="188" spans="1:12" x14ac:dyDescent="0.3">
      <c r="A188" s="95">
        <v>45042</v>
      </c>
      <c r="B188" s="96">
        <v>0.45747685185185188</v>
      </c>
      <c r="C188" s="2">
        <v>168.01</v>
      </c>
      <c r="D188" s="2">
        <v>6.35</v>
      </c>
      <c r="E188" s="2">
        <v>6.28</v>
      </c>
      <c r="F188" s="119">
        <v>-0.79</v>
      </c>
      <c r="G188" s="2">
        <v>108.44</v>
      </c>
      <c r="H188" s="2">
        <v>24.24</v>
      </c>
      <c r="I188" s="2">
        <v>40.97</v>
      </c>
      <c r="J188" s="2">
        <v>1.35</v>
      </c>
      <c r="K188" s="2">
        <v>0.503</v>
      </c>
      <c r="L188" s="97">
        <f t="shared" si="2"/>
        <v>157.92494499999998</v>
      </c>
    </row>
    <row r="189" spans="1:12" x14ac:dyDescent="0.3">
      <c r="A189" s="95">
        <v>45042</v>
      </c>
      <c r="B189" s="96">
        <v>0.45817129629629627</v>
      </c>
      <c r="C189" s="2">
        <v>167.72</v>
      </c>
      <c r="D189" s="2">
        <v>6.35</v>
      </c>
      <c r="E189" s="2">
        <v>6.28</v>
      </c>
      <c r="F189" s="119">
        <v>-0.79</v>
      </c>
      <c r="G189" s="2">
        <v>108.43</v>
      </c>
      <c r="H189" s="2">
        <v>24.24</v>
      </c>
      <c r="I189" s="2">
        <v>40.99</v>
      </c>
      <c r="J189" s="2">
        <v>1.35</v>
      </c>
      <c r="K189" s="2">
        <v>0.503</v>
      </c>
      <c r="L189" s="97">
        <f t="shared" si="2"/>
        <v>157.92494499999998</v>
      </c>
    </row>
    <row r="190" spans="1:12" x14ac:dyDescent="0.3">
      <c r="A190" s="95">
        <v>45042</v>
      </c>
      <c r="B190" s="96">
        <v>0.45886574074074077</v>
      </c>
      <c r="C190" s="2">
        <v>167.94</v>
      </c>
      <c r="D190" s="2">
        <v>6.35</v>
      </c>
      <c r="E190" s="2">
        <v>6.28</v>
      </c>
      <c r="F190" s="119">
        <v>-0.82</v>
      </c>
      <c r="G190" s="2">
        <v>108.41</v>
      </c>
      <c r="H190" s="2">
        <v>24.22</v>
      </c>
      <c r="I190" s="2">
        <v>41.02</v>
      </c>
      <c r="J190" s="2">
        <v>1.35</v>
      </c>
      <c r="K190" s="2">
        <v>0.503</v>
      </c>
      <c r="L190" s="97">
        <f t="shared" si="2"/>
        <v>157.92494499999998</v>
      </c>
    </row>
    <row r="191" spans="1:12" x14ac:dyDescent="0.3">
      <c r="A191" s="95">
        <v>45042</v>
      </c>
      <c r="B191" s="96">
        <v>0.45956018518518515</v>
      </c>
      <c r="C191" s="2">
        <v>167.57</v>
      </c>
      <c r="D191" s="2">
        <v>6.35</v>
      </c>
      <c r="E191" s="2">
        <v>6.28</v>
      </c>
      <c r="F191" s="119">
        <v>-0.81</v>
      </c>
      <c r="G191" s="2">
        <v>108.44</v>
      </c>
      <c r="H191" s="2">
        <v>24.24</v>
      </c>
      <c r="I191" s="2">
        <v>41.03</v>
      </c>
      <c r="J191" s="2">
        <v>1.35</v>
      </c>
      <c r="K191" s="2">
        <v>0.503</v>
      </c>
      <c r="L191" s="97">
        <f t="shared" si="2"/>
        <v>157.92494499999998</v>
      </c>
    </row>
    <row r="192" spans="1:12" x14ac:dyDescent="0.3">
      <c r="A192" s="95">
        <v>45042</v>
      </c>
      <c r="B192" s="96">
        <v>0.46025462962962965</v>
      </c>
      <c r="C192" s="2">
        <v>167.49</v>
      </c>
      <c r="D192" s="2">
        <v>6.35</v>
      </c>
      <c r="E192" s="2">
        <v>6.28</v>
      </c>
      <c r="F192" s="119">
        <v>-0.84</v>
      </c>
      <c r="G192" s="2">
        <v>108.41</v>
      </c>
      <c r="H192" s="2">
        <v>24.24</v>
      </c>
      <c r="I192" s="2">
        <v>41.04</v>
      </c>
      <c r="J192" s="2">
        <v>1.35</v>
      </c>
      <c r="K192" s="2">
        <v>0.503</v>
      </c>
      <c r="L192" s="97">
        <f t="shared" si="2"/>
        <v>157.92494499999998</v>
      </c>
    </row>
    <row r="193" spans="1:12" x14ac:dyDescent="0.3">
      <c r="A193" s="95">
        <v>45042</v>
      </c>
      <c r="B193" s="96">
        <v>0.46094907407407404</v>
      </c>
      <c r="C193" s="2">
        <v>167.39</v>
      </c>
      <c r="D193" s="2">
        <v>6.35</v>
      </c>
      <c r="E193" s="2">
        <v>6.28</v>
      </c>
      <c r="F193" s="119">
        <v>-0.84</v>
      </c>
      <c r="G193" s="2">
        <v>108.43</v>
      </c>
      <c r="H193" s="2">
        <v>24.21</v>
      </c>
      <c r="I193" s="2">
        <v>41.05</v>
      </c>
      <c r="J193" s="2">
        <v>1.35</v>
      </c>
      <c r="K193" s="2">
        <v>0.503</v>
      </c>
      <c r="L193" s="97">
        <f t="shared" si="2"/>
        <v>157.92494499999998</v>
      </c>
    </row>
    <row r="194" spans="1:12" x14ac:dyDescent="0.3">
      <c r="A194" s="95">
        <v>45042</v>
      </c>
      <c r="B194" s="96">
        <v>0.46164351851851854</v>
      </c>
      <c r="C194" s="2">
        <v>167.39</v>
      </c>
      <c r="D194" s="2">
        <v>6.35</v>
      </c>
      <c r="E194" s="2">
        <v>6.28</v>
      </c>
      <c r="F194" s="119">
        <v>-0.85</v>
      </c>
      <c r="G194" s="2">
        <v>108.42</v>
      </c>
      <c r="H194" s="2">
        <v>24.22</v>
      </c>
      <c r="I194" s="2">
        <v>41.04</v>
      </c>
      <c r="J194" s="2">
        <v>1.35</v>
      </c>
      <c r="K194" s="2">
        <v>0.503</v>
      </c>
      <c r="L194" s="97">
        <f t="shared" si="2"/>
        <v>157.92494499999998</v>
      </c>
    </row>
    <row r="195" spans="1:12" x14ac:dyDescent="0.3">
      <c r="A195" s="95">
        <v>45042</v>
      </c>
      <c r="B195" s="96">
        <v>0.46233796296296298</v>
      </c>
      <c r="C195" s="2">
        <v>167.79</v>
      </c>
      <c r="D195" s="2">
        <v>6.35</v>
      </c>
      <c r="E195" s="2">
        <v>6.28</v>
      </c>
      <c r="F195" s="119">
        <v>-0.84</v>
      </c>
      <c r="G195" s="2">
        <v>108.42</v>
      </c>
      <c r="H195" s="2">
        <v>24.23</v>
      </c>
      <c r="I195" s="2">
        <v>40.72</v>
      </c>
      <c r="J195" s="2">
        <v>1.35</v>
      </c>
      <c r="K195" s="2">
        <v>0.503</v>
      </c>
      <c r="L195" s="97">
        <f t="shared" si="2"/>
        <v>157.92494499999998</v>
      </c>
    </row>
    <row r="196" spans="1:12" x14ac:dyDescent="0.3">
      <c r="A196" s="95">
        <v>45042</v>
      </c>
      <c r="B196" s="96">
        <v>0.46303240740740742</v>
      </c>
      <c r="C196" s="2">
        <v>167.97</v>
      </c>
      <c r="D196" s="2">
        <v>6.35</v>
      </c>
      <c r="E196" s="2">
        <v>6.28</v>
      </c>
      <c r="F196" s="119">
        <v>-0.8</v>
      </c>
      <c r="G196" s="2">
        <v>108.42</v>
      </c>
      <c r="H196" s="2">
        <v>24.24</v>
      </c>
      <c r="I196" s="2">
        <v>40.340000000000003</v>
      </c>
      <c r="J196" s="2">
        <v>1.35</v>
      </c>
      <c r="K196" s="2">
        <v>0.503</v>
      </c>
      <c r="L196" s="97">
        <f t="shared" si="2"/>
        <v>157.92494499999998</v>
      </c>
    </row>
    <row r="197" spans="1:12" x14ac:dyDescent="0.3">
      <c r="A197" s="95">
        <v>45042</v>
      </c>
      <c r="B197" s="96">
        <v>0.46372685185185186</v>
      </c>
      <c r="C197" s="2">
        <v>168.53</v>
      </c>
      <c r="D197" s="2">
        <v>6.35</v>
      </c>
      <c r="E197" s="2">
        <v>6.28</v>
      </c>
      <c r="F197" s="119">
        <v>-0.84</v>
      </c>
      <c r="G197" s="2">
        <v>108.4</v>
      </c>
      <c r="H197" s="2">
        <v>24.24</v>
      </c>
      <c r="I197" s="2">
        <v>40.020000000000003</v>
      </c>
      <c r="J197" s="2">
        <v>1.35</v>
      </c>
      <c r="K197" s="2">
        <v>0.504</v>
      </c>
      <c r="L197" s="97">
        <f t="shared" si="2"/>
        <v>158.97027500000002</v>
      </c>
    </row>
    <row r="198" spans="1:12" x14ac:dyDescent="0.3">
      <c r="A198" s="95">
        <v>45042</v>
      </c>
      <c r="B198" s="96">
        <v>0.4644212962962963</v>
      </c>
      <c r="C198" s="2">
        <v>168.16</v>
      </c>
      <c r="D198" s="2">
        <v>6.35</v>
      </c>
      <c r="E198" s="2">
        <v>6.28</v>
      </c>
      <c r="F198" s="119">
        <v>-0.86</v>
      </c>
      <c r="G198" s="2">
        <v>108.38</v>
      </c>
      <c r="H198" s="2">
        <v>24.24</v>
      </c>
      <c r="I198" s="2">
        <v>39.44</v>
      </c>
      <c r="J198" s="2">
        <v>1.35</v>
      </c>
      <c r="K198" s="2">
        <v>0.504</v>
      </c>
      <c r="L198" s="97">
        <f t="shared" si="2"/>
        <v>158.97027500000002</v>
      </c>
    </row>
    <row r="199" spans="1:12" x14ac:dyDescent="0.3">
      <c r="A199" s="95">
        <v>45042</v>
      </c>
      <c r="B199" s="96">
        <v>0.46511574074074075</v>
      </c>
      <c r="C199" s="2">
        <v>168.35</v>
      </c>
      <c r="D199" s="2">
        <v>6.35</v>
      </c>
      <c r="E199" s="2">
        <v>6.28</v>
      </c>
      <c r="F199" s="119">
        <v>-0.87</v>
      </c>
      <c r="G199" s="2">
        <v>108.38</v>
      </c>
      <c r="H199" s="2">
        <v>24.24</v>
      </c>
      <c r="I199" s="2">
        <v>38.909999999999997</v>
      </c>
      <c r="J199" s="2">
        <v>1.35</v>
      </c>
      <c r="K199" s="2">
        <v>0.504</v>
      </c>
      <c r="L199" s="97">
        <f t="shared" si="2"/>
        <v>158.97027500000002</v>
      </c>
    </row>
    <row r="200" spans="1:12" x14ac:dyDescent="0.3">
      <c r="A200" s="95">
        <v>45042</v>
      </c>
      <c r="B200" s="96">
        <v>0.46581018518518519</v>
      </c>
      <c r="C200" s="2">
        <v>168.25</v>
      </c>
      <c r="D200" s="2">
        <v>6.35</v>
      </c>
      <c r="E200" s="2">
        <v>6.28</v>
      </c>
      <c r="F200" s="119">
        <v>-0.88</v>
      </c>
      <c r="G200" s="2">
        <v>108.57</v>
      </c>
      <c r="H200" s="2">
        <v>24.23</v>
      </c>
      <c r="I200" s="2">
        <v>38.619999999999997</v>
      </c>
      <c r="J200" s="2">
        <v>1.35</v>
      </c>
      <c r="K200" s="2">
        <v>0.504</v>
      </c>
      <c r="L200" s="97">
        <f t="shared" si="2"/>
        <v>158.97027500000002</v>
      </c>
    </row>
    <row r="201" spans="1:12" x14ac:dyDescent="0.3">
      <c r="A201" s="95">
        <v>45042</v>
      </c>
      <c r="B201" s="96">
        <v>0.46650462962962963</v>
      </c>
      <c r="C201" s="2">
        <v>168.04</v>
      </c>
      <c r="D201" s="2">
        <v>6.35</v>
      </c>
      <c r="E201" s="2">
        <v>6.28</v>
      </c>
      <c r="F201" s="119">
        <v>-0.87</v>
      </c>
      <c r="G201" s="2">
        <v>108.44</v>
      </c>
      <c r="H201" s="2">
        <v>24.23</v>
      </c>
      <c r="I201" s="2">
        <v>38.47</v>
      </c>
      <c r="J201" s="2">
        <v>1.35</v>
      </c>
      <c r="K201" s="2">
        <v>0.503</v>
      </c>
      <c r="L201" s="97">
        <f t="shared" si="2"/>
        <v>157.92494499999998</v>
      </c>
    </row>
    <row r="202" spans="1:12" x14ac:dyDescent="0.3">
      <c r="A202" s="95">
        <v>45042</v>
      </c>
      <c r="B202" s="96">
        <v>0.46719907407407407</v>
      </c>
      <c r="C202" s="2">
        <v>167.78</v>
      </c>
      <c r="D202" s="2">
        <v>6.35</v>
      </c>
      <c r="E202" s="2">
        <v>6.28</v>
      </c>
      <c r="F202" s="119">
        <v>-0.87</v>
      </c>
      <c r="G202" s="2">
        <v>108.41</v>
      </c>
      <c r="H202" s="2">
        <v>24.24</v>
      </c>
      <c r="I202" s="2">
        <v>38.4</v>
      </c>
      <c r="J202" s="2">
        <v>1.35</v>
      </c>
      <c r="K202" s="2">
        <v>0.503</v>
      </c>
      <c r="L202" s="97">
        <f t="shared" si="2"/>
        <v>157.92494499999998</v>
      </c>
    </row>
    <row r="203" spans="1:12" x14ac:dyDescent="0.3">
      <c r="A203" s="95">
        <v>45042</v>
      </c>
      <c r="B203" s="96">
        <v>0.46789351851851851</v>
      </c>
      <c r="C203" s="2">
        <v>168.58</v>
      </c>
      <c r="D203" s="2">
        <v>6.35</v>
      </c>
      <c r="E203" s="2">
        <v>6.28</v>
      </c>
      <c r="F203" s="119">
        <v>-0.87</v>
      </c>
      <c r="G203" s="2">
        <v>108.41</v>
      </c>
      <c r="H203" s="2">
        <v>24.24</v>
      </c>
      <c r="I203" s="2">
        <v>38.36</v>
      </c>
      <c r="J203" s="2">
        <v>1.35</v>
      </c>
      <c r="K203" s="2">
        <v>0.504</v>
      </c>
      <c r="L203" s="97">
        <f t="shared" si="2"/>
        <v>158.97027500000002</v>
      </c>
    </row>
    <row r="204" spans="1:12" x14ac:dyDescent="0.3">
      <c r="A204" s="95">
        <v>45042</v>
      </c>
      <c r="B204" s="96">
        <v>0.46858796296296296</v>
      </c>
      <c r="C204" s="2">
        <v>168.94</v>
      </c>
      <c r="D204" s="2">
        <v>6.35</v>
      </c>
      <c r="E204" s="2">
        <v>6.28</v>
      </c>
      <c r="F204" s="119">
        <v>-0.91</v>
      </c>
      <c r="G204" s="2">
        <v>108.4</v>
      </c>
      <c r="H204" s="2">
        <v>24.24</v>
      </c>
      <c r="I204" s="2">
        <v>38.340000000000003</v>
      </c>
      <c r="J204" s="2">
        <v>1.35</v>
      </c>
      <c r="K204" s="2">
        <v>0.504</v>
      </c>
      <c r="L204" s="97">
        <f t="shared" si="2"/>
        <v>158.97027500000002</v>
      </c>
    </row>
    <row r="205" spans="1:12" x14ac:dyDescent="0.3">
      <c r="A205" s="95">
        <v>45042</v>
      </c>
      <c r="B205" s="96">
        <v>0.4692824074074074</v>
      </c>
      <c r="C205" s="2">
        <v>168.46</v>
      </c>
      <c r="D205" s="2">
        <v>6.35</v>
      </c>
      <c r="E205" s="2">
        <v>6.28</v>
      </c>
      <c r="F205" s="119">
        <v>-0.93</v>
      </c>
      <c r="G205" s="2">
        <v>108.41</v>
      </c>
      <c r="H205" s="2">
        <v>24.24</v>
      </c>
      <c r="I205" s="2">
        <v>38.340000000000003</v>
      </c>
      <c r="J205" s="2">
        <v>1.35</v>
      </c>
      <c r="K205" s="2">
        <v>0.504</v>
      </c>
      <c r="L205" s="97">
        <f t="shared" si="2"/>
        <v>158.97027500000002</v>
      </c>
    </row>
    <row r="206" spans="1:12" x14ac:dyDescent="0.3">
      <c r="A206" s="95">
        <v>45042</v>
      </c>
      <c r="B206" s="96">
        <v>0.46997685185185184</v>
      </c>
      <c r="C206" s="2">
        <v>168.69</v>
      </c>
      <c r="D206" s="2">
        <v>6.35</v>
      </c>
      <c r="E206" s="2">
        <v>6.28</v>
      </c>
      <c r="F206" s="119">
        <v>-0.9</v>
      </c>
      <c r="G206" s="2">
        <v>108.43</v>
      </c>
      <c r="H206" s="2">
        <v>24.24</v>
      </c>
      <c r="I206" s="2">
        <v>38.31</v>
      </c>
      <c r="J206" s="2">
        <v>1.35</v>
      </c>
      <c r="K206" s="2">
        <v>0.504</v>
      </c>
      <c r="L206" s="97">
        <f t="shared" si="2"/>
        <v>158.97027500000002</v>
      </c>
    </row>
    <row r="207" spans="1:12" x14ac:dyDescent="0.3">
      <c r="A207" s="95">
        <v>45042</v>
      </c>
      <c r="B207" s="96">
        <v>0.47067129629629628</v>
      </c>
      <c r="C207" s="2">
        <v>168.27</v>
      </c>
      <c r="D207" s="2">
        <v>6.35</v>
      </c>
      <c r="E207" s="2">
        <v>6.28</v>
      </c>
      <c r="F207" s="119">
        <v>-0.91</v>
      </c>
      <c r="G207" s="2">
        <v>108.4</v>
      </c>
      <c r="H207" s="2">
        <v>24.24</v>
      </c>
      <c r="I207" s="2">
        <v>38.28</v>
      </c>
      <c r="J207" s="2">
        <v>1.35</v>
      </c>
      <c r="K207" s="2">
        <v>0.504</v>
      </c>
      <c r="L207" s="97">
        <f t="shared" si="2"/>
        <v>158.97027500000002</v>
      </c>
    </row>
    <row r="208" spans="1:12" x14ac:dyDescent="0.3">
      <c r="A208" s="95">
        <v>45042</v>
      </c>
      <c r="B208" s="96">
        <v>0.47136574074074072</v>
      </c>
      <c r="C208" s="2">
        <v>168.63</v>
      </c>
      <c r="D208" s="2">
        <v>6.35</v>
      </c>
      <c r="E208" s="2">
        <v>6.28</v>
      </c>
      <c r="F208" s="119">
        <v>-0.91</v>
      </c>
      <c r="G208" s="2">
        <v>108.42</v>
      </c>
      <c r="H208" s="2">
        <v>24.23</v>
      </c>
      <c r="I208" s="2">
        <v>38.299999999999997</v>
      </c>
      <c r="J208" s="2">
        <v>1.35</v>
      </c>
      <c r="K208" s="2">
        <v>0.504</v>
      </c>
      <c r="L208" s="97">
        <f t="shared" si="2"/>
        <v>158.97027500000002</v>
      </c>
    </row>
    <row r="209" spans="1:12" x14ac:dyDescent="0.3">
      <c r="A209" s="95">
        <v>45042</v>
      </c>
      <c r="B209" s="96">
        <v>0.47206018518518517</v>
      </c>
      <c r="C209" s="2">
        <v>168.24</v>
      </c>
      <c r="D209" s="2">
        <v>6.35</v>
      </c>
      <c r="E209" s="2">
        <v>6.28</v>
      </c>
      <c r="F209" s="119">
        <v>-0.91</v>
      </c>
      <c r="G209" s="2">
        <v>108.4</v>
      </c>
      <c r="H209" s="2">
        <v>24.23</v>
      </c>
      <c r="I209" s="2">
        <v>38.31</v>
      </c>
      <c r="J209" s="2">
        <v>1.35</v>
      </c>
      <c r="K209" s="2">
        <v>0.504</v>
      </c>
      <c r="L209" s="97">
        <f t="shared" si="2"/>
        <v>158.97027500000002</v>
      </c>
    </row>
    <row r="210" spans="1:12" x14ac:dyDescent="0.3">
      <c r="A210" s="95">
        <v>45042</v>
      </c>
      <c r="B210" s="96">
        <v>0.47275462962962966</v>
      </c>
      <c r="C210" s="2">
        <v>168.16</v>
      </c>
      <c r="D210" s="2">
        <v>6.35</v>
      </c>
      <c r="E210" s="2">
        <v>6.28</v>
      </c>
      <c r="F210" s="119">
        <v>-0.97</v>
      </c>
      <c r="G210" s="2">
        <v>108.4</v>
      </c>
      <c r="H210" s="2">
        <v>24.23</v>
      </c>
      <c r="I210" s="2">
        <v>38.340000000000003</v>
      </c>
      <c r="J210" s="2">
        <v>1.35</v>
      </c>
      <c r="K210" s="2">
        <v>0.504</v>
      </c>
      <c r="L210" s="97">
        <f t="shared" si="2"/>
        <v>158.97027500000002</v>
      </c>
    </row>
    <row r="211" spans="1:12" x14ac:dyDescent="0.3">
      <c r="A211" s="95">
        <v>45042</v>
      </c>
      <c r="B211" s="96">
        <v>0.47344907407407405</v>
      </c>
      <c r="C211" s="2">
        <v>167.93</v>
      </c>
      <c r="D211" s="2">
        <v>6.35</v>
      </c>
      <c r="E211" s="2">
        <v>6.28</v>
      </c>
      <c r="F211" s="119">
        <v>-0.95</v>
      </c>
      <c r="G211" s="2">
        <v>108.42</v>
      </c>
      <c r="H211" s="2">
        <v>24.21</v>
      </c>
      <c r="I211" s="2">
        <v>38.33</v>
      </c>
      <c r="J211" s="2">
        <v>1.35</v>
      </c>
      <c r="K211" s="2">
        <v>0.503</v>
      </c>
      <c r="L211" s="97">
        <f t="shared" si="2"/>
        <v>157.92494499999998</v>
      </c>
    </row>
    <row r="212" spans="1:12" x14ac:dyDescent="0.3">
      <c r="A212" s="95">
        <v>45042</v>
      </c>
      <c r="B212" s="96">
        <v>0.47414351851851855</v>
      </c>
      <c r="C212" s="2">
        <v>168.51</v>
      </c>
      <c r="D212" s="2">
        <v>6.35</v>
      </c>
      <c r="E212" s="2">
        <v>6.28</v>
      </c>
      <c r="F212" s="119">
        <v>-0.95</v>
      </c>
      <c r="G212" s="2">
        <v>108.42</v>
      </c>
      <c r="H212" s="2">
        <v>24.21</v>
      </c>
      <c r="I212" s="2">
        <v>38.32</v>
      </c>
      <c r="J212" s="2">
        <v>1.35</v>
      </c>
      <c r="K212" s="2">
        <v>0.504</v>
      </c>
      <c r="L212" s="97">
        <f t="shared" si="2"/>
        <v>158.97027500000002</v>
      </c>
    </row>
    <row r="213" spans="1:12" x14ac:dyDescent="0.3">
      <c r="A213" s="95">
        <v>45042</v>
      </c>
      <c r="B213" s="96">
        <v>0.47483796296296293</v>
      </c>
      <c r="C213" s="2">
        <v>168.61</v>
      </c>
      <c r="D213" s="2">
        <v>6.35</v>
      </c>
      <c r="E213" s="2">
        <v>6.28</v>
      </c>
      <c r="F213" s="119">
        <v>-0.95</v>
      </c>
      <c r="G213" s="2">
        <v>108.4</v>
      </c>
      <c r="H213" s="2">
        <v>24.2</v>
      </c>
      <c r="I213" s="2">
        <v>38.33</v>
      </c>
      <c r="J213" s="2">
        <v>1.35</v>
      </c>
      <c r="K213" s="2">
        <v>0.504</v>
      </c>
      <c r="L213" s="97">
        <f t="shared" si="2"/>
        <v>158.97027500000002</v>
      </c>
    </row>
    <row r="214" spans="1:12" x14ac:dyDescent="0.3">
      <c r="A214" s="95">
        <v>45042</v>
      </c>
      <c r="B214" s="96">
        <v>0.47553240740740743</v>
      </c>
      <c r="C214" s="2">
        <v>168.43</v>
      </c>
      <c r="D214" s="2">
        <v>6.35</v>
      </c>
      <c r="E214" s="2">
        <v>6.28</v>
      </c>
      <c r="F214" s="119">
        <v>-0.95</v>
      </c>
      <c r="G214" s="2">
        <v>108.41</v>
      </c>
      <c r="H214" s="2">
        <v>24.23</v>
      </c>
      <c r="I214" s="2">
        <v>38.340000000000003</v>
      </c>
      <c r="J214" s="2">
        <v>1.35</v>
      </c>
      <c r="K214" s="2">
        <v>0.504</v>
      </c>
      <c r="L214" s="97">
        <f t="shared" si="2"/>
        <v>158.97027500000002</v>
      </c>
    </row>
    <row r="215" spans="1:12" x14ac:dyDescent="0.3">
      <c r="A215" s="95">
        <v>45042</v>
      </c>
      <c r="B215" s="96">
        <v>0.47622685185185182</v>
      </c>
      <c r="C215" s="2">
        <v>168.84</v>
      </c>
      <c r="D215" s="2">
        <v>6.35</v>
      </c>
      <c r="E215" s="2">
        <v>6.28</v>
      </c>
      <c r="F215" s="119">
        <v>-0.95</v>
      </c>
      <c r="G215" s="2">
        <v>108.41</v>
      </c>
      <c r="H215" s="2">
        <v>24.24</v>
      </c>
      <c r="I215" s="2">
        <v>38.299999999999997</v>
      </c>
      <c r="J215" s="2">
        <v>1.35</v>
      </c>
      <c r="K215" s="2">
        <v>0.504</v>
      </c>
      <c r="L215" s="97">
        <f t="shared" si="2"/>
        <v>158.97027500000002</v>
      </c>
    </row>
    <row r="216" spans="1:12" x14ac:dyDescent="0.3">
      <c r="A216" s="95">
        <v>45042</v>
      </c>
      <c r="B216" s="96">
        <v>0.47692129629629632</v>
      </c>
      <c r="C216" s="2">
        <v>169.1</v>
      </c>
      <c r="D216" s="2">
        <v>6.35</v>
      </c>
      <c r="E216" s="2">
        <v>6.28</v>
      </c>
      <c r="F216" s="119">
        <v>-0.96</v>
      </c>
      <c r="G216" s="2">
        <v>108.41</v>
      </c>
      <c r="H216" s="2">
        <v>24.24</v>
      </c>
      <c r="I216" s="2">
        <v>38.270000000000003</v>
      </c>
      <c r="J216" s="2">
        <v>1.35</v>
      </c>
      <c r="K216" s="2">
        <v>0.504</v>
      </c>
      <c r="L216" s="97">
        <f t="shared" si="2"/>
        <v>158.97027500000002</v>
      </c>
    </row>
    <row r="217" spans="1:12" x14ac:dyDescent="0.3">
      <c r="A217" s="95">
        <v>45042</v>
      </c>
      <c r="B217" s="96">
        <v>0.4776157407407407</v>
      </c>
      <c r="C217" s="2">
        <v>168.97</v>
      </c>
      <c r="D217" s="2">
        <v>6.35</v>
      </c>
      <c r="E217" s="2">
        <v>6.28</v>
      </c>
      <c r="F217" s="119">
        <v>-1</v>
      </c>
      <c r="G217" s="2">
        <v>108.36</v>
      </c>
      <c r="H217" s="2">
        <v>24.24</v>
      </c>
      <c r="I217" s="2">
        <v>38.29</v>
      </c>
      <c r="J217" s="2">
        <v>1.35</v>
      </c>
      <c r="K217" s="2">
        <v>0.504</v>
      </c>
      <c r="L217" s="97">
        <f t="shared" si="2"/>
        <v>158.97027500000002</v>
      </c>
    </row>
    <row r="218" spans="1:12" x14ac:dyDescent="0.3">
      <c r="A218" s="95">
        <v>45042</v>
      </c>
      <c r="B218" s="96">
        <v>0.4783101851851852</v>
      </c>
      <c r="C218" s="2">
        <v>169.49</v>
      </c>
      <c r="D218" s="2">
        <v>6.35</v>
      </c>
      <c r="E218" s="2">
        <v>6.28</v>
      </c>
      <c r="F218" s="119">
        <v>-1</v>
      </c>
      <c r="G218" s="2">
        <v>108.4</v>
      </c>
      <c r="H218" s="2">
        <v>24.24</v>
      </c>
      <c r="I218" s="2">
        <v>38.229999999999997</v>
      </c>
      <c r="J218" s="2">
        <v>1.35</v>
      </c>
      <c r="K218" s="2">
        <v>0.505</v>
      </c>
      <c r="L218" s="97">
        <f t="shared" si="2"/>
        <v>160.01560499999999</v>
      </c>
    </row>
    <row r="219" spans="1:12" x14ac:dyDescent="0.3">
      <c r="A219" s="95">
        <v>45042</v>
      </c>
      <c r="B219" s="96">
        <v>0.47900462962962959</v>
      </c>
      <c r="C219" s="2">
        <v>169.45</v>
      </c>
      <c r="D219" s="2">
        <v>6.35</v>
      </c>
      <c r="E219" s="2">
        <v>6.28</v>
      </c>
      <c r="F219" s="119">
        <v>-1</v>
      </c>
      <c r="G219" s="2">
        <v>108.51</v>
      </c>
      <c r="H219" s="2">
        <v>24.24</v>
      </c>
      <c r="I219" s="2">
        <v>38.159999999999997</v>
      </c>
      <c r="J219" s="2">
        <v>1.35</v>
      </c>
      <c r="K219" s="2">
        <v>0.505</v>
      </c>
      <c r="L219" s="97">
        <f t="shared" si="2"/>
        <v>160.01560499999999</v>
      </c>
    </row>
    <row r="220" spans="1:12" x14ac:dyDescent="0.3">
      <c r="A220" s="95">
        <v>45042</v>
      </c>
      <c r="B220" s="96">
        <v>0.47969907407407408</v>
      </c>
      <c r="C220" s="2">
        <v>169.31</v>
      </c>
      <c r="D220" s="2">
        <v>6.35</v>
      </c>
      <c r="E220" s="2">
        <v>6.28</v>
      </c>
      <c r="F220" s="119">
        <v>-0.99</v>
      </c>
      <c r="G220" s="2">
        <v>108.42</v>
      </c>
      <c r="H220" s="2">
        <v>24.24</v>
      </c>
      <c r="I220" s="2">
        <v>38.14</v>
      </c>
      <c r="J220" s="2">
        <v>1.35</v>
      </c>
      <c r="K220" s="2">
        <v>0.505</v>
      </c>
      <c r="L220" s="97">
        <f t="shared" si="2"/>
        <v>160.01560499999999</v>
      </c>
    </row>
    <row r="221" spans="1:12" x14ac:dyDescent="0.3">
      <c r="A221" s="95">
        <v>45042</v>
      </c>
      <c r="B221" s="96">
        <v>0.48039351851851847</v>
      </c>
      <c r="C221" s="2">
        <v>169.42</v>
      </c>
      <c r="D221" s="2">
        <v>6.35</v>
      </c>
      <c r="E221" s="2">
        <v>6.28</v>
      </c>
      <c r="F221" s="119">
        <v>-1</v>
      </c>
      <c r="G221" s="2">
        <v>108.41</v>
      </c>
      <c r="H221" s="2">
        <v>24.24</v>
      </c>
      <c r="I221" s="2">
        <v>38.15</v>
      </c>
      <c r="J221" s="2">
        <v>1.35</v>
      </c>
      <c r="K221" s="2">
        <v>0.505</v>
      </c>
      <c r="L221" s="97">
        <f t="shared" si="2"/>
        <v>160.01560499999999</v>
      </c>
    </row>
    <row r="222" spans="1:12" x14ac:dyDescent="0.3">
      <c r="A222" s="95">
        <v>45042</v>
      </c>
      <c r="B222" s="96">
        <v>0.48108796296296297</v>
      </c>
      <c r="C222" s="2">
        <v>169.23</v>
      </c>
      <c r="D222" s="2">
        <v>6.35</v>
      </c>
      <c r="E222" s="2">
        <v>6.28</v>
      </c>
      <c r="F222" s="119">
        <v>-1</v>
      </c>
      <c r="G222" s="2">
        <v>108.42</v>
      </c>
      <c r="H222" s="2">
        <v>24.23</v>
      </c>
      <c r="I222" s="2">
        <v>38.19</v>
      </c>
      <c r="J222" s="2">
        <v>1.35</v>
      </c>
      <c r="K222" s="2">
        <v>0.505</v>
      </c>
      <c r="L222" s="97">
        <f t="shared" si="2"/>
        <v>160.01560499999999</v>
      </c>
    </row>
    <row r="223" spans="1:12" x14ac:dyDescent="0.3">
      <c r="A223" s="95">
        <v>45042</v>
      </c>
      <c r="B223" s="96">
        <v>0.48178240740740735</v>
      </c>
      <c r="C223" s="2">
        <v>169.81</v>
      </c>
      <c r="D223" s="2">
        <v>6.35</v>
      </c>
      <c r="E223" s="2">
        <v>6.28</v>
      </c>
      <c r="F223" s="119">
        <v>-1.02</v>
      </c>
      <c r="G223" s="2">
        <v>108.4</v>
      </c>
      <c r="H223" s="2">
        <v>24.24</v>
      </c>
      <c r="I223" s="2">
        <v>38.21</v>
      </c>
      <c r="J223" s="2">
        <v>1.35</v>
      </c>
      <c r="K223" s="2">
        <v>0.505</v>
      </c>
      <c r="L223" s="97">
        <f t="shared" si="2"/>
        <v>160.01560499999999</v>
      </c>
    </row>
    <row r="224" spans="1:12" x14ac:dyDescent="0.3">
      <c r="A224" s="95">
        <v>45042</v>
      </c>
      <c r="B224" s="96">
        <v>0.48247685185185185</v>
      </c>
      <c r="C224" s="2">
        <v>169.78</v>
      </c>
      <c r="D224" s="2">
        <v>6.35</v>
      </c>
      <c r="E224" s="2">
        <v>6.28</v>
      </c>
      <c r="F224" s="119">
        <v>-1.04</v>
      </c>
      <c r="G224" s="2">
        <v>108.42</v>
      </c>
      <c r="H224" s="2">
        <v>24.24</v>
      </c>
      <c r="I224" s="2">
        <v>38.24</v>
      </c>
      <c r="J224" s="2">
        <v>1.35</v>
      </c>
      <c r="K224" s="2">
        <v>0.505</v>
      </c>
      <c r="L224" s="97">
        <f t="shared" si="2"/>
        <v>160.01560499999999</v>
      </c>
    </row>
    <row r="225" spans="1:12" x14ac:dyDescent="0.3">
      <c r="A225" s="95">
        <v>45042</v>
      </c>
      <c r="B225" s="96">
        <v>0.48317129629629635</v>
      </c>
      <c r="C225" s="2">
        <v>169.53</v>
      </c>
      <c r="D225" s="2">
        <v>6.35</v>
      </c>
      <c r="E225" s="2">
        <v>6.28</v>
      </c>
      <c r="F225" s="119">
        <v>-1.03</v>
      </c>
      <c r="G225" s="2">
        <v>108.42</v>
      </c>
      <c r="H225" s="2">
        <v>24.27</v>
      </c>
      <c r="I225" s="2">
        <v>38.26</v>
      </c>
      <c r="J225" s="2">
        <v>1.35</v>
      </c>
      <c r="K225" s="2">
        <v>0.505</v>
      </c>
      <c r="L225" s="97">
        <f t="shared" si="2"/>
        <v>160.01560499999999</v>
      </c>
    </row>
    <row r="226" spans="1:12" x14ac:dyDescent="0.3">
      <c r="A226" s="95">
        <v>45042</v>
      </c>
      <c r="B226" s="96">
        <v>0.48386574074074074</v>
      </c>
      <c r="C226" s="2">
        <v>169.88</v>
      </c>
      <c r="D226" s="2">
        <v>6.35</v>
      </c>
      <c r="E226" s="2">
        <v>6.28</v>
      </c>
      <c r="F226" s="119">
        <v>-1.03</v>
      </c>
      <c r="G226" s="2">
        <v>108.41</v>
      </c>
      <c r="H226" s="2">
        <v>24.3</v>
      </c>
      <c r="I226" s="2">
        <v>38.22</v>
      </c>
      <c r="J226" s="2">
        <v>1.35</v>
      </c>
      <c r="K226" s="2">
        <v>0.505</v>
      </c>
      <c r="L226" s="97">
        <f t="shared" si="2"/>
        <v>160.01560499999999</v>
      </c>
    </row>
    <row r="227" spans="1:12" x14ac:dyDescent="0.3">
      <c r="A227" s="95">
        <v>45042</v>
      </c>
      <c r="B227" s="96">
        <v>0.48456018518518523</v>
      </c>
      <c r="C227" s="2">
        <v>170.44</v>
      </c>
      <c r="D227" s="2">
        <v>6.35</v>
      </c>
      <c r="E227" s="2">
        <v>6.28</v>
      </c>
      <c r="F227" s="119">
        <v>-1.03</v>
      </c>
      <c r="G227" s="2">
        <v>108.43</v>
      </c>
      <c r="H227" s="2">
        <v>24.38</v>
      </c>
      <c r="I227" s="2">
        <v>38.22</v>
      </c>
      <c r="J227" s="2">
        <v>1.35</v>
      </c>
      <c r="K227" s="2">
        <v>0.50600000000000001</v>
      </c>
      <c r="L227" s="97">
        <f t="shared" si="2"/>
        <v>161.060935</v>
      </c>
    </row>
    <row r="228" spans="1:12" x14ac:dyDescent="0.3">
      <c r="A228" s="95">
        <v>45042</v>
      </c>
      <c r="B228" s="96">
        <v>0.48525462962962962</v>
      </c>
      <c r="C228" s="2">
        <v>170.06</v>
      </c>
      <c r="D228" s="2">
        <v>6.35</v>
      </c>
      <c r="E228" s="2">
        <v>6.28</v>
      </c>
      <c r="F228" s="119">
        <v>-1.04</v>
      </c>
      <c r="G228" s="2">
        <v>108.4</v>
      </c>
      <c r="H228" s="2">
        <v>24.41</v>
      </c>
      <c r="I228" s="2">
        <v>38.200000000000003</v>
      </c>
      <c r="J228" s="2">
        <v>1.35</v>
      </c>
      <c r="K228" s="2">
        <v>0.505</v>
      </c>
      <c r="L228" s="97">
        <f t="shared" si="2"/>
        <v>160.01560499999999</v>
      </c>
    </row>
    <row r="229" spans="1:12" x14ac:dyDescent="0.3">
      <c r="A229" s="95">
        <v>45042</v>
      </c>
      <c r="B229" s="96">
        <v>0.48594907407407412</v>
      </c>
      <c r="C229" s="2">
        <v>170.54</v>
      </c>
      <c r="D229" s="2">
        <v>6.35</v>
      </c>
      <c r="E229" s="2">
        <v>6.28</v>
      </c>
      <c r="F229" s="119">
        <v>-1.04</v>
      </c>
      <c r="G229" s="2">
        <v>108.41</v>
      </c>
      <c r="H229" s="2">
        <v>24.41</v>
      </c>
      <c r="I229" s="2">
        <v>38.24</v>
      </c>
      <c r="J229" s="2">
        <v>1.35</v>
      </c>
      <c r="K229" s="2">
        <v>0.50600000000000001</v>
      </c>
      <c r="L229" s="97">
        <f t="shared" si="2"/>
        <v>161.060935</v>
      </c>
    </row>
    <row r="230" spans="1:12" x14ac:dyDescent="0.3">
      <c r="A230" s="95">
        <v>45042</v>
      </c>
      <c r="B230" s="96">
        <v>0.4866435185185185</v>
      </c>
      <c r="C230" s="2">
        <v>170.51</v>
      </c>
      <c r="D230" s="2">
        <v>6.35</v>
      </c>
      <c r="E230" s="2">
        <v>6.28</v>
      </c>
      <c r="F230" s="119">
        <v>-1.02</v>
      </c>
      <c r="G230" s="2">
        <v>108.41</v>
      </c>
      <c r="H230" s="2">
        <v>24.42</v>
      </c>
      <c r="I230" s="2">
        <v>38.29</v>
      </c>
      <c r="J230" s="2">
        <v>1.35</v>
      </c>
      <c r="K230" s="2">
        <v>0.50600000000000001</v>
      </c>
      <c r="L230" s="97">
        <f t="shared" si="2"/>
        <v>161.060935</v>
      </c>
    </row>
    <row r="231" spans="1:12" x14ac:dyDescent="0.3">
      <c r="A231" s="95">
        <v>45042</v>
      </c>
      <c r="B231" s="96">
        <v>0.487337962962963</v>
      </c>
      <c r="C231" s="2">
        <v>170.12</v>
      </c>
      <c r="D231" s="2">
        <v>6.35</v>
      </c>
      <c r="E231" s="2">
        <v>6.28</v>
      </c>
      <c r="F231" s="119">
        <v>-1.03</v>
      </c>
      <c r="G231" s="2">
        <v>108.41</v>
      </c>
      <c r="H231" s="2">
        <v>24.42</v>
      </c>
      <c r="I231" s="2">
        <v>38.26</v>
      </c>
      <c r="J231" s="2">
        <v>1.35</v>
      </c>
      <c r="K231" s="2">
        <v>0.505</v>
      </c>
      <c r="L231" s="97">
        <f t="shared" si="2"/>
        <v>160.01560499999999</v>
      </c>
    </row>
    <row r="232" spans="1:12" x14ac:dyDescent="0.3">
      <c r="A232" s="95">
        <v>45042</v>
      </c>
      <c r="B232" s="96">
        <v>0.48803240740740739</v>
      </c>
      <c r="C232" s="2">
        <v>170.68</v>
      </c>
      <c r="D232" s="2">
        <v>6.35</v>
      </c>
      <c r="E232" s="2">
        <v>6.28</v>
      </c>
      <c r="F232" s="119">
        <v>-1.04</v>
      </c>
      <c r="G232" s="2">
        <v>108.42</v>
      </c>
      <c r="H232" s="2">
        <v>24.42</v>
      </c>
      <c r="I232" s="2">
        <v>38.24</v>
      </c>
      <c r="J232" s="2">
        <v>1.35</v>
      </c>
      <c r="K232" s="2">
        <v>0.50600000000000001</v>
      </c>
      <c r="L232" s="97">
        <f t="shared" si="2"/>
        <v>161.060935</v>
      </c>
    </row>
    <row r="233" spans="1:12" x14ac:dyDescent="0.3">
      <c r="A233" s="95">
        <v>45042</v>
      </c>
      <c r="B233" s="96">
        <v>0.48872685185185188</v>
      </c>
      <c r="C233" s="2">
        <v>170.32</v>
      </c>
      <c r="D233" s="2">
        <v>6.35</v>
      </c>
      <c r="E233" s="2">
        <v>6.28</v>
      </c>
      <c r="F233" s="119">
        <v>-1.04</v>
      </c>
      <c r="G233" s="2">
        <v>108.4</v>
      </c>
      <c r="H233" s="2">
        <v>24.42</v>
      </c>
      <c r="I233" s="2">
        <v>38.270000000000003</v>
      </c>
      <c r="J233" s="2">
        <v>1.35</v>
      </c>
      <c r="K233" s="2">
        <v>0.50600000000000001</v>
      </c>
      <c r="L233" s="97">
        <f t="shared" si="2"/>
        <v>161.060935</v>
      </c>
    </row>
    <row r="234" spans="1:12" x14ac:dyDescent="0.3">
      <c r="A234" s="95">
        <v>45042</v>
      </c>
      <c r="B234" s="96">
        <v>0.48942129629629627</v>
      </c>
      <c r="C234" s="2">
        <v>170.65</v>
      </c>
      <c r="D234" s="2">
        <v>6.35</v>
      </c>
      <c r="E234" s="2">
        <v>6.28</v>
      </c>
      <c r="F234" s="119">
        <v>-1.05</v>
      </c>
      <c r="G234" s="2">
        <v>108.39</v>
      </c>
      <c r="H234" s="2">
        <v>24.42</v>
      </c>
      <c r="I234" s="2">
        <v>38.26</v>
      </c>
      <c r="J234" s="2">
        <v>1.35</v>
      </c>
      <c r="K234" s="2">
        <v>0.50600000000000001</v>
      </c>
      <c r="L234" s="97">
        <f t="shared" si="2"/>
        <v>161.060935</v>
      </c>
    </row>
    <row r="235" spans="1:12" x14ac:dyDescent="0.3">
      <c r="A235" s="95">
        <v>45042</v>
      </c>
      <c r="B235" s="96">
        <v>0.49011574074074077</v>
      </c>
      <c r="C235" s="2">
        <v>170.71</v>
      </c>
      <c r="D235" s="2">
        <v>6.35</v>
      </c>
      <c r="E235" s="2">
        <v>6.28</v>
      </c>
      <c r="F235" s="119">
        <v>-1.02</v>
      </c>
      <c r="G235" s="2">
        <v>108.41</v>
      </c>
      <c r="H235" s="2">
        <v>24.42</v>
      </c>
      <c r="I235" s="2">
        <v>38.25</v>
      </c>
      <c r="J235" s="2">
        <v>1.35</v>
      </c>
      <c r="K235" s="2">
        <v>0.50600000000000001</v>
      </c>
      <c r="L235" s="97">
        <f t="shared" ref="L235:L281" si="3">245.21-((0.5865-K235)*1045.33)</f>
        <v>161.060935</v>
      </c>
    </row>
    <row r="236" spans="1:12" x14ac:dyDescent="0.3">
      <c r="A236" s="95">
        <v>45042</v>
      </c>
      <c r="B236" s="96">
        <v>0.49081018518518515</v>
      </c>
      <c r="C236" s="2">
        <v>170.81</v>
      </c>
      <c r="D236" s="2">
        <v>6.35</v>
      </c>
      <c r="E236" s="2">
        <v>6.28</v>
      </c>
      <c r="F236" s="119">
        <v>-1.04</v>
      </c>
      <c r="G236" s="2">
        <v>108.38</v>
      </c>
      <c r="H236" s="2">
        <v>24.42</v>
      </c>
      <c r="I236" s="2">
        <v>38.22</v>
      </c>
      <c r="J236" s="2">
        <v>1.35</v>
      </c>
      <c r="K236" s="2">
        <v>0.50600000000000001</v>
      </c>
      <c r="L236" s="97">
        <f t="shared" si="3"/>
        <v>161.060935</v>
      </c>
    </row>
    <row r="237" spans="1:12" x14ac:dyDescent="0.3">
      <c r="A237" s="95">
        <v>45042</v>
      </c>
      <c r="B237" s="96">
        <v>0.49150462962962965</v>
      </c>
      <c r="C237" s="2">
        <v>171.1</v>
      </c>
      <c r="D237" s="2">
        <v>6.35</v>
      </c>
      <c r="E237" s="2">
        <v>6.28</v>
      </c>
      <c r="F237" s="119">
        <v>-1.03</v>
      </c>
      <c r="G237" s="2">
        <v>108.49</v>
      </c>
      <c r="H237" s="2">
        <v>24.46</v>
      </c>
      <c r="I237" s="2">
        <v>38.17</v>
      </c>
      <c r="J237" s="2">
        <v>1.35</v>
      </c>
      <c r="K237" s="2">
        <v>0.50600000000000001</v>
      </c>
      <c r="L237" s="97">
        <f t="shared" si="3"/>
        <v>161.060935</v>
      </c>
    </row>
    <row r="238" spans="1:12" x14ac:dyDescent="0.3">
      <c r="A238" s="95">
        <v>45042</v>
      </c>
      <c r="B238" s="96">
        <v>0.49219907407407404</v>
      </c>
      <c r="C238" s="2">
        <v>171.35</v>
      </c>
      <c r="D238" s="2">
        <v>6.35</v>
      </c>
      <c r="E238" s="2">
        <v>6.28</v>
      </c>
      <c r="F238" s="119">
        <v>-1.03</v>
      </c>
      <c r="G238" s="2">
        <v>108.48</v>
      </c>
      <c r="H238" s="2">
        <v>24.5</v>
      </c>
      <c r="I238" s="2">
        <v>38.159999999999997</v>
      </c>
      <c r="J238" s="2">
        <v>1.35</v>
      </c>
      <c r="K238" s="2">
        <v>0.50700000000000001</v>
      </c>
      <c r="L238" s="97">
        <f t="shared" si="3"/>
        <v>162.10626500000001</v>
      </c>
    </row>
    <row r="239" spans="1:12" x14ac:dyDescent="0.3">
      <c r="A239" s="95">
        <v>45042</v>
      </c>
      <c r="B239" s="96">
        <v>0.49289351851851854</v>
      </c>
      <c r="C239" s="2">
        <v>171.49</v>
      </c>
      <c r="D239" s="2">
        <v>6.35</v>
      </c>
      <c r="E239" s="2">
        <v>6.28</v>
      </c>
      <c r="F239" s="119">
        <v>-1.04</v>
      </c>
      <c r="G239" s="2">
        <v>108.41</v>
      </c>
      <c r="H239" s="2">
        <v>24.53</v>
      </c>
      <c r="I239" s="2">
        <v>38.17</v>
      </c>
      <c r="J239" s="2">
        <v>1.35</v>
      </c>
      <c r="K239" s="2">
        <v>0.50700000000000001</v>
      </c>
      <c r="L239" s="97">
        <f t="shared" si="3"/>
        <v>162.10626500000001</v>
      </c>
    </row>
    <row r="240" spans="1:12" x14ac:dyDescent="0.3">
      <c r="A240" s="95">
        <v>45042</v>
      </c>
      <c r="B240" s="96">
        <v>0.49358796296296298</v>
      </c>
      <c r="C240" s="2">
        <v>171.96</v>
      </c>
      <c r="D240" s="2">
        <v>6.35</v>
      </c>
      <c r="E240" s="2">
        <v>6.28</v>
      </c>
      <c r="F240" s="119">
        <v>-1.03</v>
      </c>
      <c r="G240" s="2">
        <v>108.43</v>
      </c>
      <c r="H240" s="2">
        <v>24.54</v>
      </c>
      <c r="I240" s="2">
        <v>38.17</v>
      </c>
      <c r="J240" s="2">
        <v>1.35</v>
      </c>
      <c r="K240" s="2">
        <v>0.50700000000000001</v>
      </c>
      <c r="L240" s="97">
        <f t="shared" si="3"/>
        <v>162.10626500000001</v>
      </c>
    </row>
    <row r="241" spans="1:12" x14ac:dyDescent="0.3">
      <c r="A241" s="95">
        <v>45042</v>
      </c>
      <c r="B241" s="96">
        <v>0.49428240740740742</v>
      </c>
      <c r="C241" s="2">
        <v>171.98</v>
      </c>
      <c r="D241" s="2">
        <v>6.35</v>
      </c>
      <c r="E241" s="2">
        <v>6.28</v>
      </c>
      <c r="F241" s="119">
        <v>-1.04</v>
      </c>
      <c r="G241" s="2">
        <v>108.4</v>
      </c>
      <c r="H241" s="2">
        <v>24.54</v>
      </c>
      <c r="I241" s="2">
        <v>38.14</v>
      </c>
      <c r="J241" s="2">
        <v>1.35</v>
      </c>
      <c r="K241" s="2">
        <v>0.50700000000000001</v>
      </c>
      <c r="L241" s="97">
        <f t="shared" si="3"/>
        <v>162.10626500000001</v>
      </c>
    </row>
    <row r="242" spans="1:12" x14ac:dyDescent="0.3">
      <c r="A242" s="95">
        <v>45042</v>
      </c>
      <c r="B242" s="96">
        <v>0.49497685185185186</v>
      </c>
      <c r="C242" s="2">
        <v>171.29</v>
      </c>
      <c r="D242" s="2">
        <v>6.35</v>
      </c>
      <c r="E242" s="2">
        <v>6.28</v>
      </c>
      <c r="F242" s="119">
        <v>-1.04</v>
      </c>
      <c r="G242" s="2">
        <v>108.42</v>
      </c>
      <c r="H242" s="2">
        <v>24.54</v>
      </c>
      <c r="I242" s="2">
        <v>38.14</v>
      </c>
      <c r="J242" s="2">
        <v>1.35</v>
      </c>
      <c r="K242" s="2">
        <v>0.50700000000000001</v>
      </c>
      <c r="L242" s="97">
        <f t="shared" si="3"/>
        <v>162.10626500000001</v>
      </c>
    </row>
    <row r="243" spans="1:12" x14ac:dyDescent="0.3">
      <c r="A243" s="95">
        <v>45042</v>
      </c>
      <c r="B243" s="96">
        <v>0.4956712962962963</v>
      </c>
      <c r="C243" s="2">
        <v>171.92</v>
      </c>
      <c r="D243" s="2">
        <v>6.35</v>
      </c>
      <c r="E243" s="2">
        <v>6.28</v>
      </c>
      <c r="F243" s="119">
        <v>-1.03</v>
      </c>
      <c r="G243" s="2">
        <v>108.42</v>
      </c>
      <c r="H243" s="2">
        <v>24.54</v>
      </c>
      <c r="I243" s="2">
        <v>38.130000000000003</v>
      </c>
      <c r="J243" s="2">
        <v>1.35</v>
      </c>
      <c r="K243" s="2">
        <v>0.50700000000000001</v>
      </c>
      <c r="L243" s="97">
        <f t="shared" si="3"/>
        <v>162.10626500000001</v>
      </c>
    </row>
    <row r="244" spans="1:12" x14ac:dyDescent="0.3">
      <c r="A244" s="95">
        <v>45042</v>
      </c>
      <c r="B244" s="96">
        <v>0.49636574074074075</v>
      </c>
      <c r="C244" s="2">
        <v>171.18</v>
      </c>
      <c r="D244" s="2">
        <v>6.35</v>
      </c>
      <c r="E244" s="2">
        <v>6.28</v>
      </c>
      <c r="F244" s="119">
        <v>-0.94</v>
      </c>
      <c r="G244" s="2">
        <v>108.42</v>
      </c>
      <c r="H244" s="2">
        <v>24.54</v>
      </c>
      <c r="I244" s="2">
        <v>38.119999999999997</v>
      </c>
      <c r="J244" s="2">
        <v>1.35</v>
      </c>
      <c r="K244" s="2">
        <v>0.50600000000000001</v>
      </c>
      <c r="L244" s="97">
        <f t="shared" si="3"/>
        <v>161.060935</v>
      </c>
    </row>
    <row r="245" spans="1:12" x14ac:dyDescent="0.3">
      <c r="A245" s="95">
        <v>45042</v>
      </c>
      <c r="B245" s="96">
        <v>0.49706018518518519</v>
      </c>
      <c r="C245" s="2">
        <v>171.36</v>
      </c>
      <c r="D245" s="2">
        <v>6.35</v>
      </c>
      <c r="E245" s="2">
        <v>6.28</v>
      </c>
      <c r="F245" s="119">
        <v>-0.96</v>
      </c>
      <c r="G245" s="2">
        <v>108.44</v>
      </c>
      <c r="H245" s="2">
        <v>24.54</v>
      </c>
      <c r="I245" s="2">
        <v>38.119999999999997</v>
      </c>
      <c r="J245" s="2">
        <v>1.35</v>
      </c>
      <c r="K245" s="2">
        <v>0.50700000000000001</v>
      </c>
      <c r="L245" s="97">
        <f t="shared" si="3"/>
        <v>162.10626500000001</v>
      </c>
    </row>
    <row r="246" spans="1:12" x14ac:dyDescent="0.3">
      <c r="A246" s="95">
        <v>45042</v>
      </c>
      <c r="B246" s="96">
        <v>0.49775462962962963</v>
      </c>
      <c r="C246" s="2">
        <v>171.54</v>
      </c>
      <c r="D246" s="2">
        <v>6.35</v>
      </c>
      <c r="E246" s="2">
        <v>6.28</v>
      </c>
      <c r="F246" s="119">
        <v>-0.95</v>
      </c>
      <c r="G246" s="2">
        <v>108.41</v>
      </c>
      <c r="H246" s="2">
        <v>24.54</v>
      </c>
      <c r="I246" s="2">
        <v>38.08</v>
      </c>
      <c r="J246" s="2">
        <v>1.35</v>
      </c>
      <c r="K246" s="2">
        <v>0.50700000000000001</v>
      </c>
      <c r="L246" s="97">
        <f t="shared" si="3"/>
        <v>162.10626500000001</v>
      </c>
    </row>
    <row r="247" spans="1:12" x14ac:dyDescent="0.3">
      <c r="A247" s="95">
        <v>45042</v>
      </c>
      <c r="B247" s="96">
        <v>0.49844907407407407</v>
      </c>
      <c r="C247" s="2">
        <v>171.33</v>
      </c>
      <c r="D247" s="2">
        <v>6.35</v>
      </c>
      <c r="E247" s="2">
        <v>6.28</v>
      </c>
      <c r="F247" s="119">
        <v>-0.95</v>
      </c>
      <c r="G247" s="2">
        <v>108.44</v>
      </c>
      <c r="H247" s="2">
        <v>24.54</v>
      </c>
      <c r="I247" s="2">
        <v>38.01</v>
      </c>
      <c r="J247" s="2">
        <v>1.35</v>
      </c>
      <c r="K247" s="2">
        <v>0.50700000000000001</v>
      </c>
      <c r="L247" s="97">
        <f t="shared" si="3"/>
        <v>162.10626500000001</v>
      </c>
    </row>
    <row r="248" spans="1:12" x14ac:dyDescent="0.3">
      <c r="A248" s="95">
        <v>45042</v>
      </c>
      <c r="B248" s="96">
        <v>0.49914351851851851</v>
      </c>
      <c r="C248" s="2">
        <v>171.1</v>
      </c>
      <c r="D248" s="2">
        <v>6.35</v>
      </c>
      <c r="E248" s="2">
        <v>6.28</v>
      </c>
      <c r="F248" s="119">
        <v>-0.92</v>
      </c>
      <c r="G248" s="2">
        <v>108.44</v>
      </c>
      <c r="H248" s="2">
        <v>24.54</v>
      </c>
      <c r="I248" s="2">
        <v>37.97</v>
      </c>
      <c r="J248" s="2">
        <v>1.35</v>
      </c>
      <c r="K248" s="2">
        <v>0.50600000000000001</v>
      </c>
      <c r="L248" s="97">
        <f t="shared" si="3"/>
        <v>161.060935</v>
      </c>
    </row>
    <row r="249" spans="1:12" x14ac:dyDescent="0.3">
      <c r="A249" s="95">
        <v>45042</v>
      </c>
      <c r="B249" s="96">
        <v>0.49983796296296296</v>
      </c>
      <c r="C249" s="2">
        <v>170.88</v>
      </c>
      <c r="D249" s="2">
        <v>6.35</v>
      </c>
      <c r="E249" s="2">
        <v>6.28</v>
      </c>
      <c r="F249" s="119">
        <v>-0.9</v>
      </c>
      <c r="G249" s="2">
        <v>108.42</v>
      </c>
      <c r="H249" s="2">
        <v>24.54</v>
      </c>
      <c r="I249" s="2">
        <v>37.9</v>
      </c>
      <c r="J249" s="2">
        <v>1.35</v>
      </c>
      <c r="K249" s="2">
        <v>0.50600000000000001</v>
      </c>
      <c r="L249" s="97">
        <f t="shared" si="3"/>
        <v>161.060935</v>
      </c>
    </row>
    <row r="250" spans="1:12" x14ac:dyDescent="0.3">
      <c r="A250" s="95">
        <v>45042</v>
      </c>
      <c r="B250" s="96">
        <v>0.50053240740740745</v>
      </c>
      <c r="C250" s="2">
        <v>170.83</v>
      </c>
      <c r="D250" s="2">
        <v>6.35</v>
      </c>
      <c r="E250" s="2">
        <v>6.28</v>
      </c>
      <c r="F250" s="119">
        <v>-0.91</v>
      </c>
      <c r="G250" s="2">
        <v>108.43</v>
      </c>
      <c r="H250" s="2">
        <v>24.54</v>
      </c>
      <c r="I250" s="2">
        <v>37.82</v>
      </c>
      <c r="J250" s="2">
        <v>1.35</v>
      </c>
      <c r="K250" s="2">
        <v>0.50600000000000001</v>
      </c>
      <c r="L250" s="97">
        <f t="shared" si="3"/>
        <v>161.060935</v>
      </c>
    </row>
    <row r="251" spans="1:12" x14ac:dyDescent="0.3">
      <c r="A251" s="95">
        <v>45042</v>
      </c>
      <c r="B251" s="96">
        <v>0.50122685185185178</v>
      </c>
      <c r="C251" s="2">
        <v>170.22</v>
      </c>
      <c r="D251" s="2">
        <v>6.35</v>
      </c>
      <c r="E251" s="2">
        <v>6.28</v>
      </c>
      <c r="F251" s="119">
        <v>-0.91</v>
      </c>
      <c r="G251" s="2">
        <v>108.42</v>
      </c>
      <c r="H251" s="2">
        <v>24.54</v>
      </c>
      <c r="I251" s="2">
        <v>37.74</v>
      </c>
      <c r="J251" s="2">
        <v>1.35</v>
      </c>
      <c r="K251" s="2">
        <v>0.50600000000000001</v>
      </c>
      <c r="L251" s="97">
        <f t="shared" si="3"/>
        <v>161.060935</v>
      </c>
    </row>
    <row r="252" spans="1:12" x14ac:dyDescent="0.3">
      <c r="A252" s="95">
        <v>45042</v>
      </c>
      <c r="B252" s="96">
        <v>0.50192129629629634</v>
      </c>
      <c r="C252" s="2">
        <v>170.25</v>
      </c>
      <c r="D252" s="2">
        <v>6.35</v>
      </c>
      <c r="E252" s="2">
        <v>6.28</v>
      </c>
      <c r="F252" s="119">
        <v>-0.9</v>
      </c>
      <c r="G252" s="2">
        <v>108.41</v>
      </c>
      <c r="H252" s="2">
        <v>24.54</v>
      </c>
      <c r="I252" s="2">
        <v>37.6</v>
      </c>
      <c r="J252" s="2">
        <v>1.35</v>
      </c>
      <c r="K252" s="2">
        <v>0.50600000000000001</v>
      </c>
      <c r="L252" s="97">
        <f t="shared" si="3"/>
        <v>161.060935</v>
      </c>
    </row>
    <row r="253" spans="1:12" x14ac:dyDescent="0.3">
      <c r="A253" s="95">
        <v>45042</v>
      </c>
      <c r="B253" s="96">
        <v>0.50261574074074067</v>
      </c>
      <c r="C253" s="2">
        <v>170.79</v>
      </c>
      <c r="D253" s="2">
        <v>6.35</v>
      </c>
      <c r="E253" s="2">
        <v>6.28</v>
      </c>
      <c r="F253" s="119">
        <v>-0.88</v>
      </c>
      <c r="G253" s="2">
        <v>108.4</v>
      </c>
      <c r="H253" s="2">
        <v>24.54</v>
      </c>
      <c r="I253" s="2">
        <v>37.49</v>
      </c>
      <c r="J253" s="2">
        <v>1.35</v>
      </c>
      <c r="K253" s="2">
        <v>0.50600000000000001</v>
      </c>
      <c r="L253" s="97">
        <f t="shared" si="3"/>
        <v>161.060935</v>
      </c>
    </row>
    <row r="254" spans="1:12" x14ac:dyDescent="0.3">
      <c r="A254" s="95">
        <v>45042</v>
      </c>
      <c r="B254" s="96">
        <v>0.50331018518518522</v>
      </c>
      <c r="C254" s="2">
        <v>170.35</v>
      </c>
      <c r="D254" s="2">
        <v>6.35</v>
      </c>
      <c r="E254" s="2">
        <v>6.28</v>
      </c>
      <c r="F254" s="119">
        <v>-0.85</v>
      </c>
      <c r="G254" s="2">
        <v>108.38</v>
      </c>
      <c r="H254" s="2">
        <v>24.54</v>
      </c>
      <c r="I254" s="2">
        <v>37.409999999999997</v>
      </c>
      <c r="J254" s="2">
        <v>1.35</v>
      </c>
      <c r="K254" s="2">
        <v>0.50600000000000001</v>
      </c>
      <c r="L254" s="97">
        <f t="shared" si="3"/>
        <v>161.060935</v>
      </c>
    </row>
    <row r="255" spans="1:12" x14ac:dyDescent="0.3">
      <c r="A255" s="95">
        <v>45042</v>
      </c>
      <c r="B255" s="96">
        <v>0.50400462962962966</v>
      </c>
      <c r="C255" s="2">
        <v>170.05</v>
      </c>
      <c r="D255" s="2">
        <v>6.35</v>
      </c>
      <c r="E255" s="2">
        <v>6.28</v>
      </c>
      <c r="F255" s="119">
        <v>-0.87</v>
      </c>
      <c r="G255" s="2">
        <v>108.49</v>
      </c>
      <c r="H255" s="2">
        <v>24.54</v>
      </c>
      <c r="I255" s="2">
        <v>37.33</v>
      </c>
      <c r="J255" s="2">
        <v>1.35</v>
      </c>
      <c r="K255" s="2">
        <v>0.505</v>
      </c>
      <c r="L255" s="97">
        <f t="shared" si="3"/>
        <v>160.01560499999999</v>
      </c>
    </row>
    <row r="256" spans="1:12" x14ac:dyDescent="0.3">
      <c r="A256" s="95">
        <v>45042</v>
      </c>
      <c r="B256" s="96">
        <v>0.50469907407407411</v>
      </c>
      <c r="C256" s="2">
        <v>169.96</v>
      </c>
      <c r="D256" s="2">
        <v>6.35</v>
      </c>
      <c r="E256" s="2">
        <v>6.28</v>
      </c>
      <c r="F256" s="119">
        <v>-0.87</v>
      </c>
      <c r="G256" s="2">
        <v>108.46</v>
      </c>
      <c r="H256" s="2">
        <v>24.54</v>
      </c>
      <c r="I256" s="2">
        <v>37.270000000000003</v>
      </c>
      <c r="J256" s="2">
        <v>1.35</v>
      </c>
      <c r="K256" s="2">
        <v>0.505</v>
      </c>
      <c r="L256" s="97">
        <f t="shared" si="3"/>
        <v>160.01560499999999</v>
      </c>
    </row>
    <row r="257" spans="1:12" x14ac:dyDescent="0.3">
      <c r="A257" s="95">
        <v>45042</v>
      </c>
      <c r="B257" s="96">
        <v>0.50539351851851855</v>
      </c>
      <c r="C257" s="2">
        <v>170.68</v>
      </c>
      <c r="D257" s="2">
        <v>6.35</v>
      </c>
      <c r="E257" s="2">
        <v>6.28</v>
      </c>
      <c r="F257" s="119">
        <v>-0.85</v>
      </c>
      <c r="G257" s="2">
        <v>108.46</v>
      </c>
      <c r="H257" s="2">
        <v>24.54</v>
      </c>
      <c r="I257" s="2">
        <v>37.159999999999997</v>
      </c>
      <c r="J257" s="2">
        <v>1.35</v>
      </c>
      <c r="K257" s="2">
        <v>0.50600000000000001</v>
      </c>
      <c r="L257" s="97">
        <f t="shared" si="3"/>
        <v>161.060935</v>
      </c>
    </row>
    <row r="258" spans="1:12" x14ac:dyDescent="0.3">
      <c r="A258" s="95">
        <v>45042</v>
      </c>
      <c r="B258" s="96">
        <v>0.50608796296296299</v>
      </c>
      <c r="C258" s="2">
        <v>170.21</v>
      </c>
      <c r="D258" s="2">
        <v>6.35</v>
      </c>
      <c r="E258" s="2">
        <v>6.28</v>
      </c>
      <c r="F258" s="119">
        <v>-0.84</v>
      </c>
      <c r="G258" s="2">
        <v>108.46</v>
      </c>
      <c r="H258" s="2">
        <v>24.54</v>
      </c>
      <c r="I258" s="2">
        <v>37.08</v>
      </c>
      <c r="J258" s="2">
        <v>1.35</v>
      </c>
      <c r="K258" s="2">
        <v>0.50600000000000001</v>
      </c>
      <c r="L258" s="97">
        <f t="shared" si="3"/>
        <v>161.060935</v>
      </c>
    </row>
    <row r="259" spans="1:12" x14ac:dyDescent="0.3">
      <c r="A259" s="95">
        <v>45042</v>
      </c>
      <c r="B259" s="96">
        <v>0.50678240740740743</v>
      </c>
      <c r="C259" s="2">
        <v>168.68</v>
      </c>
      <c r="D259" s="2">
        <v>6.35</v>
      </c>
      <c r="E259" s="2">
        <v>6.28</v>
      </c>
      <c r="F259" s="119">
        <v>-0.81</v>
      </c>
      <c r="G259" s="2">
        <v>108.45</v>
      </c>
      <c r="H259" s="2">
        <v>24.54</v>
      </c>
      <c r="I259" s="2">
        <v>37.020000000000003</v>
      </c>
      <c r="J259" s="2">
        <v>1.35</v>
      </c>
      <c r="K259" s="2">
        <v>0.504</v>
      </c>
      <c r="L259" s="97">
        <f t="shared" si="3"/>
        <v>158.97027500000002</v>
      </c>
    </row>
    <row r="260" spans="1:12" x14ac:dyDescent="0.3">
      <c r="A260" s="95">
        <v>45042</v>
      </c>
      <c r="B260" s="96">
        <v>0.50747685185185187</v>
      </c>
      <c r="C260" s="2">
        <v>169.9</v>
      </c>
      <c r="D260" s="2">
        <v>6.35</v>
      </c>
      <c r="E260" s="2">
        <v>6.28</v>
      </c>
      <c r="F260" s="119">
        <v>-0.83</v>
      </c>
      <c r="G260" s="2">
        <v>108.46</v>
      </c>
      <c r="H260" s="2">
        <v>24.54</v>
      </c>
      <c r="I260" s="2">
        <v>36.97</v>
      </c>
      <c r="J260" s="2">
        <v>1.35</v>
      </c>
      <c r="K260" s="2">
        <v>0.505</v>
      </c>
      <c r="L260" s="97">
        <f t="shared" si="3"/>
        <v>160.01560499999999</v>
      </c>
    </row>
    <row r="261" spans="1:12" x14ac:dyDescent="0.3">
      <c r="A261" s="95">
        <v>45042</v>
      </c>
      <c r="B261" s="96">
        <v>0.50817129629629632</v>
      </c>
      <c r="C261" s="2">
        <v>168.88</v>
      </c>
      <c r="D261" s="2">
        <v>6.35</v>
      </c>
      <c r="E261" s="2">
        <v>6.28</v>
      </c>
      <c r="F261" s="119">
        <v>-0.83</v>
      </c>
      <c r="G261" s="2">
        <v>108.46</v>
      </c>
      <c r="H261" s="2">
        <v>24.54</v>
      </c>
      <c r="I261" s="2">
        <v>36.99</v>
      </c>
      <c r="J261" s="2">
        <v>1.35</v>
      </c>
      <c r="K261" s="2">
        <v>0.504</v>
      </c>
      <c r="L261" s="97">
        <f t="shared" si="3"/>
        <v>158.97027500000002</v>
      </c>
    </row>
    <row r="262" spans="1:12" x14ac:dyDescent="0.3">
      <c r="A262" s="95">
        <v>45042</v>
      </c>
      <c r="B262" s="96">
        <v>0.50886574074074076</v>
      </c>
      <c r="C262" s="2">
        <v>170.2</v>
      </c>
      <c r="D262" s="2">
        <v>6.35</v>
      </c>
      <c r="E262" s="2">
        <v>6.28</v>
      </c>
      <c r="F262" s="119">
        <v>-0.83</v>
      </c>
      <c r="G262" s="2">
        <v>108.44</v>
      </c>
      <c r="H262" s="2">
        <v>24.54</v>
      </c>
      <c r="I262" s="2">
        <v>36.950000000000003</v>
      </c>
      <c r="J262" s="2">
        <v>1.35</v>
      </c>
      <c r="K262" s="2">
        <v>0.50600000000000001</v>
      </c>
      <c r="L262" s="97">
        <f t="shared" si="3"/>
        <v>161.060935</v>
      </c>
    </row>
    <row r="263" spans="1:12" x14ac:dyDescent="0.3">
      <c r="A263" s="95">
        <v>45042</v>
      </c>
      <c r="B263" s="96">
        <v>0.5095601851851852</v>
      </c>
      <c r="C263" s="2">
        <v>169.99</v>
      </c>
      <c r="D263" s="2">
        <v>6.35</v>
      </c>
      <c r="E263" s="2">
        <v>6.28</v>
      </c>
      <c r="F263" s="119">
        <v>-0.83</v>
      </c>
      <c r="G263" s="2">
        <v>108.46</v>
      </c>
      <c r="H263" s="2">
        <v>24.54</v>
      </c>
      <c r="I263" s="2">
        <v>36.89</v>
      </c>
      <c r="J263" s="2">
        <v>1.35</v>
      </c>
      <c r="K263" s="2">
        <v>0.505</v>
      </c>
      <c r="L263" s="97">
        <f t="shared" si="3"/>
        <v>160.01560499999999</v>
      </c>
    </row>
    <row r="264" spans="1:12" x14ac:dyDescent="0.3">
      <c r="A264" s="95">
        <v>45042</v>
      </c>
      <c r="B264" s="96">
        <v>0.51025462962962964</v>
      </c>
      <c r="C264" s="2">
        <v>167.89</v>
      </c>
      <c r="D264" s="2">
        <v>6.35</v>
      </c>
      <c r="E264" s="2">
        <v>6.28</v>
      </c>
      <c r="F264" s="119">
        <v>-0.77</v>
      </c>
      <c r="G264" s="2">
        <v>108.45</v>
      </c>
      <c r="H264" s="2">
        <v>24.54</v>
      </c>
      <c r="I264" s="2">
        <v>36.9</v>
      </c>
      <c r="J264" s="2">
        <v>1.35</v>
      </c>
      <c r="K264" s="2">
        <v>0.503</v>
      </c>
      <c r="L264" s="97">
        <f t="shared" si="3"/>
        <v>157.92494499999998</v>
      </c>
    </row>
    <row r="265" spans="1:12" x14ac:dyDescent="0.3">
      <c r="A265" s="95">
        <v>45042</v>
      </c>
      <c r="B265" s="96">
        <v>0.51094907407407408</v>
      </c>
      <c r="C265" s="2">
        <v>169.86</v>
      </c>
      <c r="D265" s="2">
        <v>6.35</v>
      </c>
      <c r="E265" s="2">
        <v>6.28</v>
      </c>
      <c r="F265" s="119">
        <v>-0.79</v>
      </c>
      <c r="G265" s="2">
        <v>108.45</v>
      </c>
      <c r="H265" s="2">
        <v>24.54</v>
      </c>
      <c r="I265" s="2">
        <v>36.9</v>
      </c>
      <c r="J265" s="2">
        <v>1.35</v>
      </c>
      <c r="K265" s="2">
        <v>0.505</v>
      </c>
      <c r="L265" s="97">
        <f t="shared" si="3"/>
        <v>160.01560499999999</v>
      </c>
    </row>
    <row r="266" spans="1:12" x14ac:dyDescent="0.3">
      <c r="A266" s="95">
        <v>45042</v>
      </c>
      <c r="B266" s="96">
        <v>0.51164351851851853</v>
      </c>
      <c r="C266" s="2">
        <v>168.46</v>
      </c>
      <c r="D266" s="2">
        <v>6.35</v>
      </c>
      <c r="E266" s="2">
        <v>6.28</v>
      </c>
      <c r="F266" s="119">
        <v>-0.79</v>
      </c>
      <c r="G266" s="2">
        <v>108.45</v>
      </c>
      <c r="H266" s="2">
        <v>24.54</v>
      </c>
      <c r="I266" s="2">
        <v>36.86</v>
      </c>
      <c r="J266" s="2">
        <v>1.35</v>
      </c>
      <c r="K266" s="2">
        <v>0.504</v>
      </c>
      <c r="L266" s="97">
        <f t="shared" si="3"/>
        <v>158.97027500000002</v>
      </c>
    </row>
    <row r="267" spans="1:12" x14ac:dyDescent="0.3">
      <c r="A267" s="95">
        <v>45042</v>
      </c>
      <c r="B267" s="96">
        <v>0.51233796296296297</v>
      </c>
      <c r="C267" s="2">
        <v>168.48</v>
      </c>
      <c r="D267" s="2">
        <v>6.35</v>
      </c>
      <c r="E267" s="2">
        <v>6.28</v>
      </c>
      <c r="F267" s="119">
        <v>-0.8</v>
      </c>
      <c r="G267" s="2">
        <v>108.43</v>
      </c>
      <c r="H267" s="2">
        <v>24.54</v>
      </c>
      <c r="I267" s="2">
        <v>36.840000000000003</v>
      </c>
      <c r="J267" s="2">
        <v>1.35</v>
      </c>
      <c r="K267" s="2">
        <v>0.504</v>
      </c>
      <c r="L267" s="97">
        <f t="shared" si="3"/>
        <v>158.97027500000002</v>
      </c>
    </row>
    <row r="268" spans="1:12" x14ac:dyDescent="0.3">
      <c r="A268" s="95">
        <v>45042</v>
      </c>
      <c r="B268" s="96">
        <v>0.51303240740740741</v>
      </c>
      <c r="C268" s="2">
        <v>169.35</v>
      </c>
      <c r="D268" s="2">
        <v>6.35</v>
      </c>
      <c r="E268" s="2">
        <v>6.28</v>
      </c>
      <c r="F268" s="119">
        <v>-0.8</v>
      </c>
      <c r="G268" s="2">
        <v>108.46</v>
      </c>
      <c r="H268" s="2">
        <v>24.54</v>
      </c>
      <c r="I268" s="2">
        <v>36.799999999999997</v>
      </c>
      <c r="J268" s="2">
        <v>1.35</v>
      </c>
      <c r="K268" s="2">
        <v>0.505</v>
      </c>
      <c r="L268" s="97">
        <f t="shared" si="3"/>
        <v>160.01560499999999</v>
      </c>
    </row>
    <row r="269" spans="1:12" x14ac:dyDescent="0.3">
      <c r="A269" s="95">
        <v>45042</v>
      </c>
      <c r="B269" s="96">
        <v>0.51372685185185185</v>
      </c>
      <c r="C269" s="2">
        <v>168.05</v>
      </c>
      <c r="D269" s="2">
        <v>6.35</v>
      </c>
      <c r="E269" s="2">
        <v>6.28</v>
      </c>
      <c r="F269" s="119">
        <v>-0.79</v>
      </c>
      <c r="G269" s="2">
        <v>108.43</v>
      </c>
      <c r="H269" s="2">
        <v>24.54</v>
      </c>
      <c r="I269" s="2">
        <v>36.72</v>
      </c>
      <c r="J269" s="2">
        <v>1.35</v>
      </c>
      <c r="K269" s="2">
        <v>0.504</v>
      </c>
      <c r="L269" s="97">
        <f t="shared" si="3"/>
        <v>158.97027500000002</v>
      </c>
    </row>
    <row r="270" spans="1:12" x14ac:dyDescent="0.3">
      <c r="A270" s="95">
        <v>45042</v>
      </c>
      <c r="B270" s="96">
        <v>0.51442129629629629</v>
      </c>
      <c r="C270" s="2">
        <v>168.02</v>
      </c>
      <c r="D270" s="2">
        <v>6.35</v>
      </c>
      <c r="E270" s="2">
        <v>6.28</v>
      </c>
      <c r="F270" s="119">
        <v>-0.78</v>
      </c>
      <c r="G270" s="2">
        <v>108.44</v>
      </c>
      <c r="H270" s="2">
        <v>24.54</v>
      </c>
      <c r="I270" s="2">
        <v>36.729999999999997</v>
      </c>
      <c r="J270" s="2">
        <v>1.35</v>
      </c>
      <c r="K270" s="2">
        <v>0.503</v>
      </c>
      <c r="L270" s="97">
        <f t="shared" si="3"/>
        <v>157.92494499999998</v>
      </c>
    </row>
    <row r="271" spans="1:12" x14ac:dyDescent="0.3">
      <c r="A271" s="95">
        <v>45042</v>
      </c>
      <c r="B271" s="96">
        <v>0.51511574074074074</v>
      </c>
      <c r="C271" s="2">
        <v>172.73</v>
      </c>
      <c r="D271" s="2">
        <v>6.35</v>
      </c>
      <c r="E271" s="2">
        <v>6.28</v>
      </c>
      <c r="F271" s="119">
        <v>-0.76</v>
      </c>
      <c r="G271" s="2">
        <v>108.43</v>
      </c>
      <c r="H271" s="2">
        <v>24.54</v>
      </c>
      <c r="I271" s="2">
        <v>36.69</v>
      </c>
      <c r="J271" s="2">
        <v>1.35</v>
      </c>
      <c r="K271" s="2">
        <v>0.50800000000000001</v>
      </c>
      <c r="L271" s="97">
        <f t="shared" si="3"/>
        <v>163.15159499999999</v>
      </c>
    </row>
    <row r="272" spans="1:12" x14ac:dyDescent="0.3">
      <c r="A272" s="95">
        <v>45042</v>
      </c>
      <c r="B272" s="96">
        <v>0.51581018518518518</v>
      </c>
      <c r="C272" s="2">
        <v>167.95</v>
      </c>
      <c r="D272" s="2">
        <v>6.35</v>
      </c>
      <c r="E272" s="2">
        <v>6.28</v>
      </c>
      <c r="F272" s="119">
        <v>-0.75</v>
      </c>
      <c r="G272" s="2">
        <v>108.4</v>
      </c>
      <c r="H272" s="2">
        <v>24.54</v>
      </c>
      <c r="I272" s="2">
        <v>36.6</v>
      </c>
      <c r="J272" s="2">
        <v>1.35</v>
      </c>
      <c r="K272" s="2">
        <v>0.503</v>
      </c>
      <c r="L272" s="97">
        <f t="shared" si="3"/>
        <v>157.92494499999998</v>
      </c>
    </row>
    <row r="273" spans="1:13" x14ac:dyDescent="0.3">
      <c r="A273" s="95">
        <v>45042</v>
      </c>
      <c r="B273" s="96">
        <v>0.51650462962962962</v>
      </c>
      <c r="C273" s="2">
        <v>168.36</v>
      </c>
      <c r="D273" s="2">
        <v>6.35</v>
      </c>
      <c r="E273" s="2">
        <v>6.28</v>
      </c>
      <c r="F273" s="119">
        <v>-0.76</v>
      </c>
      <c r="G273" s="2">
        <v>108.42</v>
      </c>
      <c r="H273" s="2">
        <v>24.54</v>
      </c>
      <c r="I273" s="2">
        <v>36.56</v>
      </c>
      <c r="J273" s="2">
        <v>1.35</v>
      </c>
      <c r="K273" s="2">
        <v>0.504</v>
      </c>
      <c r="L273" s="97">
        <f t="shared" si="3"/>
        <v>158.97027500000002</v>
      </c>
    </row>
    <row r="274" spans="1:13" x14ac:dyDescent="0.3">
      <c r="A274" s="95">
        <v>45042</v>
      </c>
      <c r="B274" s="96">
        <v>0.51719907407407406</v>
      </c>
      <c r="C274" s="2">
        <v>167.42</v>
      </c>
      <c r="D274" s="2">
        <v>6.35</v>
      </c>
      <c r="E274" s="2">
        <v>6.28</v>
      </c>
      <c r="F274" s="119">
        <v>-0.75</v>
      </c>
      <c r="G274" s="2">
        <v>108.52</v>
      </c>
      <c r="H274" s="2">
        <v>24.54</v>
      </c>
      <c r="I274" s="2">
        <v>36.5</v>
      </c>
      <c r="J274" s="2">
        <v>1.35</v>
      </c>
      <c r="K274" s="2">
        <v>0.503</v>
      </c>
      <c r="L274" s="97">
        <f t="shared" si="3"/>
        <v>157.92494499999998</v>
      </c>
    </row>
    <row r="275" spans="1:13" x14ac:dyDescent="0.3">
      <c r="A275" s="95">
        <v>45042</v>
      </c>
      <c r="B275" s="96">
        <v>0.5178935185185185</v>
      </c>
      <c r="C275" s="2">
        <v>170.55</v>
      </c>
      <c r="D275" s="2">
        <v>6.35</v>
      </c>
      <c r="E275" s="2">
        <v>6.28</v>
      </c>
      <c r="F275" s="119">
        <v>-0.75</v>
      </c>
      <c r="G275" s="2">
        <v>108.52</v>
      </c>
      <c r="H275" s="2">
        <v>24.54</v>
      </c>
      <c r="I275" s="2">
        <v>36.42</v>
      </c>
      <c r="J275" s="2">
        <v>1.35</v>
      </c>
      <c r="K275" s="2">
        <v>0.50600000000000001</v>
      </c>
      <c r="L275" s="97">
        <f t="shared" si="3"/>
        <v>161.060935</v>
      </c>
    </row>
    <row r="276" spans="1:13" x14ac:dyDescent="0.3">
      <c r="A276" s="95">
        <v>45042</v>
      </c>
      <c r="B276" s="96">
        <v>0.51858796296296295</v>
      </c>
      <c r="C276" s="2">
        <v>168.29</v>
      </c>
      <c r="D276" s="2">
        <v>6.35</v>
      </c>
      <c r="E276" s="2">
        <v>6.28</v>
      </c>
      <c r="F276" s="119">
        <v>-0.75</v>
      </c>
      <c r="G276" s="2">
        <v>108.46</v>
      </c>
      <c r="H276" s="2">
        <v>24.54</v>
      </c>
      <c r="I276" s="2">
        <v>36.33</v>
      </c>
      <c r="J276" s="2">
        <v>1.35</v>
      </c>
      <c r="K276" s="2">
        <v>0.504</v>
      </c>
      <c r="L276" s="97">
        <f t="shared" si="3"/>
        <v>158.97027500000002</v>
      </c>
    </row>
    <row r="277" spans="1:13" x14ac:dyDescent="0.3">
      <c r="A277" s="95">
        <v>45042</v>
      </c>
      <c r="B277" s="96">
        <v>0.51928240740740739</v>
      </c>
      <c r="C277" s="2">
        <v>167.85</v>
      </c>
      <c r="D277" s="2">
        <v>6.35</v>
      </c>
      <c r="E277" s="2">
        <v>6.28</v>
      </c>
      <c r="F277" s="119">
        <v>-0.72</v>
      </c>
      <c r="G277" s="2">
        <v>108.45</v>
      </c>
      <c r="H277" s="2">
        <v>24.54</v>
      </c>
      <c r="I277" s="2">
        <v>36.270000000000003</v>
      </c>
      <c r="J277" s="2">
        <v>1.35</v>
      </c>
      <c r="K277" s="2">
        <v>0.503</v>
      </c>
      <c r="L277" s="97">
        <f t="shared" si="3"/>
        <v>157.92494499999998</v>
      </c>
    </row>
    <row r="278" spans="1:13" x14ac:dyDescent="0.3">
      <c r="A278" s="95">
        <v>45042</v>
      </c>
      <c r="B278" s="96">
        <v>0.51997685185185183</v>
      </c>
      <c r="C278" s="2">
        <v>166.27</v>
      </c>
      <c r="D278" s="2">
        <v>6.35</v>
      </c>
      <c r="E278" s="2">
        <v>6.28</v>
      </c>
      <c r="F278" s="119">
        <v>-0.71</v>
      </c>
      <c r="G278" s="2">
        <v>108.45</v>
      </c>
      <c r="H278" s="2">
        <v>24.54</v>
      </c>
      <c r="I278" s="2">
        <v>36.229999999999997</v>
      </c>
      <c r="J278" s="2">
        <v>1.35</v>
      </c>
      <c r="K278" s="2">
        <v>0.502</v>
      </c>
      <c r="L278" s="97">
        <f t="shared" si="3"/>
        <v>156.879615</v>
      </c>
    </row>
    <row r="279" spans="1:13" x14ac:dyDescent="0.3">
      <c r="A279" s="95">
        <v>45042</v>
      </c>
      <c r="B279" s="96">
        <v>0.52067129629629627</v>
      </c>
      <c r="C279" s="2">
        <v>168.04</v>
      </c>
      <c r="D279" s="2">
        <v>6.35</v>
      </c>
      <c r="E279" s="2">
        <v>6.28</v>
      </c>
      <c r="F279" s="119">
        <v>-0.72</v>
      </c>
      <c r="G279" s="2">
        <v>108.44</v>
      </c>
      <c r="H279" s="2">
        <v>24.54</v>
      </c>
      <c r="I279" s="2">
        <v>36.18</v>
      </c>
      <c r="J279" s="2">
        <v>1.35</v>
      </c>
      <c r="K279" s="2">
        <v>0.503</v>
      </c>
      <c r="L279" s="97">
        <f t="shared" si="3"/>
        <v>157.92494499999998</v>
      </c>
    </row>
    <row r="280" spans="1:13" x14ac:dyDescent="0.3">
      <c r="A280" s="95">
        <v>45042</v>
      </c>
      <c r="B280" s="96">
        <v>0.52136574074074071</v>
      </c>
      <c r="C280" s="2">
        <v>167.13</v>
      </c>
      <c r="D280" s="2">
        <v>6.35</v>
      </c>
      <c r="E280" s="2">
        <v>6.28</v>
      </c>
      <c r="F280" s="119">
        <v>-0.68</v>
      </c>
      <c r="G280" s="2">
        <v>108.45</v>
      </c>
      <c r="H280" s="2">
        <v>24.54</v>
      </c>
      <c r="I280" s="2">
        <v>36.15</v>
      </c>
      <c r="J280" s="2">
        <v>1.35</v>
      </c>
      <c r="K280" s="2">
        <v>0.503</v>
      </c>
      <c r="L280" s="97">
        <f t="shared" si="3"/>
        <v>157.92494499999998</v>
      </c>
    </row>
    <row r="281" spans="1:13" x14ac:dyDescent="0.3">
      <c r="A281" s="95">
        <v>45042</v>
      </c>
      <c r="B281" s="96">
        <v>0.52206018518518515</v>
      </c>
      <c r="C281" s="2">
        <v>142.08000000000001</v>
      </c>
      <c r="D281" s="2">
        <v>6.35</v>
      </c>
      <c r="E281" s="2">
        <v>6.28</v>
      </c>
      <c r="F281" s="119">
        <v>-1.48</v>
      </c>
      <c r="G281" s="2">
        <v>89.45</v>
      </c>
      <c r="H281" s="2">
        <v>24.54</v>
      </c>
      <c r="I281" s="2">
        <v>36.08</v>
      </c>
      <c r="J281" s="2">
        <v>1.35</v>
      </c>
      <c r="K281" s="2">
        <v>0.47299999999999998</v>
      </c>
      <c r="L281" s="97">
        <f t="shared" si="3"/>
        <v>126.56504499999997</v>
      </c>
      <c r="M281" s="2" t="s">
        <v>136</v>
      </c>
    </row>
    <row r="282" spans="1:13" x14ac:dyDescent="0.3">
      <c r="A282" s="95">
        <v>45042</v>
      </c>
      <c r="B282" s="96">
        <v>0.5227546296296296</v>
      </c>
      <c r="C282" s="2">
        <v>40.6</v>
      </c>
      <c r="D282" s="2">
        <v>6.35</v>
      </c>
      <c r="E282" s="2">
        <v>6.28</v>
      </c>
      <c r="F282" s="119">
        <v>-0.75</v>
      </c>
      <c r="G282" s="2">
        <v>3.31</v>
      </c>
      <c r="H282" s="2">
        <v>24.54</v>
      </c>
      <c r="I282" s="2">
        <v>36.06</v>
      </c>
      <c r="J282" s="2">
        <v>1.35</v>
      </c>
      <c r="K282" s="2">
        <v>0.26500000000000001</v>
      </c>
      <c r="L282" s="97">
        <f>73.56-((0.3665-K282)*247.14)</f>
        <v>48.475290000000008</v>
      </c>
      <c r="M282" s="2" t="s">
        <v>78</v>
      </c>
    </row>
    <row r="283" spans="1:13" x14ac:dyDescent="0.3">
      <c r="A283" s="95">
        <v>45042</v>
      </c>
      <c r="B283" s="96">
        <v>0.52344907407407404</v>
      </c>
      <c r="C283" s="2">
        <v>13.13</v>
      </c>
      <c r="D283" s="2">
        <v>6.35</v>
      </c>
      <c r="E283" s="2">
        <v>6.28</v>
      </c>
      <c r="F283" s="119">
        <v>-0.73</v>
      </c>
      <c r="G283" s="2">
        <v>3.35</v>
      </c>
      <c r="H283" s="2">
        <v>24.54</v>
      </c>
      <c r="I283" s="2">
        <v>36.24</v>
      </c>
      <c r="J283" s="2">
        <v>1.35</v>
      </c>
      <c r="K283" s="2">
        <v>9.7000000000000003E-2</v>
      </c>
      <c r="L283" s="97">
        <f t="shared" ref="L283:L287" si="4">9.8-((0.0764-K283)*128.31)</f>
        <v>12.443186000000001</v>
      </c>
    </row>
    <row r="284" spans="1:13" x14ac:dyDescent="0.3">
      <c r="A284" s="95">
        <v>45042</v>
      </c>
      <c r="B284" s="96">
        <v>0.52414351851851848</v>
      </c>
      <c r="C284" s="2">
        <v>8.4600000000000009</v>
      </c>
      <c r="D284" s="2">
        <v>6.35</v>
      </c>
      <c r="E284" s="2">
        <v>6.28</v>
      </c>
      <c r="F284" s="119">
        <v>-0.77</v>
      </c>
      <c r="G284" s="2">
        <v>3.35</v>
      </c>
      <c r="H284" s="2">
        <v>24.54</v>
      </c>
      <c r="I284" s="2">
        <v>36.44</v>
      </c>
      <c r="J284" s="2">
        <v>1.35</v>
      </c>
      <c r="K284" s="2">
        <v>3.1E-2</v>
      </c>
      <c r="L284" s="97">
        <f t="shared" si="4"/>
        <v>3.9747260000000013</v>
      </c>
    </row>
    <row r="285" spans="1:13" x14ac:dyDescent="0.3">
      <c r="A285" s="95">
        <v>45042</v>
      </c>
      <c r="B285" s="96">
        <v>0.52483796296296303</v>
      </c>
      <c r="C285" s="2">
        <v>7.38</v>
      </c>
      <c r="D285" s="2">
        <v>6.35</v>
      </c>
      <c r="E285" s="2">
        <v>6.28</v>
      </c>
      <c r="F285" s="119">
        <v>-0.76</v>
      </c>
      <c r="G285" s="2">
        <v>3.38</v>
      </c>
      <c r="H285" s="2">
        <v>24.54</v>
      </c>
      <c r="I285" s="2">
        <v>36.4</v>
      </c>
      <c r="J285" s="2">
        <v>1.35</v>
      </c>
      <c r="K285" s="2">
        <v>8.9999999999999993E-3</v>
      </c>
      <c r="L285" s="97">
        <f t="shared" si="4"/>
        <v>1.1519060000000003</v>
      </c>
    </row>
    <row r="286" spans="1:13" x14ac:dyDescent="0.3">
      <c r="A286" s="95">
        <v>45042</v>
      </c>
      <c r="B286" s="96">
        <v>0.52553240740740736</v>
      </c>
      <c r="C286" s="2">
        <v>7.09</v>
      </c>
      <c r="D286" s="2">
        <v>6.35</v>
      </c>
      <c r="E286" s="2">
        <v>6.28</v>
      </c>
      <c r="F286" s="119">
        <v>-0.77</v>
      </c>
      <c r="G286" s="2">
        <v>3.54</v>
      </c>
      <c r="H286" s="2">
        <v>24.54</v>
      </c>
      <c r="I286" s="2">
        <v>36.270000000000003</v>
      </c>
      <c r="J286" s="2">
        <v>1.35</v>
      </c>
      <c r="K286" s="2">
        <v>3.0000000000000001E-3</v>
      </c>
      <c r="L286" s="97">
        <f t="shared" si="4"/>
        <v>0.38204600000000077</v>
      </c>
    </row>
    <row r="287" spans="1:13" x14ac:dyDescent="0.3">
      <c r="A287" s="95">
        <v>45042</v>
      </c>
      <c r="B287" s="96">
        <v>0.52622685185185192</v>
      </c>
      <c r="C287" s="2">
        <v>6.98</v>
      </c>
      <c r="D287" s="2">
        <v>6.35</v>
      </c>
      <c r="E287" s="2">
        <v>6.28</v>
      </c>
      <c r="F287" s="119">
        <v>-0.76</v>
      </c>
      <c r="G287" s="2">
        <v>3.51</v>
      </c>
      <c r="H287" s="2">
        <v>24.54</v>
      </c>
      <c r="I287" s="2">
        <v>36.18</v>
      </c>
      <c r="J287" s="2">
        <v>1.35</v>
      </c>
      <c r="K287" s="2">
        <v>1E-3</v>
      </c>
      <c r="L287" s="97">
        <f t="shared" si="4"/>
        <v>0.12542600000000093</v>
      </c>
    </row>
    <row r="288" spans="1:13" x14ac:dyDescent="0.3">
      <c r="A288" s="95">
        <v>45042</v>
      </c>
      <c r="B288" s="96">
        <v>0.52692129629629625</v>
      </c>
      <c r="C288" s="2">
        <v>6.95</v>
      </c>
      <c r="D288" s="2">
        <v>6.35</v>
      </c>
      <c r="E288" s="2">
        <v>6.28</v>
      </c>
      <c r="F288" s="119">
        <v>-0.76</v>
      </c>
      <c r="G288" s="2">
        <v>3.49</v>
      </c>
      <c r="H288" s="2">
        <v>24.54</v>
      </c>
      <c r="I288" s="2">
        <v>36.1</v>
      </c>
      <c r="J288" s="2">
        <v>1.35</v>
      </c>
      <c r="K288" s="2">
        <v>0</v>
      </c>
    </row>
    <row r="289" spans="1:12" x14ac:dyDescent="0.3">
      <c r="A289" s="95">
        <v>45042</v>
      </c>
      <c r="B289" s="96">
        <v>0.5276157407407408</v>
      </c>
      <c r="C289" s="2">
        <v>6.92</v>
      </c>
      <c r="D289" s="2">
        <v>6.35</v>
      </c>
      <c r="E289" s="2">
        <v>6.28</v>
      </c>
      <c r="F289" s="119">
        <v>-0.77</v>
      </c>
      <c r="G289" s="2">
        <v>3.58</v>
      </c>
      <c r="H289" s="2">
        <v>24.54</v>
      </c>
      <c r="I289" s="2">
        <v>36.020000000000003</v>
      </c>
      <c r="J289" s="2">
        <v>1.35</v>
      </c>
      <c r="K289" s="2">
        <v>-1E-3</v>
      </c>
    </row>
    <row r="290" spans="1:12" x14ac:dyDescent="0.3">
      <c r="A290" s="95">
        <v>45042</v>
      </c>
      <c r="B290" s="96">
        <v>0.52831018518518513</v>
      </c>
      <c r="C290" s="2">
        <v>6.92</v>
      </c>
      <c r="D290" s="2">
        <v>6.35</v>
      </c>
      <c r="E290" s="2">
        <v>6.28</v>
      </c>
      <c r="F290" s="119">
        <v>-0.77</v>
      </c>
      <c r="G290" s="2">
        <v>3.65</v>
      </c>
      <c r="H290" s="2">
        <v>24.54</v>
      </c>
      <c r="I290" s="2">
        <v>35.99</v>
      </c>
      <c r="J290" s="2">
        <v>1.35</v>
      </c>
      <c r="K290" s="2">
        <v>-1E-3</v>
      </c>
    </row>
    <row r="292" spans="1:12" ht="31.2" x14ac:dyDescent="0.3">
      <c r="A292" s="95" t="str">
        <f>A11</f>
        <v>Date</v>
      </c>
      <c r="C292" s="120" t="str">
        <f>C11</f>
        <v>Conc. [PPM]</v>
      </c>
      <c r="D292" s="120" t="str">
        <f>D11</f>
        <v>Inlet Flow [LPM]</v>
      </c>
      <c r="E292" s="120" t="str">
        <f t="shared" ref="E292:L292" si="5">E11</f>
        <v>Exhaust Flow [LPM]</v>
      </c>
      <c r="F292" s="121" t="str">
        <f t="shared" si="5"/>
        <v>TA Low Flow [ml/min]</v>
      </c>
      <c r="G292" s="120" t="str">
        <f t="shared" si="5"/>
        <v>TA High Flow [ml/min]</v>
      </c>
      <c r="H292" s="120" t="str">
        <f t="shared" si="5"/>
        <v>Temperature [C]</v>
      </c>
      <c r="I292" s="120" t="str">
        <f t="shared" si="5"/>
        <v>Humidity [%]</v>
      </c>
      <c r="J292" s="120" t="str">
        <f t="shared" si="5"/>
        <v>DHS Carrier  [LPM]</v>
      </c>
      <c r="K292" s="120" t="str">
        <f t="shared" si="5"/>
        <v>IR Volt Out [AU]</v>
      </c>
      <c r="L292" s="120" t="str">
        <f t="shared" si="5"/>
        <v>Piecewise Conc. [PPM]</v>
      </c>
    </row>
    <row r="293" spans="1:12" x14ac:dyDescent="0.3">
      <c r="A293" s="95">
        <f>A12</f>
        <v>45042</v>
      </c>
      <c r="B293" s="2" t="s">
        <v>1</v>
      </c>
      <c r="C293" s="92">
        <f t="shared" ref="C293:K293" si="6">AVERAGE(C43:C281)</f>
        <v>169.7019665271967</v>
      </c>
      <c r="D293" s="92">
        <f t="shared" si="6"/>
        <v>6.349999999999981</v>
      </c>
      <c r="E293" s="92">
        <f t="shared" si="6"/>
        <v>6.2799999999999772</v>
      </c>
      <c r="F293" s="122">
        <f t="shared" si="6"/>
        <v>-0.87292887029288702</v>
      </c>
      <c r="G293" s="92">
        <f t="shared" si="6"/>
        <v>108.35079497907947</v>
      </c>
      <c r="H293" s="92">
        <f t="shared" si="6"/>
        <v>24.221380753137996</v>
      </c>
      <c r="I293" s="92">
        <f t="shared" si="6"/>
        <v>39.774811715481178</v>
      </c>
      <c r="J293" s="92">
        <f t="shared" si="6"/>
        <v>1.3500000000000016</v>
      </c>
      <c r="K293" s="92">
        <f t="shared" si="6"/>
        <v>0.50501255230125564</v>
      </c>
      <c r="L293" s="92">
        <f>AVERAGE(L43:L281)</f>
        <v>160.02872629707113</v>
      </c>
    </row>
    <row r="294" spans="1:12" x14ac:dyDescent="0.3">
      <c r="B294" s="2" t="s">
        <v>79</v>
      </c>
      <c r="C294" s="92">
        <f t="shared" ref="C294:K294" si="7">STDEV(C43:C281)</f>
        <v>2.7812265111705452</v>
      </c>
      <c r="D294" s="92">
        <f t="shared" si="7"/>
        <v>1.8690890081969294E-14</v>
      </c>
      <c r="E294" s="92">
        <f t="shared" si="7"/>
        <v>2.3141102006247696E-14</v>
      </c>
      <c r="F294" s="122">
        <f t="shared" si="7"/>
        <v>0.12209222631285545</v>
      </c>
      <c r="G294" s="92">
        <f t="shared" si="7"/>
        <v>1.2283892386598623</v>
      </c>
      <c r="H294" s="92">
        <f t="shared" si="7"/>
        <v>0.21607503707001546</v>
      </c>
      <c r="I294" s="92">
        <f t="shared" si="7"/>
        <v>2.0286373769742898</v>
      </c>
      <c r="J294" s="92">
        <f t="shared" si="7"/>
        <v>1.5575741734974411E-15</v>
      </c>
      <c r="K294" s="92">
        <f t="shared" si="7"/>
        <v>2.9154488123984096E-3</v>
      </c>
      <c r="L294" s="92">
        <f>STDEV(L43:L281)</f>
        <v>3.0476061070644276</v>
      </c>
    </row>
    <row r="296" spans="1:12" x14ac:dyDescent="0.3">
      <c r="A296" s="236" t="s">
        <v>137</v>
      </c>
      <c r="B296" s="236"/>
      <c r="C296" s="236"/>
      <c r="D296" s="236"/>
      <c r="E296" s="236"/>
      <c r="F296" s="236"/>
      <c r="G296" s="236"/>
      <c r="H296" s="236"/>
      <c r="I296" s="236"/>
      <c r="J296" s="236"/>
      <c r="K296" s="236"/>
      <c r="L296" s="236"/>
    </row>
  </sheetData>
  <mergeCells count="2">
    <mergeCell ref="A10:G10"/>
    <mergeCell ref="A296:L296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D657EE-E6ED-4899-875E-A1E840DBBCDB}">
  <dimension ref="A1:F294"/>
  <sheetViews>
    <sheetView workbookViewId="0">
      <pane ySplit="11" topLeftCell="A283" activePane="bottomLeft" state="frozen"/>
      <selection pane="bottomLeft" activeCell="A12" sqref="A12:XFD12"/>
    </sheetView>
  </sheetViews>
  <sheetFormatPr defaultColWidth="9.109375" defaultRowHeight="15.6" x14ac:dyDescent="0.3"/>
  <cols>
    <col min="1" max="1" width="10.6640625" style="2" bestFit="1" customWidth="1"/>
    <col min="2" max="4" width="9.6640625" style="2" customWidth="1"/>
    <col min="5" max="5" width="12.6640625" style="2" customWidth="1"/>
    <col min="6" max="6" width="9.6640625" style="2" customWidth="1"/>
    <col min="7" max="16384" width="9.109375" style="2"/>
  </cols>
  <sheetData>
    <row r="1" spans="1:6" x14ac:dyDescent="0.3">
      <c r="A1" s="2" t="s">
        <v>58</v>
      </c>
    </row>
    <row r="2" spans="1:6" x14ac:dyDescent="0.3">
      <c r="A2" s="2" t="s">
        <v>127</v>
      </c>
    </row>
    <row r="3" spans="1:6" x14ac:dyDescent="0.3">
      <c r="A3" s="2" t="s">
        <v>143</v>
      </c>
      <c r="D3" s="2" t="s">
        <v>144</v>
      </c>
    </row>
    <row r="4" spans="1:6" x14ac:dyDescent="0.3">
      <c r="A4" s="2" t="s">
        <v>62</v>
      </c>
    </row>
    <row r="5" spans="1:6" x14ac:dyDescent="0.3">
      <c r="A5" s="2" t="s">
        <v>63</v>
      </c>
    </row>
    <row r="6" spans="1:6" x14ac:dyDescent="0.3">
      <c r="A6" s="2" t="s">
        <v>123</v>
      </c>
    </row>
    <row r="8" spans="1:6" x14ac:dyDescent="0.3">
      <c r="A8" s="2" t="s">
        <v>130</v>
      </c>
    </row>
    <row r="9" spans="1:6" x14ac:dyDescent="0.3">
      <c r="A9" s="2" t="s">
        <v>145</v>
      </c>
    </row>
    <row r="10" spans="1:6" x14ac:dyDescent="0.3">
      <c r="A10" s="236" t="s">
        <v>138</v>
      </c>
      <c r="B10" s="236"/>
      <c r="C10" s="236"/>
      <c r="D10" s="236"/>
      <c r="E10" s="236"/>
      <c r="F10" s="236"/>
    </row>
    <row r="11" spans="1:6" ht="30" customHeight="1" x14ac:dyDescent="0.3">
      <c r="A11" s="2" t="s">
        <v>0</v>
      </c>
      <c r="B11" s="2" t="s">
        <v>67</v>
      </c>
      <c r="C11" s="94" t="s">
        <v>70</v>
      </c>
      <c r="D11" s="94" t="s">
        <v>69</v>
      </c>
      <c r="E11" s="94" t="s">
        <v>73</v>
      </c>
      <c r="F11" s="94" t="s">
        <v>74</v>
      </c>
    </row>
    <row r="12" spans="1:6" x14ac:dyDescent="0.3">
      <c r="A12" s="95">
        <v>45042</v>
      </c>
      <c r="B12" s="96">
        <v>0.33525462962962965</v>
      </c>
      <c r="C12" s="2">
        <v>6.28</v>
      </c>
      <c r="D12" s="2">
        <v>6.74</v>
      </c>
      <c r="E12" s="2">
        <v>24.12</v>
      </c>
      <c r="F12" s="2">
        <v>37.03</v>
      </c>
    </row>
    <row r="13" spans="1:6" x14ac:dyDescent="0.3">
      <c r="A13" s="95">
        <v>45042</v>
      </c>
      <c r="B13" s="96">
        <v>0.33594907407407404</v>
      </c>
      <c r="C13" s="2">
        <v>6.28</v>
      </c>
      <c r="D13" s="2">
        <v>6.74</v>
      </c>
      <c r="E13" s="2">
        <v>24.12</v>
      </c>
      <c r="F13" s="2">
        <v>37.15</v>
      </c>
    </row>
    <row r="14" spans="1:6" x14ac:dyDescent="0.3">
      <c r="A14" s="95">
        <v>45042</v>
      </c>
      <c r="B14" s="96">
        <v>0.33664351851851854</v>
      </c>
      <c r="C14" s="2">
        <v>6.28</v>
      </c>
      <c r="D14" s="2">
        <v>6.74</v>
      </c>
      <c r="E14" s="2">
        <v>24.12</v>
      </c>
      <c r="F14" s="2">
        <v>37.200000000000003</v>
      </c>
    </row>
    <row r="15" spans="1:6" x14ac:dyDescent="0.3">
      <c r="A15" s="95">
        <v>45042</v>
      </c>
      <c r="B15" s="96">
        <v>0.33733796296296298</v>
      </c>
      <c r="C15" s="2">
        <v>6.28</v>
      </c>
      <c r="D15" s="2">
        <v>6.74</v>
      </c>
      <c r="E15" s="2">
        <v>24.13</v>
      </c>
      <c r="F15" s="2">
        <v>37.229999999999997</v>
      </c>
    </row>
    <row r="16" spans="1:6" x14ac:dyDescent="0.3">
      <c r="A16" s="95">
        <v>45042</v>
      </c>
      <c r="B16" s="96">
        <v>0.33803240740740742</v>
      </c>
      <c r="C16" s="2">
        <v>6.28</v>
      </c>
      <c r="D16" s="2">
        <v>6.74</v>
      </c>
      <c r="E16" s="2">
        <v>24.13</v>
      </c>
      <c r="F16" s="2">
        <v>37.25</v>
      </c>
    </row>
    <row r="17" spans="1:6" x14ac:dyDescent="0.3">
      <c r="A17" s="95">
        <v>45042</v>
      </c>
      <c r="B17" s="96">
        <v>0.33872685185185186</v>
      </c>
      <c r="C17" s="2">
        <v>6.28</v>
      </c>
      <c r="D17" s="2">
        <v>6.74</v>
      </c>
      <c r="E17" s="2">
        <v>24.13</v>
      </c>
      <c r="F17" s="2">
        <v>37.31</v>
      </c>
    </row>
    <row r="18" spans="1:6" x14ac:dyDescent="0.3">
      <c r="A18" s="95">
        <v>45042</v>
      </c>
      <c r="B18" s="96">
        <v>0.3394212962962963</v>
      </c>
      <c r="C18" s="2">
        <v>6.28</v>
      </c>
      <c r="D18" s="2">
        <v>6.74</v>
      </c>
      <c r="E18" s="2">
        <v>24.15</v>
      </c>
      <c r="F18" s="2">
        <v>37.36</v>
      </c>
    </row>
    <row r="19" spans="1:6" x14ac:dyDescent="0.3">
      <c r="A19" s="95">
        <v>45042</v>
      </c>
      <c r="B19" s="96">
        <v>0.34011574074074075</v>
      </c>
      <c r="C19" s="2">
        <v>6.28</v>
      </c>
      <c r="D19" s="2">
        <v>6.74</v>
      </c>
      <c r="E19" s="2">
        <v>24.19</v>
      </c>
      <c r="F19" s="2">
        <v>37.33</v>
      </c>
    </row>
    <row r="20" spans="1:6" x14ac:dyDescent="0.3">
      <c r="A20" s="95">
        <v>45042</v>
      </c>
      <c r="B20" s="96">
        <v>0.34081018518518519</v>
      </c>
      <c r="C20" s="2">
        <v>6.28</v>
      </c>
      <c r="D20" s="2">
        <v>6.74</v>
      </c>
      <c r="E20" s="2">
        <v>24.17</v>
      </c>
      <c r="F20" s="2">
        <v>37.35</v>
      </c>
    </row>
    <row r="21" spans="1:6" x14ac:dyDescent="0.3">
      <c r="A21" s="95">
        <v>45042</v>
      </c>
      <c r="B21" s="96">
        <v>0.34150462962962963</v>
      </c>
      <c r="C21" s="2">
        <v>6.28</v>
      </c>
      <c r="D21" s="2">
        <v>6.74</v>
      </c>
      <c r="E21" s="2">
        <v>24.19</v>
      </c>
      <c r="F21" s="2">
        <v>37.28</v>
      </c>
    </row>
    <row r="22" spans="1:6" x14ac:dyDescent="0.3">
      <c r="A22" s="95">
        <v>45042</v>
      </c>
      <c r="B22" s="96">
        <v>0.34219907407407407</v>
      </c>
      <c r="C22" s="2">
        <v>6.28</v>
      </c>
      <c r="D22" s="2">
        <v>6.74</v>
      </c>
      <c r="E22" s="2">
        <v>24.24</v>
      </c>
      <c r="F22" s="2">
        <v>37.22</v>
      </c>
    </row>
    <row r="23" spans="1:6" x14ac:dyDescent="0.3">
      <c r="A23" s="95">
        <v>45042</v>
      </c>
      <c r="B23" s="96">
        <v>0.34289351851851851</v>
      </c>
      <c r="C23" s="2">
        <v>6.28</v>
      </c>
      <c r="D23" s="2">
        <v>6.74</v>
      </c>
      <c r="E23" s="2">
        <v>24.24</v>
      </c>
      <c r="F23" s="2">
        <v>37.299999999999997</v>
      </c>
    </row>
    <row r="24" spans="1:6" x14ac:dyDescent="0.3">
      <c r="A24" s="95">
        <v>45042</v>
      </c>
      <c r="B24" s="96">
        <v>0.34358796296296296</v>
      </c>
      <c r="C24" s="2">
        <v>6.28</v>
      </c>
      <c r="D24" s="2">
        <v>6.74</v>
      </c>
      <c r="E24" s="2">
        <v>24.24</v>
      </c>
      <c r="F24" s="2">
        <v>37.36</v>
      </c>
    </row>
    <row r="25" spans="1:6" x14ac:dyDescent="0.3">
      <c r="A25" s="95">
        <v>45042</v>
      </c>
      <c r="B25" s="96">
        <v>0.3442824074074074</v>
      </c>
      <c r="C25" s="2">
        <v>6.28</v>
      </c>
      <c r="D25" s="2">
        <v>6.74</v>
      </c>
      <c r="E25" s="2">
        <v>24.26</v>
      </c>
      <c r="F25" s="2">
        <v>37.33</v>
      </c>
    </row>
    <row r="26" spans="1:6" x14ac:dyDescent="0.3">
      <c r="A26" s="95">
        <v>45042</v>
      </c>
      <c r="B26" s="96">
        <v>0.34497685185185184</v>
      </c>
      <c r="C26" s="2">
        <v>6.28</v>
      </c>
      <c r="D26" s="2">
        <v>6.74</v>
      </c>
      <c r="E26" s="2">
        <v>24.25</v>
      </c>
      <c r="F26" s="2">
        <v>37.19</v>
      </c>
    </row>
    <row r="27" spans="1:6" x14ac:dyDescent="0.3">
      <c r="A27" s="95">
        <v>45042</v>
      </c>
      <c r="B27" s="96">
        <v>0.34567129629629628</v>
      </c>
      <c r="C27" s="2">
        <v>6.28</v>
      </c>
      <c r="D27" s="2">
        <v>6.74</v>
      </c>
      <c r="E27" s="2">
        <v>24.26</v>
      </c>
      <c r="F27" s="2">
        <v>37.200000000000003</v>
      </c>
    </row>
    <row r="28" spans="1:6" x14ac:dyDescent="0.3">
      <c r="A28" s="95">
        <v>45042</v>
      </c>
      <c r="B28" s="96">
        <v>0.34636574074074072</v>
      </c>
      <c r="C28" s="2">
        <v>6.28</v>
      </c>
      <c r="D28" s="2">
        <v>6.74</v>
      </c>
      <c r="E28" s="2">
        <v>24.28</v>
      </c>
      <c r="F28" s="2">
        <v>37.18</v>
      </c>
    </row>
    <row r="29" spans="1:6" x14ac:dyDescent="0.3">
      <c r="A29" s="95">
        <v>45042</v>
      </c>
      <c r="B29" s="96">
        <v>0.34706018518518517</v>
      </c>
      <c r="C29" s="2">
        <v>6.28</v>
      </c>
      <c r="D29" s="2">
        <v>6.74</v>
      </c>
      <c r="E29" s="2">
        <v>24.27</v>
      </c>
      <c r="F29" s="2">
        <v>37.130000000000003</v>
      </c>
    </row>
    <row r="30" spans="1:6" x14ac:dyDescent="0.3">
      <c r="A30" s="95">
        <v>45042</v>
      </c>
      <c r="B30" s="96">
        <v>0.34775462962962966</v>
      </c>
      <c r="C30" s="2">
        <v>6.28</v>
      </c>
      <c r="D30" s="2">
        <v>6.74</v>
      </c>
      <c r="E30" s="2">
        <v>24.31</v>
      </c>
      <c r="F30" s="2">
        <v>37.119999999999997</v>
      </c>
    </row>
    <row r="31" spans="1:6" x14ac:dyDescent="0.3">
      <c r="A31" s="95">
        <v>45042</v>
      </c>
      <c r="B31" s="96">
        <v>0.34844907407407405</v>
      </c>
      <c r="C31" s="2">
        <v>6.28</v>
      </c>
      <c r="D31" s="2">
        <v>6.74</v>
      </c>
      <c r="E31" s="2">
        <v>24.37</v>
      </c>
      <c r="F31" s="2">
        <v>37.200000000000003</v>
      </c>
    </row>
    <row r="32" spans="1:6" x14ac:dyDescent="0.3">
      <c r="A32" s="95">
        <v>45042</v>
      </c>
      <c r="B32" s="96">
        <v>0.34914351851851855</v>
      </c>
      <c r="C32" s="2">
        <v>6.28</v>
      </c>
      <c r="D32" s="2">
        <v>6.74</v>
      </c>
      <c r="E32" s="2">
        <v>24.39</v>
      </c>
      <c r="F32" s="2">
        <v>37.159999999999997</v>
      </c>
    </row>
    <row r="33" spans="1:6" x14ac:dyDescent="0.3">
      <c r="A33" s="95">
        <v>45042</v>
      </c>
      <c r="B33" s="96">
        <v>0.34983796296296293</v>
      </c>
      <c r="C33" s="2">
        <v>6.28</v>
      </c>
      <c r="D33" s="2">
        <v>6.74</v>
      </c>
      <c r="E33" s="2">
        <v>24.39</v>
      </c>
      <c r="F33" s="2">
        <v>37.17</v>
      </c>
    </row>
    <row r="34" spans="1:6" x14ac:dyDescent="0.3">
      <c r="A34" s="95">
        <v>45042</v>
      </c>
      <c r="B34" s="96">
        <v>0.35053240740740743</v>
      </c>
      <c r="C34" s="2">
        <v>6.28</v>
      </c>
      <c r="D34" s="2">
        <v>6.74</v>
      </c>
      <c r="E34" s="2">
        <v>24.4</v>
      </c>
      <c r="F34" s="2">
        <v>37.200000000000003</v>
      </c>
    </row>
    <row r="35" spans="1:6" x14ac:dyDescent="0.3">
      <c r="A35" s="95">
        <v>45042</v>
      </c>
      <c r="B35" s="96">
        <v>0.35122685185185182</v>
      </c>
      <c r="C35" s="2">
        <v>6.28</v>
      </c>
      <c r="D35" s="2">
        <v>6.74</v>
      </c>
      <c r="E35" s="2">
        <v>24.42</v>
      </c>
      <c r="F35" s="2">
        <v>37.200000000000003</v>
      </c>
    </row>
    <row r="36" spans="1:6" x14ac:dyDescent="0.3">
      <c r="A36" s="95">
        <v>45042</v>
      </c>
      <c r="B36" s="96">
        <v>0.35192129629629632</v>
      </c>
      <c r="C36" s="2">
        <v>6.28</v>
      </c>
      <c r="D36" s="2">
        <v>6.74</v>
      </c>
      <c r="E36" s="2">
        <v>24.42</v>
      </c>
      <c r="F36" s="2">
        <v>37.15</v>
      </c>
    </row>
    <row r="37" spans="1:6" x14ac:dyDescent="0.3">
      <c r="A37" s="95">
        <v>45042</v>
      </c>
      <c r="B37" s="96">
        <v>0.3526157407407407</v>
      </c>
      <c r="C37" s="2">
        <v>6.28</v>
      </c>
      <c r="D37" s="2">
        <v>6.74</v>
      </c>
      <c r="E37" s="2">
        <v>24.42</v>
      </c>
      <c r="F37" s="2">
        <v>37.130000000000003</v>
      </c>
    </row>
    <row r="38" spans="1:6" x14ac:dyDescent="0.3">
      <c r="A38" s="95">
        <v>45042</v>
      </c>
      <c r="B38" s="96">
        <v>0.3533101851851852</v>
      </c>
      <c r="C38" s="2">
        <v>6.28</v>
      </c>
      <c r="D38" s="2">
        <v>6.74</v>
      </c>
      <c r="E38" s="2">
        <v>24.4</v>
      </c>
      <c r="F38" s="2">
        <v>37.119999999999997</v>
      </c>
    </row>
    <row r="39" spans="1:6" x14ac:dyDescent="0.3">
      <c r="A39" s="95">
        <v>45042</v>
      </c>
      <c r="B39" s="96">
        <v>0.35400462962962959</v>
      </c>
      <c r="C39" s="2">
        <v>6.28</v>
      </c>
      <c r="D39" s="2">
        <v>6.74</v>
      </c>
      <c r="E39" s="2">
        <v>24.37</v>
      </c>
      <c r="F39" s="2">
        <v>37.15</v>
      </c>
    </row>
    <row r="40" spans="1:6" x14ac:dyDescent="0.3">
      <c r="A40" s="95">
        <v>45042</v>
      </c>
      <c r="B40" s="96">
        <v>0.35469907407407408</v>
      </c>
      <c r="C40" s="2">
        <v>6.28</v>
      </c>
      <c r="D40" s="2">
        <v>6.74</v>
      </c>
      <c r="E40" s="2">
        <v>24.39</v>
      </c>
      <c r="F40" s="2">
        <v>37.130000000000003</v>
      </c>
    </row>
    <row r="41" spans="1:6" x14ac:dyDescent="0.3">
      <c r="A41" s="95">
        <v>45042</v>
      </c>
      <c r="B41" s="96">
        <v>0.35539351851851847</v>
      </c>
      <c r="C41" s="2">
        <v>6.28</v>
      </c>
      <c r="D41" s="2">
        <v>6.74</v>
      </c>
      <c r="E41" s="2">
        <v>24.39</v>
      </c>
      <c r="F41" s="2">
        <v>37.22</v>
      </c>
    </row>
    <row r="42" spans="1:6" x14ac:dyDescent="0.3">
      <c r="A42" s="95">
        <v>45042</v>
      </c>
      <c r="B42" s="96">
        <v>0.35608796296296297</v>
      </c>
      <c r="C42" s="2">
        <v>6.28</v>
      </c>
      <c r="D42" s="2">
        <v>6.74</v>
      </c>
      <c r="E42" s="2">
        <v>24.4</v>
      </c>
      <c r="F42" s="2">
        <v>37.200000000000003</v>
      </c>
    </row>
    <row r="43" spans="1:6" x14ac:dyDescent="0.3">
      <c r="A43" s="95">
        <v>45042</v>
      </c>
      <c r="B43" s="96">
        <v>0.35678240740740735</v>
      </c>
      <c r="C43" s="2">
        <v>6.28</v>
      </c>
      <c r="D43" s="2">
        <v>6.74</v>
      </c>
      <c r="E43" s="2">
        <v>24.38</v>
      </c>
      <c r="F43" s="2">
        <v>37.25</v>
      </c>
    </row>
    <row r="44" spans="1:6" x14ac:dyDescent="0.3">
      <c r="A44" s="95">
        <v>45042</v>
      </c>
      <c r="B44" s="96">
        <v>0.35747685185185185</v>
      </c>
      <c r="C44" s="2">
        <v>6.28</v>
      </c>
      <c r="D44" s="2">
        <v>6.74</v>
      </c>
      <c r="E44" s="2">
        <v>24.41</v>
      </c>
      <c r="F44" s="2">
        <v>37.28</v>
      </c>
    </row>
    <row r="45" spans="1:6" x14ac:dyDescent="0.3">
      <c r="A45" s="95">
        <v>45042</v>
      </c>
      <c r="B45" s="96">
        <v>0.35817129629629635</v>
      </c>
      <c r="C45" s="2">
        <v>6.28</v>
      </c>
      <c r="D45" s="2">
        <v>6.74</v>
      </c>
      <c r="E45" s="2">
        <v>24.42</v>
      </c>
      <c r="F45" s="2">
        <v>37.369999999999997</v>
      </c>
    </row>
    <row r="46" spans="1:6" x14ac:dyDescent="0.3">
      <c r="A46" s="95">
        <v>45042</v>
      </c>
      <c r="B46" s="96">
        <v>0.35886574074074074</v>
      </c>
      <c r="C46" s="2">
        <v>6.28</v>
      </c>
      <c r="D46" s="2">
        <v>6.74</v>
      </c>
      <c r="E46" s="2">
        <v>24.42</v>
      </c>
      <c r="F46" s="2">
        <v>37.42</v>
      </c>
    </row>
    <row r="47" spans="1:6" x14ac:dyDescent="0.3">
      <c r="A47" s="95">
        <v>45042</v>
      </c>
      <c r="B47" s="96">
        <v>0.35956018518518523</v>
      </c>
      <c r="C47" s="2">
        <v>6.28</v>
      </c>
      <c r="D47" s="2">
        <v>6.74</v>
      </c>
      <c r="E47" s="2">
        <v>24.42</v>
      </c>
      <c r="F47" s="2">
        <v>37.47</v>
      </c>
    </row>
    <row r="48" spans="1:6" x14ac:dyDescent="0.3">
      <c r="A48" s="95">
        <v>45042</v>
      </c>
      <c r="B48" s="96">
        <v>0.36025462962962962</v>
      </c>
      <c r="C48" s="2">
        <v>6.28</v>
      </c>
      <c r="D48" s="2">
        <v>6.74</v>
      </c>
      <c r="E48" s="2">
        <v>24.4</v>
      </c>
      <c r="F48" s="2">
        <v>37.56</v>
      </c>
    </row>
    <row r="49" spans="1:6" x14ac:dyDescent="0.3">
      <c r="A49" s="95">
        <v>45042</v>
      </c>
      <c r="B49" s="96">
        <v>0.36094907407407412</v>
      </c>
      <c r="C49" s="2">
        <v>6.27</v>
      </c>
      <c r="D49" s="2">
        <v>6.74</v>
      </c>
      <c r="E49" s="2">
        <v>24.38</v>
      </c>
      <c r="F49" s="2">
        <v>37.61</v>
      </c>
    </row>
    <row r="50" spans="1:6" x14ac:dyDescent="0.3">
      <c r="A50" s="95">
        <v>45042</v>
      </c>
      <c r="B50" s="96">
        <v>0.3616435185185185</v>
      </c>
      <c r="C50" s="2">
        <v>6.28</v>
      </c>
      <c r="D50" s="2">
        <v>6.74</v>
      </c>
      <c r="E50" s="2">
        <v>24.39</v>
      </c>
      <c r="F50" s="2">
        <v>37.700000000000003</v>
      </c>
    </row>
    <row r="51" spans="1:6" x14ac:dyDescent="0.3">
      <c r="A51" s="95">
        <v>45042</v>
      </c>
      <c r="B51" s="96">
        <v>0.362337962962963</v>
      </c>
      <c r="C51" s="2">
        <v>6.28</v>
      </c>
      <c r="D51" s="2">
        <v>6.74</v>
      </c>
      <c r="E51" s="2">
        <v>24.39</v>
      </c>
      <c r="F51" s="2">
        <v>37.81</v>
      </c>
    </row>
    <row r="52" spans="1:6" x14ac:dyDescent="0.3">
      <c r="A52" s="95">
        <v>45042</v>
      </c>
      <c r="B52" s="96">
        <v>0.36303240740740739</v>
      </c>
      <c r="C52" s="2">
        <v>6.28</v>
      </c>
      <c r="D52" s="2">
        <v>6.74</v>
      </c>
      <c r="E52" s="2">
        <v>24.41</v>
      </c>
      <c r="F52" s="2">
        <v>37.880000000000003</v>
      </c>
    </row>
    <row r="53" spans="1:6" x14ac:dyDescent="0.3">
      <c r="A53" s="95">
        <v>45042</v>
      </c>
      <c r="B53" s="96">
        <v>0.36372685185185188</v>
      </c>
      <c r="C53" s="2">
        <v>6.28</v>
      </c>
      <c r="D53" s="2">
        <v>6.74</v>
      </c>
      <c r="E53" s="2">
        <v>24.37</v>
      </c>
      <c r="F53" s="2">
        <v>38.020000000000003</v>
      </c>
    </row>
    <row r="54" spans="1:6" x14ac:dyDescent="0.3">
      <c r="A54" s="95">
        <v>45042</v>
      </c>
      <c r="B54" s="96">
        <v>0.36442129629629627</v>
      </c>
      <c r="C54" s="2">
        <v>6.28</v>
      </c>
      <c r="D54" s="2">
        <v>6.74</v>
      </c>
      <c r="E54" s="2">
        <v>24.37</v>
      </c>
      <c r="F54" s="2">
        <v>38.11</v>
      </c>
    </row>
    <row r="55" spans="1:6" x14ac:dyDescent="0.3">
      <c r="A55" s="95">
        <v>45042</v>
      </c>
      <c r="B55" s="96">
        <v>0.36511574074074077</v>
      </c>
      <c r="C55" s="2">
        <v>6.28</v>
      </c>
      <c r="D55" s="2">
        <v>6.74</v>
      </c>
      <c r="E55" s="2">
        <v>24.38</v>
      </c>
      <c r="F55" s="2">
        <v>38.15</v>
      </c>
    </row>
    <row r="56" spans="1:6" x14ac:dyDescent="0.3">
      <c r="A56" s="95">
        <v>45042</v>
      </c>
      <c r="B56" s="96">
        <v>0.36581018518518515</v>
      </c>
      <c r="C56" s="2">
        <v>6.28</v>
      </c>
      <c r="D56" s="2">
        <v>6.74</v>
      </c>
      <c r="E56" s="2">
        <v>24.4</v>
      </c>
      <c r="F56" s="2">
        <v>38.14</v>
      </c>
    </row>
    <row r="57" spans="1:6" x14ac:dyDescent="0.3">
      <c r="A57" s="95">
        <v>45042</v>
      </c>
      <c r="B57" s="96">
        <v>0.36650462962962965</v>
      </c>
      <c r="C57" s="2">
        <v>6.28</v>
      </c>
      <c r="D57" s="2">
        <v>6.74</v>
      </c>
      <c r="E57" s="2">
        <v>24.41</v>
      </c>
      <c r="F57" s="2">
        <v>38.18</v>
      </c>
    </row>
    <row r="58" spans="1:6" x14ac:dyDescent="0.3">
      <c r="A58" s="95">
        <v>45042</v>
      </c>
      <c r="B58" s="96">
        <v>0.36719907407407404</v>
      </c>
      <c r="C58" s="2">
        <v>6.28</v>
      </c>
      <c r="D58" s="2">
        <v>6.74</v>
      </c>
      <c r="E58" s="2">
        <v>24.4</v>
      </c>
      <c r="F58" s="2">
        <v>38.25</v>
      </c>
    </row>
    <row r="59" spans="1:6" x14ac:dyDescent="0.3">
      <c r="A59" s="95">
        <v>45042</v>
      </c>
      <c r="B59" s="96">
        <v>0.36789351851851854</v>
      </c>
      <c r="C59" s="2">
        <v>6.28</v>
      </c>
      <c r="D59" s="2">
        <v>6.74</v>
      </c>
      <c r="E59" s="2">
        <v>24.41</v>
      </c>
      <c r="F59" s="2">
        <v>38.299999999999997</v>
      </c>
    </row>
    <row r="60" spans="1:6" x14ac:dyDescent="0.3">
      <c r="A60" s="95">
        <v>45042</v>
      </c>
      <c r="B60" s="96">
        <v>0.36858796296296298</v>
      </c>
      <c r="C60" s="2">
        <v>6.28</v>
      </c>
      <c r="D60" s="2">
        <v>6.74</v>
      </c>
      <c r="E60" s="2">
        <v>24.42</v>
      </c>
      <c r="F60" s="2">
        <v>38.31</v>
      </c>
    </row>
    <row r="61" spans="1:6" x14ac:dyDescent="0.3">
      <c r="A61" s="95">
        <v>45042</v>
      </c>
      <c r="B61" s="96">
        <v>0.36928240740740742</v>
      </c>
      <c r="C61" s="2">
        <v>6.28</v>
      </c>
      <c r="D61" s="2">
        <v>6.74</v>
      </c>
      <c r="E61" s="2">
        <v>24.42</v>
      </c>
      <c r="F61" s="2">
        <v>38.33</v>
      </c>
    </row>
    <row r="62" spans="1:6" x14ac:dyDescent="0.3">
      <c r="A62" s="95">
        <v>45042</v>
      </c>
      <c r="B62" s="96">
        <v>0.36997685185185186</v>
      </c>
      <c r="C62" s="2">
        <v>6.28</v>
      </c>
      <c r="D62" s="2">
        <v>6.74</v>
      </c>
      <c r="E62" s="2">
        <v>24.42</v>
      </c>
      <c r="F62" s="2">
        <v>38.369999999999997</v>
      </c>
    </row>
    <row r="63" spans="1:6" x14ac:dyDescent="0.3">
      <c r="A63" s="95">
        <v>45042</v>
      </c>
      <c r="B63" s="96">
        <v>0.3706712962962963</v>
      </c>
      <c r="C63" s="2">
        <v>6.28</v>
      </c>
      <c r="D63" s="2">
        <v>6.74</v>
      </c>
      <c r="E63" s="2">
        <v>24.42</v>
      </c>
      <c r="F63" s="2">
        <v>38.39</v>
      </c>
    </row>
    <row r="64" spans="1:6" x14ac:dyDescent="0.3">
      <c r="A64" s="95">
        <v>45042</v>
      </c>
      <c r="B64" s="96">
        <v>0.37136574074074075</v>
      </c>
      <c r="C64" s="2">
        <v>6.28</v>
      </c>
      <c r="D64" s="2">
        <v>6.74</v>
      </c>
      <c r="E64" s="2">
        <v>24.42</v>
      </c>
      <c r="F64" s="2">
        <v>38.42</v>
      </c>
    </row>
    <row r="65" spans="1:6" x14ac:dyDescent="0.3">
      <c r="A65" s="95">
        <v>45042</v>
      </c>
      <c r="B65" s="96">
        <v>0.37206018518518519</v>
      </c>
      <c r="C65" s="2">
        <v>6.28</v>
      </c>
      <c r="D65" s="2">
        <v>6.74</v>
      </c>
      <c r="E65" s="2">
        <v>24.4</v>
      </c>
      <c r="F65" s="2">
        <v>38.42</v>
      </c>
    </row>
    <row r="66" spans="1:6" x14ac:dyDescent="0.3">
      <c r="A66" s="95">
        <v>45042</v>
      </c>
      <c r="B66" s="96">
        <v>0.37275462962962963</v>
      </c>
      <c r="C66" s="2">
        <v>6.28</v>
      </c>
      <c r="D66" s="2">
        <v>6.74</v>
      </c>
      <c r="E66" s="2">
        <v>24.4</v>
      </c>
      <c r="F66" s="2">
        <v>38.44</v>
      </c>
    </row>
    <row r="67" spans="1:6" x14ac:dyDescent="0.3">
      <c r="A67" s="95">
        <v>45042</v>
      </c>
      <c r="B67" s="96">
        <v>0.37344907407407407</v>
      </c>
      <c r="C67" s="2">
        <v>6.28</v>
      </c>
      <c r="D67" s="2">
        <v>6.74</v>
      </c>
      <c r="E67" s="2">
        <v>24.41</v>
      </c>
      <c r="F67" s="2">
        <v>38.44</v>
      </c>
    </row>
    <row r="68" spans="1:6" x14ac:dyDescent="0.3">
      <c r="A68" s="95">
        <v>45042</v>
      </c>
      <c r="B68" s="96">
        <v>0.37414351851851851</v>
      </c>
      <c r="C68" s="2">
        <v>6.28</v>
      </c>
      <c r="D68" s="2">
        <v>6.74</v>
      </c>
      <c r="E68" s="2">
        <v>24.39</v>
      </c>
      <c r="F68" s="2">
        <v>38.43</v>
      </c>
    </row>
    <row r="69" spans="1:6" x14ac:dyDescent="0.3">
      <c r="A69" s="95">
        <v>45042</v>
      </c>
      <c r="B69" s="96">
        <v>0.37483796296296296</v>
      </c>
      <c r="C69" s="2">
        <v>6.28</v>
      </c>
      <c r="D69" s="2">
        <v>6.74</v>
      </c>
      <c r="E69" s="2">
        <v>24.4</v>
      </c>
      <c r="F69" s="2">
        <v>38.479999999999997</v>
      </c>
    </row>
    <row r="70" spans="1:6" x14ac:dyDescent="0.3">
      <c r="A70" s="95">
        <v>45042</v>
      </c>
      <c r="B70" s="96">
        <v>0.3755324074074074</v>
      </c>
      <c r="C70" s="2">
        <v>6.28</v>
      </c>
      <c r="D70" s="2">
        <v>6.74</v>
      </c>
      <c r="E70" s="2">
        <v>24.4</v>
      </c>
      <c r="F70" s="2">
        <v>38.47</v>
      </c>
    </row>
    <row r="71" spans="1:6" x14ac:dyDescent="0.3">
      <c r="A71" s="95">
        <v>45042</v>
      </c>
      <c r="B71" s="96">
        <v>0.37622685185185184</v>
      </c>
      <c r="C71" s="2">
        <v>6.28</v>
      </c>
      <c r="D71" s="2">
        <v>6.74</v>
      </c>
      <c r="E71" s="2">
        <v>24.42</v>
      </c>
      <c r="F71" s="2">
        <v>38.450000000000003</v>
      </c>
    </row>
    <row r="72" spans="1:6" x14ac:dyDescent="0.3">
      <c r="A72" s="95">
        <v>45042</v>
      </c>
      <c r="B72" s="96">
        <v>0.37692129629629628</v>
      </c>
      <c r="C72" s="2">
        <v>6.28</v>
      </c>
      <c r="D72" s="2">
        <v>6.74</v>
      </c>
      <c r="E72" s="2">
        <v>24.42</v>
      </c>
      <c r="F72" s="2">
        <v>38.44</v>
      </c>
    </row>
    <row r="73" spans="1:6" x14ac:dyDescent="0.3">
      <c r="A73" s="95">
        <v>45042</v>
      </c>
      <c r="B73" s="96">
        <v>0.37761574074074072</v>
      </c>
      <c r="C73" s="2">
        <v>6.28</v>
      </c>
      <c r="D73" s="2">
        <v>6.74</v>
      </c>
      <c r="E73" s="2">
        <v>24.4</v>
      </c>
      <c r="F73" s="2">
        <v>38.43</v>
      </c>
    </row>
    <row r="74" spans="1:6" x14ac:dyDescent="0.3">
      <c r="A74" s="95">
        <v>45042</v>
      </c>
      <c r="B74" s="96">
        <v>0.37831018518518517</v>
      </c>
      <c r="C74" s="2">
        <v>6.28</v>
      </c>
      <c r="D74" s="2">
        <v>6.74</v>
      </c>
      <c r="E74" s="2">
        <v>24.39</v>
      </c>
      <c r="F74" s="2">
        <v>38.409999999999997</v>
      </c>
    </row>
    <row r="75" spans="1:6" x14ac:dyDescent="0.3">
      <c r="A75" s="95">
        <v>45042</v>
      </c>
      <c r="B75" s="96">
        <v>0.37900462962962966</v>
      </c>
      <c r="C75" s="2">
        <v>6.28</v>
      </c>
      <c r="D75" s="2">
        <v>6.74</v>
      </c>
      <c r="E75" s="2">
        <v>24.41</v>
      </c>
      <c r="F75" s="2">
        <v>38.39</v>
      </c>
    </row>
    <row r="76" spans="1:6" x14ac:dyDescent="0.3">
      <c r="A76" s="95">
        <v>45042</v>
      </c>
      <c r="B76" s="96">
        <v>0.37969907407407405</v>
      </c>
      <c r="C76" s="2">
        <v>6.28</v>
      </c>
      <c r="D76" s="2">
        <v>6.74</v>
      </c>
      <c r="E76" s="2">
        <v>24.4</v>
      </c>
      <c r="F76" s="2">
        <v>38.44</v>
      </c>
    </row>
    <row r="77" spans="1:6" x14ac:dyDescent="0.3">
      <c r="A77" s="95">
        <v>45042</v>
      </c>
      <c r="B77" s="96">
        <v>0.38039351851851855</v>
      </c>
      <c r="C77" s="2">
        <v>6.28</v>
      </c>
      <c r="D77" s="2">
        <v>6.74</v>
      </c>
      <c r="E77" s="2">
        <v>24.39</v>
      </c>
      <c r="F77" s="2">
        <v>38.51</v>
      </c>
    </row>
    <row r="78" spans="1:6" x14ac:dyDescent="0.3">
      <c r="A78" s="95">
        <v>45042</v>
      </c>
      <c r="B78" s="96">
        <v>0.38108796296296293</v>
      </c>
      <c r="C78" s="2">
        <v>6.28</v>
      </c>
      <c r="D78" s="2">
        <v>6.74</v>
      </c>
      <c r="E78" s="2">
        <v>24.42</v>
      </c>
      <c r="F78" s="2">
        <v>38.44</v>
      </c>
    </row>
    <row r="79" spans="1:6" x14ac:dyDescent="0.3">
      <c r="A79" s="95">
        <v>45042</v>
      </c>
      <c r="B79" s="96">
        <v>0.38178240740740743</v>
      </c>
      <c r="C79" s="2">
        <v>6.28</v>
      </c>
      <c r="D79" s="2">
        <v>6.74</v>
      </c>
      <c r="E79" s="2">
        <v>24.42</v>
      </c>
      <c r="F79" s="2">
        <v>38.479999999999997</v>
      </c>
    </row>
    <row r="80" spans="1:6" x14ac:dyDescent="0.3">
      <c r="A80" s="95">
        <v>45042</v>
      </c>
      <c r="B80" s="96">
        <v>0.38247685185185182</v>
      </c>
      <c r="C80" s="2">
        <v>6.28</v>
      </c>
      <c r="D80" s="2">
        <v>6.74</v>
      </c>
      <c r="E80" s="2">
        <v>24.41</v>
      </c>
      <c r="F80" s="2">
        <v>38.54</v>
      </c>
    </row>
    <row r="81" spans="1:6" x14ac:dyDescent="0.3">
      <c r="A81" s="95">
        <v>45042</v>
      </c>
      <c r="B81" s="96">
        <v>0.38317129629629632</v>
      </c>
      <c r="C81" s="2">
        <v>6.27</v>
      </c>
      <c r="D81" s="2">
        <v>6.74</v>
      </c>
      <c r="E81" s="2">
        <v>24.41</v>
      </c>
      <c r="F81" s="2">
        <v>38.549999999999997</v>
      </c>
    </row>
    <row r="82" spans="1:6" x14ac:dyDescent="0.3">
      <c r="A82" s="95">
        <v>45042</v>
      </c>
      <c r="B82" s="96">
        <v>0.3838657407407407</v>
      </c>
      <c r="C82" s="2">
        <v>6.28</v>
      </c>
      <c r="D82" s="2">
        <v>6.74</v>
      </c>
      <c r="E82" s="2">
        <v>24.42</v>
      </c>
      <c r="F82" s="2">
        <v>38.51</v>
      </c>
    </row>
    <row r="83" spans="1:6" x14ac:dyDescent="0.3">
      <c r="A83" s="95">
        <v>45042</v>
      </c>
      <c r="B83" s="96">
        <v>0.3845601851851852</v>
      </c>
      <c r="C83" s="2">
        <v>6.28</v>
      </c>
      <c r="D83" s="2">
        <v>6.74</v>
      </c>
      <c r="E83" s="2">
        <v>24.42</v>
      </c>
      <c r="F83" s="2">
        <v>38.479999999999997</v>
      </c>
    </row>
    <row r="84" spans="1:6" x14ac:dyDescent="0.3">
      <c r="A84" s="95">
        <v>45042</v>
      </c>
      <c r="B84" s="96">
        <v>0.38525462962962959</v>
      </c>
      <c r="C84" s="2">
        <v>6.28</v>
      </c>
      <c r="D84" s="2">
        <v>6.74</v>
      </c>
      <c r="E84" s="2">
        <v>24.4</v>
      </c>
      <c r="F84" s="2">
        <v>38.51</v>
      </c>
    </row>
    <row r="85" spans="1:6" x14ac:dyDescent="0.3">
      <c r="A85" s="95">
        <v>45042</v>
      </c>
      <c r="B85" s="96">
        <v>0.38594907407407408</v>
      </c>
      <c r="C85" s="2">
        <v>6.28</v>
      </c>
      <c r="D85" s="2">
        <v>6.74</v>
      </c>
      <c r="E85" s="2">
        <v>24.41</v>
      </c>
      <c r="F85" s="2">
        <v>38.5</v>
      </c>
    </row>
    <row r="86" spans="1:6" x14ac:dyDescent="0.3">
      <c r="A86" s="95">
        <v>45042</v>
      </c>
      <c r="B86" s="96">
        <v>0.38664351851851847</v>
      </c>
      <c r="C86" s="2">
        <v>6.28</v>
      </c>
      <c r="D86" s="2">
        <v>6.74</v>
      </c>
      <c r="E86" s="2">
        <v>24.42</v>
      </c>
      <c r="F86" s="2">
        <v>38.49</v>
      </c>
    </row>
    <row r="87" spans="1:6" x14ac:dyDescent="0.3">
      <c r="A87" s="95">
        <v>45042</v>
      </c>
      <c r="B87" s="96">
        <v>0.38733796296296297</v>
      </c>
      <c r="C87" s="2">
        <v>6.28</v>
      </c>
      <c r="D87" s="2">
        <v>6.74</v>
      </c>
      <c r="E87" s="2">
        <v>24.42</v>
      </c>
      <c r="F87" s="2">
        <v>38.53</v>
      </c>
    </row>
    <row r="88" spans="1:6" x14ac:dyDescent="0.3">
      <c r="A88" s="95">
        <v>45042</v>
      </c>
      <c r="B88" s="96">
        <v>0.38803240740740735</v>
      </c>
      <c r="C88" s="2">
        <v>6.28</v>
      </c>
      <c r="D88" s="2">
        <v>6.74</v>
      </c>
      <c r="E88" s="2">
        <v>24.41</v>
      </c>
      <c r="F88" s="2">
        <v>38.53</v>
      </c>
    </row>
    <row r="89" spans="1:6" x14ac:dyDescent="0.3">
      <c r="A89" s="95">
        <v>45042</v>
      </c>
      <c r="B89" s="96">
        <v>0.38872685185185185</v>
      </c>
      <c r="C89" s="2">
        <v>6.28</v>
      </c>
      <c r="D89" s="2">
        <v>6.74</v>
      </c>
      <c r="E89" s="2">
        <v>24.41</v>
      </c>
      <c r="F89" s="2">
        <v>38.5</v>
      </c>
    </row>
    <row r="90" spans="1:6" x14ac:dyDescent="0.3">
      <c r="A90" s="95">
        <v>45042</v>
      </c>
      <c r="B90" s="96">
        <v>0.38942129629629635</v>
      </c>
      <c r="C90" s="2">
        <v>6.28</v>
      </c>
      <c r="D90" s="2">
        <v>6.74</v>
      </c>
      <c r="E90" s="2">
        <v>24.42</v>
      </c>
      <c r="F90" s="2">
        <v>38.44</v>
      </c>
    </row>
    <row r="91" spans="1:6" x14ac:dyDescent="0.3">
      <c r="A91" s="95">
        <v>45042</v>
      </c>
      <c r="B91" s="96">
        <v>0.39011574074074074</v>
      </c>
      <c r="C91" s="2">
        <v>6.28</v>
      </c>
      <c r="D91" s="2">
        <v>6.74</v>
      </c>
      <c r="E91" s="2">
        <v>24.4</v>
      </c>
      <c r="F91" s="2">
        <v>38.42</v>
      </c>
    </row>
    <row r="92" spans="1:6" x14ac:dyDescent="0.3">
      <c r="A92" s="95">
        <v>45042</v>
      </c>
      <c r="B92" s="96">
        <v>0.39081018518518523</v>
      </c>
      <c r="C92" s="2">
        <v>6.28</v>
      </c>
      <c r="D92" s="2">
        <v>6.74</v>
      </c>
      <c r="E92" s="2">
        <v>24.42</v>
      </c>
      <c r="F92" s="2">
        <v>38.44</v>
      </c>
    </row>
    <row r="93" spans="1:6" x14ac:dyDescent="0.3">
      <c r="A93" s="95">
        <v>45042</v>
      </c>
      <c r="B93" s="96">
        <v>0.39150462962962962</v>
      </c>
      <c r="C93" s="2">
        <v>6.28</v>
      </c>
      <c r="D93" s="2">
        <v>6.74</v>
      </c>
      <c r="E93" s="2">
        <v>24.43</v>
      </c>
      <c r="F93" s="2">
        <v>38.49</v>
      </c>
    </row>
    <row r="94" spans="1:6" x14ac:dyDescent="0.3">
      <c r="A94" s="95">
        <v>45042</v>
      </c>
      <c r="B94" s="96">
        <v>0.39219907407407412</v>
      </c>
      <c r="C94" s="2">
        <v>6.28</v>
      </c>
      <c r="D94" s="2">
        <v>6.74</v>
      </c>
      <c r="E94" s="2">
        <v>24.43</v>
      </c>
      <c r="F94" s="2">
        <v>38.43</v>
      </c>
    </row>
    <row r="95" spans="1:6" x14ac:dyDescent="0.3">
      <c r="A95" s="95">
        <v>45042</v>
      </c>
      <c r="B95" s="96">
        <v>0.3928935185185185</v>
      </c>
      <c r="C95" s="2">
        <v>6.28</v>
      </c>
      <c r="D95" s="2">
        <v>6.74</v>
      </c>
      <c r="E95" s="2">
        <v>24.43</v>
      </c>
      <c r="F95" s="2">
        <v>38.43</v>
      </c>
    </row>
    <row r="96" spans="1:6" x14ac:dyDescent="0.3">
      <c r="A96" s="95">
        <v>45042</v>
      </c>
      <c r="B96" s="96">
        <v>0.393587962962963</v>
      </c>
      <c r="C96" s="2">
        <v>6.28</v>
      </c>
      <c r="D96" s="2">
        <v>6.74</v>
      </c>
      <c r="E96" s="2">
        <v>24.43</v>
      </c>
      <c r="F96" s="2">
        <v>38.450000000000003</v>
      </c>
    </row>
    <row r="97" spans="1:6" x14ac:dyDescent="0.3">
      <c r="A97" s="95">
        <v>45042</v>
      </c>
      <c r="B97" s="96">
        <v>0.39428240740740739</v>
      </c>
      <c r="C97" s="2">
        <v>6.28</v>
      </c>
      <c r="D97" s="2">
        <v>6.74</v>
      </c>
      <c r="E97" s="2">
        <v>24.48</v>
      </c>
      <c r="F97" s="2">
        <v>38.39</v>
      </c>
    </row>
    <row r="98" spans="1:6" x14ac:dyDescent="0.3">
      <c r="A98" s="95">
        <v>45042</v>
      </c>
      <c r="B98" s="96">
        <v>0.39497685185185188</v>
      </c>
      <c r="C98" s="2">
        <v>6.28</v>
      </c>
      <c r="D98" s="2">
        <v>6.74</v>
      </c>
      <c r="E98" s="2">
        <v>24.53</v>
      </c>
      <c r="F98" s="2">
        <v>38.33</v>
      </c>
    </row>
    <row r="99" spans="1:6" x14ac:dyDescent="0.3">
      <c r="A99" s="95">
        <v>45042</v>
      </c>
      <c r="B99" s="96">
        <v>0.39567129629629627</v>
      </c>
      <c r="C99" s="2">
        <v>6.28</v>
      </c>
      <c r="D99" s="2">
        <v>6.74</v>
      </c>
      <c r="E99" s="2">
        <v>24.55</v>
      </c>
      <c r="F99" s="2">
        <v>38.33</v>
      </c>
    </row>
    <row r="100" spans="1:6" x14ac:dyDescent="0.3">
      <c r="A100" s="95">
        <v>45042</v>
      </c>
      <c r="B100" s="96">
        <v>0.39636574074074077</v>
      </c>
      <c r="C100" s="2">
        <v>6.28</v>
      </c>
      <c r="D100" s="2">
        <v>6.74</v>
      </c>
      <c r="E100" s="2">
        <v>24.53</v>
      </c>
      <c r="F100" s="2">
        <v>38.35</v>
      </c>
    </row>
    <row r="101" spans="1:6" x14ac:dyDescent="0.3">
      <c r="A101" s="95">
        <v>45042</v>
      </c>
      <c r="B101" s="96">
        <v>0.39706018518518515</v>
      </c>
      <c r="C101" s="2">
        <v>6.28</v>
      </c>
      <c r="D101" s="2">
        <v>6.74</v>
      </c>
      <c r="E101" s="2">
        <v>24.51</v>
      </c>
      <c r="F101" s="2">
        <v>38.35</v>
      </c>
    </row>
    <row r="102" spans="1:6" x14ac:dyDescent="0.3">
      <c r="A102" s="95">
        <v>45042</v>
      </c>
      <c r="B102" s="96">
        <v>0.39775462962962965</v>
      </c>
      <c r="C102" s="2">
        <v>6.28</v>
      </c>
      <c r="D102" s="2">
        <v>6.74</v>
      </c>
      <c r="E102" s="2">
        <v>24.53</v>
      </c>
      <c r="F102" s="2">
        <v>38.340000000000003</v>
      </c>
    </row>
    <row r="103" spans="1:6" x14ac:dyDescent="0.3">
      <c r="A103" s="95">
        <v>45042</v>
      </c>
      <c r="B103" s="96">
        <v>0.39844907407407404</v>
      </c>
      <c r="C103" s="2">
        <v>6.28</v>
      </c>
      <c r="D103" s="2">
        <v>6.74</v>
      </c>
      <c r="E103" s="2">
        <v>24.53</v>
      </c>
      <c r="F103" s="2">
        <v>38.28</v>
      </c>
    </row>
    <row r="104" spans="1:6" x14ac:dyDescent="0.3">
      <c r="A104" s="95">
        <v>45042</v>
      </c>
      <c r="B104" s="96">
        <v>0.39914351851851854</v>
      </c>
      <c r="C104" s="2">
        <v>6.28</v>
      </c>
      <c r="D104" s="2">
        <v>6.74</v>
      </c>
      <c r="E104" s="2">
        <v>24.58</v>
      </c>
      <c r="F104" s="2">
        <v>38.229999999999997</v>
      </c>
    </row>
    <row r="105" spans="1:6" x14ac:dyDescent="0.3">
      <c r="A105" s="95">
        <v>45042</v>
      </c>
      <c r="B105" s="96">
        <v>0.39983796296296298</v>
      </c>
      <c r="C105" s="2">
        <v>6.28</v>
      </c>
      <c r="D105" s="2">
        <v>6.74</v>
      </c>
      <c r="E105" s="2">
        <v>24.61</v>
      </c>
      <c r="F105" s="2">
        <v>38.19</v>
      </c>
    </row>
    <row r="106" spans="1:6" x14ac:dyDescent="0.3">
      <c r="A106" s="95">
        <v>45042</v>
      </c>
      <c r="B106" s="96">
        <v>0.40053240740740742</v>
      </c>
      <c r="C106" s="2">
        <v>6.28</v>
      </c>
      <c r="D106" s="2">
        <v>6.74</v>
      </c>
      <c r="E106" s="2">
        <v>24.66</v>
      </c>
      <c r="F106" s="2">
        <v>38.119999999999997</v>
      </c>
    </row>
    <row r="107" spans="1:6" x14ac:dyDescent="0.3">
      <c r="A107" s="95">
        <v>45042</v>
      </c>
      <c r="B107" s="96">
        <v>0.40122685185185186</v>
      </c>
      <c r="C107" s="2">
        <v>6.28</v>
      </c>
      <c r="D107" s="2">
        <v>6.74</v>
      </c>
      <c r="E107" s="2">
        <v>24.69</v>
      </c>
      <c r="F107" s="2">
        <v>38.14</v>
      </c>
    </row>
    <row r="108" spans="1:6" x14ac:dyDescent="0.3">
      <c r="A108" s="95">
        <v>45042</v>
      </c>
      <c r="B108" s="96">
        <v>0.4019212962962963</v>
      </c>
      <c r="C108" s="2">
        <v>6.28</v>
      </c>
      <c r="D108" s="2">
        <v>6.74</v>
      </c>
      <c r="E108" s="2">
        <v>24.72</v>
      </c>
      <c r="F108" s="2">
        <v>38.049999999999997</v>
      </c>
    </row>
    <row r="109" spans="1:6" x14ac:dyDescent="0.3">
      <c r="A109" s="95">
        <v>45042</v>
      </c>
      <c r="B109" s="96">
        <v>0.40261574074074075</v>
      </c>
      <c r="C109" s="2">
        <v>6.28</v>
      </c>
      <c r="D109" s="2">
        <v>6.74</v>
      </c>
      <c r="E109" s="2">
        <v>24.72</v>
      </c>
      <c r="F109" s="2">
        <v>38.020000000000003</v>
      </c>
    </row>
    <row r="110" spans="1:6" x14ac:dyDescent="0.3">
      <c r="A110" s="95">
        <v>45042</v>
      </c>
      <c r="B110" s="96">
        <v>0.40331018518518519</v>
      </c>
      <c r="C110" s="2">
        <v>6.28</v>
      </c>
      <c r="D110" s="2">
        <v>6.74</v>
      </c>
      <c r="E110" s="2">
        <v>24.73</v>
      </c>
      <c r="F110" s="2">
        <v>38.06</v>
      </c>
    </row>
    <row r="111" spans="1:6" x14ac:dyDescent="0.3">
      <c r="A111" s="95">
        <v>45042</v>
      </c>
      <c r="B111" s="96">
        <v>0.40400462962962963</v>
      </c>
      <c r="C111" s="2">
        <v>6.28</v>
      </c>
      <c r="D111" s="2">
        <v>6.74</v>
      </c>
      <c r="E111" s="2">
        <v>24.73</v>
      </c>
      <c r="F111" s="2">
        <v>38.03</v>
      </c>
    </row>
    <row r="112" spans="1:6" x14ac:dyDescent="0.3">
      <c r="A112" s="95">
        <v>45042</v>
      </c>
      <c r="B112" s="96">
        <v>0.40469907407407407</v>
      </c>
      <c r="C112" s="2">
        <v>6.28</v>
      </c>
      <c r="D112" s="2">
        <v>6.74</v>
      </c>
      <c r="E112" s="2">
        <v>24.73</v>
      </c>
      <c r="F112" s="2">
        <v>38.03</v>
      </c>
    </row>
    <row r="113" spans="1:6" x14ac:dyDescent="0.3">
      <c r="A113" s="95">
        <v>45042</v>
      </c>
      <c r="B113" s="96">
        <v>0.40539351851851851</v>
      </c>
      <c r="C113" s="2">
        <v>6.28</v>
      </c>
      <c r="D113" s="2">
        <v>6.74</v>
      </c>
      <c r="E113" s="2">
        <v>24.72</v>
      </c>
      <c r="F113" s="2">
        <v>37.93</v>
      </c>
    </row>
    <row r="114" spans="1:6" x14ac:dyDescent="0.3">
      <c r="A114" s="95">
        <v>45042</v>
      </c>
      <c r="B114" s="96">
        <v>0.40608796296296296</v>
      </c>
      <c r="C114" s="2">
        <v>6.28</v>
      </c>
      <c r="D114" s="2">
        <v>6.74</v>
      </c>
      <c r="E114" s="2">
        <v>24.72</v>
      </c>
      <c r="F114" s="2">
        <v>37.880000000000003</v>
      </c>
    </row>
    <row r="115" spans="1:6" x14ac:dyDescent="0.3">
      <c r="A115" s="95">
        <v>45042</v>
      </c>
      <c r="B115" s="96">
        <v>0.4067824074074074</v>
      </c>
      <c r="C115" s="2">
        <v>6.28</v>
      </c>
      <c r="D115" s="2">
        <v>6.74</v>
      </c>
      <c r="E115" s="2">
        <v>24.72</v>
      </c>
      <c r="F115" s="2">
        <v>37.83</v>
      </c>
    </row>
    <row r="116" spans="1:6" x14ac:dyDescent="0.3">
      <c r="A116" s="95">
        <v>45042</v>
      </c>
      <c r="B116" s="96">
        <v>0.40747685185185184</v>
      </c>
      <c r="C116" s="2">
        <v>6.28</v>
      </c>
      <c r="D116" s="2">
        <v>6.74</v>
      </c>
      <c r="E116" s="2">
        <v>24.72</v>
      </c>
      <c r="F116" s="2">
        <v>37.81</v>
      </c>
    </row>
    <row r="117" spans="1:6" x14ac:dyDescent="0.3">
      <c r="A117" s="95">
        <v>45042</v>
      </c>
      <c r="B117" s="96">
        <v>0.40817129629629628</v>
      </c>
      <c r="C117" s="2">
        <v>6.28</v>
      </c>
      <c r="D117" s="2">
        <v>6.74</v>
      </c>
      <c r="E117" s="2">
        <v>24.72</v>
      </c>
      <c r="F117" s="2">
        <v>37.76</v>
      </c>
    </row>
    <row r="118" spans="1:6" x14ac:dyDescent="0.3">
      <c r="A118" s="95">
        <v>45042</v>
      </c>
      <c r="B118" s="96">
        <v>0.40886574074074072</v>
      </c>
      <c r="C118" s="2">
        <v>6.28</v>
      </c>
      <c r="D118" s="2">
        <v>6.74</v>
      </c>
      <c r="E118" s="2">
        <v>24.72</v>
      </c>
      <c r="F118" s="2">
        <v>37.86</v>
      </c>
    </row>
    <row r="119" spans="1:6" x14ac:dyDescent="0.3">
      <c r="A119" s="95">
        <v>45042</v>
      </c>
      <c r="B119" s="96">
        <v>0.40956018518518517</v>
      </c>
      <c r="C119" s="2">
        <v>6.28</v>
      </c>
      <c r="D119" s="2">
        <v>6.74</v>
      </c>
      <c r="E119" s="2">
        <v>24.7</v>
      </c>
      <c r="F119" s="2">
        <v>37.729999999999997</v>
      </c>
    </row>
    <row r="120" spans="1:6" x14ac:dyDescent="0.3">
      <c r="A120" s="95">
        <v>45042</v>
      </c>
      <c r="B120" s="96">
        <v>0.41025462962962966</v>
      </c>
      <c r="C120" s="2">
        <v>6.28</v>
      </c>
      <c r="D120" s="2">
        <v>6.74</v>
      </c>
      <c r="E120" s="2">
        <v>24.71</v>
      </c>
      <c r="F120" s="2">
        <v>37.6</v>
      </c>
    </row>
    <row r="121" spans="1:6" x14ac:dyDescent="0.3">
      <c r="A121" s="95">
        <v>45042</v>
      </c>
      <c r="B121" s="96">
        <v>0.41094907407407405</v>
      </c>
      <c r="C121" s="2">
        <v>6.28</v>
      </c>
      <c r="D121" s="2">
        <v>6.74</v>
      </c>
      <c r="E121" s="2">
        <v>24.72</v>
      </c>
      <c r="F121" s="2">
        <v>37.409999999999997</v>
      </c>
    </row>
    <row r="122" spans="1:6" x14ac:dyDescent="0.3">
      <c r="A122" s="95">
        <v>45042</v>
      </c>
      <c r="B122" s="96">
        <v>0.41164351851851855</v>
      </c>
      <c r="C122" s="2">
        <v>6.28</v>
      </c>
      <c r="D122" s="2">
        <v>6.74</v>
      </c>
      <c r="E122" s="2">
        <v>24.72</v>
      </c>
      <c r="F122" s="2">
        <v>37.46</v>
      </c>
    </row>
    <row r="123" spans="1:6" x14ac:dyDescent="0.3">
      <c r="A123" s="95">
        <v>45042</v>
      </c>
      <c r="B123" s="96">
        <v>0.41233796296296293</v>
      </c>
      <c r="C123" s="2">
        <v>6.28</v>
      </c>
      <c r="D123" s="2">
        <v>6.74</v>
      </c>
      <c r="E123" s="2">
        <v>24.72</v>
      </c>
      <c r="F123" s="2">
        <v>37.340000000000003</v>
      </c>
    </row>
    <row r="124" spans="1:6" x14ac:dyDescent="0.3">
      <c r="A124" s="95">
        <v>45042</v>
      </c>
      <c r="B124" s="96">
        <v>0.41303240740740743</v>
      </c>
      <c r="C124" s="2">
        <v>6.28</v>
      </c>
      <c r="D124" s="2">
        <v>6.74</v>
      </c>
      <c r="E124" s="2">
        <v>24.72</v>
      </c>
      <c r="F124" s="2">
        <v>37.33</v>
      </c>
    </row>
    <row r="125" spans="1:6" x14ac:dyDescent="0.3">
      <c r="A125" s="95">
        <v>45042</v>
      </c>
      <c r="B125" s="96">
        <v>0.41372685185185182</v>
      </c>
      <c r="C125" s="2">
        <v>6.28</v>
      </c>
      <c r="D125" s="2">
        <v>6.74</v>
      </c>
      <c r="E125" s="2">
        <v>24.72</v>
      </c>
      <c r="F125" s="2">
        <v>37.270000000000003</v>
      </c>
    </row>
    <row r="126" spans="1:6" x14ac:dyDescent="0.3">
      <c r="A126" s="95">
        <v>45042</v>
      </c>
      <c r="B126" s="96">
        <v>0.41442129629629632</v>
      </c>
      <c r="C126" s="2">
        <v>6.28</v>
      </c>
      <c r="D126" s="2">
        <v>6.74</v>
      </c>
      <c r="E126" s="2">
        <v>24.72</v>
      </c>
      <c r="F126" s="2">
        <v>37.28</v>
      </c>
    </row>
    <row r="127" spans="1:6" x14ac:dyDescent="0.3">
      <c r="A127" s="95">
        <v>45042</v>
      </c>
      <c r="B127" s="96">
        <v>0.4151157407407407</v>
      </c>
      <c r="C127" s="2">
        <v>6.28</v>
      </c>
      <c r="D127" s="2">
        <v>6.74</v>
      </c>
      <c r="E127" s="2">
        <v>24.72</v>
      </c>
      <c r="F127" s="2">
        <v>37.21</v>
      </c>
    </row>
    <row r="128" spans="1:6" x14ac:dyDescent="0.3">
      <c r="A128" s="95">
        <v>45042</v>
      </c>
      <c r="B128" s="96">
        <v>0.4158101851851852</v>
      </c>
      <c r="C128" s="2">
        <v>6.28</v>
      </c>
      <c r="D128" s="2">
        <v>6.74</v>
      </c>
      <c r="E128" s="2">
        <v>24.71</v>
      </c>
      <c r="F128" s="2">
        <v>37.25</v>
      </c>
    </row>
    <row r="129" spans="1:6" x14ac:dyDescent="0.3">
      <c r="A129" s="95">
        <v>45042</v>
      </c>
      <c r="B129" s="96">
        <v>0.41650462962962959</v>
      </c>
      <c r="C129" s="2">
        <v>6.28</v>
      </c>
      <c r="D129" s="2">
        <v>6.74</v>
      </c>
      <c r="E129" s="2">
        <v>24.71</v>
      </c>
      <c r="F129" s="2">
        <v>37.31</v>
      </c>
    </row>
    <row r="130" spans="1:6" x14ac:dyDescent="0.3">
      <c r="A130" s="95">
        <v>45042</v>
      </c>
      <c r="B130" s="96">
        <v>0.41719907407407408</v>
      </c>
      <c r="C130" s="2">
        <v>6.28</v>
      </c>
      <c r="D130" s="2">
        <v>6.74</v>
      </c>
      <c r="E130" s="2">
        <v>24.71</v>
      </c>
      <c r="F130" s="2">
        <v>37.28</v>
      </c>
    </row>
    <row r="131" spans="1:6" x14ac:dyDescent="0.3">
      <c r="A131" s="95">
        <v>45042</v>
      </c>
      <c r="B131" s="96">
        <v>0.41789351851851847</v>
      </c>
      <c r="C131" s="2">
        <v>6.28</v>
      </c>
      <c r="D131" s="2">
        <v>6.74</v>
      </c>
      <c r="E131" s="2">
        <v>24.71</v>
      </c>
      <c r="F131" s="2">
        <v>37.299999999999997</v>
      </c>
    </row>
    <row r="132" spans="1:6" x14ac:dyDescent="0.3">
      <c r="A132" s="95">
        <v>45042</v>
      </c>
      <c r="B132" s="96">
        <v>0.41858796296296297</v>
      </c>
      <c r="C132" s="2">
        <v>6.28</v>
      </c>
      <c r="D132" s="2">
        <v>6.74</v>
      </c>
      <c r="E132" s="2">
        <v>24.71</v>
      </c>
      <c r="F132" s="2">
        <v>37.31</v>
      </c>
    </row>
    <row r="133" spans="1:6" x14ac:dyDescent="0.3">
      <c r="A133" s="95">
        <v>45042</v>
      </c>
      <c r="B133" s="96">
        <v>0.41928240740740735</v>
      </c>
      <c r="C133" s="2">
        <v>6.28</v>
      </c>
      <c r="D133" s="2">
        <v>6.74</v>
      </c>
      <c r="E133" s="2">
        <v>24.71</v>
      </c>
      <c r="F133" s="2">
        <v>37.33</v>
      </c>
    </row>
    <row r="134" spans="1:6" x14ac:dyDescent="0.3">
      <c r="A134" s="95">
        <v>45042</v>
      </c>
      <c r="B134" s="96">
        <v>0.41997685185185185</v>
      </c>
      <c r="C134" s="2">
        <v>6.28</v>
      </c>
      <c r="D134" s="2">
        <v>6.74</v>
      </c>
      <c r="E134" s="2">
        <v>24.71</v>
      </c>
      <c r="F134" s="2">
        <v>37.31</v>
      </c>
    </row>
    <row r="135" spans="1:6" x14ac:dyDescent="0.3">
      <c r="A135" s="95">
        <v>45042</v>
      </c>
      <c r="B135" s="96">
        <v>0.42067129629629635</v>
      </c>
      <c r="C135" s="2">
        <v>6.28</v>
      </c>
      <c r="D135" s="2">
        <v>6.74</v>
      </c>
      <c r="E135" s="2">
        <v>24.71</v>
      </c>
      <c r="F135" s="2">
        <v>37.299999999999997</v>
      </c>
    </row>
    <row r="136" spans="1:6" x14ac:dyDescent="0.3">
      <c r="A136" s="95">
        <v>45042</v>
      </c>
      <c r="B136" s="96">
        <v>0.42136574074074074</v>
      </c>
      <c r="C136" s="2">
        <v>6.28</v>
      </c>
      <c r="D136" s="2">
        <v>6.74</v>
      </c>
      <c r="E136" s="2">
        <v>24.71</v>
      </c>
      <c r="F136" s="2">
        <v>37.299999999999997</v>
      </c>
    </row>
    <row r="137" spans="1:6" x14ac:dyDescent="0.3">
      <c r="A137" s="95">
        <v>45042</v>
      </c>
      <c r="B137" s="96">
        <v>0.42206018518518523</v>
      </c>
      <c r="C137" s="2">
        <v>6.28</v>
      </c>
      <c r="D137" s="2">
        <v>6.74</v>
      </c>
      <c r="E137" s="2">
        <v>24.72</v>
      </c>
      <c r="F137" s="2">
        <v>37.25</v>
      </c>
    </row>
    <row r="138" spans="1:6" x14ac:dyDescent="0.3">
      <c r="A138" s="95">
        <v>45042</v>
      </c>
      <c r="B138" s="96">
        <v>0.42275462962962962</v>
      </c>
      <c r="C138" s="2">
        <v>6.28</v>
      </c>
      <c r="D138" s="2">
        <v>6.74</v>
      </c>
      <c r="E138" s="2">
        <v>24.71</v>
      </c>
      <c r="F138" s="2">
        <v>37.24</v>
      </c>
    </row>
    <row r="139" spans="1:6" x14ac:dyDescent="0.3">
      <c r="A139" s="95">
        <v>45042</v>
      </c>
      <c r="B139" s="96">
        <v>0.42344907407407412</v>
      </c>
      <c r="C139" s="2">
        <v>6.28</v>
      </c>
      <c r="D139" s="2">
        <v>6.74</v>
      </c>
      <c r="E139" s="2">
        <v>24.71</v>
      </c>
      <c r="F139" s="2">
        <v>37.200000000000003</v>
      </c>
    </row>
    <row r="140" spans="1:6" x14ac:dyDescent="0.3">
      <c r="A140" s="95">
        <v>45042</v>
      </c>
      <c r="B140" s="96">
        <v>0.4241435185185185</v>
      </c>
      <c r="C140" s="2">
        <v>6.28</v>
      </c>
      <c r="D140" s="2">
        <v>6.74</v>
      </c>
      <c r="E140" s="2">
        <v>24.71</v>
      </c>
      <c r="F140" s="2">
        <v>37.159999999999997</v>
      </c>
    </row>
    <row r="141" spans="1:6" x14ac:dyDescent="0.3">
      <c r="A141" s="95">
        <v>45042</v>
      </c>
      <c r="B141" s="96">
        <v>0.424837962962963</v>
      </c>
      <c r="C141" s="2">
        <v>6.28</v>
      </c>
      <c r="D141" s="2">
        <v>6.74</v>
      </c>
      <c r="E141" s="2">
        <v>24.71</v>
      </c>
      <c r="F141" s="2">
        <v>37.159999999999997</v>
      </c>
    </row>
    <row r="142" spans="1:6" x14ac:dyDescent="0.3">
      <c r="A142" s="95">
        <v>45042</v>
      </c>
      <c r="B142" s="96">
        <v>0.42553240740740739</v>
      </c>
      <c r="C142" s="2">
        <v>6.27</v>
      </c>
      <c r="D142" s="2">
        <v>6.74</v>
      </c>
      <c r="E142" s="2">
        <v>24.71</v>
      </c>
      <c r="F142" s="2">
        <v>37.21</v>
      </c>
    </row>
    <row r="143" spans="1:6" x14ac:dyDescent="0.3">
      <c r="A143" s="95">
        <v>45042</v>
      </c>
      <c r="B143" s="96">
        <v>0.42622685185185188</v>
      </c>
      <c r="C143" s="2">
        <v>6.28</v>
      </c>
      <c r="D143" s="2">
        <v>6.74</v>
      </c>
      <c r="E143" s="2">
        <v>24.71</v>
      </c>
      <c r="F143" s="2">
        <v>37.22</v>
      </c>
    </row>
    <row r="144" spans="1:6" x14ac:dyDescent="0.3">
      <c r="A144" s="95">
        <v>45042</v>
      </c>
      <c r="B144" s="96">
        <v>0.42692129629629627</v>
      </c>
      <c r="C144" s="2">
        <v>6.28</v>
      </c>
      <c r="D144" s="2">
        <v>6.74</v>
      </c>
      <c r="E144" s="2">
        <v>24.71</v>
      </c>
      <c r="F144" s="2">
        <v>37.22</v>
      </c>
    </row>
    <row r="145" spans="1:6" x14ac:dyDescent="0.3">
      <c r="A145" s="95">
        <v>45042</v>
      </c>
      <c r="B145" s="96">
        <v>0.42761574074074077</v>
      </c>
      <c r="C145" s="2">
        <v>6.28</v>
      </c>
      <c r="D145" s="2">
        <v>6.74</v>
      </c>
      <c r="E145" s="2">
        <v>24.71</v>
      </c>
      <c r="F145" s="2">
        <v>37.200000000000003</v>
      </c>
    </row>
    <row r="146" spans="1:6" x14ac:dyDescent="0.3">
      <c r="A146" s="95">
        <v>45042</v>
      </c>
      <c r="B146" s="96">
        <v>0.42831018518518515</v>
      </c>
      <c r="C146" s="2">
        <v>6.28</v>
      </c>
      <c r="D146" s="2">
        <v>6.74</v>
      </c>
      <c r="E146" s="2">
        <v>24.71</v>
      </c>
      <c r="F146" s="2">
        <v>37.21</v>
      </c>
    </row>
    <row r="147" spans="1:6" x14ac:dyDescent="0.3">
      <c r="A147" s="95">
        <v>45042</v>
      </c>
      <c r="B147" s="96">
        <v>0.42900462962962965</v>
      </c>
      <c r="C147" s="2">
        <v>6.28</v>
      </c>
      <c r="D147" s="2">
        <v>6.74</v>
      </c>
      <c r="E147" s="2">
        <v>24.71</v>
      </c>
      <c r="F147" s="2">
        <v>37.200000000000003</v>
      </c>
    </row>
    <row r="148" spans="1:6" x14ac:dyDescent="0.3">
      <c r="A148" s="95">
        <v>45042</v>
      </c>
      <c r="B148" s="96">
        <v>0.42969907407407404</v>
      </c>
      <c r="C148" s="2">
        <v>6.28</v>
      </c>
      <c r="D148" s="2">
        <v>6.74</v>
      </c>
      <c r="E148" s="2">
        <v>24.72</v>
      </c>
      <c r="F148" s="2">
        <v>37.17</v>
      </c>
    </row>
    <row r="149" spans="1:6" x14ac:dyDescent="0.3">
      <c r="A149" s="95">
        <v>45042</v>
      </c>
      <c r="B149" s="96">
        <v>0.43039351851851854</v>
      </c>
      <c r="C149" s="2">
        <v>6.28</v>
      </c>
      <c r="D149" s="2">
        <v>6.74</v>
      </c>
      <c r="E149" s="2">
        <v>24.7</v>
      </c>
      <c r="F149" s="2">
        <v>37.200000000000003</v>
      </c>
    </row>
    <row r="150" spans="1:6" x14ac:dyDescent="0.3">
      <c r="A150" s="95">
        <v>45042</v>
      </c>
      <c r="B150" s="96">
        <v>0.43108796296296298</v>
      </c>
      <c r="C150" s="2">
        <v>6.28</v>
      </c>
      <c r="D150" s="2">
        <v>6.74</v>
      </c>
      <c r="E150" s="2">
        <v>24.71</v>
      </c>
      <c r="F150" s="2">
        <v>37.159999999999997</v>
      </c>
    </row>
    <row r="151" spans="1:6" x14ac:dyDescent="0.3">
      <c r="A151" s="95">
        <v>45042</v>
      </c>
      <c r="B151" s="96">
        <v>0.43178240740740742</v>
      </c>
      <c r="C151" s="2">
        <v>6.28</v>
      </c>
      <c r="D151" s="2">
        <v>6.74</v>
      </c>
      <c r="E151" s="2">
        <v>24.7</v>
      </c>
      <c r="F151" s="2">
        <v>37.200000000000003</v>
      </c>
    </row>
    <row r="152" spans="1:6" x14ac:dyDescent="0.3">
      <c r="A152" s="95">
        <v>45042</v>
      </c>
      <c r="B152" s="96">
        <v>0.43247685185185186</v>
      </c>
      <c r="C152" s="2">
        <v>6.28</v>
      </c>
      <c r="D152" s="2">
        <v>6.74</v>
      </c>
      <c r="E152" s="2">
        <v>24.68</v>
      </c>
      <c r="F152" s="2">
        <v>37.21</v>
      </c>
    </row>
    <row r="153" spans="1:6" x14ac:dyDescent="0.3">
      <c r="A153" s="95">
        <v>45042</v>
      </c>
      <c r="B153" s="96">
        <v>0.4331712962962963</v>
      </c>
      <c r="C153" s="2">
        <v>6.28</v>
      </c>
      <c r="D153" s="2">
        <v>6.74</v>
      </c>
      <c r="E153" s="2">
        <v>24.71</v>
      </c>
      <c r="F153" s="2">
        <v>37.17</v>
      </c>
    </row>
    <row r="154" spans="1:6" x14ac:dyDescent="0.3">
      <c r="A154" s="95">
        <v>45042</v>
      </c>
      <c r="B154" s="96">
        <v>0.43386574074074075</v>
      </c>
      <c r="C154" s="2">
        <v>6.28</v>
      </c>
      <c r="D154" s="2">
        <v>6.74</v>
      </c>
      <c r="E154" s="2">
        <v>24.72</v>
      </c>
      <c r="F154" s="2">
        <v>37.17</v>
      </c>
    </row>
    <row r="155" spans="1:6" x14ac:dyDescent="0.3">
      <c r="A155" s="95">
        <v>45042</v>
      </c>
      <c r="B155" s="96">
        <v>0.43456018518518519</v>
      </c>
      <c r="C155" s="2">
        <v>6.28</v>
      </c>
      <c r="D155" s="2">
        <v>6.74</v>
      </c>
      <c r="E155" s="2">
        <v>24.72</v>
      </c>
      <c r="F155" s="2">
        <v>37.21</v>
      </c>
    </row>
    <row r="156" spans="1:6" x14ac:dyDescent="0.3">
      <c r="A156" s="95">
        <v>45042</v>
      </c>
      <c r="B156" s="96">
        <v>0.43525462962962963</v>
      </c>
      <c r="C156" s="2">
        <v>6.28</v>
      </c>
      <c r="D156" s="2">
        <v>6.74</v>
      </c>
      <c r="E156" s="2">
        <v>24.72</v>
      </c>
      <c r="F156" s="2">
        <v>37.18</v>
      </c>
    </row>
    <row r="157" spans="1:6" x14ac:dyDescent="0.3">
      <c r="A157" s="95">
        <v>45042</v>
      </c>
      <c r="B157" s="96">
        <v>0.43594907407407407</v>
      </c>
      <c r="C157" s="2">
        <v>6.28</v>
      </c>
      <c r="D157" s="2">
        <v>6.74</v>
      </c>
      <c r="E157" s="2">
        <v>24.69</v>
      </c>
      <c r="F157" s="2">
        <v>37.159999999999997</v>
      </c>
    </row>
    <row r="158" spans="1:6" x14ac:dyDescent="0.3">
      <c r="A158" s="95">
        <v>45042</v>
      </c>
      <c r="B158" s="96">
        <v>0.43664351851851851</v>
      </c>
      <c r="C158" s="2">
        <v>6.28</v>
      </c>
      <c r="D158" s="2">
        <v>6.74</v>
      </c>
      <c r="E158" s="2">
        <v>24.67</v>
      </c>
      <c r="F158" s="2">
        <v>37.14</v>
      </c>
    </row>
    <row r="159" spans="1:6" x14ac:dyDescent="0.3">
      <c r="A159" s="95">
        <v>45042</v>
      </c>
      <c r="B159" s="96">
        <v>0.43733796296296296</v>
      </c>
      <c r="C159" s="2">
        <v>6.28</v>
      </c>
      <c r="D159" s="2">
        <v>6.74</v>
      </c>
      <c r="E159" s="2">
        <v>24.67</v>
      </c>
      <c r="F159" s="2">
        <v>37.18</v>
      </c>
    </row>
    <row r="160" spans="1:6" x14ac:dyDescent="0.3">
      <c r="A160" s="95">
        <v>45042</v>
      </c>
      <c r="B160" s="96">
        <v>0.4380324074074074</v>
      </c>
      <c r="C160" s="2">
        <v>6.28</v>
      </c>
      <c r="D160" s="2">
        <v>6.73</v>
      </c>
      <c r="E160" s="2">
        <v>24.69</v>
      </c>
      <c r="F160" s="2">
        <v>37.19</v>
      </c>
    </row>
    <row r="161" spans="1:6" x14ac:dyDescent="0.3">
      <c r="A161" s="95">
        <v>45042</v>
      </c>
      <c r="B161" s="96">
        <v>0.43872685185185184</v>
      </c>
      <c r="C161" s="2">
        <v>6.28</v>
      </c>
      <c r="D161" s="2">
        <v>6.73</v>
      </c>
      <c r="E161" s="2">
        <v>24.67</v>
      </c>
      <c r="F161" s="2">
        <v>37.21</v>
      </c>
    </row>
    <row r="162" spans="1:6" x14ac:dyDescent="0.3">
      <c r="A162" s="95">
        <v>45042</v>
      </c>
      <c r="B162" s="96">
        <v>0.43942129629629628</v>
      </c>
      <c r="C162" s="2">
        <v>6.28</v>
      </c>
      <c r="D162" s="2">
        <v>6.74</v>
      </c>
      <c r="E162" s="2">
        <v>24.66</v>
      </c>
      <c r="F162" s="2">
        <v>37.19</v>
      </c>
    </row>
    <row r="163" spans="1:6" x14ac:dyDescent="0.3">
      <c r="A163" s="95">
        <v>45042</v>
      </c>
      <c r="B163" s="96">
        <v>0.44011574074074072</v>
      </c>
      <c r="C163" s="2">
        <v>6.28</v>
      </c>
      <c r="D163" s="2">
        <v>6.74</v>
      </c>
      <c r="E163" s="2">
        <v>24.61</v>
      </c>
      <c r="F163" s="2">
        <v>37.21</v>
      </c>
    </row>
    <row r="164" spans="1:6" x14ac:dyDescent="0.3">
      <c r="A164" s="95">
        <v>45042</v>
      </c>
      <c r="B164" s="96">
        <v>0.44081018518518517</v>
      </c>
      <c r="C164" s="2">
        <v>6.28</v>
      </c>
      <c r="D164" s="2">
        <v>6.74</v>
      </c>
      <c r="E164" s="2">
        <v>24.6</v>
      </c>
      <c r="F164" s="2">
        <v>37.159999999999997</v>
      </c>
    </row>
    <row r="165" spans="1:6" x14ac:dyDescent="0.3">
      <c r="A165" s="95">
        <v>45042</v>
      </c>
      <c r="B165" s="96">
        <v>0.44150462962962966</v>
      </c>
      <c r="C165" s="2">
        <v>6.28</v>
      </c>
      <c r="D165" s="2">
        <v>6.74</v>
      </c>
      <c r="E165" s="2">
        <v>24.63</v>
      </c>
      <c r="F165" s="2">
        <v>37.119999999999997</v>
      </c>
    </row>
    <row r="166" spans="1:6" x14ac:dyDescent="0.3">
      <c r="A166" s="95">
        <v>45042</v>
      </c>
      <c r="B166" s="96">
        <v>0.44219907407407405</v>
      </c>
      <c r="C166" s="2">
        <v>6.28</v>
      </c>
      <c r="D166" s="2">
        <v>6.74</v>
      </c>
      <c r="E166" s="2">
        <v>24.58</v>
      </c>
      <c r="F166" s="2">
        <v>37.090000000000003</v>
      </c>
    </row>
    <row r="167" spans="1:6" x14ac:dyDescent="0.3">
      <c r="A167" s="95">
        <v>45042</v>
      </c>
      <c r="B167" s="96">
        <v>0.44289351851851855</v>
      </c>
      <c r="C167" s="2">
        <v>6.28</v>
      </c>
      <c r="D167" s="2">
        <v>6.74</v>
      </c>
      <c r="E167" s="2">
        <v>24.56</v>
      </c>
      <c r="F167" s="2">
        <v>37.08</v>
      </c>
    </row>
    <row r="168" spans="1:6" x14ac:dyDescent="0.3">
      <c r="A168" s="95">
        <v>45042</v>
      </c>
      <c r="B168" s="96">
        <v>0.44358796296296293</v>
      </c>
      <c r="C168" s="2">
        <v>6.28</v>
      </c>
      <c r="D168" s="2">
        <v>6.74</v>
      </c>
      <c r="E168" s="2">
        <v>24.55</v>
      </c>
      <c r="F168" s="2">
        <v>37.15</v>
      </c>
    </row>
    <row r="169" spans="1:6" x14ac:dyDescent="0.3">
      <c r="A169" s="95">
        <v>45042</v>
      </c>
      <c r="B169" s="96">
        <v>0.44428240740740743</v>
      </c>
      <c r="C169" s="2">
        <v>6.27</v>
      </c>
      <c r="D169" s="2">
        <v>6.74</v>
      </c>
      <c r="E169" s="2">
        <v>24.52</v>
      </c>
      <c r="F169" s="2">
        <v>37.17</v>
      </c>
    </row>
    <row r="170" spans="1:6" x14ac:dyDescent="0.3">
      <c r="A170" s="95">
        <v>45042</v>
      </c>
      <c r="B170" s="96">
        <v>0.44497685185185182</v>
      </c>
      <c r="C170" s="2">
        <v>6.28</v>
      </c>
      <c r="D170" s="2">
        <v>6.74</v>
      </c>
      <c r="E170" s="2">
        <v>24.51</v>
      </c>
      <c r="F170" s="2">
        <v>37.14</v>
      </c>
    </row>
    <row r="171" spans="1:6" x14ac:dyDescent="0.3">
      <c r="A171" s="95">
        <v>45042</v>
      </c>
      <c r="B171" s="96">
        <v>0.44567129629629632</v>
      </c>
      <c r="C171" s="2">
        <v>6.28</v>
      </c>
      <c r="D171" s="2">
        <v>6.74</v>
      </c>
      <c r="E171" s="2">
        <v>24.51</v>
      </c>
      <c r="F171" s="2">
        <v>37.14</v>
      </c>
    </row>
    <row r="172" spans="1:6" x14ac:dyDescent="0.3">
      <c r="A172" s="95">
        <v>45042</v>
      </c>
      <c r="B172" s="96">
        <v>0.4463657407407407</v>
      </c>
      <c r="C172" s="2">
        <v>6.28</v>
      </c>
      <c r="D172" s="2">
        <v>6.74</v>
      </c>
      <c r="E172" s="2">
        <v>24.51</v>
      </c>
      <c r="F172" s="2">
        <v>37.14</v>
      </c>
    </row>
    <row r="173" spans="1:6" x14ac:dyDescent="0.3">
      <c r="A173" s="95">
        <v>45042</v>
      </c>
      <c r="B173" s="96">
        <v>0.4470601851851852</v>
      </c>
      <c r="C173" s="2">
        <v>6.28</v>
      </c>
      <c r="D173" s="2">
        <v>6.74</v>
      </c>
      <c r="E173" s="2">
        <v>24.51</v>
      </c>
      <c r="F173" s="2">
        <v>37.15</v>
      </c>
    </row>
    <row r="174" spans="1:6" x14ac:dyDescent="0.3">
      <c r="A174" s="95">
        <v>45042</v>
      </c>
      <c r="B174" s="96">
        <v>0.44775462962962959</v>
      </c>
      <c r="C174" s="2">
        <v>6.28</v>
      </c>
      <c r="D174" s="2">
        <v>6.74</v>
      </c>
      <c r="E174" s="2">
        <v>24.5</v>
      </c>
      <c r="F174" s="2">
        <v>37.14</v>
      </c>
    </row>
    <row r="175" spans="1:6" x14ac:dyDescent="0.3">
      <c r="A175" s="95">
        <v>45042</v>
      </c>
      <c r="B175" s="96">
        <v>0.44844907407407408</v>
      </c>
      <c r="C175" s="2">
        <v>6.28</v>
      </c>
      <c r="D175" s="2">
        <v>6.74</v>
      </c>
      <c r="E175" s="2">
        <v>24.52</v>
      </c>
      <c r="F175" s="2">
        <v>37.14</v>
      </c>
    </row>
    <row r="176" spans="1:6" x14ac:dyDescent="0.3">
      <c r="A176" s="95">
        <v>45042</v>
      </c>
      <c r="B176" s="96">
        <v>0.44914351851851847</v>
      </c>
      <c r="C176" s="2">
        <v>6.28</v>
      </c>
      <c r="D176" s="2">
        <v>6.74</v>
      </c>
      <c r="E176" s="2">
        <v>24.51</v>
      </c>
      <c r="F176" s="2">
        <v>37.159999999999997</v>
      </c>
    </row>
    <row r="177" spans="1:6" x14ac:dyDescent="0.3">
      <c r="A177" s="95">
        <v>45042</v>
      </c>
      <c r="B177" s="96">
        <v>0.44983796296296297</v>
      </c>
      <c r="C177" s="2">
        <v>6.28</v>
      </c>
      <c r="D177" s="2">
        <v>6.74</v>
      </c>
      <c r="E177" s="2">
        <v>24.49</v>
      </c>
      <c r="F177" s="2">
        <v>37.17</v>
      </c>
    </row>
    <row r="178" spans="1:6" x14ac:dyDescent="0.3">
      <c r="A178" s="95">
        <v>45042</v>
      </c>
      <c r="B178" s="96">
        <v>0.45053240740740735</v>
      </c>
      <c r="C178" s="2">
        <v>6.28</v>
      </c>
      <c r="D178" s="2">
        <v>6.74</v>
      </c>
      <c r="E178" s="2">
        <v>24.5</v>
      </c>
      <c r="F178" s="2">
        <v>37.18</v>
      </c>
    </row>
    <row r="179" spans="1:6" x14ac:dyDescent="0.3">
      <c r="A179" s="95">
        <v>45042</v>
      </c>
      <c r="B179" s="96">
        <v>0.45122685185185185</v>
      </c>
      <c r="C179" s="2">
        <v>6.28</v>
      </c>
      <c r="D179" s="2">
        <v>6.74</v>
      </c>
      <c r="E179" s="2">
        <v>24.45</v>
      </c>
      <c r="F179" s="2">
        <v>37.26</v>
      </c>
    </row>
    <row r="180" spans="1:6" x14ac:dyDescent="0.3">
      <c r="A180" s="95">
        <v>45042</v>
      </c>
      <c r="B180" s="96">
        <v>0.45192129629629635</v>
      </c>
      <c r="C180" s="2">
        <v>6.28</v>
      </c>
      <c r="D180" s="2">
        <v>6.74</v>
      </c>
      <c r="E180" s="2">
        <v>24.47</v>
      </c>
      <c r="F180" s="2">
        <v>37.21</v>
      </c>
    </row>
    <row r="181" spans="1:6" x14ac:dyDescent="0.3">
      <c r="A181" s="95">
        <v>45042</v>
      </c>
      <c r="B181" s="96">
        <v>0.45261574074074074</v>
      </c>
      <c r="C181" s="2">
        <v>6.28</v>
      </c>
      <c r="D181" s="2">
        <v>6.74</v>
      </c>
      <c r="E181" s="2">
        <v>24.52</v>
      </c>
      <c r="F181" s="2">
        <v>37.21</v>
      </c>
    </row>
    <row r="182" spans="1:6" x14ac:dyDescent="0.3">
      <c r="A182" s="95">
        <v>45042</v>
      </c>
      <c r="B182" s="96">
        <v>0.45331018518518523</v>
      </c>
      <c r="C182" s="2">
        <v>6.28</v>
      </c>
      <c r="D182" s="2">
        <v>6.74</v>
      </c>
      <c r="E182" s="2">
        <v>24.51</v>
      </c>
      <c r="F182" s="2">
        <v>37.15</v>
      </c>
    </row>
    <row r="183" spans="1:6" x14ac:dyDescent="0.3">
      <c r="A183" s="95">
        <v>45042</v>
      </c>
      <c r="B183" s="96">
        <v>0.45400462962962962</v>
      </c>
      <c r="C183" s="2">
        <v>6.28</v>
      </c>
      <c r="D183" s="2">
        <v>6.74</v>
      </c>
      <c r="E183" s="2">
        <v>24.45</v>
      </c>
      <c r="F183" s="2">
        <v>37.159999999999997</v>
      </c>
    </row>
    <row r="184" spans="1:6" x14ac:dyDescent="0.3">
      <c r="A184" s="95">
        <v>45042</v>
      </c>
      <c r="B184" s="96">
        <v>0.45469907407407412</v>
      </c>
      <c r="C184" s="2">
        <v>6.28</v>
      </c>
      <c r="D184" s="2">
        <v>6.74</v>
      </c>
      <c r="E184" s="2">
        <v>24.47</v>
      </c>
      <c r="F184" s="2">
        <v>37.15</v>
      </c>
    </row>
    <row r="185" spans="1:6" x14ac:dyDescent="0.3">
      <c r="A185" s="95">
        <v>45042</v>
      </c>
      <c r="B185" s="96">
        <v>0.4553935185185185</v>
      </c>
      <c r="C185" s="2">
        <v>6.28</v>
      </c>
      <c r="D185" s="2">
        <v>6.74</v>
      </c>
      <c r="E185" s="2">
        <v>24.44</v>
      </c>
      <c r="F185" s="2">
        <v>37.19</v>
      </c>
    </row>
    <row r="186" spans="1:6" x14ac:dyDescent="0.3">
      <c r="A186" s="95">
        <v>45042</v>
      </c>
      <c r="B186" s="96">
        <v>0.456087962962963</v>
      </c>
      <c r="C186" s="2">
        <v>6.28</v>
      </c>
      <c r="D186" s="2">
        <v>6.74</v>
      </c>
      <c r="E186" s="2">
        <v>24.44</v>
      </c>
      <c r="F186" s="2">
        <v>37.18</v>
      </c>
    </row>
    <row r="187" spans="1:6" x14ac:dyDescent="0.3">
      <c r="A187" s="95">
        <v>45042</v>
      </c>
      <c r="B187" s="96">
        <v>0.45678240740740739</v>
      </c>
      <c r="C187" s="2">
        <v>6.28</v>
      </c>
      <c r="D187" s="2">
        <v>6.74</v>
      </c>
      <c r="E187" s="2">
        <v>24.43</v>
      </c>
      <c r="F187" s="2">
        <v>37.200000000000003</v>
      </c>
    </row>
    <row r="188" spans="1:6" x14ac:dyDescent="0.3">
      <c r="A188" s="95">
        <v>45042</v>
      </c>
      <c r="B188" s="96">
        <v>0.45747685185185188</v>
      </c>
      <c r="C188" s="2">
        <v>6.28</v>
      </c>
      <c r="D188" s="2">
        <v>6.74</v>
      </c>
      <c r="E188" s="2">
        <v>24.43</v>
      </c>
      <c r="F188" s="2">
        <v>37.200000000000003</v>
      </c>
    </row>
    <row r="189" spans="1:6" x14ac:dyDescent="0.3">
      <c r="A189" s="95">
        <v>45042</v>
      </c>
      <c r="B189" s="96">
        <v>0.45817129629629627</v>
      </c>
      <c r="C189" s="2">
        <v>6.28</v>
      </c>
      <c r="D189" s="2">
        <v>6.74</v>
      </c>
      <c r="E189" s="2">
        <v>24.43</v>
      </c>
      <c r="F189" s="2">
        <v>37.200000000000003</v>
      </c>
    </row>
    <row r="190" spans="1:6" x14ac:dyDescent="0.3">
      <c r="A190" s="95">
        <v>45042</v>
      </c>
      <c r="B190" s="96">
        <v>0.45886574074074077</v>
      </c>
      <c r="C190" s="2">
        <v>6.28</v>
      </c>
      <c r="D190" s="2">
        <v>6.74</v>
      </c>
      <c r="E190" s="2">
        <v>24.42</v>
      </c>
      <c r="F190" s="2">
        <v>37.28</v>
      </c>
    </row>
    <row r="191" spans="1:6" x14ac:dyDescent="0.3">
      <c r="A191" s="95">
        <v>45042</v>
      </c>
      <c r="B191" s="96">
        <v>0.45956018518518515</v>
      </c>
      <c r="C191" s="2">
        <v>6.28</v>
      </c>
      <c r="D191" s="2">
        <v>6.74</v>
      </c>
      <c r="E191" s="2">
        <v>24.42</v>
      </c>
      <c r="F191" s="2">
        <v>37.24</v>
      </c>
    </row>
    <row r="192" spans="1:6" x14ac:dyDescent="0.3">
      <c r="A192" s="95">
        <v>45042</v>
      </c>
      <c r="B192" s="96">
        <v>0.46025462962962965</v>
      </c>
      <c r="C192" s="2">
        <v>6.28</v>
      </c>
      <c r="D192" s="2">
        <v>6.74</v>
      </c>
      <c r="E192" s="2">
        <v>24.42</v>
      </c>
      <c r="F192" s="2">
        <v>37.19</v>
      </c>
    </row>
    <row r="193" spans="1:6" x14ac:dyDescent="0.3">
      <c r="A193" s="95">
        <v>45042</v>
      </c>
      <c r="B193" s="96">
        <v>0.46094907407407404</v>
      </c>
      <c r="C193" s="2">
        <v>6.28</v>
      </c>
      <c r="D193" s="2">
        <v>6.74</v>
      </c>
      <c r="E193" s="2">
        <v>24.42</v>
      </c>
      <c r="F193" s="2">
        <v>37.18</v>
      </c>
    </row>
    <row r="194" spans="1:6" x14ac:dyDescent="0.3">
      <c r="A194" s="95">
        <v>45042</v>
      </c>
      <c r="B194" s="96">
        <v>0.46164351851851854</v>
      </c>
      <c r="C194" s="2">
        <v>6.28</v>
      </c>
      <c r="D194" s="2">
        <v>6.74</v>
      </c>
      <c r="E194" s="2">
        <v>24.42</v>
      </c>
      <c r="F194" s="2">
        <v>37.130000000000003</v>
      </c>
    </row>
    <row r="195" spans="1:6" x14ac:dyDescent="0.3">
      <c r="A195" s="95">
        <v>45042</v>
      </c>
      <c r="B195" s="96">
        <v>0.46233796296296298</v>
      </c>
      <c r="C195" s="2">
        <v>6.28</v>
      </c>
      <c r="D195" s="2">
        <v>6.74</v>
      </c>
      <c r="E195" s="2">
        <v>24.42</v>
      </c>
      <c r="F195" s="2">
        <v>36.99</v>
      </c>
    </row>
    <row r="196" spans="1:6" x14ac:dyDescent="0.3">
      <c r="A196" s="95">
        <v>45042</v>
      </c>
      <c r="B196" s="96">
        <v>0.46303240740740742</v>
      </c>
      <c r="C196" s="2">
        <v>6.27</v>
      </c>
      <c r="D196" s="2">
        <v>6.74</v>
      </c>
      <c r="E196" s="2">
        <v>24.42</v>
      </c>
      <c r="F196" s="2">
        <v>36.9</v>
      </c>
    </row>
    <row r="197" spans="1:6" x14ac:dyDescent="0.3">
      <c r="A197" s="95">
        <v>45042</v>
      </c>
      <c r="B197" s="96">
        <v>0.46372685185185186</v>
      </c>
      <c r="C197" s="2">
        <v>6.28</v>
      </c>
      <c r="D197" s="2">
        <v>6.74</v>
      </c>
      <c r="E197" s="2">
        <v>24.43</v>
      </c>
      <c r="F197" s="2">
        <v>36.85</v>
      </c>
    </row>
    <row r="198" spans="1:6" x14ac:dyDescent="0.3">
      <c r="A198" s="95">
        <v>45042</v>
      </c>
      <c r="B198" s="96">
        <v>0.4644212962962963</v>
      </c>
      <c r="C198" s="2">
        <v>6.28</v>
      </c>
      <c r="D198" s="2">
        <v>6.74</v>
      </c>
      <c r="E198" s="2">
        <v>24.46</v>
      </c>
      <c r="F198" s="2">
        <v>36.700000000000003</v>
      </c>
    </row>
    <row r="199" spans="1:6" x14ac:dyDescent="0.3">
      <c r="A199" s="95">
        <v>45042</v>
      </c>
      <c r="B199" s="96">
        <v>0.46511574074074075</v>
      </c>
      <c r="C199" s="2">
        <v>6.28</v>
      </c>
      <c r="D199" s="2">
        <v>6.74</v>
      </c>
      <c r="E199" s="2">
        <v>24.46</v>
      </c>
      <c r="F199" s="2">
        <v>36.64</v>
      </c>
    </row>
    <row r="200" spans="1:6" x14ac:dyDescent="0.3">
      <c r="A200" s="95">
        <v>45042</v>
      </c>
      <c r="B200" s="96">
        <v>0.46581018518518519</v>
      </c>
      <c r="C200" s="2">
        <v>6.28</v>
      </c>
      <c r="D200" s="2">
        <v>6.74</v>
      </c>
      <c r="E200" s="2">
        <v>24.5</v>
      </c>
      <c r="F200" s="2">
        <v>36.520000000000003</v>
      </c>
    </row>
    <row r="201" spans="1:6" x14ac:dyDescent="0.3">
      <c r="A201" s="95">
        <v>45042</v>
      </c>
      <c r="B201" s="96">
        <v>0.46650462962962963</v>
      </c>
      <c r="C201" s="2">
        <v>6.28</v>
      </c>
      <c r="D201" s="2">
        <v>6.74</v>
      </c>
      <c r="E201" s="2">
        <v>24.53</v>
      </c>
      <c r="F201" s="2">
        <v>36.4</v>
      </c>
    </row>
    <row r="202" spans="1:6" x14ac:dyDescent="0.3">
      <c r="A202" s="95">
        <v>45042</v>
      </c>
      <c r="B202" s="96">
        <v>0.46719907407407407</v>
      </c>
      <c r="C202" s="2">
        <v>6.28</v>
      </c>
      <c r="D202" s="2">
        <v>6.74</v>
      </c>
      <c r="E202" s="2">
        <v>24.51</v>
      </c>
      <c r="F202" s="2">
        <v>36.36</v>
      </c>
    </row>
    <row r="203" spans="1:6" x14ac:dyDescent="0.3">
      <c r="A203" s="95">
        <v>45042</v>
      </c>
      <c r="B203" s="96">
        <v>0.46789351851851851</v>
      </c>
      <c r="C203" s="2">
        <v>6.28</v>
      </c>
      <c r="D203" s="2">
        <v>6.74</v>
      </c>
      <c r="E203" s="2">
        <v>24.5</v>
      </c>
      <c r="F203" s="2">
        <v>36.39</v>
      </c>
    </row>
    <row r="204" spans="1:6" x14ac:dyDescent="0.3">
      <c r="A204" s="95">
        <v>45042</v>
      </c>
      <c r="B204" s="96">
        <v>0.46858796296296296</v>
      </c>
      <c r="C204" s="2">
        <v>6.28</v>
      </c>
      <c r="D204" s="2">
        <v>6.74</v>
      </c>
      <c r="E204" s="2">
        <v>24.53</v>
      </c>
      <c r="F204" s="2">
        <v>36.340000000000003</v>
      </c>
    </row>
    <row r="205" spans="1:6" x14ac:dyDescent="0.3">
      <c r="A205" s="95">
        <v>45042</v>
      </c>
      <c r="B205" s="96">
        <v>0.4692824074074074</v>
      </c>
      <c r="C205" s="2">
        <v>6.28</v>
      </c>
      <c r="D205" s="2">
        <v>6.74</v>
      </c>
      <c r="E205" s="2">
        <v>24.56</v>
      </c>
      <c r="F205" s="2">
        <v>36.36</v>
      </c>
    </row>
    <row r="206" spans="1:6" x14ac:dyDescent="0.3">
      <c r="A206" s="95">
        <v>45042</v>
      </c>
      <c r="B206" s="96">
        <v>0.46997685185185184</v>
      </c>
      <c r="C206" s="2">
        <v>6.28</v>
      </c>
      <c r="D206" s="2">
        <v>6.74</v>
      </c>
      <c r="E206" s="2">
        <v>24.59</v>
      </c>
      <c r="F206" s="2">
        <v>36.29</v>
      </c>
    </row>
    <row r="207" spans="1:6" x14ac:dyDescent="0.3">
      <c r="A207" s="95">
        <v>45042</v>
      </c>
      <c r="B207" s="96">
        <v>0.47067129629629628</v>
      </c>
      <c r="C207" s="2">
        <v>6.28</v>
      </c>
      <c r="D207" s="2">
        <v>6.74</v>
      </c>
      <c r="E207" s="2">
        <v>24.67</v>
      </c>
      <c r="F207" s="2">
        <v>36.17</v>
      </c>
    </row>
    <row r="208" spans="1:6" x14ac:dyDescent="0.3">
      <c r="A208" s="95">
        <v>45042</v>
      </c>
      <c r="B208" s="96">
        <v>0.47136574074074072</v>
      </c>
      <c r="C208" s="2">
        <v>6.28</v>
      </c>
      <c r="D208" s="2">
        <v>6.74</v>
      </c>
      <c r="E208" s="2">
        <v>24.66</v>
      </c>
      <c r="F208" s="2">
        <v>36.020000000000003</v>
      </c>
    </row>
    <row r="209" spans="1:6" x14ac:dyDescent="0.3">
      <c r="A209" s="95">
        <v>45042</v>
      </c>
      <c r="B209" s="96">
        <v>0.47206018518518517</v>
      </c>
      <c r="C209" s="2">
        <v>6.28</v>
      </c>
      <c r="D209" s="2">
        <v>6.74</v>
      </c>
      <c r="E209" s="2">
        <v>24.7</v>
      </c>
      <c r="F209" s="2">
        <v>35.93</v>
      </c>
    </row>
    <row r="210" spans="1:6" x14ac:dyDescent="0.3">
      <c r="A210" s="95">
        <v>45042</v>
      </c>
      <c r="B210" s="96">
        <v>0.47275462962962966</v>
      </c>
      <c r="C210" s="2">
        <v>6.28</v>
      </c>
      <c r="D210" s="2">
        <v>6.74</v>
      </c>
      <c r="E210" s="2">
        <v>24.71</v>
      </c>
      <c r="F210" s="2">
        <v>35.869999999999997</v>
      </c>
    </row>
    <row r="211" spans="1:6" x14ac:dyDescent="0.3">
      <c r="A211" s="95">
        <v>45042</v>
      </c>
      <c r="B211" s="96">
        <v>0.47344907407407405</v>
      </c>
      <c r="C211" s="2">
        <v>6.28</v>
      </c>
      <c r="D211" s="2">
        <v>6.74</v>
      </c>
      <c r="E211" s="2">
        <v>24.72</v>
      </c>
      <c r="F211" s="2">
        <v>35.729999999999997</v>
      </c>
    </row>
    <row r="212" spans="1:6" x14ac:dyDescent="0.3">
      <c r="A212" s="95">
        <v>45042</v>
      </c>
      <c r="B212" s="96">
        <v>0.47414351851851855</v>
      </c>
      <c r="C212" s="2">
        <v>6.28</v>
      </c>
      <c r="D212" s="2">
        <v>6.74</v>
      </c>
      <c r="E212" s="2">
        <v>24.72</v>
      </c>
      <c r="F212" s="2">
        <v>35.58</v>
      </c>
    </row>
    <row r="213" spans="1:6" x14ac:dyDescent="0.3">
      <c r="A213" s="95">
        <v>45042</v>
      </c>
      <c r="B213" s="96">
        <v>0.47483796296296293</v>
      </c>
      <c r="C213" s="2">
        <v>6.28</v>
      </c>
      <c r="D213" s="2">
        <v>6.74</v>
      </c>
      <c r="E213" s="2">
        <v>24.72</v>
      </c>
      <c r="F213" s="2">
        <v>35.47</v>
      </c>
    </row>
    <row r="214" spans="1:6" x14ac:dyDescent="0.3">
      <c r="A214" s="95">
        <v>45042</v>
      </c>
      <c r="B214" s="96">
        <v>0.47553240740740743</v>
      </c>
      <c r="C214" s="2">
        <v>6.28</v>
      </c>
      <c r="D214" s="2">
        <v>6.74</v>
      </c>
      <c r="E214" s="2">
        <v>24.72</v>
      </c>
      <c r="F214" s="2">
        <v>35.47</v>
      </c>
    </row>
    <row r="215" spans="1:6" x14ac:dyDescent="0.3">
      <c r="A215" s="95">
        <v>45042</v>
      </c>
      <c r="B215" s="96">
        <v>0.47622685185185182</v>
      </c>
      <c r="C215" s="2">
        <v>6.28</v>
      </c>
      <c r="D215" s="2">
        <v>6.74</v>
      </c>
      <c r="E215" s="2">
        <v>24.72</v>
      </c>
      <c r="F215" s="2">
        <v>35.36</v>
      </c>
    </row>
    <row r="216" spans="1:6" x14ac:dyDescent="0.3">
      <c r="A216" s="95">
        <v>45042</v>
      </c>
      <c r="B216" s="96">
        <v>0.47692129629629632</v>
      </c>
      <c r="C216" s="2">
        <v>6.28</v>
      </c>
      <c r="D216" s="2">
        <v>6.74</v>
      </c>
      <c r="E216" s="2">
        <v>24.73</v>
      </c>
      <c r="F216" s="2">
        <v>35.299999999999997</v>
      </c>
    </row>
    <row r="217" spans="1:6" x14ac:dyDescent="0.3">
      <c r="A217" s="95">
        <v>45042</v>
      </c>
      <c r="B217" s="96">
        <v>0.4776157407407407</v>
      </c>
      <c r="C217" s="2">
        <v>6.28</v>
      </c>
      <c r="D217" s="2">
        <v>6.74</v>
      </c>
      <c r="E217" s="2">
        <v>24.73</v>
      </c>
      <c r="F217" s="2">
        <v>35.15</v>
      </c>
    </row>
    <row r="218" spans="1:6" x14ac:dyDescent="0.3">
      <c r="A218" s="95">
        <v>45042</v>
      </c>
      <c r="B218" s="96">
        <v>0.4783101851851852</v>
      </c>
      <c r="C218" s="2">
        <v>6.28</v>
      </c>
      <c r="D218" s="2">
        <v>6.74</v>
      </c>
      <c r="E218" s="2">
        <v>24.73</v>
      </c>
      <c r="F218" s="2">
        <v>35.06</v>
      </c>
    </row>
    <row r="219" spans="1:6" x14ac:dyDescent="0.3">
      <c r="A219" s="95">
        <v>45042</v>
      </c>
      <c r="B219" s="96">
        <v>0.47900462962962959</v>
      </c>
      <c r="C219" s="2">
        <v>6.28</v>
      </c>
      <c r="D219" s="2">
        <v>6.74</v>
      </c>
      <c r="E219" s="2">
        <v>24.73</v>
      </c>
      <c r="F219" s="2">
        <v>35.06</v>
      </c>
    </row>
    <row r="220" spans="1:6" x14ac:dyDescent="0.3">
      <c r="A220" s="95">
        <v>45042</v>
      </c>
      <c r="B220" s="96">
        <v>0.47969907407407408</v>
      </c>
      <c r="C220" s="2">
        <v>6.28</v>
      </c>
      <c r="D220" s="2">
        <v>6.74</v>
      </c>
      <c r="E220" s="2">
        <v>24.73</v>
      </c>
      <c r="F220" s="2">
        <v>35.049999999999997</v>
      </c>
    </row>
    <row r="221" spans="1:6" x14ac:dyDescent="0.3">
      <c r="A221" s="95">
        <v>45042</v>
      </c>
      <c r="B221" s="96">
        <v>0.48039351851851847</v>
      </c>
      <c r="C221" s="2">
        <v>6.27</v>
      </c>
      <c r="D221" s="2">
        <v>6.74</v>
      </c>
      <c r="E221" s="2">
        <v>24.73</v>
      </c>
      <c r="F221" s="2">
        <v>35.07</v>
      </c>
    </row>
    <row r="222" spans="1:6" x14ac:dyDescent="0.3">
      <c r="A222" s="95">
        <v>45042</v>
      </c>
      <c r="B222" s="96">
        <v>0.48108796296296297</v>
      </c>
      <c r="C222" s="2">
        <v>6.28</v>
      </c>
      <c r="D222" s="2">
        <v>6.74</v>
      </c>
      <c r="E222" s="2">
        <v>24.72</v>
      </c>
      <c r="F222" s="2">
        <v>35.11</v>
      </c>
    </row>
    <row r="223" spans="1:6" x14ac:dyDescent="0.3">
      <c r="A223" s="95">
        <v>45042</v>
      </c>
      <c r="B223" s="96">
        <v>0.48178240740740735</v>
      </c>
      <c r="C223" s="2">
        <v>6.28</v>
      </c>
      <c r="D223" s="2">
        <v>6.74</v>
      </c>
      <c r="E223" s="2">
        <v>24.73</v>
      </c>
      <c r="F223" s="2">
        <v>35</v>
      </c>
    </row>
    <row r="224" spans="1:6" x14ac:dyDescent="0.3">
      <c r="A224" s="95">
        <v>45042</v>
      </c>
      <c r="B224" s="96">
        <v>0.48247685185185185</v>
      </c>
      <c r="C224" s="2">
        <v>6.28</v>
      </c>
      <c r="D224" s="2">
        <v>6.74</v>
      </c>
      <c r="E224" s="2">
        <v>24.72</v>
      </c>
      <c r="F224" s="2">
        <v>34.909999999999997</v>
      </c>
    </row>
    <row r="225" spans="1:6" x14ac:dyDescent="0.3">
      <c r="A225" s="95">
        <v>45042</v>
      </c>
      <c r="B225" s="96">
        <v>0.48317129629629635</v>
      </c>
      <c r="C225" s="2">
        <v>6.28</v>
      </c>
      <c r="D225" s="2">
        <v>6.74</v>
      </c>
      <c r="E225" s="2">
        <v>24.72</v>
      </c>
      <c r="F225" s="2">
        <v>34.92</v>
      </c>
    </row>
    <row r="226" spans="1:6" x14ac:dyDescent="0.3">
      <c r="A226" s="95">
        <v>45042</v>
      </c>
      <c r="B226" s="96">
        <v>0.48386574074074074</v>
      </c>
      <c r="C226" s="2">
        <v>6.28</v>
      </c>
      <c r="D226" s="2">
        <v>6.74</v>
      </c>
      <c r="E226" s="2">
        <v>24.72</v>
      </c>
      <c r="F226" s="2">
        <v>34.94</v>
      </c>
    </row>
    <row r="227" spans="1:6" x14ac:dyDescent="0.3">
      <c r="A227" s="95">
        <v>45042</v>
      </c>
      <c r="B227" s="96">
        <v>0.48456018518518523</v>
      </c>
      <c r="C227" s="2">
        <v>6.28</v>
      </c>
      <c r="D227" s="2">
        <v>6.74</v>
      </c>
      <c r="E227" s="2">
        <v>24.72</v>
      </c>
      <c r="F227" s="2">
        <v>34.89</v>
      </c>
    </row>
    <row r="228" spans="1:6" x14ac:dyDescent="0.3">
      <c r="A228" s="95">
        <v>45042</v>
      </c>
      <c r="B228" s="96">
        <v>0.48525462962962962</v>
      </c>
      <c r="C228" s="2">
        <v>6.28</v>
      </c>
      <c r="D228" s="2">
        <v>6.74</v>
      </c>
      <c r="E228" s="2">
        <v>24.72</v>
      </c>
      <c r="F228" s="2">
        <v>34.85</v>
      </c>
    </row>
    <row r="229" spans="1:6" x14ac:dyDescent="0.3">
      <c r="A229" s="95">
        <v>45042</v>
      </c>
      <c r="B229" s="96">
        <v>0.48594907407407412</v>
      </c>
      <c r="C229" s="2">
        <v>6.28</v>
      </c>
      <c r="D229" s="2">
        <v>6.74</v>
      </c>
      <c r="E229" s="2">
        <v>24.72</v>
      </c>
      <c r="F229" s="2">
        <v>34.97</v>
      </c>
    </row>
    <row r="230" spans="1:6" x14ac:dyDescent="0.3">
      <c r="A230" s="95">
        <v>45042</v>
      </c>
      <c r="B230" s="96">
        <v>0.4866435185185185</v>
      </c>
      <c r="C230" s="2">
        <v>6.28</v>
      </c>
      <c r="D230" s="2">
        <v>6.74</v>
      </c>
      <c r="E230" s="2">
        <v>24.73</v>
      </c>
      <c r="F230" s="2">
        <v>35</v>
      </c>
    </row>
    <row r="231" spans="1:6" x14ac:dyDescent="0.3">
      <c r="A231" s="95">
        <v>45042</v>
      </c>
      <c r="B231" s="96">
        <v>0.487337962962963</v>
      </c>
      <c r="C231" s="2">
        <v>6.28</v>
      </c>
      <c r="D231" s="2">
        <v>6.74</v>
      </c>
      <c r="E231" s="2">
        <v>24.72</v>
      </c>
      <c r="F231" s="2">
        <v>35.049999999999997</v>
      </c>
    </row>
    <row r="232" spans="1:6" x14ac:dyDescent="0.3">
      <c r="A232" s="95">
        <v>45042</v>
      </c>
      <c r="B232" s="96">
        <v>0.48803240740740739</v>
      </c>
      <c r="C232" s="2">
        <v>6.28</v>
      </c>
      <c r="D232" s="2">
        <v>6.74</v>
      </c>
      <c r="E232" s="2">
        <v>24.72</v>
      </c>
      <c r="F232" s="2">
        <v>35.11</v>
      </c>
    </row>
    <row r="233" spans="1:6" x14ac:dyDescent="0.3">
      <c r="A233" s="95">
        <v>45042</v>
      </c>
      <c r="B233" s="96">
        <v>0.48872685185185188</v>
      </c>
      <c r="C233" s="2">
        <v>6.28</v>
      </c>
      <c r="D233" s="2">
        <v>6.74</v>
      </c>
      <c r="E233" s="2">
        <v>24.73</v>
      </c>
      <c r="F233" s="2">
        <v>35.06</v>
      </c>
    </row>
    <row r="234" spans="1:6" x14ac:dyDescent="0.3">
      <c r="A234" s="95">
        <v>45042</v>
      </c>
      <c r="B234" s="96">
        <v>0.48942129629629627</v>
      </c>
      <c r="C234" s="2">
        <v>6.28</v>
      </c>
      <c r="D234" s="2">
        <v>6.74</v>
      </c>
      <c r="E234" s="2">
        <v>24.72</v>
      </c>
      <c r="F234" s="2">
        <v>34.979999999999997</v>
      </c>
    </row>
    <row r="235" spans="1:6" x14ac:dyDescent="0.3">
      <c r="A235" s="95">
        <v>45042</v>
      </c>
      <c r="B235" s="96">
        <v>0.49011574074074077</v>
      </c>
      <c r="C235" s="2">
        <v>6.28</v>
      </c>
      <c r="D235" s="2">
        <v>6.74</v>
      </c>
      <c r="E235" s="2">
        <v>24.72</v>
      </c>
      <c r="F235" s="2">
        <v>34.93</v>
      </c>
    </row>
    <row r="236" spans="1:6" x14ac:dyDescent="0.3">
      <c r="A236" s="95">
        <v>45042</v>
      </c>
      <c r="B236" s="96">
        <v>0.49081018518518515</v>
      </c>
      <c r="C236" s="2">
        <v>6.28</v>
      </c>
      <c r="D236" s="2">
        <v>6.74</v>
      </c>
      <c r="E236" s="2">
        <v>24.72</v>
      </c>
      <c r="F236" s="2">
        <v>34.92</v>
      </c>
    </row>
    <row r="237" spans="1:6" x14ac:dyDescent="0.3">
      <c r="A237" s="95">
        <v>45042</v>
      </c>
      <c r="B237" s="96">
        <v>0.49150462962962965</v>
      </c>
      <c r="C237" s="2">
        <v>6.28</v>
      </c>
      <c r="D237" s="2">
        <v>6.74</v>
      </c>
      <c r="E237" s="2">
        <v>24.72</v>
      </c>
      <c r="F237" s="2">
        <v>34.92</v>
      </c>
    </row>
    <row r="238" spans="1:6" x14ac:dyDescent="0.3">
      <c r="A238" s="95">
        <v>45042</v>
      </c>
      <c r="B238" s="96">
        <v>0.49219907407407404</v>
      </c>
      <c r="C238" s="2">
        <v>6.28</v>
      </c>
      <c r="D238" s="2">
        <v>6.74</v>
      </c>
      <c r="E238" s="2">
        <v>24.72</v>
      </c>
      <c r="F238" s="2">
        <v>34.86</v>
      </c>
    </row>
    <row r="239" spans="1:6" x14ac:dyDescent="0.3">
      <c r="A239" s="95">
        <v>45042</v>
      </c>
      <c r="B239" s="96">
        <v>0.49289351851851854</v>
      </c>
      <c r="C239" s="2">
        <v>6.28</v>
      </c>
      <c r="D239" s="2">
        <v>6.74</v>
      </c>
      <c r="E239" s="2">
        <v>24.72</v>
      </c>
      <c r="F239" s="2">
        <v>34.86</v>
      </c>
    </row>
    <row r="240" spans="1:6" x14ac:dyDescent="0.3">
      <c r="A240" s="95">
        <v>45042</v>
      </c>
      <c r="B240" s="96">
        <v>0.49358796296296298</v>
      </c>
      <c r="C240" s="2">
        <v>6.28</v>
      </c>
      <c r="D240" s="2">
        <v>6.74</v>
      </c>
      <c r="E240" s="2">
        <v>24.72</v>
      </c>
      <c r="F240" s="2">
        <v>34.89</v>
      </c>
    </row>
    <row r="241" spans="1:6" x14ac:dyDescent="0.3">
      <c r="A241" s="95">
        <v>45042</v>
      </c>
      <c r="B241" s="96">
        <v>0.49428240740740742</v>
      </c>
      <c r="C241" s="2">
        <v>6.28</v>
      </c>
      <c r="D241" s="2">
        <v>6.74</v>
      </c>
      <c r="E241" s="2">
        <v>24.72</v>
      </c>
      <c r="F241" s="2">
        <v>34.840000000000003</v>
      </c>
    </row>
    <row r="242" spans="1:6" x14ac:dyDescent="0.3">
      <c r="A242" s="95">
        <v>45042</v>
      </c>
      <c r="B242" s="96">
        <v>0.49497685185185186</v>
      </c>
      <c r="C242" s="2">
        <v>6.28</v>
      </c>
      <c r="D242" s="2">
        <v>6.74</v>
      </c>
      <c r="E242" s="2">
        <v>24.72</v>
      </c>
      <c r="F242" s="2">
        <v>34.85</v>
      </c>
    </row>
    <row r="243" spans="1:6" x14ac:dyDescent="0.3">
      <c r="A243" s="95">
        <v>45042</v>
      </c>
      <c r="B243" s="96">
        <v>0.4956712962962963</v>
      </c>
      <c r="C243" s="2">
        <v>6.28</v>
      </c>
      <c r="D243" s="2">
        <v>6.74</v>
      </c>
      <c r="E243" s="2">
        <v>24.71</v>
      </c>
      <c r="F243" s="2">
        <v>34.85</v>
      </c>
    </row>
    <row r="244" spans="1:6" x14ac:dyDescent="0.3">
      <c r="A244" s="95">
        <v>45042</v>
      </c>
      <c r="B244" s="96">
        <v>0.49636574074074075</v>
      </c>
      <c r="C244" s="2">
        <v>6.28</v>
      </c>
      <c r="D244" s="2">
        <v>6.74</v>
      </c>
      <c r="E244" s="2">
        <v>24.71</v>
      </c>
      <c r="F244" s="2">
        <v>34.81</v>
      </c>
    </row>
    <row r="245" spans="1:6" x14ac:dyDescent="0.3">
      <c r="A245" s="95">
        <v>45042</v>
      </c>
      <c r="B245" s="96">
        <v>0.49706018518518519</v>
      </c>
      <c r="C245" s="2">
        <v>6.28</v>
      </c>
      <c r="D245" s="2">
        <v>6.74</v>
      </c>
      <c r="E245" s="2">
        <v>24.72</v>
      </c>
      <c r="F245" s="2">
        <v>34.86</v>
      </c>
    </row>
    <row r="246" spans="1:6" x14ac:dyDescent="0.3">
      <c r="A246" s="95">
        <v>45042</v>
      </c>
      <c r="B246" s="96">
        <v>0.49775462962962963</v>
      </c>
      <c r="C246" s="2">
        <v>6.28</v>
      </c>
      <c r="D246" s="2">
        <v>6.74</v>
      </c>
      <c r="E246" s="2">
        <v>24.72</v>
      </c>
      <c r="F246" s="2">
        <v>34.89</v>
      </c>
    </row>
    <row r="247" spans="1:6" x14ac:dyDescent="0.3">
      <c r="A247" s="95">
        <v>45042</v>
      </c>
      <c r="B247" s="96">
        <v>0.49844907407407407</v>
      </c>
      <c r="C247" s="2">
        <v>6.28</v>
      </c>
      <c r="D247" s="2">
        <v>6.74</v>
      </c>
      <c r="E247" s="2">
        <v>24.72</v>
      </c>
      <c r="F247" s="2">
        <v>34.9</v>
      </c>
    </row>
    <row r="248" spans="1:6" x14ac:dyDescent="0.3">
      <c r="A248" s="95">
        <v>45042</v>
      </c>
      <c r="B248" s="96">
        <v>0.49914351851851851</v>
      </c>
      <c r="C248" s="2">
        <v>6.28</v>
      </c>
      <c r="D248" s="2">
        <v>6.74</v>
      </c>
      <c r="E248" s="2">
        <v>24.71</v>
      </c>
      <c r="F248" s="2">
        <v>34.840000000000003</v>
      </c>
    </row>
    <row r="249" spans="1:6" x14ac:dyDescent="0.3">
      <c r="A249" s="95">
        <v>45042</v>
      </c>
      <c r="B249" s="96">
        <v>0.49983796296296296</v>
      </c>
      <c r="C249" s="2">
        <v>6.28</v>
      </c>
      <c r="D249" s="2">
        <v>6.74</v>
      </c>
      <c r="E249" s="2">
        <v>24.71</v>
      </c>
      <c r="F249" s="2">
        <v>34.79</v>
      </c>
    </row>
    <row r="250" spans="1:6" x14ac:dyDescent="0.3">
      <c r="A250" s="95">
        <v>45042</v>
      </c>
      <c r="B250" s="96">
        <v>0.50053240740740745</v>
      </c>
      <c r="C250" s="2">
        <v>6.28</v>
      </c>
      <c r="D250" s="2">
        <v>6.74</v>
      </c>
      <c r="E250" s="2">
        <v>24.72</v>
      </c>
      <c r="F250" s="2">
        <v>34.81</v>
      </c>
    </row>
    <row r="251" spans="1:6" x14ac:dyDescent="0.3">
      <c r="A251" s="95">
        <v>45042</v>
      </c>
      <c r="B251" s="96">
        <v>0.50122685185185178</v>
      </c>
      <c r="C251" s="2">
        <v>6.28</v>
      </c>
      <c r="D251" s="2">
        <v>6.74</v>
      </c>
      <c r="E251" s="2">
        <v>24.71</v>
      </c>
      <c r="F251" s="2">
        <v>34.78</v>
      </c>
    </row>
    <row r="252" spans="1:6" x14ac:dyDescent="0.3">
      <c r="A252" s="95">
        <v>45042</v>
      </c>
      <c r="B252" s="96">
        <v>0.50192129629629634</v>
      </c>
      <c r="C252" s="2">
        <v>6.28</v>
      </c>
      <c r="D252" s="2">
        <v>6.74</v>
      </c>
      <c r="E252" s="2">
        <v>24.71</v>
      </c>
      <c r="F252" s="2">
        <v>34.83</v>
      </c>
    </row>
    <row r="253" spans="1:6" x14ac:dyDescent="0.3">
      <c r="A253" s="95">
        <v>45042</v>
      </c>
      <c r="B253" s="96">
        <v>0.50261574074074067</v>
      </c>
      <c r="C253" s="2">
        <v>6.28</v>
      </c>
      <c r="D253" s="2">
        <v>6.74</v>
      </c>
      <c r="E253" s="2">
        <v>24.72</v>
      </c>
      <c r="F253" s="2">
        <v>34.83</v>
      </c>
    </row>
    <row r="254" spans="1:6" x14ac:dyDescent="0.3">
      <c r="A254" s="95">
        <v>45042</v>
      </c>
      <c r="B254" s="96">
        <v>0.50331018518518522</v>
      </c>
      <c r="C254" s="2">
        <v>6.28</v>
      </c>
      <c r="D254" s="2">
        <v>6.74</v>
      </c>
      <c r="E254" s="2">
        <v>24.71</v>
      </c>
      <c r="F254" s="2">
        <v>34.82</v>
      </c>
    </row>
    <row r="255" spans="1:6" x14ac:dyDescent="0.3">
      <c r="A255" s="95">
        <v>45042</v>
      </c>
      <c r="B255" s="96">
        <v>0.50400462962962966</v>
      </c>
      <c r="C255" s="2">
        <v>6.28</v>
      </c>
      <c r="D255" s="2">
        <v>6.74</v>
      </c>
      <c r="E255" s="2">
        <v>24.71</v>
      </c>
      <c r="F255" s="2">
        <v>34.86</v>
      </c>
    </row>
    <row r="256" spans="1:6" x14ac:dyDescent="0.3">
      <c r="A256" s="95">
        <v>45042</v>
      </c>
      <c r="B256" s="96">
        <v>0.50469907407407411</v>
      </c>
      <c r="C256" s="2">
        <v>6.28</v>
      </c>
      <c r="D256" s="2">
        <v>6.74</v>
      </c>
      <c r="E256" s="2">
        <v>24.71</v>
      </c>
      <c r="F256" s="2">
        <v>34.909999999999997</v>
      </c>
    </row>
    <row r="257" spans="1:6" x14ac:dyDescent="0.3">
      <c r="A257" s="95">
        <v>45042</v>
      </c>
      <c r="B257" s="96">
        <v>0.50539351851851855</v>
      </c>
      <c r="C257" s="2">
        <v>6.28</v>
      </c>
      <c r="D257" s="2">
        <v>6.74</v>
      </c>
      <c r="E257" s="2">
        <v>24.71</v>
      </c>
      <c r="F257" s="2">
        <v>34.909999999999997</v>
      </c>
    </row>
    <row r="258" spans="1:6" x14ac:dyDescent="0.3">
      <c r="A258" s="95">
        <v>45042</v>
      </c>
      <c r="B258" s="96">
        <v>0.50608796296296299</v>
      </c>
      <c r="C258" s="2">
        <v>6.28</v>
      </c>
      <c r="D258" s="2">
        <v>6.74</v>
      </c>
      <c r="E258" s="2">
        <v>24.71</v>
      </c>
      <c r="F258" s="2">
        <v>34.840000000000003</v>
      </c>
    </row>
    <row r="259" spans="1:6" x14ac:dyDescent="0.3">
      <c r="A259" s="95">
        <v>45042</v>
      </c>
      <c r="B259" s="96">
        <v>0.50678240740740743</v>
      </c>
      <c r="C259" s="2">
        <v>6.28</v>
      </c>
      <c r="D259" s="2">
        <v>6.74</v>
      </c>
      <c r="E259" s="2">
        <v>24.71</v>
      </c>
      <c r="F259" s="2">
        <v>34.880000000000003</v>
      </c>
    </row>
    <row r="260" spans="1:6" x14ac:dyDescent="0.3">
      <c r="A260" s="95">
        <v>45042</v>
      </c>
      <c r="B260" s="96">
        <v>0.50747685185185187</v>
      </c>
      <c r="C260" s="2">
        <v>6.28</v>
      </c>
      <c r="D260" s="2">
        <v>6.74</v>
      </c>
      <c r="E260" s="2">
        <v>24.71</v>
      </c>
      <c r="F260" s="2">
        <v>34.9</v>
      </c>
    </row>
    <row r="261" spans="1:6" x14ac:dyDescent="0.3">
      <c r="A261" s="95">
        <v>45042</v>
      </c>
      <c r="B261" s="96">
        <v>0.50817129629629632</v>
      </c>
      <c r="C261" s="2">
        <v>6.28</v>
      </c>
      <c r="D261" s="2">
        <v>6.74</v>
      </c>
      <c r="E261" s="2">
        <v>24.71</v>
      </c>
      <c r="F261" s="2">
        <v>34.93</v>
      </c>
    </row>
    <row r="262" spans="1:6" x14ac:dyDescent="0.3">
      <c r="A262" s="95">
        <v>45042</v>
      </c>
      <c r="B262" s="96">
        <v>0.50886574074074076</v>
      </c>
      <c r="C262" s="2">
        <v>6.28</v>
      </c>
      <c r="D262" s="2">
        <v>6.74</v>
      </c>
      <c r="E262" s="2">
        <v>24.71</v>
      </c>
      <c r="F262" s="2">
        <v>34.86</v>
      </c>
    </row>
    <row r="263" spans="1:6" x14ac:dyDescent="0.3">
      <c r="A263" s="95">
        <v>45042</v>
      </c>
      <c r="B263" s="96">
        <v>0.5095601851851852</v>
      </c>
      <c r="C263" s="2">
        <v>6.28</v>
      </c>
      <c r="D263" s="2">
        <v>6.74</v>
      </c>
      <c r="E263" s="2">
        <v>24.71</v>
      </c>
      <c r="F263" s="2">
        <v>34.86</v>
      </c>
    </row>
    <row r="264" spans="1:6" x14ac:dyDescent="0.3">
      <c r="A264" s="95">
        <v>45042</v>
      </c>
      <c r="B264" s="96">
        <v>0.51025462962962964</v>
      </c>
      <c r="C264" s="2">
        <v>6.28</v>
      </c>
      <c r="D264" s="2">
        <v>6.74</v>
      </c>
      <c r="E264" s="2">
        <v>24.69</v>
      </c>
      <c r="F264" s="2">
        <v>34.9</v>
      </c>
    </row>
    <row r="265" spans="1:6" x14ac:dyDescent="0.3">
      <c r="A265" s="95">
        <v>45042</v>
      </c>
      <c r="B265" s="96">
        <v>0.51094907407407408</v>
      </c>
      <c r="C265" s="2">
        <v>6.28</v>
      </c>
      <c r="D265" s="2">
        <v>6.74</v>
      </c>
      <c r="E265" s="2">
        <v>24.71</v>
      </c>
      <c r="F265" s="2">
        <v>34.94</v>
      </c>
    </row>
    <row r="266" spans="1:6" x14ac:dyDescent="0.3">
      <c r="A266" s="95">
        <v>45042</v>
      </c>
      <c r="B266" s="96">
        <v>0.51164351851851853</v>
      </c>
      <c r="C266" s="2">
        <v>6.28</v>
      </c>
      <c r="D266" s="2">
        <v>6.74</v>
      </c>
      <c r="E266" s="2">
        <v>24.71</v>
      </c>
      <c r="F266" s="2">
        <v>34.85</v>
      </c>
    </row>
    <row r="267" spans="1:6" x14ac:dyDescent="0.3">
      <c r="A267" s="95">
        <v>45042</v>
      </c>
      <c r="B267" s="96">
        <v>0.51233796296296297</v>
      </c>
      <c r="C267" s="2">
        <v>6.28</v>
      </c>
      <c r="D267" s="2">
        <v>6.74</v>
      </c>
      <c r="E267" s="2">
        <v>24.71</v>
      </c>
      <c r="F267" s="2">
        <v>34.799999999999997</v>
      </c>
    </row>
    <row r="268" spans="1:6" x14ac:dyDescent="0.3">
      <c r="A268" s="95">
        <v>45042</v>
      </c>
      <c r="B268" s="96">
        <v>0.51303240740740741</v>
      </c>
      <c r="C268" s="2">
        <v>6.28</v>
      </c>
      <c r="D268" s="2">
        <v>6.74</v>
      </c>
      <c r="E268" s="2">
        <v>24.71</v>
      </c>
      <c r="F268" s="2">
        <v>34.82</v>
      </c>
    </row>
    <row r="269" spans="1:6" x14ac:dyDescent="0.3">
      <c r="A269" s="95">
        <v>45042</v>
      </c>
      <c r="B269" s="96">
        <v>0.51372685185185185</v>
      </c>
      <c r="C269" s="2">
        <v>6.28</v>
      </c>
      <c r="D269" s="2">
        <v>6.74</v>
      </c>
      <c r="E269" s="2">
        <v>24.71</v>
      </c>
      <c r="F269" s="2">
        <v>34.85</v>
      </c>
    </row>
    <row r="270" spans="1:6" x14ac:dyDescent="0.3">
      <c r="A270" s="95">
        <v>45042</v>
      </c>
      <c r="B270" s="96">
        <v>0.51442129629629629</v>
      </c>
      <c r="C270" s="2">
        <v>6.28</v>
      </c>
      <c r="D270" s="2">
        <v>6.74</v>
      </c>
      <c r="E270" s="2">
        <v>24.71</v>
      </c>
      <c r="F270" s="2">
        <v>34.880000000000003</v>
      </c>
    </row>
    <row r="271" spans="1:6" x14ac:dyDescent="0.3">
      <c r="A271" s="95">
        <v>45042</v>
      </c>
      <c r="B271" s="96">
        <v>0.51511574074074074</v>
      </c>
      <c r="C271" s="2">
        <v>6.28</v>
      </c>
      <c r="D271" s="2">
        <v>6.74</v>
      </c>
      <c r="E271" s="2">
        <v>24.71</v>
      </c>
      <c r="F271" s="2">
        <v>34.86</v>
      </c>
    </row>
    <row r="272" spans="1:6" x14ac:dyDescent="0.3">
      <c r="A272" s="95">
        <v>45042</v>
      </c>
      <c r="B272" s="96">
        <v>0.51581018518518518</v>
      </c>
      <c r="C272" s="2">
        <v>6.28</v>
      </c>
      <c r="D272" s="2">
        <v>6.74</v>
      </c>
      <c r="E272" s="2">
        <v>24.71</v>
      </c>
      <c r="F272" s="2">
        <v>34.81</v>
      </c>
    </row>
    <row r="273" spans="1:6" x14ac:dyDescent="0.3">
      <c r="A273" s="95">
        <v>45042</v>
      </c>
      <c r="B273" s="96">
        <v>0.51650462962962962</v>
      </c>
      <c r="C273" s="2">
        <v>6.28</v>
      </c>
      <c r="D273" s="2">
        <v>6.74</v>
      </c>
      <c r="E273" s="2">
        <v>24.71</v>
      </c>
      <c r="F273" s="2">
        <v>34.83</v>
      </c>
    </row>
    <row r="274" spans="1:6" x14ac:dyDescent="0.3">
      <c r="A274" s="95">
        <v>45042</v>
      </c>
      <c r="B274" s="96">
        <v>0.51719907407407406</v>
      </c>
      <c r="C274" s="2">
        <v>6.28</v>
      </c>
      <c r="D274" s="2">
        <v>6.74</v>
      </c>
      <c r="E274" s="2">
        <v>24.69</v>
      </c>
      <c r="F274" s="2">
        <v>34.92</v>
      </c>
    </row>
    <row r="275" spans="1:6" x14ac:dyDescent="0.3">
      <c r="A275" s="95">
        <v>45042</v>
      </c>
      <c r="B275" s="96">
        <v>0.5178935185185185</v>
      </c>
      <c r="C275" s="2">
        <v>6.28</v>
      </c>
      <c r="D275" s="2">
        <v>6.74</v>
      </c>
      <c r="E275" s="2">
        <v>24.7</v>
      </c>
      <c r="F275" s="2">
        <v>34.96</v>
      </c>
    </row>
    <row r="276" spans="1:6" x14ac:dyDescent="0.3">
      <c r="A276" s="95">
        <v>45042</v>
      </c>
      <c r="B276" s="96">
        <v>0.51858796296296295</v>
      </c>
      <c r="C276" s="2">
        <v>6.28</v>
      </c>
      <c r="D276" s="2">
        <v>6.74</v>
      </c>
      <c r="E276" s="2">
        <v>24.71</v>
      </c>
      <c r="F276" s="2">
        <v>34.99</v>
      </c>
    </row>
    <row r="277" spans="1:6" x14ac:dyDescent="0.3">
      <c r="A277" s="95">
        <v>45042</v>
      </c>
      <c r="B277" s="96">
        <v>0.51928240740740739</v>
      </c>
      <c r="C277" s="2">
        <v>6.28</v>
      </c>
      <c r="D277" s="2">
        <v>6.74</v>
      </c>
      <c r="E277" s="2">
        <v>24.71</v>
      </c>
      <c r="F277" s="2">
        <v>34.89</v>
      </c>
    </row>
    <row r="278" spans="1:6" x14ac:dyDescent="0.3">
      <c r="A278" s="95">
        <v>45042</v>
      </c>
      <c r="B278" s="96">
        <v>0.51997685185185183</v>
      </c>
      <c r="C278" s="2">
        <v>6.28</v>
      </c>
      <c r="D278" s="2">
        <v>6.74</v>
      </c>
      <c r="E278" s="2">
        <v>24.71</v>
      </c>
      <c r="F278" s="2">
        <v>34.81</v>
      </c>
    </row>
    <row r="279" spans="1:6" x14ac:dyDescent="0.3">
      <c r="A279" s="95">
        <v>45042</v>
      </c>
      <c r="B279" s="96">
        <v>0.52067129629629627</v>
      </c>
      <c r="C279" s="2">
        <v>6.27</v>
      </c>
      <c r="D279" s="2">
        <v>6.74</v>
      </c>
      <c r="E279" s="2">
        <v>24.71</v>
      </c>
      <c r="F279" s="2">
        <v>34.909999999999997</v>
      </c>
    </row>
    <row r="280" spans="1:6" x14ac:dyDescent="0.3">
      <c r="A280" s="95">
        <v>45042</v>
      </c>
      <c r="B280" s="96">
        <v>0.52136574074074071</v>
      </c>
      <c r="C280" s="2">
        <v>6.28</v>
      </c>
      <c r="D280" s="2">
        <v>6.74</v>
      </c>
      <c r="E280" s="2">
        <v>24.72</v>
      </c>
      <c r="F280" s="2">
        <v>34.950000000000003</v>
      </c>
    </row>
    <row r="281" spans="1:6" x14ac:dyDescent="0.3">
      <c r="A281" s="95">
        <v>45042</v>
      </c>
      <c r="B281" s="96">
        <v>0.52206018518518515</v>
      </c>
      <c r="C281" s="2">
        <v>6.28</v>
      </c>
      <c r="D281" s="2">
        <v>6.74</v>
      </c>
      <c r="E281" s="2">
        <v>24.7</v>
      </c>
      <c r="F281" s="2">
        <v>34.96</v>
      </c>
    </row>
    <row r="282" spans="1:6" x14ac:dyDescent="0.3">
      <c r="A282" s="95">
        <v>45042</v>
      </c>
      <c r="B282" s="96">
        <v>0.5227546296296296</v>
      </c>
      <c r="C282" s="2">
        <v>6.28</v>
      </c>
      <c r="D282" s="2">
        <v>6.74</v>
      </c>
      <c r="E282" s="2">
        <v>24.71</v>
      </c>
      <c r="F282" s="2">
        <v>35</v>
      </c>
    </row>
    <row r="283" spans="1:6" x14ac:dyDescent="0.3">
      <c r="A283" s="95">
        <v>45042</v>
      </c>
      <c r="B283" s="96">
        <v>0.52344907407407404</v>
      </c>
      <c r="C283" s="2">
        <v>6.28</v>
      </c>
      <c r="D283" s="2">
        <v>6.74</v>
      </c>
      <c r="E283" s="2">
        <v>24.72</v>
      </c>
      <c r="F283" s="2">
        <v>34.99</v>
      </c>
    </row>
    <row r="284" spans="1:6" x14ac:dyDescent="0.3">
      <c r="A284" s="95">
        <v>45042</v>
      </c>
      <c r="B284" s="96">
        <v>0.52414351851851848</v>
      </c>
      <c r="C284" s="2">
        <v>6.28</v>
      </c>
      <c r="D284" s="2">
        <v>6.74</v>
      </c>
      <c r="E284" s="2">
        <v>24.72</v>
      </c>
      <c r="F284" s="2">
        <v>34.96</v>
      </c>
    </row>
    <row r="285" spans="1:6" x14ac:dyDescent="0.3">
      <c r="A285" s="95">
        <v>45042</v>
      </c>
      <c r="B285" s="96">
        <v>0.52483796296296303</v>
      </c>
      <c r="C285" s="2">
        <v>6.28</v>
      </c>
      <c r="D285" s="2">
        <v>6.74</v>
      </c>
      <c r="E285" s="2">
        <v>24.71</v>
      </c>
      <c r="F285" s="2">
        <v>34.92</v>
      </c>
    </row>
    <row r="286" spans="1:6" x14ac:dyDescent="0.3">
      <c r="A286" s="95">
        <v>45042</v>
      </c>
      <c r="B286" s="96">
        <v>0.52553240740740736</v>
      </c>
      <c r="C286" s="2">
        <v>6.28</v>
      </c>
      <c r="D286" s="2">
        <v>6.74</v>
      </c>
      <c r="E286" s="2">
        <v>24.71</v>
      </c>
      <c r="F286" s="2">
        <v>34.950000000000003</v>
      </c>
    </row>
    <row r="287" spans="1:6" x14ac:dyDescent="0.3">
      <c r="A287" s="95">
        <v>45042</v>
      </c>
      <c r="B287" s="96">
        <v>0.52622685185185192</v>
      </c>
      <c r="C287" s="2">
        <v>6.28</v>
      </c>
      <c r="D287" s="2">
        <v>6.74</v>
      </c>
      <c r="E287" s="2">
        <v>24.71</v>
      </c>
      <c r="F287" s="2">
        <v>35</v>
      </c>
    </row>
    <row r="288" spans="1:6" x14ac:dyDescent="0.3">
      <c r="A288" s="95">
        <v>45042</v>
      </c>
      <c r="B288" s="96">
        <v>0.52692129629629625</v>
      </c>
      <c r="C288" s="2">
        <v>6.28</v>
      </c>
      <c r="D288" s="2">
        <v>6.74</v>
      </c>
      <c r="E288" s="2">
        <v>24.71</v>
      </c>
      <c r="F288" s="2">
        <v>34.96</v>
      </c>
    </row>
    <row r="289" spans="1:6" x14ac:dyDescent="0.3">
      <c r="A289" s="95">
        <v>45042</v>
      </c>
      <c r="B289" s="96">
        <v>0.5276157407407408</v>
      </c>
      <c r="C289" s="2">
        <v>6.28</v>
      </c>
      <c r="D289" s="2">
        <v>6.74</v>
      </c>
      <c r="E289" s="2">
        <v>24.71</v>
      </c>
      <c r="F289" s="2">
        <v>34.909999999999997</v>
      </c>
    </row>
    <row r="290" spans="1:6" x14ac:dyDescent="0.3">
      <c r="A290" s="95">
        <v>45042</v>
      </c>
      <c r="B290" s="96">
        <v>0.52831018518518513</v>
      </c>
      <c r="C290" s="2">
        <v>6.28</v>
      </c>
      <c r="D290" s="2">
        <v>6.74</v>
      </c>
      <c r="E290" s="2">
        <v>24.71</v>
      </c>
      <c r="F290" s="2">
        <v>34.85</v>
      </c>
    </row>
    <row r="292" spans="1:6" ht="30" customHeight="1" x14ac:dyDescent="0.3">
      <c r="A292" s="2" t="str">
        <f>A11</f>
        <v>Date</v>
      </c>
      <c r="C292" s="120" t="str">
        <f>C11</f>
        <v>Exhaust Flow [LPM]</v>
      </c>
      <c r="D292" s="120" t="str">
        <f t="shared" ref="D292:F292" si="0">D11</f>
        <v>Inlet Flow [LPM]</v>
      </c>
      <c r="E292" s="120" t="str">
        <f t="shared" si="0"/>
        <v>Temperature [C]</v>
      </c>
      <c r="F292" s="120" t="str">
        <f t="shared" si="0"/>
        <v>Humidity [%]</v>
      </c>
    </row>
    <row r="293" spans="1:6" x14ac:dyDescent="0.3">
      <c r="A293" s="95">
        <f>A12</f>
        <v>45042</v>
      </c>
      <c r="B293" s="2" t="s">
        <v>1</v>
      </c>
      <c r="C293" s="92">
        <f>AVERAGE(C13:C290)</f>
        <v>6.2797482014388262</v>
      </c>
      <c r="D293" s="92">
        <f t="shared" ref="D293:F293" si="1">AVERAGE(D13:D290)</f>
        <v>6.7399280575539651</v>
      </c>
      <c r="E293" s="92">
        <f t="shared" si="1"/>
        <v>24.565935251798589</v>
      </c>
      <c r="F293" s="92">
        <f t="shared" si="1"/>
        <v>36.7920143884892</v>
      </c>
    </row>
    <row r="294" spans="1:6" x14ac:dyDescent="0.3">
      <c r="B294" s="2" t="s">
        <v>79</v>
      </c>
      <c r="C294" s="92">
        <f>STDEV(C13:C290)</f>
        <v>1.5695363668706964E-3</v>
      </c>
      <c r="D294" s="92">
        <f t="shared" ref="D294:F294" si="2">STDEV(D13:D290)</f>
        <v>8.4665651843793971E-4</v>
      </c>
      <c r="E294" s="92">
        <f t="shared" si="2"/>
        <v>0.1651965991482657</v>
      </c>
      <c r="F294" s="92">
        <f t="shared" si="2"/>
        <v>1.2830214113686846</v>
      </c>
    </row>
  </sheetData>
  <mergeCells count="1">
    <mergeCell ref="A10:F10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459D7D-99F2-4F4F-A94D-59192F7253A1}">
  <dimension ref="A1:M297"/>
  <sheetViews>
    <sheetView workbookViewId="0">
      <pane ySplit="11" topLeftCell="A284" activePane="bottomLeft" state="frozen"/>
      <selection pane="bottomLeft" activeCell="H294" sqref="H294"/>
    </sheetView>
  </sheetViews>
  <sheetFormatPr defaultColWidth="9.109375" defaultRowHeight="15.6" x14ac:dyDescent="0.3"/>
  <cols>
    <col min="1" max="1" width="10.6640625" style="2" bestFit="1" customWidth="1"/>
    <col min="2" max="2" width="9.33203125" style="2" bestFit="1" customWidth="1"/>
    <col min="3" max="4" width="10.6640625" style="2" customWidth="1"/>
    <col min="5" max="5" width="12.6640625" style="2" customWidth="1"/>
    <col min="6" max="8" width="13.33203125" style="2" customWidth="1"/>
    <col min="9" max="9" width="9.6640625" style="2" customWidth="1"/>
    <col min="10" max="10" width="12.6640625" style="2" customWidth="1"/>
    <col min="11" max="11" width="10.6640625" style="2" customWidth="1"/>
    <col min="12" max="12" width="12.109375" style="2" customWidth="1"/>
    <col min="13" max="16384" width="9.109375" style="2"/>
  </cols>
  <sheetData>
    <row r="1" spans="1:12" x14ac:dyDescent="0.3">
      <c r="A1" s="2" t="s">
        <v>58</v>
      </c>
    </row>
    <row r="2" spans="1:12" x14ac:dyDescent="0.3">
      <c r="A2" s="2" t="s">
        <v>127</v>
      </c>
    </row>
    <row r="3" spans="1:12" x14ac:dyDescent="0.3">
      <c r="A3" s="2" t="s">
        <v>147</v>
      </c>
      <c r="D3" s="2" t="s">
        <v>148</v>
      </c>
    </row>
    <row r="4" spans="1:12" x14ac:dyDescent="0.3">
      <c r="A4" s="2" t="s">
        <v>62</v>
      </c>
    </row>
    <row r="5" spans="1:12" x14ac:dyDescent="0.3">
      <c r="A5" s="2" t="s">
        <v>63</v>
      </c>
    </row>
    <row r="6" spans="1:12" x14ac:dyDescent="0.3">
      <c r="A6" s="2" t="s">
        <v>64</v>
      </c>
    </row>
    <row r="8" spans="1:12" x14ac:dyDescent="0.3">
      <c r="A8" s="2" t="s">
        <v>130</v>
      </c>
    </row>
    <row r="9" spans="1:12" x14ac:dyDescent="0.3">
      <c r="A9" s="2" t="s">
        <v>149</v>
      </c>
    </row>
    <row r="10" spans="1:12" x14ac:dyDescent="0.3">
      <c r="A10" s="236" t="s">
        <v>150</v>
      </c>
      <c r="B10" s="236"/>
      <c r="C10" s="236"/>
      <c r="D10" s="236"/>
      <c r="E10" s="236"/>
      <c r="F10" s="236"/>
      <c r="G10" s="236"/>
    </row>
    <row r="11" spans="1:12" ht="30" customHeight="1" x14ac:dyDescent="0.3">
      <c r="A11" s="2" t="s">
        <v>0</v>
      </c>
      <c r="B11" s="2" t="s">
        <v>67</v>
      </c>
      <c r="C11" s="94" t="s">
        <v>68</v>
      </c>
      <c r="D11" s="94" t="s">
        <v>69</v>
      </c>
      <c r="E11" s="94" t="s">
        <v>70</v>
      </c>
      <c r="F11" s="94" t="s">
        <v>71</v>
      </c>
      <c r="G11" s="94" t="s">
        <v>72</v>
      </c>
      <c r="H11" s="94" t="s">
        <v>73</v>
      </c>
      <c r="I11" s="94" t="s">
        <v>74</v>
      </c>
      <c r="J11" s="94" t="s">
        <v>75</v>
      </c>
      <c r="K11" s="94" t="s">
        <v>133</v>
      </c>
      <c r="L11" s="94" t="s">
        <v>134</v>
      </c>
    </row>
    <row r="12" spans="1:12" x14ac:dyDescent="0.3">
      <c r="A12" s="95">
        <v>45043</v>
      </c>
      <c r="B12" s="96">
        <v>0.33148148148148149</v>
      </c>
      <c r="C12" s="2">
        <v>6.81</v>
      </c>
      <c r="D12" s="2">
        <v>6.04</v>
      </c>
      <c r="E12" s="2">
        <v>6.28</v>
      </c>
      <c r="F12" s="119">
        <v>-1.04</v>
      </c>
      <c r="G12" s="2">
        <v>2.91</v>
      </c>
      <c r="H12" s="2">
        <v>24.12</v>
      </c>
      <c r="I12" s="2">
        <v>41.64</v>
      </c>
      <c r="J12" s="2">
        <v>1.35</v>
      </c>
      <c r="K12" s="2">
        <v>-3.0000000000000001E-3</v>
      </c>
    </row>
    <row r="13" spans="1:12" x14ac:dyDescent="0.3">
      <c r="A13" s="95">
        <v>45043</v>
      </c>
      <c r="B13" s="96">
        <v>0.33217592592592593</v>
      </c>
      <c r="C13" s="2">
        <v>6.82</v>
      </c>
      <c r="D13" s="2">
        <v>6.04</v>
      </c>
      <c r="E13" s="2">
        <v>6.28</v>
      </c>
      <c r="F13" s="119">
        <v>-0.99</v>
      </c>
      <c r="G13" s="2">
        <v>2.94</v>
      </c>
      <c r="H13" s="2">
        <v>24.12</v>
      </c>
      <c r="I13" s="2">
        <v>41.76</v>
      </c>
      <c r="J13" s="2">
        <v>1.35</v>
      </c>
      <c r="K13" s="2">
        <v>-3.0000000000000001E-3</v>
      </c>
    </row>
    <row r="14" spans="1:12" x14ac:dyDescent="0.3">
      <c r="A14" s="95">
        <v>45043</v>
      </c>
      <c r="B14" s="96">
        <v>0.33287037037037037</v>
      </c>
      <c r="C14" s="2">
        <v>6.83</v>
      </c>
      <c r="D14" s="2">
        <v>6.04</v>
      </c>
      <c r="E14" s="2">
        <v>6.28</v>
      </c>
      <c r="F14" s="119">
        <v>-0.98</v>
      </c>
      <c r="G14" s="2">
        <v>2.94</v>
      </c>
      <c r="H14" s="2">
        <v>24.12</v>
      </c>
      <c r="I14" s="2">
        <v>41.84</v>
      </c>
      <c r="J14" s="2">
        <v>1.35</v>
      </c>
      <c r="K14" s="2">
        <v>-3.0000000000000001E-3</v>
      </c>
    </row>
    <row r="15" spans="1:12" x14ac:dyDescent="0.3">
      <c r="A15" s="95">
        <v>45043</v>
      </c>
      <c r="B15" s="96">
        <v>0.33356481481481487</v>
      </c>
      <c r="C15" s="2">
        <v>6.84</v>
      </c>
      <c r="D15" s="2">
        <v>6.04</v>
      </c>
      <c r="E15" s="2">
        <v>6.28</v>
      </c>
      <c r="F15" s="119">
        <v>-1.02</v>
      </c>
      <c r="G15" s="2">
        <v>2.92</v>
      </c>
      <c r="H15" s="2">
        <v>24.12</v>
      </c>
      <c r="I15" s="2">
        <v>41.93</v>
      </c>
      <c r="J15" s="2">
        <v>1.35</v>
      </c>
      <c r="K15" s="2">
        <v>-3.0000000000000001E-3</v>
      </c>
    </row>
    <row r="16" spans="1:12" x14ac:dyDescent="0.3">
      <c r="A16" s="95">
        <v>45043</v>
      </c>
      <c r="B16" s="96">
        <v>0.33425925925925926</v>
      </c>
      <c r="C16" s="2">
        <v>6.85</v>
      </c>
      <c r="D16" s="2">
        <v>6.04</v>
      </c>
      <c r="E16" s="2">
        <v>6.28</v>
      </c>
      <c r="F16" s="119">
        <v>-1.01</v>
      </c>
      <c r="G16" s="2">
        <v>2.92</v>
      </c>
      <c r="H16" s="2">
        <v>24.12</v>
      </c>
      <c r="I16" s="2">
        <v>42.05</v>
      </c>
      <c r="J16" s="2">
        <v>1.35</v>
      </c>
      <c r="K16" s="2">
        <v>-2E-3</v>
      </c>
    </row>
    <row r="17" spans="1:11" x14ac:dyDescent="0.3">
      <c r="A17" s="95">
        <v>45043</v>
      </c>
      <c r="B17" s="96">
        <v>0.33495370370370375</v>
      </c>
      <c r="C17" s="2">
        <v>6.86</v>
      </c>
      <c r="D17" s="2">
        <v>6.04</v>
      </c>
      <c r="E17" s="2">
        <v>6.28</v>
      </c>
      <c r="F17" s="119">
        <v>-1.01</v>
      </c>
      <c r="G17" s="2">
        <v>2.93</v>
      </c>
      <c r="H17" s="2">
        <v>24.12</v>
      </c>
      <c r="I17" s="2">
        <v>42.15</v>
      </c>
      <c r="J17" s="2">
        <v>1.35</v>
      </c>
      <c r="K17" s="2">
        <v>-2E-3</v>
      </c>
    </row>
    <row r="18" spans="1:11" x14ac:dyDescent="0.3">
      <c r="A18" s="95">
        <v>45043</v>
      </c>
      <c r="B18" s="96">
        <v>0.33564814814814814</v>
      </c>
      <c r="C18" s="2">
        <v>6.88</v>
      </c>
      <c r="D18" s="2">
        <v>6.04</v>
      </c>
      <c r="E18" s="2">
        <v>6.28</v>
      </c>
      <c r="F18" s="119">
        <v>-1.02</v>
      </c>
      <c r="G18" s="2">
        <v>2.89</v>
      </c>
      <c r="H18" s="2">
        <v>24.12</v>
      </c>
      <c r="I18" s="2">
        <v>42.24</v>
      </c>
      <c r="J18" s="2">
        <v>1.35</v>
      </c>
      <c r="K18" s="2">
        <v>-2E-3</v>
      </c>
    </row>
    <row r="19" spans="1:11" x14ac:dyDescent="0.3">
      <c r="A19" s="95">
        <v>45043</v>
      </c>
      <c r="B19" s="96">
        <v>0.33634259259259264</v>
      </c>
      <c r="C19" s="2">
        <v>6.9</v>
      </c>
      <c r="D19" s="2">
        <v>6.04</v>
      </c>
      <c r="E19" s="2">
        <v>6.28</v>
      </c>
      <c r="F19" s="119">
        <v>-1</v>
      </c>
      <c r="G19" s="2">
        <v>2.82</v>
      </c>
      <c r="H19" s="2">
        <v>24.12</v>
      </c>
      <c r="I19" s="2">
        <v>42.29</v>
      </c>
      <c r="J19" s="2">
        <v>1.35</v>
      </c>
      <c r="K19" s="2">
        <v>-1E-3</v>
      </c>
    </row>
    <row r="20" spans="1:11" x14ac:dyDescent="0.3">
      <c r="A20" s="95">
        <v>45043</v>
      </c>
      <c r="B20" s="96">
        <v>0.33703703703703702</v>
      </c>
      <c r="C20" s="2">
        <v>6.91</v>
      </c>
      <c r="D20" s="2">
        <v>6.04</v>
      </c>
      <c r="E20" s="2">
        <v>6.28</v>
      </c>
      <c r="F20" s="119">
        <v>-1.04</v>
      </c>
      <c r="G20" s="2">
        <v>2.73</v>
      </c>
      <c r="H20" s="2">
        <v>24.13</v>
      </c>
      <c r="I20" s="2">
        <v>42.32</v>
      </c>
      <c r="J20" s="2">
        <v>1.35</v>
      </c>
      <c r="K20" s="2">
        <v>-1E-3</v>
      </c>
    </row>
    <row r="21" spans="1:11" x14ac:dyDescent="0.3">
      <c r="A21" s="95">
        <v>45043</v>
      </c>
      <c r="B21" s="96">
        <v>0.33773148148148152</v>
      </c>
      <c r="C21" s="2">
        <v>6.91</v>
      </c>
      <c r="D21" s="2">
        <v>6.04</v>
      </c>
      <c r="E21" s="2">
        <v>6.28</v>
      </c>
      <c r="F21" s="119">
        <v>-1.05</v>
      </c>
      <c r="G21" s="2">
        <v>2.7</v>
      </c>
      <c r="H21" s="2">
        <v>24.2</v>
      </c>
      <c r="I21" s="2">
        <v>42.35</v>
      </c>
      <c r="J21" s="2">
        <v>1.35</v>
      </c>
      <c r="K21" s="2">
        <v>-1E-3</v>
      </c>
    </row>
    <row r="22" spans="1:11" x14ac:dyDescent="0.3">
      <c r="A22" s="95">
        <v>45043</v>
      </c>
      <c r="B22" s="96">
        <v>0.33842592592592591</v>
      </c>
      <c r="C22" s="2">
        <v>6.92</v>
      </c>
      <c r="D22" s="2">
        <v>6.04</v>
      </c>
      <c r="E22" s="2">
        <v>6.28</v>
      </c>
      <c r="F22" s="119">
        <v>-1.05</v>
      </c>
      <c r="G22" s="2">
        <v>2.71</v>
      </c>
      <c r="H22" s="2">
        <v>24.24</v>
      </c>
      <c r="I22" s="2">
        <v>42.4</v>
      </c>
      <c r="J22" s="2">
        <v>1.35</v>
      </c>
      <c r="K22" s="2">
        <v>-1E-3</v>
      </c>
    </row>
    <row r="23" spans="1:11" x14ac:dyDescent="0.3">
      <c r="A23" s="95">
        <v>45043</v>
      </c>
      <c r="B23" s="96">
        <v>0.33912037037037041</v>
      </c>
      <c r="C23" s="2">
        <v>6.94</v>
      </c>
      <c r="D23" s="2">
        <v>6.05</v>
      </c>
      <c r="E23" s="2">
        <v>6.28</v>
      </c>
      <c r="F23" s="119">
        <v>-1.05</v>
      </c>
      <c r="G23" s="2">
        <v>2.67</v>
      </c>
      <c r="H23" s="2">
        <v>24.25</v>
      </c>
      <c r="I23" s="2">
        <v>42.46</v>
      </c>
      <c r="J23" s="2">
        <v>1.35</v>
      </c>
      <c r="K23" s="2">
        <v>0</v>
      </c>
    </row>
    <row r="24" spans="1:11" x14ac:dyDescent="0.3">
      <c r="A24" s="95">
        <v>45043</v>
      </c>
      <c r="B24" s="96">
        <v>0.33981481481481479</v>
      </c>
      <c r="C24" s="2">
        <v>6.96</v>
      </c>
      <c r="D24" s="2">
        <v>6.04</v>
      </c>
      <c r="E24" s="2">
        <v>6.28</v>
      </c>
      <c r="F24" s="119">
        <v>-1</v>
      </c>
      <c r="G24" s="2">
        <v>2.72</v>
      </c>
      <c r="H24" s="2">
        <v>24.25</v>
      </c>
      <c r="I24" s="2">
        <v>42.52</v>
      </c>
      <c r="J24" s="2">
        <v>1.35</v>
      </c>
      <c r="K24" s="2">
        <v>0</v>
      </c>
    </row>
    <row r="25" spans="1:11" x14ac:dyDescent="0.3">
      <c r="A25" s="95">
        <v>45043</v>
      </c>
      <c r="B25" s="96">
        <v>0.34050925925925929</v>
      </c>
      <c r="C25" s="2">
        <v>6.97</v>
      </c>
      <c r="D25" s="2">
        <v>6.04</v>
      </c>
      <c r="E25" s="2">
        <v>6.28</v>
      </c>
      <c r="F25" s="119">
        <v>-0.98</v>
      </c>
      <c r="G25" s="2">
        <v>2.84</v>
      </c>
      <c r="H25" s="2">
        <v>24.26</v>
      </c>
      <c r="I25" s="2">
        <v>42.57</v>
      </c>
      <c r="J25" s="2">
        <v>1.35</v>
      </c>
      <c r="K25" s="2">
        <v>0</v>
      </c>
    </row>
    <row r="26" spans="1:11" x14ac:dyDescent="0.3">
      <c r="A26" s="95">
        <v>45043</v>
      </c>
      <c r="B26" s="96">
        <v>0.34120370370370368</v>
      </c>
      <c r="C26" s="2">
        <v>6.98</v>
      </c>
      <c r="D26" s="2">
        <v>6.04</v>
      </c>
      <c r="E26" s="2">
        <v>6.28</v>
      </c>
      <c r="F26" s="119">
        <v>-0.98</v>
      </c>
      <c r="G26" s="2">
        <v>2.76</v>
      </c>
      <c r="H26" s="2">
        <v>24.26</v>
      </c>
      <c r="I26" s="2">
        <v>43.03</v>
      </c>
      <c r="J26" s="2">
        <v>1.35</v>
      </c>
      <c r="K26" s="2">
        <v>1E-3</v>
      </c>
    </row>
    <row r="27" spans="1:11" x14ac:dyDescent="0.3">
      <c r="A27" s="128">
        <v>45043</v>
      </c>
      <c r="B27" s="129">
        <v>0.34189814814814817</v>
      </c>
      <c r="C27" s="130">
        <v>6.98</v>
      </c>
      <c r="D27" s="130">
        <v>6.04</v>
      </c>
      <c r="E27" s="130">
        <v>6.28</v>
      </c>
      <c r="F27" s="119">
        <v>-0.93</v>
      </c>
      <c r="G27" s="130">
        <v>2.74</v>
      </c>
      <c r="H27" s="130">
        <v>24.25</v>
      </c>
      <c r="I27" s="130">
        <v>43.4</v>
      </c>
      <c r="J27" s="130">
        <v>1.35</v>
      </c>
      <c r="K27" s="130">
        <v>1E-3</v>
      </c>
    </row>
    <row r="28" spans="1:11" x14ac:dyDescent="0.3">
      <c r="A28" s="95">
        <v>45043</v>
      </c>
      <c r="B28" s="96">
        <v>0.34259259259259256</v>
      </c>
      <c r="C28" s="2">
        <v>6.99</v>
      </c>
      <c r="D28" s="2">
        <v>6.04</v>
      </c>
      <c r="E28" s="2">
        <v>6.28</v>
      </c>
      <c r="F28" s="119">
        <v>-0.92</v>
      </c>
      <c r="G28" s="2">
        <v>2.73</v>
      </c>
      <c r="H28" s="2">
        <v>24.25</v>
      </c>
      <c r="I28" s="2">
        <v>44.13</v>
      </c>
      <c r="J28" s="2">
        <v>1.35</v>
      </c>
      <c r="K28" s="2">
        <v>1E-3</v>
      </c>
    </row>
    <row r="29" spans="1:11" x14ac:dyDescent="0.3">
      <c r="A29" s="95">
        <v>45043</v>
      </c>
      <c r="B29" s="96">
        <v>0.34328703703703706</v>
      </c>
      <c r="C29" s="2">
        <v>6.99</v>
      </c>
      <c r="D29" s="2">
        <v>6.04</v>
      </c>
      <c r="E29" s="2">
        <v>6.28</v>
      </c>
      <c r="F29" s="119">
        <v>-0.91</v>
      </c>
      <c r="G29" s="2">
        <v>2.78</v>
      </c>
      <c r="H29" s="2">
        <v>24.24</v>
      </c>
      <c r="I29" s="2">
        <v>44.49</v>
      </c>
      <c r="J29" s="2">
        <v>1.35</v>
      </c>
      <c r="K29" s="2">
        <v>1E-3</v>
      </c>
    </row>
    <row r="30" spans="1:11" x14ac:dyDescent="0.3">
      <c r="A30" s="95">
        <v>45043</v>
      </c>
      <c r="B30" s="96">
        <v>0.3439814814814815</v>
      </c>
      <c r="C30" s="2">
        <v>7</v>
      </c>
      <c r="D30" s="2">
        <v>6.04</v>
      </c>
      <c r="E30" s="2">
        <v>6.28</v>
      </c>
      <c r="F30" s="119">
        <v>-0.89</v>
      </c>
      <c r="G30" s="2">
        <v>2.92</v>
      </c>
      <c r="H30" s="2">
        <v>24.24</v>
      </c>
      <c r="I30" s="2">
        <v>44.72</v>
      </c>
      <c r="J30" s="2">
        <v>1.35</v>
      </c>
      <c r="K30" s="2">
        <v>1E-3</v>
      </c>
    </row>
    <row r="31" spans="1:11" x14ac:dyDescent="0.3">
      <c r="A31" s="95">
        <v>45043</v>
      </c>
      <c r="B31" s="96">
        <v>0.34467592592592594</v>
      </c>
      <c r="C31" s="2">
        <v>7.02</v>
      </c>
      <c r="D31" s="2">
        <v>6.04</v>
      </c>
      <c r="E31" s="2">
        <v>6.28</v>
      </c>
      <c r="F31" s="119">
        <v>-0.89</v>
      </c>
      <c r="G31" s="2">
        <v>2.93</v>
      </c>
      <c r="H31" s="2">
        <v>24.24</v>
      </c>
      <c r="I31" s="2">
        <v>44.88</v>
      </c>
      <c r="J31" s="2">
        <v>1.35</v>
      </c>
      <c r="K31" s="2">
        <v>1E-3</v>
      </c>
    </row>
    <row r="32" spans="1:11" x14ac:dyDescent="0.3">
      <c r="A32" s="95">
        <v>45043</v>
      </c>
      <c r="B32" s="96">
        <v>0.34537037037037038</v>
      </c>
      <c r="C32" s="2">
        <v>7.01</v>
      </c>
      <c r="D32" s="2">
        <v>6.04</v>
      </c>
      <c r="E32" s="2">
        <v>6.28</v>
      </c>
      <c r="F32" s="119">
        <v>-0.87</v>
      </c>
      <c r="G32" s="2">
        <v>2.95</v>
      </c>
      <c r="H32" s="2">
        <v>24.24</v>
      </c>
      <c r="I32" s="2">
        <v>44.95</v>
      </c>
      <c r="J32" s="2">
        <v>1.35</v>
      </c>
      <c r="K32" s="2">
        <v>1E-3</v>
      </c>
    </row>
    <row r="33" spans="1:13" x14ac:dyDescent="0.3">
      <c r="A33" s="95">
        <v>45043</v>
      </c>
      <c r="B33" s="96">
        <v>0.34606481481481483</v>
      </c>
      <c r="C33" s="2">
        <v>7.02</v>
      </c>
      <c r="D33" s="2">
        <v>6.04</v>
      </c>
      <c r="E33" s="2">
        <v>6.28</v>
      </c>
      <c r="F33" s="119">
        <v>-0.89</v>
      </c>
      <c r="G33" s="2">
        <v>2.93</v>
      </c>
      <c r="H33" s="2">
        <v>24.24</v>
      </c>
      <c r="I33" s="2">
        <v>45.06</v>
      </c>
      <c r="J33" s="2">
        <v>1.35</v>
      </c>
      <c r="K33" s="2">
        <v>1E-3</v>
      </c>
    </row>
    <row r="34" spans="1:13" x14ac:dyDescent="0.3">
      <c r="A34" s="95">
        <v>45043</v>
      </c>
      <c r="B34" s="96">
        <v>0.34675925925925927</v>
      </c>
      <c r="C34" s="2">
        <v>7.02</v>
      </c>
      <c r="D34" s="2">
        <v>6.04</v>
      </c>
      <c r="E34" s="2">
        <v>6.28</v>
      </c>
      <c r="F34" s="119">
        <v>-0.88</v>
      </c>
      <c r="G34" s="2">
        <v>2.93</v>
      </c>
      <c r="H34" s="2">
        <v>24.24</v>
      </c>
      <c r="I34" s="2">
        <v>45.12</v>
      </c>
      <c r="J34" s="2">
        <v>1.35</v>
      </c>
      <c r="K34" s="2">
        <v>1E-3</v>
      </c>
    </row>
    <row r="35" spans="1:13" x14ac:dyDescent="0.3">
      <c r="A35" s="95">
        <v>45043</v>
      </c>
      <c r="B35" s="96">
        <v>0.34745370370370371</v>
      </c>
      <c r="C35" s="2">
        <v>7.02</v>
      </c>
      <c r="D35" s="2">
        <v>6.05</v>
      </c>
      <c r="E35" s="2">
        <v>6.28</v>
      </c>
      <c r="F35" s="119">
        <v>-0.86</v>
      </c>
      <c r="G35" s="2">
        <v>2.93</v>
      </c>
      <c r="H35" s="2">
        <v>24.24</v>
      </c>
      <c r="I35" s="2">
        <v>45.13</v>
      </c>
      <c r="J35" s="2">
        <v>1.35</v>
      </c>
      <c r="K35" s="2">
        <v>1E-3</v>
      </c>
    </row>
    <row r="36" spans="1:13" x14ac:dyDescent="0.3">
      <c r="A36" s="95">
        <v>45043</v>
      </c>
      <c r="B36" s="96">
        <v>0.34814814814814815</v>
      </c>
      <c r="C36" s="2">
        <v>7.02</v>
      </c>
      <c r="D36" s="2">
        <v>6.04</v>
      </c>
      <c r="E36" s="2">
        <v>6.28</v>
      </c>
      <c r="F36" s="119">
        <v>-0.85</v>
      </c>
      <c r="G36" s="2">
        <v>2.92</v>
      </c>
      <c r="H36" s="2">
        <v>24.24</v>
      </c>
      <c r="I36" s="2">
        <v>45.16</v>
      </c>
      <c r="J36" s="2">
        <v>1.35</v>
      </c>
      <c r="K36" s="2">
        <v>2E-3</v>
      </c>
    </row>
    <row r="37" spans="1:13" x14ac:dyDescent="0.3">
      <c r="A37" s="95">
        <v>45043</v>
      </c>
      <c r="B37" s="96">
        <v>0.34884259259259259</v>
      </c>
      <c r="C37" s="2">
        <v>7.01</v>
      </c>
      <c r="D37" s="2">
        <v>6.04</v>
      </c>
      <c r="E37" s="2">
        <v>6.28</v>
      </c>
      <c r="F37" s="119">
        <v>-0.85</v>
      </c>
      <c r="G37" s="2">
        <v>2.93</v>
      </c>
      <c r="H37" s="2">
        <v>24.24</v>
      </c>
      <c r="I37" s="2">
        <v>45.18</v>
      </c>
      <c r="J37" s="2">
        <v>1.35</v>
      </c>
      <c r="K37" s="2">
        <v>1E-3</v>
      </c>
    </row>
    <row r="38" spans="1:13" x14ac:dyDescent="0.3">
      <c r="A38" s="95">
        <v>45043</v>
      </c>
      <c r="B38" s="96">
        <v>0.34953703703703703</v>
      </c>
      <c r="C38" s="2">
        <v>7.02</v>
      </c>
      <c r="D38" s="2">
        <v>6.04</v>
      </c>
      <c r="E38" s="2">
        <v>6.28</v>
      </c>
      <c r="F38" s="119">
        <v>-0.85</v>
      </c>
      <c r="G38" s="2">
        <v>2.97</v>
      </c>
      <c r="H38" s="2">
        <v>24.24</v>
      </c>
      <c r="I38" s="2">
        <v>45.19</v>
      </c>
      <c r="J38" s="2">
        <v>1.35</v>
      </c>
      <c r="K38" s="2">
        <v>1E-3</v>
      </c>
    </row>
    <row r="39" spans="1:13" x14ac:dyDescent="0.3">
      <c r="A39" s="95">
        <v>45043</v>
      </c>
      <c r="B39" s="96">
        <v>0.35023148148148148</v>
      </c>
      <c r="C39" s="2">
        <v>7.02</v>
      </c>
      <c r="D39" s="2">
        <v>6.04</v>
      </c>
      <c r="E39" s="2">
        <v>6.28</v>
      </c>
      <c r="F39" s="119">
        <v>-0.85</v>
      </c>
      <c r="G39" s="2">
        <v>3.04</v>
      </c>
      <c r="H39" s="2">
        <v>24.24</v>
      </c>
      <c r="I39" s="2">
        <v>45.19</v>
      </c>
      <c r="J39" s="2">
        <v>1.35</v>
      </c>
      <c r="K39" s="2">
        <v>1E-3</v>
      </c>
    </row>
    <row r="40" spans="1:13" x14ac:dyDescent="0.3">
      <c r="A40" s="95">
        <v>45043</v>
      </c>
      <c r="B40" s="96">
        <v>0.35092592592592592</v>
      </c>
      <c r="C40" s="2">
        <v>7.01</v>
      </c>
      <c r="D40" s="2">
        <v>6.04</v>
      </c>
      <c r="E40" s="2">
        <v>6.28</v>
      </c>
      <c r="F40" s="119">
        <v>-0.84</v>
      </c>
      <c r="G40" s="2">
        <v>3.07</v>
      </c>
      <c r="H40" s="2">
        <v>24.24</v>
      </c>
      <c r="I40" s="2">
        <v>45.19</v>
      </c>
      <c r="J40" s="2">
        <v>1.35</v>
      </c>
      <c r="K40" s="2">
        <v>1E-3</v>
      </c>
    </row>
    <row r="41" spans="1:13" x14ac:dyDescent="0.3">
      <c r="A41" s="95">
        <v>45043</v>
      </c>
      <c r="B41" s="96">
        <v>0.35162037037037036</v>
      </c>
      <c r="C41" s="2">
        <v>6.99</v>
      </c>
      <c r="D41" s="2">
        <v>6.04</v>
      </c>
      <c r="E41" s="2">
        <v>6.28</v>
      </c>
      <c r="F41" s="119">
        <v>-0.83</v>
      </c>
      <c r="G41" s="2">
        <v>3.08</v>
      </c>
      <c r="H41" s="2">
        <v>24.24</v>
      </c>
      <c r="I41" s="2">
        <v>45.2</v>
      </c>
      <c r="J41" s="2">
        <v>1.35</v>
      </c>
      <c r="K41" s="2">
        <v>1E-3</v>
      </c>
    </row>
    <row r="42" spans="1:13" x14ac:dyDescent="0.3">
      <c r="A42" s="95">
        <v>45043</v>
      </c>
      <c r="B42" s="96">
        <v>0.3523148148148148</v>
      </c>
      <c r="C42" s="2">
        <v>7.05</v>
      </c>
      <c r="D42" s="2">
        <v>6.04</v>
      </c>
      <c r="E42" s="2">
        <v>6.28</v>
      </c>
      <c r="F42" s="119">
        <v>10.46</v>
      </c>
      <c r="G42" s="2">
        <v>3.71</v>
      </c>
      <c r="H42" s="2">
        <v>24.24</v>
      </c>
      <c r="I42" s="2">
        <v>45.19</v>
      </c>
      <c r="J42" s="2">
        <v>1.35</v>
      </c>
      <c r="K42" s="2">
        <v>2E-3</v>
      </c>
      <c r="L42" s="97">
        <f>9.8-((0.0764-K41)*128.31)</f>
        <v>0.12542600000000093</v>
      </c>
    </row>
    <row r="43" spans="1:13" x14ac:dyDescent="0.3">
      <c r="A43" s="95">
        <v>45043</v>
      </c>
      <c r="B43" s="96">
        <v>0.35300925925925924</v>
      </c>
      <c r="C43" s="2">
        <v>18.22</v>
      </c>
      <c r="D43" s="2">
        <v>6.04</v>
      </c>
      <c r="E43" s="2">
        <v>6.28</v>
      </c>
      <c r="F43" s="119">
        <v>35.65</v>
      </c>
      <c r="G43" s="2">
        <v>2.9</v>
      </c>
      <c r="H43" s="2">
        <v>24.24</v>
      </c>
      <c r="I43" s="2">
        <v>45.15</v>
      </c>
      <c r="J43" s="2">
        <v>1.35</v>
      </c>
      <c r="K43" s="2">
        <v>0.14299999999999999</v>
      </c>
      <c r="L43" s="97">
        <f>24.53-((0.1671-K43)*162.34)</f>
        <v>20.617605999999999</v>
      </c>
      <c r="M43" s="2" t="s">
        <v>77</v>
      </c>
    </row>
    <row r="44" spans="1:13" x14ac:dyDescent="0.3">
      <c r="A44" s="95">
        <v>45043</v>
      </c>
      <c r="B44" s="96">
        <v>0.35370370370370369</v>
      </c>
      <c r="C44" s="2">
        <v>49.12</v>
      </c>
      <c r="D44" s="2">
        <v>6.04</v>
      </c>
      <c r="E44" s="2">
        <v>6.28</v>
      </c>
      <c r="F44" s="119">
        <v>27.08</v>
      </c>
      <c r="G44" s="2">
        <v>88.81</v>
      </c>
      <c r="H44" s="2">
        <v>24.24</v>
      </c>
      <c r="I44" s="2">
        <v>45.01</v>
      </c>
      <c r="J44" s="2">
        <v>1.35</v>
      </c>
      <c r="K44" s="2">
        <v>0.28699999999999998</v>
      </c>
      <c r="L44" s="97">
        <f>73.56-((0.3655-K44)*247.14)</f>
        <v>54.159509999999997</v>
      </c>
      <c r="M44" s="2" t="s">
        <v>135</v>
      </c>
    </row>
    <row r="45" spans="1:13" x14ac:dyDescent="0.3">
      <c r="A45" s="95">
        <v>45043</v>
      </c>
      <c r="B45" s="96">
        <v>0.35439814814814818</v>
      </c>
      <c r="C45" s="2">
        <v>337.58</v>
      </c>
      <c r="D45" s="2">
        <v>6.04</v>
      </c>
      <c r="E45" s="2">
        <v>6.28</v>
      </c>
      <c r="F45" s="119">
        <v>-0.8</v>
      </c>
      <c r="G45" s="2">
        <v>341.22</v>
      </c>
      <c r="H45" s="2">
        <v>24.24</v>
      </c>
      <c r="I45" s="2">
        <v>44.71</v>
      </c>
      <c r="J45" s="2">
        <v>1.35</v>
      </c>
      <c r="K45" s="2">
        <v>0.60899999999999999</v>
      </c>
      <c r="L45" s="97">
        <f>588.5-((0.6802-K45)*3663.54)</f>
        <v>327.65595199999984</v>
      </c>
    </row>
    <row r="46" spans="1:13" x14ac:dyDescent="0.3">
      <c r="A46" s="95">
        <v>45043</v>
      </c>
      <c r="B46" s="96">
        <v>0.35509259259259257</v>
      </c>
      <c r="C46" s="2">
        <v>444.61</v>
      </c>
      <c r="D46" s="2">
        <v>6.04</v>
      </c>
      <c r="E46" s="2">
        <v>6.28</v>
      </c>
      <c r="F46" s="119">
        <v>-0.78</v>
      </c>
      <c r="G46" s="2">
        <v>341.25</v>
      </c>
      <c r="H46" s="2">
        <v>24.24</v>
      </c>
      <c r="I46" s="2">
        <v>43.62</v>
      </c>
      <c r="J46" s="2">
        <v>1.35</v>
      </c>
      <c r="K46" s="2">
        <v>0.65700000000000003</v>
      </c>
      <c r="L46" s="97">
        <f t="shared" ref="L46:L109" si="0">588.5-((0.6802-K46)*3663.54)</f>
        <v>503.50587200000001</v>
      </c>
    </row>
    <row r="47" spans="1:13" x14ac:dyDescent="0.3">
      <c r="A47" s="95">
        <v>45043</v>
      </c>
      <c r="B47" s="96">
        <v>0.35578703703703707</v>
      </c>
      <c r="C47" s="2">
        <v>462.96</v>
      </c>
      <c r="D47" s="2">
        <v>6.04</v>
      </c>
      <c r="E47" s="2">
        <v>6.28</v>
      </c>
      <c r="F47" s="119">
        <v>-0.78</v>
      </c>
      <c r="G47" s="2">
        <v>341.23</v>
      </c>
      <c r="H47" s="2">
        <v>24.24</v>
      </c>
      <c r="I47" s="2">
        <v>42.73</v>
      </c>
      <c r="J47" s="2">
        <v>1.35</v>
      </c>
      <c r="K47" s="2">
        <v>0.66400000000000003</v>
      </c>
      <c r="L47" s="97">
        <f t="shared" si="0"/>
        <v>529.15065200000004</v>
      </c>
    </row>
    <row r="48" spans="1:13" x14ac:dyDescent="0.3">
      <c r="A48" s="95">
        <v>45043</v>
      </c>
      <c r="B48" s="96">
        <v>0.35648148148148145</v>
      </c>
      <c r="C48" s="2">
        <v>465.02</v>
      </c>
      <c r="D48" s="2">
        <v>6.04</v>
      </c>
      <c r="E48" s="2">
        <v>6.28</v>
      </c>
      <c r="F48" s="119">
        <v>-0.79</v>
      </c>
      <c r="G48" s="2">
        <v>341.23</v>
      </c>
      <c r="H48" s="2">
        <v>24.24</v>
      </c>
      <c r="I48" s="2">
        <v>42.1</v>
      </c>
      <c r="J48" s="2">
        <v>1.35</v>
      </c>
      <c r="K48" s="2">
        <v>0.66400000000000003</v>
      </c>
      <c r="L48" s="97">
        <f t="shared" si="0"/>
        <v>529.15065200000004</v>
      </c>
    </row>
    <row r="49" spans="1:12" x14ac:dyDescent="0.3">
      <c r="A49" s="95">
        <v>45043</v>
      </c>
      <c r="B49" s="96">
        <v>0.35717592592592595</v>
      </c>
      <c r="C49" s="2">
        <v>463.41</v>
      </c>
      <c r="D49" s="2">
        <v>6.04</v>
      </c>
      <c r="E49" s="2">
        <v>6.28</v>
      </c>
      <c r="F49" s="119">
        <v>-0.76</v>
      </c>
      <c r="G49" s="2">
        <v>341.24</v>
      </c>
      <c r="H49" s="2">
        <v>24.24</v>
      </c>
      <c r="I49" s="2">
        <v>41.49</v>
      </c>
      <c r="J49" s="2">
        <v>1.35</v>
      </c>
      <c r="K49" s="2">
        <v>0.66400000000000003</v>
      </c>
      <c r="L49" s="97">
        <f t="shared" si="0"/>
        <v>529.15065200000004</v>
      </c>
    </row>
    <row r="50" spans="1:12" x14ac:dyDescent="0.3">
      <c r="A50" s="95">
        <v>45043</v>
      </c>
      <c r="B50" s="96">
        <v>0.35787037037037034</v>
      </c>
      <c r="C50" s="2">
        <v>465.2</v>
      </c>
      <c r="D50" s="2">
        <v>6.04</v>
      </c>
      <c r="E50" s="2">
        <v>6.28</v>
      </c>
      <c r="F50" s="119">
        <v>-0.78</v>
      </c>
      <c r="G50" s="2">
        <v>341.23</v>
      </c>
      <c r="H50" s="2">
        <v>24.24</v>
      </c>
      <c r="I50" s="2">
        <v>41.16</v>
      </c>
      <c r="J50" s="2">
        <v>1.35</v>
      </c>
      <c r="K50" s="2">
        <v>0.66400000000000003</v>
      </c>
      <c r="L50" s="97">
        <f t="shared" si="0"/>
        <v>529.15065200000004</v>
      </c>
    </row>
    <row r="51" spans="1:12" x14ac:dyDescent="0.3">
      <c r="A51" s="95">
        <v>45043</v>
      </c>
      <c r="B51" s="96">
        <v>0.35856481481481484</v>
      </c>
      <c r="C51" s="2">
        <v>465.72</v>
      </c>
      <c r="D51" s="2">
        <v>6.04</v>
      </c>
      <c r="E51" s="2">
        <v>6.28</v>
      </c>
      <c r="F51" s="119">
        <v>-0.78</v>
      </c>
      <c r="G51" s="2">
        <v>341.24</v>
      </c>
      <c r="H51" s="2">
        <v>24.24</v>
      </c>
      <c r="I51" s="2">
        <v>41.07</v>
      </c>
      <c r="J51" s="2">
        <v>1.35</v>
      </c>
      <c r="K51" s="2">
        <v>0.66500000000000004</v>
      </c>
      <c r="L51" s="97">
        <f t="shared" si="0"/>
        <v>532.81419200000005</v>
      </c>
    </row>
    <row r="52" spans="1:12" x14ac:dyDescent="0.3">
      <c r="A52" s="95">
        <v>45043</v>
      </c>
      <c r="B52" s="96">
        <v>0.35925925925925922</v>
      </c>
      <c r="C52" s="2">
        <v>464.28</v>
      </c>
      <c r="D52" s="2">
        <v>6.04</v>
      </c>
      <c r="E52" s="2">
        <v>6.28</v>
      </c>
      <c r="F52" s="119">
        <v>-0.78</v>
      </c>
      <c r="G52" s="2">
        <v>341.22</v>
      </c>
      <c r="H52" s="2">
        <v>24.24</v>
      </c>
      <c r="I52" s="2">
        <v>41.09</v>
      </c>
      <c r="J52" s="2">
        <v>1.35</v>
      </c>
      <c r="K52" s="2">
        <v>0.66400000000000003</v>
      </c>
      <c r="L52" s="97">
        <f t="shared" si="0"/>
        <v>529.15065200000004</v>
      </c>
    </row>
    <row r="53" spans="1:12" x14ac:dyDescent="0.3">
      <c r="A53" s="95">
        <v>45043</v>
      </c>
      <c r="B53" s="96">
        <v>0.35995370370370372</v>
      </c>
      <c r="C53" s="2">
        <v>466.06</v>
      </c>
      <c r="D53" s="2">
        <v>6.04</v>
      </c>
      <c r="E53" s="2">
        <v>6.28</v>
      </c>
      <c r="F53" s="119">
        <v>-0.79</v>
      </c>
      <c r="G53" s="2">
        <v>341.22</v>
      </c>
      <c r="H53" s="2">
        <v>24.24</v>
      </c>
      <c r="I53" s="2">
        <v>40.92</v>
      </c>
      <c r="J53" s="2">
        <v>1.35</v>
      </c>
      <c r="K53" s="2">
        <v>0.66500000000000004</v>
      </c>
      <c r="L53" s="97">
        <f t="shared" si="0"/>
        <v>532.81419200000005</v>
      </c>
    </row>
    <row r="54" spans="1:12" x14ac:dyDescent="0.3">
      <c r="A54" s="95">
        <v>45043</v>
      </c>
      <c r="B54" s="96">
        <v>0.36064814814814811</v>
      </c>
      <c r="C54" s="2">
        <v>464.26</v>
      </c>
      <c r="D54" s="2">
        <v>6.04</v>
      </c>
      <c r="E54" s="2">
        <v>6.28</v>
      </c>
      <c r="F54" s="119">
        <v>-0.77</v>
      </c>
      <c r="G54" s="2">
        <v>341.23</v>
      </c>
      <c r="H54" s="2">
        <v>24.24</v>
      </c>
      <c r="I54" s="2">
        <v>40.83</v>
      </c>
      <c r="J54" s="2">
        <v>1.35</v>
      </c>
      <c r="K54" s="2">
        <v>0.66400000000000003</v>
      </c>
      <c r="L54" s="97">
        <f t="shared" si="0"/>
        <v>529.15065200000004</v>
      </c>
    </row>
    <row r="55" spans="1:12" x14ac:dyDescent="0.3">
      <c r="A55" s="95">
        <v>45043</v>
      </c>
      <c r="B55" s="96">
        <v>0.3613425925925926</v>
      </c>
      <c r="C55" s="2">
        <v>465.35</v>
      </c>
      <c r="D55" s="2">
        <v>6.04</v>
      </c>
      <c r="E55" s="2">
        <v>6.28</v>
      </c>
      <c r="F55" s="119">
        <v>-0.77</v>
      </c>
      <c r="G55" s="2">
        <v>341.18</v>
      </c>
      <c r="H55" s="2">
        <v>24.24</v>
      </c>
      <c r="I55" s="2">
        <v>40.729999999999997</v>
      </c>
      <c r="J55" s="2">
        <v>1.35</v>
      </c>
      <c r="K55" s="2">
        <v>0.66500000000000004</v>
      </c>
      <c r="L55" s="97">
        <f t="shared" si="0"/>
        <v>532.81419200000005</v>
      </c>
    </row>
    <row r="56" spans="1:12" x14ac:dyDescent="0.3">
      <c r="A56" s="95">
        <v>45043</v>
      </c>
      <c r="B56" s="96">
        <v>0.36203703703703699</v>
      </c>
      <c r="C56" s="2">
        <v>466.48</v>
      </c>
      <c r="D56" s="2">
        <v>6.04</v>
      </c>
      <c r="E56" s="2">
        <v>6.28</v>
      </c>
      <c r="F56" s="119">
        <v>-0.74</v>
      </c>
      <c r="G56" s="2">
        <v>341.12</v>
      </c>
      <c r="H56" s="2">
        <v>24.24</v>
      </c>
      <c r="I56" s="2">
        <v>40.79</v>
      </c>
      <c r="J56" s="2">
        <v>1.35</v>
      </c>
      <c r="K56" s="2">
        <v>0.66500000000000004</v>
      </c>
      <c r="L56" s="97">
        <f t="shared" si="0"/>
        <v>532.81419200000005</v>
      </c>
    </row>
    <row r="57" spans="1:12" x14ac:dyDescent="0.3">
      <c r="A57" s="95">
        <v>45043</v>
      </c>
      <c r="B57" s="96">
        <v>0.36273148148148149</v>
      </c>
      <c r="C57" s="2">
        <v>466.43</v>
      </c>
      <c r="D57" s="2">
        <v>6.04</v>
      </c>
      <c r="E57" s="2">
        <v>6.28</v>
      </c>
      <c r="F57" s="119">
        <v>-0.74</v>
      </c>
      <c r="G57" s="2">
        <v>341.19</v>
      </c>
      <c r="H57" s="2">
        <v>24.24</v>
      </c>
      <c r="I57" s="2">
        <v>40.68</v>
      </c>
      <c r="J57" s="2">
        <v>1.35</v>
      </c>
      <c r="K57" s="2">
        <v>0.66500000000000004</v>
      </c>
      <c r="L57" s="97">
        <f t="shared" si="0"/>
        <v>532.81419200000005</v>
      </c>
    </row>
    <row r="58" spans="1:12" x14ac:dyDescent="0.3">
      <c r="A58" s="95">
        <v>45043</v>
      </c>
      <c r="B58" s="96">
        <v>0.36342592592592587</v>
      </c>
      <c r="C58" s="2">
        <v>465.94</v>
      </c>
      <c r="D58" s="2">
        <v>6.04</v>
      </c>
      <c r="E58" s="2">
        <v>6.28</v>
      </c>
      <c r="F58" s="119">
        <v>-0.74</v>
      </c>
      <c r="G58" s="2">
        <v>341.34</v>
      </c>
      <c r="H58" s="2">
        <v>24.24</v>
      </c>
      <c r="I58" s="2">
        <v>40.42</v>
      </c>
      <c r="J58" s="2">
        <v>1.35</v>
      </c>
      <c r="K58" s="2">
        <v>0.66500000000000004</v>
      </c>
      <c r="L58" s="97">
        <f t="shared" si="0"/>
        <v>532.81419200000005</v>
      </c>
    </row>
    <row r="59" spans="1:12" x14ac:dyDescent="0.3">
      <c r="A59" s="95">
        <v>45043</v>
      </c>
      <c r="B59" s="96">
        <v>0.36412037037037037</v>
      </c>
      <c r="C59" s="2">
        <v>465.22</v>
      </c>
      <c r="D59" s="2">
        <v>6.04</v>
      </c>
      <c r="E59" s="2">
        <v>6.28</v>
      </c>
      <c r="F59" s="119">
        <v>-0.72</v>
      </c>
      <c r="G59" s="2">
        <v>341.45</v>
      </c>
      <c r="H59" s="2">
        <v>24.24</v>
      </c>
      <c r="I59" s="2">
        <v>40.29</v>
      </c>
      <c r="J59" s="2">
        <v>1.35</v>
      </c>
      <c r="K59" s="2">
        <v>0.66400000000000003</v>
      </c>
      <c r="L59" s="97">
        <f t="shared" si="0"/>
        <v>529.15065200000004</v>
      </c>
    </row>
    <row r="60" spans="1:12" x14ac:dyDescent="0.3">
      <c r="A60" s="95">
        <v>45043</v>
      </c>
      <c r="B60" s="96">
        <v>0.36481481481481487</v>
      </c>
      <c r="C60" s="2">
        <v>468.13</v>
      </c>
      <c r="D60" s="2">
        <v>6.04</v>
      </c>
      <c r="E60" s="2">
        <v>6.28</v>
      </c>
      <c r="F60" s="119">
        <v>-0.74</v>
      </c>
      <c r="G60" s="2">
        <v>341.38</v>
      </c>
      <c r="H60" s="2">
        <v>24.24</v>
      </c>
      <c r="I60" s="2">
        <v>40.19</v>
      </c>
      <c r="J60" s="2">
        <v>1.35</v>
      </c>
      <c r="K60" s="2">
        <v>0.66500000000000004</v>
      </c>
      <c r="L60" s="97">
        <f t="shared" si="0"/>
        <v>532.81419200000005</v>
      </c>
    </row>
    <row r="61" spans="1:12" x14ac:dyDescent="0.3">
      <c r="A61" s="95">
        <v>45043</v>
      </c>
      <c r="B61" s="96">
        <v>0.36550925925925926</v>
      </c>
      <c r="C61" s="2">
        <v>463.22</v>
      </c>
      <c r="D61" s="2">
        <v>6.04</v>
      </c>
      <c r="E61" s="2">
        <v>6.28</v>
      </c>
      <c r="F61" s="119">
        <v>-0.74</v>
      </c>
      <c r="G61" s="2">
        <v>341.26</v>
      </c>
      <c r="H61" s="2">
        <v>24.24</v>
      </c>
      <c r="I61" s="2">
        <v>40.08</v>
      </c>
      <c r="J61" s="2">
        <v>1.35</v>
      </c>
      <c r="K61" s="2">
        <v>0.66400000000000003</v>
      </c>
      <c r="L61" s="97">
        <f t="shared" si="0"/>
        <v>529.15065200000004</v>
      </c>
    </row>
    <row r="62" spans="1:12" x14ac:dyDescent="0.3">
      <c r="A62" s="95">
        <v>45043</v>
      </c>
      <c r="B62" s="96">
        <v>0.36620370370370375</v>
      </c>
      <c r="C62" s="2">
        <v>465.17</v>
      </c>
      <c r="D62" s="2">
        <v>6.04</v>
      </c>
      <c r="E62" s="2">
        <v>6.28</v>
      </c>
      <c r="F62" s="119">
        <v>-0.75</v>
      </c>
      <c r="G62" s="2">
        <v>341.26</v>
      </c>
      <c r="H62" s="2">
        <v>24.24</v>
      </c>
      <c r="I62" s="2">
        <v>39.979999999999997</v>
      </c>
      <c r="J62" s="2">
        <v>1.35</v>
      </c>
      <c r="K62" s="2">
        <v>0.66400000000000003</v>
      </c>
      <c r="L62" s="97">
        <f t="shared" si="0"/>
        <v>529.15065200000004</v>
      </c>
    </row>
    <row r="63" spans="1:12" x14ac:dyDescent="0.3">
      <c r="A63" s="95">
        <v>45043</v>
      </c>
      <c r="B63" s="96">
        <v>0.36689814814814814</v>
      </c>
      <c r="C63" s="2">
        <v>464.7</v>
      </c>
      <c r="D63" s="2">
        <v>6.04</v>
      </c>
      <c r="E63" s="2">
        <v>6.28</v>
      </c>
      <c r="F63" s="119">
        <v>-0.77</v>
      </c>
      <c r="G63" s="2">
        <v>341.25</v>
      </c>
      <c r="H63" s="2">
        <v>24.24</v>
      </c>
      <c r="I63" s="2">
        <v>39.799999999999997</v>
      </c>
      <c r="J63" s="2">
        <v>1.35</v>
      </c>
      <c r="K63" s="2">
        <v>0.66400000000000003</v>
      </c>
      <c r="L63" s="97">
        <f t="shared" si="0"/>
        <v>529.15065200000004</v>
      </c>
    </row>
    <row r="64" spans="1:12" x14ac:dyDescent="0.3">
      <c r="A64" s="95">
        <v>45043</v>
      </c>
      <c r="B64" s="96">
        <v>0.36759259259259264</v>
      </c>
      <c r="C64" s="2">
        <v>463.64</v>
      </c>
      <c r="D64" s="2">
        <v>6.04</v>
      </c>
      <c r="E64" s="2">
        <v>6.28</v>
      </c>
      <c r="F64" s="119">
        <v>-0.69</v>
      </c>
      <c r="G64" s="2">
        <v>341.26</v>
      </c>
      <c r="H64" s="2">
        <v>24.24</v>
      </c>
      <c r="I64" s="2">
        <v>39.76</v>
      </c>
      <c r="J64" s="2">
        <v>1.35</v>
      </c>
      <c r="K64" s="2">
        <v>0.66400000000000003</v>
      </c>
      <c r="L64" s="97">
        <f t="shared" si="0"/>
        <v>529.15065200000004</v>
      </c>
    </row>
    <row r="65" spans="1:12" x14ac:dyDescent="0.3">
      <c r="A65" s="95">
        <v>45043</v>
      </c>
      <c r="B65" s="96">
        <v>0.36828703703703702</v>
      </c>
      <c r="C65" s="2">
        <v>461.92</v>
      </c>
      <c r="D65" s="2">
        <v>6.04</v>
      </c>
      <c r="E65" s="2">
        <v>6.28</v>
      </c>
      <c r="F65" s="119">
        <v>-0.7</v>
      </c>
      <c r="G65" s="2">
        <v>341.27</v>
      </c>
      <c r="H65" s="2">
        <v>24.24</v>
      </c>
      <c r="I65" s="2">
        <v>39.75</v>
      </c>
      <c r="J65" s="2">
        <v>1.35</v>
      </c>
      <c r="K65" s="2">
        <v>0.66300000000000003</v>
      </c>
      <c r="L65" s="97">
        <f t="shared" si="0"/>
        <v>525.48711200000002</v>
      </c>
    </row>
    <row r="66" spans="1:12" x14ac:dyDescent="0.3">
      <c r="A66" s="95">
        <v>45043</v>
      </c>
      <c r="B66" s="96">
        <v>0.36898148148148152</v>
      </c>
      <c r="C66" s="2">
        <v>464.03</v>
      </c>
      <c r="D66" s="2">
        <v>6.04</v>
      </c>
      <c r="E66" s="2">
        <v>6.28</v>
      </c>
      <c r="F66" s="119">
        <v>-0.71</v>
      </c>
      <c r="G66" s="2">
        <v>341.26</v>
      </c>
      <c r="H66" s="2">
        <v>24.24</v>
      </c>
      <c r="I66" s="2">
        <v>39.82</v>
      </c>
      <c r="J66" s="2">
        <v>1.35</v>
      </c>
      <c r="K66" s="2">
        <v>0.66400000000000003</v>
      </c>
      <c r="L66" s="97">
        <f t="shared" si="0"/>
        <v>529.15065200000004</v>
      </c>
    </row>
    <row r="67" spans="1:12" x14ac:dyDescent="0.3">
      <c r="A67" s="95">
        <v>45043</v>
      </c>
      <c r="B67" s="96">
        <v>0.36967592592592591</v>
      </c>
      <c r="C67" s="2">
        <v>462.77</v>
      </c>
      <c r="D67" s="2">
        <v>6.04</v>
      </c>
      <c r="E67" s="2">
        <v>6.28</v>
      </c>
      <c r="F67" s="119">
        <v>-0.7</v>
      </c>
      <c r="G67" s="2">
        <v>341.27</v>
      </c>
      <c r="H67" s="2">
        <v>24.24</v>
      </c>
      <c r="I67" s="2">
        <v>39.799999999999997</v>
      </c>
      <c r="J67" s="2">
        <v>1.35</v>
      </c>
      <c r="K67" s="2">
        <v>0.66400000000000003</v>
      </c>
      <c r="L67" s="97">
        <f t="shared" si="0"/>
        <v>529.15065200000004</v>
      </c>
    </row>
    <row r="68" spans="1:12" x14ac:dyDescent="0.3">
      <c r="A68" s="95">
        <v>45043</v>
      </c>
      <c r="B68" s="96">
        <v>0.37037037037037041</v>
      </c>
      <c r="C68" s="2">
        <v>464.9</v>
      </c>
      <c r="D68" s="2">
        <v>6.04</v>
      </c>
      <c r="E68" s="2">
        <v>6.28</v>
      </c>
      <c r="F68" s="119">
        <v>-0.7</v>
      </c>
      <c r="G68" s="2">
        <v>341.25</v>
      </c>
      <c r="H68" s="2">
        <v>24.24</v>
      </c>
      <c r="I68" s="2">
        <v>39.71</v>
      </c>
      <c r="J68" s="2">
        <v>1.35</v>
      </c>
      <c r="K68" s="2">
        <v>0.66400000000000003</v>
      </c>
      <c r="L68" s="97">
        <f t="shared" si="0"/>
        <v>529.15065200000004</v>
      </c>
    </row>
    <row r="69" spans="1:12" x14ac:dyDescent="0.3">
      <c r="A69" s="95">
        <v>45043</v>
      </c>
      <c r="B69" s="96">
        <v>0.37106481481481479</v>
      </c>
      <c r="C69" s="2">
        <v>462.88</v>
      </c>
      <c r="D69" s="2">
        <v>6.04</v>
      </c>
      <c r="E69" s="2">
        <v>6.28</v>
      </c>
      <c r="F69" s="119">
        <v>-0.71</v>
      </c>
      <c r="G69" s="2">
        <v>341.26</v>
      </c>
      <c r="H69" s="2">
        <v>24.24</v>
      </c>
      <c r="I69" s="2">
        <v>39.54</v>
      </c>
      <c r="J69" s="2">
        <v>1.35</v>
      </c>
      <c r="K69" s="2">
        <v>0.66400000000000003</v>
      </c>
      <c r="L69" s="97">
        <f t="shared" si="0"/>
        <v>529.15065200000004</v>
      </c>
    </row>
    <row r="70" spans="1:12" x14ac:dyDescent="0.3">
      <c r="A70" s="95">
        <v>45043</v>
      </c>
      <c r="B70" s="96">
        <v>0.37175925925925929</v>
      </c>
      <c r="C70" s="2">
        <v>459.92</v>
      </c>
      <c r="D70" s="2">
        <v>6.04</v>
      </c>
      <c r="E70" s="2">
        <v>6.28</v>
      </c>
      <c r="F70" s="119">
        <v>-0.69</v>
      </c>
      <c r="G70" s="2">
        <v>341.26</v>
      </c>
      <c r="H70" s="2">
        <v>24.24</v>
      </c>
      <c r="I70" s="2">
        <v>39.36</v>
      </c>
      <c r="J70" s="2">
        <v>1.35</v>
      </c>
      <c r="K70" s="2">
        <v>0.66300000000000003</v>
      </c>
      <c r="L70" s="97">
        <f t="shared" si="0"/>
        <v>525.48711200000002</v>
      </c>
    </row>
    <row r="71" spans="1:12" x14ac:dyDescent="0.3">
      <c r="A71" s="95">
        <v>45043</v>
      </c>
      <c r="B71" s="96">
        <v>0.37245370370370368</v>
      </c>
      <c r="C71" s="2">
        <v>463.38</v>
      </c>
      <c r="D71" s="2">
        <v>6.04</v>
      </c>
      <c r="E71" s="2">
        <v>6.28</v>
      </c>
      <c r="F71" s="119">
        <v>-0.7</v>
      </c>
      <c r="G71" s="2">
        <v>341.26</v>
      </c>
      <c r="H71" s="2">
        <v>24.24</v>
      </c>
      <c r="I71" s="2">
        <v>39.07</v>
      </c>
      <c r="J71" s="2">
        <v>1.35</v>
      </c>
      <c r="K71" s="2">
        <v>0.66400000000000003</v>
      </c>
      <c r="L71" s="97">
        <f t="shared" si="0"/>
        <v>529.15065200000004</v>
      </c>
    </row>
    <row r="72" spans="1:12" x14ac:dyDescent="0.3">
      <c r="A72" s="95">
        <v>45043</v>
      </c>
      <c r="B72" s="96">
        <v>0.37314814814814817</v>
      </c>
      <c r="C72" s="2">
        <v>463.94</v>
      </c>
      <c r="D72" s="2">
        <v>6.04</v>
      </c>
      <c r="E72" s="2">
        <v>6.28</v>
      </c>
      <c r="F72" s="119">
        <v>-0.7</v>
      </c>
      <c r="G72" s="2">
        <v>341.26</v>
      </c>
      <c r="H72" s="2">
        <v>24.24</v>
      </c>
      <c r="I72" s="2">
        <v>39.06</v>
      </c>
      <c r="J72" s="2">
        <v>1.35</v>
      </c>
      <c r="K72" s="2">
        <v>0.66400000000000003</v>
      </c>
      <c r="L72" s="97">
        <f t="shared" si="0"/>
        <v>529.15065200000004</v>
      </c>
    </row>
    <row r="73" spans="1:12" x14ac:dyDescent="0.3">
      <c r="A73" s="95">
        <v>45043</v>
      </c>
      <c r="B73" s="96">
        <v>0.37384259259259256</v>
      </c>
      <c r="C73" s="2">
        <v>461.33</v>
      </c>
      <c r="D73" s="2">
        <v>6.04</v>
      </c>
      <c r="E73" s="2">
        <v>6.28</v>
      </c>
      <c r="F73" s="119">
        <v>-0.7</v>
      </c>
      <c r="G73" s="2">
        <v>341.25</v>
      </c>
      <c r="H73" s="2">
        <v>24.24</v>
      </c>
      <c r="I73" s="2">
        <v>39.25</v>
      </c>
      <c r="J73" s="2">
        <v>1.35</v>
      </c>
      <c r="K73" s="2">
        <v>0.66300000000000003</v>
      </c>
      <c r="L73" s="97">
        <f t="shared" si="0"/>
        <v>525.48711200000002</v>
      </c>
    </row>
    <row r="74" spans="1:12" x14ac:dyDescent="0.3">
      <c r="A74" s="95">
        <v>45043</v>
      </c>
      <c r="B74" s="96">
        <v>0.37453703703703706</v>
      </c>
      <c r="C74" s="2">
        <v>461.91</v>
      </c>
      <c r="D74" s="2">
        <v>6.04</v>
      </c>
      <c r="E74" s="2">
        <v>6.28</v>
      </c>
      <c r="F74" s="119">
        <v>-0.7</v>
      </c>
      <c r="G74" s="2">
        <v>341.26</v>
      </c>
      <c r="H74" s="2">
        <v>24.24</v>
      </c>
      <c r="I74" s="2">
        <v>39.28</v>
      </c>
      <c r="J74" s="2">
        <v>1.35</v>
      </c>
      <c r="K74" s="2">
        <v>0.66300000000000003</v>
      </c>
      <c r="L74" s="97">
        <f t="shared" si="0"/>
        <v>525.48711200000002</v>
      </c>
    </row>
    <row r="75" spans="1:12" x14ac:dyDescent="0.3">
      <c r="A75" s="95">
        <v>45043</v>
      </c>
      <c r="B75" s="96">
        <v>0.3752314814814815</v>
      </c>
      <c r="C75" s="2">
        <v>460.54</v>
      </c>
      <c r="D75" s="2">
        <v>6.04</v>
      </c>
      <c r="E75" s="2">
        <v>6.28</v>
      </c>
      <c r="F75" s="119">
        <v>-0.7</v>
      </c>
      <c r="G75" s="2">
        <v>341.24</v>
      </c>
      <c r="H75" s="2">
        <v>24.24</v>
      </c>
      <c r="I75" s="2">
        <v>39.03</v>
      </c>
      <c r="J75" s="2">
        <v>1.35</v>
      </c>
      <c r="K75" s="2">
        <v>0.66300000000000003</v>
      </c>
      <c r="L75" s="97">
        <f t="shared" si="0"/>
        <v>525.48711200000002</v>
      </c>
    </row>
    <row r="76" spans="1:12" x14ac:dyDescent="0.3">
      <c r="A76" s="95">
        <v>45043</v>
      </c>
      <c r="B76" s="96">
        <v>0.37592592592592594</v>
      </c>
      <c r="C76" s="2">
        <v>459.82</v>
      </c>
      <c r="D76" s="2">
        <v>6.04</v>
      </c>
      <c r="E76" s="2">
        <v>6.28</v>
      </c>
      <c r="F76" s="119">
        <v>-0.67</v>
      </c>
      <c r="G76" s="2">
        <v>341.22</v>
      </c>
      <c r="H76" s="2">
        <v>24.24</v>
      </c>
      <c r="I76" s="2">
        <v>38.89</v>
      </c>
      <c r="J76" s="2">
        <v>1.35</v>
      </c>
      <c r="K76" s="2">
        <v>0.66300000000000003</v>
      </c>
      <c r="L76" s="97">
        <f t="shared" si="0"/>
        <v>525.48711200000002</v>
      </c>
    </row>
    <row r="77" spans="1:12" x14ac:dyDescent="0.3">
      <c r="A77" s="95">
        <v>45043</v>
      </c>
      <c r="B77" s="96">
        <v>0.37662037037037038</v>
      </c>
      <c r="C77" s="2">
        <v>460.75</v>
      </c>
      <c r="D77" s="2">
        <v>6.04</v>
      </c>
      <c r="E77" s="2">
        <v>6.28</v>
      </c>
      <c r="F77" s="119">
        <v>-0.7</v>
      </c>
      <c r="G77" s="2">
        <v>341.3</v>
      </c>
      <c r="H77" s="2">
        <v>24.24</v>
      </c>
      <c r="I77" s="2">
        <v>38.700000000000003</v>
      </c>
      <c r="J77" s="2">
        <v>1.35</v>
      </c>
      <c r="K77" s="2">
        <v>0.66300000000000003</v>
      </c>
      <c r="L77" s="97">
        <f t="shared" si="0"/>
        <v>525.48711200000002</v>
      </c>
    </row>
    <row r="78" spans="1:12" x14ac:dyDescent="0.3">
      <c r="A78" s="95">
        <v>45043</v>
      </c>
      <c r="B78" s="96">
        <v>0.37731481481481483</v>
      </c>
      <c r="C78" s="2">
        <v>461.32</v>
      </c>
      <c r="D78" s="2">
        <v>6.04</v>
      </c>
      <c r="E78" s="2">
        <v>6.28</v>
      </c>
      <c r="F78" s="119">
        <v>-0.7</v>
      </c>
      <c r="G78" s="2">
        <v>341.46</v>
      </c>
      <c r="H78" s="2">
        <v>24.24</v>
      </c>
      <c r="I78" s="2">
        <v>38.86</v>
      </c>
      <c r="J78" s="2">
        <v>1.35</v>
      </c>
      <c r="K78" s="2">
        <v>0.66300000000000003</v>
      </c>
      <c r="L78" s="97">
        <f t="shared" si="0"/>
        <v>525.48711200000002</v>
      </c>
    </row>
    <row r="79" spans="1:12" x14ac:dyDescent="0.3">
      <c r="A79" s="95">
        <v>45043</v>
      </c>
      <c r="B79" s="96">
        <v>0.37800925925925927</v>
      </c>
      <c r="C79" s="2">
        <v>459.92</v>
      </c>
      <c r="D79" s="2">
        <v>6.04</v>
      </c>
      <c r="E79" s="2">
        <v>6.28</v>
      </c>
      <c r="F79" s="119">
        <v>-0.69</v>
      </c>
      <c r="G79" s="2">
        <v>341.3</v>
      </c>
      <c r="H79" s="2">
        <v>24.24</v>
      </c>
      <c r="I79" s="2">
        <v>38.880000000000003</v>
      </c>
      <c r="J79" s="2">
        <v>1.35</v>
      </c>
      <c r="K79" s="2">
        <v>0.66300000000000003</v>
      </c>
      <c r="L79" s="97">
        <f t="shared" si="0"/>
        <v>525.48711200000002</v>
      </c>
    </row>
    <row r="80" spans="1:12" x14ac:dyDescent="0.3">
      <c r="A80" s="95">
        <v>45043</v>
      </c>
      <c r="B80" s="96">
        <v>0.37870370370370371</v>
      </c>
      <c r="C80" s="2">
        <v>460.12</v>
      </c>
      <c r="D80" s="2">
        <v>6.04</v>
      </c>
      <c r="E80" s="2">
        <v>6.28</v>
      </c>
      <c r="F80" s="119">
        <v>-0.68</v>
      </c>
      <c r="G80" s="2">
        <v>341.28</v>
      </c>
      <c r="H80" s="2">
        <v>24.24</v>
      </c>
      <c r="I80" s="2">
        <v>38.69</v>
      </c>
      <c r="J80" s="2">
        <v>1.35</v>
      </c>
      <c r="K80" s="2">
        <v>0.66300000000000003</v>
      </c>
      <c r="L80" s="97">
        <f t="shared" si="0"/>
        <v>525.48711200000002</v>
      </c>
    </row>
    <row r="81" spans="1:12" x14ac:dyDescent="0.3">
      <c r="A81" s="95">
        <v>45043</v>
      </c>
      <c r="B81" s="96">
        <v>0.37939814814814815</v>
      </c>
      <c r="C81" s="2">
        <v>459.15</v>
      </c>
      <c r="D81" s="2">
        <v>6.04</v>
      </c>
      <c r="E81" s="2">
        <v>6.28</v>
      </c>
      <c r="F81" s="119">
        <v>-0.65</v>
      </c>
      <c r="G81" s="2">
        <v>341.28</v>
      </c>
      <c r="H81" s="2">
        <v>24.24</v>
      </c>
      <c r="I81" s="2">
        <v>38.74</v>
      </c>
      <c r="J81" s="2">
        <v>1.35</v>
      </c>
      <c r="K81" s="2">
        <v>0.66200000000000003</v>
      </c>
      <c r="L81" s="97">
        <f t="shared" si="0"/>
        <v>521.82357200000001</v>
      </c>
    </row>
    <row r="82" spans="1:12" x14ac:dyDescent="0.3">
      <c r="A82" s="95">
        <v>45043</v>
      </c>
      <c r="B82" s="96">
        <v>0.38009259259259259</v>
      </c>
      <c r="C82" s="2">
        <v>460.42</v>
      </c>
      <c r="D82" s="2">
        <v>6.04</v>
      </c>
      <c r="E82" s="2">
        <v>6.28</v>
      </c>
      <c r="F82" s="119">
        <v>-0.66</v>
      </c>
      <c r="G82" s="2">
        <v>341.29</v>
      </c>
      <c r="H82" s="2">
        <v>24.24</v>
      </c>
      <c r="I82" s="2">
        <v>39.270000000000003</v>
      </c>
      <c r="J82" s="2">
        <v>1.35</v>
      </c>
      <c r="K82" s="2">
        <v>0.66300000000000003</v>
      </c>
      <c r="L82" s="97">
        <f t="shared" si="0"/>
        <v>525.48711200000002</v>
      </c>
    </row>
    <row r="83" spans="1:12" x14ac:dyDescent="0.3">
      <c r="A83" s="95">
        <v>45043</v>
      </c>
      <c r="B83" s="96">
        <v>0.38078703703703703</v>
      </c>
      <c r="C83" s="2">
        <v>457.94</v>
      </c>
      <c r="D83" s="2">
        <v>6.04</v>
      </c>
      <c r="E83" s="2">
        <v>6.28</v>
      </c>
      <c r="F83" s="119">
        <v>-0.66</v>
      </c>
      <c r="G83" s="2">
        <v>341.28</v>
      </c>
      <c r="H83" s="2">
        <v>24.24</v>
      </c>
      <c r="I83" s="2">
        <v>39.42</v>
      </c>
      <c r="J83" s="2">
        <v>1.35</v>
      </c>
      <c r="K83" s="2">
        <v>0.66200000000000003</v>
      </c>
      <c r="L83" s="97">
        <f t="shared" si="0"/>
        <v>521.82357200000001</v>
      </c>
    </row>
    <row r="84" spans="1:12" x14ac:dyDescent="0.3">
      <c r="A84" s="95">
        <v>45043</v>
      </c>
      <c r="B84" s="96">
        <v>0.38148148148148148</v>
      </c>
      <c r="C84" s="2">
        <v>457.07</v>
      </c>
      <c r="D84" s="2">
        <v>6.04</v>
      </c>
      <c r="E84" s="2">
        <v>6.28</v>
      </c>
      <c r="F84" s="119">
        <v>-0.66</v>
      </c>
      <c r="G84" s="2">
        <v>341.27</v>
      </c>
      <c r="H84" s="2">
        <v>24.24</v>
      </c>
      <c r="I84" s="2">
        <v>38.880000000000003</v>
      </c>
      <c r="J84" s="2">
        <v>1.35</v>
      </c>
      <c r="K84" s="2">
        <v>0.66200000000000003</v>
      </c>
      <c r="L84" s="97">
        <f t="shared" si="0"/>
        <v>521.82357200000001</v>
      </c>
    </row>
    <row r="85" spans="1:12" x14ac:dyDescent="0.3">
      <c r="A85" s="95">
        <v>45043</v>
      </c>
      <c r="B85" s="96">
        <v>0.38217592592592592</v>
      </c>
      <c r="C85" s="2">
        <v>459.29</v>
      </c>
      <c r="D85" s="2">
        <v>6.04</v>
      </c>
      <c r="E85" s="2">
        <v>6.28</v>
      </c>
      <c r="F85" s="119">
        <v>-0.67</v>
      </c>
      <c r="G85" s="2">
        <v>341.29</v>
      </c>
      <c r="H85" s="2">
        <v>24.24</v>
      </c>
      <c r="I85" s="2">
        <v>38.5</v>
      </c>
      <c r="J85" s="2">
        <v>1.35</v>
      </c>
      <c r="K85" s="2">
        <v>0.66200000000000003</v>
      </c>
      <c r="L85" s="97">
        <f t="shared" si="0"/>
        <v>521.82357200000001</v>
      </c>
    </row>
    <row r="86" spans="1:12" x14ac:dyDescent="0.3">
      <c r="A86" s="95">
        <v>45043</v>
      </c>
      <c r="B86" s="96">
        <v>0.38287037037037036</v>
      </c>
      <c r="C86" s="2">
        <v>457.35</v>
      </c>
      <c r="D86" s="2">
        <v>6.04</v>
      </c>
      <c r="E86" s="2">
        <v>6.28</v>
      </c>
      <c r="F86" s="119">
        <v>-0.69</v>
      </c>
      <c r="G86" s="2">
        <v>341.28</v>
      </c>
      <c r="H86" s="2">
        <v>24.24</v>
      </c>
      <c r="I86" s="2">
        <v>38.409999999999997</v>
      </c>
      <c r="J86" s="2">
        <v>1.35</v>
      </c>
      <c r="K86" s="2">
        <v>0.66200000000000003</v>
      </c>
      <c r="L86" s="97">
        <f t="shared" si="0"/>
        <v>521.82357200000001</v>
      </c>
    </row>
    <row r="87" spans="1:12" x14ac:dyDescent="0.3">
      <c r="A87" s="95">
        <v>45043</v>
      </c>
      <c r="B87" s="96">
        <v>0.3835648148148148</v>
      </c>
      <c r="C87" s="2">
        <v>458.14</v>
      </c>
      <c r="D87" s="2">
        <v>6.04</v>
      </c>
      <c r="E87" s="2">
        <v>6.28</v>
      </c>
      <c r="F87" s="119">
        <v>-0.67</v>
      </c>
      <c r="G87" s="2">
        <v>341.29</v>
      </c>
      <c r="H87" s="2">
        <v>24.24</v>
      </c>
      <c r="I87" s="2">
        <v>38.43</v>
      </c>
      <c r="J87" s="2">
        <v>1.35</v>
      </c>
      <c r="K87" s="2">
        <v>0.66200000000000003</v>
      </c>
      <c r="L87" s="97">
        <f t="shared" si="0"/>
        <v>521.82357200000001</v>
      </c>
    </row>
    <row r="88" spans="1:12" x14ac:dyDescent="0.3">
      <c r="A88" s="95">
        <v>45043</v>
      </c>
      <c r="B88" s="96">
        <v>0.38425925925925924</v>
      </c>
      <c r="C88" s="2">
        <v>456.49</v>
      </c>
      <c r="D88" s="2">
        <v>6.04</v>
      </c>
      <c r="E88" s="2">
        <v>6.28</v>
      </c>
      <c r="F88" s="119">
        <v>-0.7</v>
      </c>
      <c r="G88" s="2">
        <v>341.28</v>
      </c>
      <c r="H88" s="2">
        <v>24.24</v>
      </c>
      <c r="I88" s="2">
        <v>38.43</v>
      </c>
      <c r="J88" s="2">
        <v>1.35</v>
      </c>
      <c r="K88" s="2">
        <v>0.66100000000000003</v>
      </c>
      <c r="L88" s="97">
        <f t="shared" si="0"/>
        <v>518.160032</v>
      </c>
    </row>
    <row r="89" spans="1:12" x14ac:dyDescent="0.3">
      <c r="A89" s="95">
        <v>45043</v>
      </c>
      <c r="B89" s="96">
        <v>0.38495370370370369</v>
      </c>
      <c r="C89" s="2">
        <v>457.16</v>
      </c>
      <c r="D89" s="2">
        <v>6.04</v>
      </c>
      <c r="E89" s="2">
        <v>6.28</v>
      </c>
      <c r="F89" s="119">
        <v>-0.7</v>
      </c>
      <c r="G89" s="2">
        <v>341.26</v>
      </c>
      <c r="H89" s="2">
        <v>24.24</v>
      </c>
      <c r="I89" s="2">
        <v>38.49</v>
      </c>
      <c r="J89" s="2">
        <v>1.35</v>
      </c>
      <c r="K89" s="2">
        <v>0.66200000000000003</v>
      </c>
      <c r="L89" s="97">
        <f t="shared" si="0"/>
        <v>521.82357200000001</v>
      </c>
    </row>
    <row r="90" spans="1:12" x14ac:dyDescent="0.3">
      <c r="A90" s="95">
        <v>45043</v>
      </c>
      <c r="B90" s="96">
        <v>0.38564814814814818</v>
      </c>
      <c r="C90" s="2">
        <v>457.91</v>
      </c>
      <c r="D90" s="2">
        <v>6.04</v>
      </c>
      <c r="E90" s="2">
        <v>6.28</v>
      </c>
      <c r="F90" s="119">
        <v>-0.7</v>
      </c>
      <c r="G90" s="2">
        <v>341.28</v>
      </c>
      <c r="H90" s="2">
        <v>24.24</v>
      </c>
      <c r="I90" s="2">
        <v>38.619999999999997</v>
      </c>
      <c r="J90" s="2">
        <v>1.35</v>
      </c>
      <c r="K90" s="2">
        <v>0.66200000000000003</v>
      </c>
      <c r="L90" s="97">
        <f t="shared" si="0"/>
        <v>521.82357200000001</v>
      </c>
    </row>
    <row r="91" spans="1:12" x14ac:dyDescent="0.3">
      <c r="A91" s="95">
        <v>45043</v>
      </c>
      <c r="B91" s="96">
        <v>0.38634259259259257</v>
      </c>
      <c r="C91" s="2">
        <v>456.97</v>
      </c>
      <c r="D91" s="2">
        <v>6.04</v>
      </c>
      <c r="E91" s="2">
        <v>6.28</v>
      </c>
      <c r="F91" s="119">
        <v>-0.72</v>
      </c>
      <c r="G91" s="2">
        <v>341.27</v>
      </c>
      <c r="H91" s="2">
        <v>24.24</v>
      </c>
      <c r="I91" s="2">
        <v>39.049999999999997</v>
      </c>
      <c r="J91" s="2">
        <v>1.35</v>
      </c>
      <c r="K91" s="2">
        <v>0.66200000000000003</v>
      </c>
      <c r="L91" s="97">
        <f t="shared" si="0"/>
        <v>521.82357200000001</v>
      </c>
    </row>
    <row r="92" spans="1:12" x14ac:dyDescent="0.3">
      <c r="A92" s="95">
        <v>45043</v>
      </c>
      <c r="B92" s="96">
        <v>0.38703703703703707</v>
      </c>
      <c r="C92" s="2">
        <v>456.98</v>
      </c>
      <c r="D92" s="2">
        <v>6.04</v>
      </c>
      <c r="E92" s="2">
        <v>6.28</v>
      </c>
      <c r="F92" s="119">
        <v>-0.73</v>
      </c>
      <c r="G92" s="2">
        <v>341.25</v>
      </c>
      <c r="H92" s="2">
        <v>24.24</v>
      </c>
      <c r="I92" s="2">
        <v>39.44</v>
      </c>
      <c r="J92" s="2">
        <v>1.35</v>
      </c>
      <c r="K92" s="2">
        <v>0.66200000000000003</v>
      </c>
      <c r="L92" s="97">
        <f t="shared" si="0"/>
        <v>521.82357200000001</v>
      </c>
    </row>
    <row r="93" spans="1:12" x14ac:dyDescent="0.3">
      <c r="A93" s="95">
        <v>45043</v>
      </c>
      <c r="B93" s="96">
        <v>0.38773148148148145</v>
      </c>
      <c r="C93" s="2">
        <v>457.36</v>
      </c>
      <c r="D93" s="2">
        <v>6.04</v>
      </c>
      <c r="E93" s="2">
        <v>6.28</v>
      </c>
      <c r="F93" s="119">
        <v>-0.74</v>
      </c>
      <c r="G93" s="2">
        <v>341.26</v>
      </c>
      <c r="H93" s="2">
        <v>24.24</v>
      </c>
      <c r="I93" s="2">
        <v>39.729999999999997</v>
      </c>
      <c r="J93" s="2">
        <v>1.35</v>
      </c>
      <c r="K93" s="2">
        <v>0.66200000000000003</v>
      </c>
      <c r="L93" s="97">
        <f t="shared" si="0"/>
        <v>521.82357200000001</v>
      </c>
    </row>
    <row r="94" spans="1:12" x14ac:dyDescent="0.3">
      <c r="A94" s="95">
        <v>45043</v>
      </c>
      <c r="B94" s="96">
        <v>0.38842592592592595</v>
      </c>
      <c r="C94" s="2">
        <v>456.88</v>
      </c>
      <c r="D94" s="2">
        <v>6.04</v>
      </c>
      <c r="E94" s="2">
        <v>6.28</v>
      </c>
      <c r="F94" s="119">
        <v>-0.75</v>
      </c>
      <c r="G94" s="2">
        <v>341.22</v>
      </c>
      <c r="H94" s="2">
        <v>24.24</v>
      </c>
      <c r="I94" s="2">
        <v>40.25</v>
      </c>
      <c r="J94" s="2">
        <v>1.35</v>
      </c>
      <c r="K94" s="2">
        <v>0.66200000000000003</v>
      </c>
      <c r="L94" s="97">
        <f t="shared" si="0"/>
        <v>521.82357200000001</v>
      </c>
    </row>
    <row r="95" spans="1:12" x14ac:dyDescent="0.3">
      <c r="A95" s="95">
        <v>45043</v>
      </c>
      <c r="B95" s="96">
        <v>0.38912037037037034</v>
      </c>
      <c r="C95" s="2">
        <v>458.15</v>
      </c>
      <c r="D95" s="2">
        <v>6.04</v>
      </c>
      <c r="E95" s="2">
        <v>6.28</v>
      </c>
      <c r="F95" s="119">
        <v>-0.75</v>
      </c>
      <c r="G95" s="2">
        <v>341.23</v>
      </c>
      <c r="H95" s="2">
        <v>24.24</v>
      </c>
      <c r="I95" s="2">
        <v>40.58</v>
      </c>
      <c r="J95" s="2">
        <v>1.35</v>
      </c>
      <c r="K95" s="2">
        <v>0.66200000000000003</v>
      </c>
      <c r="L95" s="97">
        <f t="shared" si="0"/>
        <v>521.82357200000001</v>
      </c>
    </row>
    <row r="96" spans="1:12" x14ac:dyDescent="0.3">
      <c r="A96" s="95">
        <v>45043</v>
      </c>
      <c r="B96" s="96">
        <v>0.38981481481481484</v>
      </c>
      <c r="C96" s="2">
        <v>458.65</v>
      </c>
      <c r="D96" s="2">
        <v>6.04</v>
      </c>
      <c r="E96" s="2">
        <v>6.28</v>
      </c>
      <c r="F96" s="119">
        <v>-0.75</v>
      </c>
      <c r="G96" s="2">
        <v>341.39</v>
      </c>
      <c r="H96" s="2">
        <v>24.24</v>
      </c>
      <c r="I96" s="2">
        <v>40.770000000000003</v>
      </c>
      <c r="J96" s="2">
        <v>1.35</v>
      </c>
      <c r="K96" s="2">
        <v>0.66200000000000003</v>
      </c>
      <c r="L96" s="97">
        <f t="shared" si="0"/>
        <v>521.82357200000001</v>
      </c>
    </row>
    <row r="97" spans="1:12" x14ac:dyDescent="0.3">
      <c r="A97" s="95">
        <v>45043</v>
      </c>
      <c r="B97" s="96">
        <v>0.39050925925925922</v>
      </c>
      <c r="C97" s="2">
        <v>459</v>
      </c>
      <c r="D97" s="2">
        <v>6.04</v>
      </c>
      <c r="E97" s="2">
        <v>6.28</v>
      </c>
      <c r="F97" s="119">
        <v>-0.73</v>
      </c>
      <c r="G97" s="2">
        <v>341.32</v>
      </c>
      <c r="H97" s="2">
        <v>24.24</v>
      </c>
      <c r="I97" s="2">
        <v>40.909999999999997</v>
      </c>
      <c r="J97" s="2">
        <v>1.35</v>
      </c>
      <c r="K97" s="2">
        <v>0.66200000000000003</v>
      </c>
      <c r="L97" s="97">
        <f t="shared" si="0"/>
        <v>521.82357200000001</v>
      </c>
    </row>
    <row r="98" spans="1:12" x14ac:dyDescent="0.3">
      <c r="A98" s="95">
        <v>45043</v>
      </c>
      <c r="B98" s="96">
        <v>0.39120370370370372</v>
      </c>
      <c r="C98" s="2">
        <v>456.39</v>
      </c>
      <c r="D98" s="2">
        <v>6.04</v>
      </c>
      <c r="E98" s="2">
        <v>6.28</v>
      </c>
      <c r="F98" s="119">
        <v>-0.76</v>
      </c>
      <c r="G98" s="2">
        <v>341.28</v>
      </c>
      <c r="H98" s="2">
        <v>24.24</v>
      </c>
      <c r="I98" s="2">
        <v>41.18</v>
      </c>
      <c r="J98" s="2">
        <v>1.35</v>
      </c>
      <c r="K98" s="2">
        <v>0.66100000000000003</v>
      </c>
      <c r="L98" s="97">
        <f t="shared" si="0"/>
        <v>518.160032</v>
      </c>
    </row>
    <row r="99" spans="1:12" x14ac:dyDescent="0.3">
      <c r="A99" s="95">
        <v>45043</v>
      </c>
      <c r="B99" s="96">
        <v>0.39189814814814811</v>
      </c>
      <c r="C99" s="2">
        <v>461.12</v>
      </c>
      <c r="D99" s="2">
        <v>6.04</v>
      </c>
      <c r="E99" s="2">
        <v>6.28</v>
      </c>
      <c r="F99" s="119">
        <v>-0.78</v>
      </c>
      <c r="G99" s="2">
        <v>341.27</v>
      </c>
      <c r="H99" s="2">
        <v>24.24</v>
      </c>
      <c r="I99" s="2">
        <v>41.5</v>
      </c>
      <c r="J99" s="2">
        <v>1.35</v>
      </c>
      <c r="K99" s="2">
        <v>0.66300000000000003</v>
      </c>
      <c r="L99" s="97">
        <f t="shared" si="0"/>
        <v>525.48711200000002</v>
      </c>
    </row>
    <row r="100" spans="1:12" x14ac:dyDescent="0.3">
      <c r="A100" s="95">
        <v>45043</v>
      </c>
      <c r="B100" s="96">
        <v>0.3925925925925926</v>
      </c>
      <c r="C100" s="2">
        <v>459.56</v>
      </c>
      <c r="D100" s="2">
        <v>6.04</v>
      </c>
      <c r="E100" s="2">
        <v>6.28</v>
      </c>
      <c r="F100" s="119">
        <v>-0.78</v>
      </c>
      <c r="G100" s="2">
        <v>341.27</v>
      </c>
      <c r="H100" s="2">
        <v>24.24</v>
      </c>
      <c r="I100" s="2">
        <v>41.82</v>
      </c>
      <c r="J100" s="2">
        <v>1.35</v>
      </c>
      <c r="K100" s="2">
        <v>0.66300000000000003</v>
      </c>
      <c r="L100" s="97">
        <f t="shared" si="0"/>
        <v>525.48711200000002</v>
      </c>
    </row>
    <row r="101" spans="1:12" x14ac:dyDescent="0.3">
      <c r="A101" s="95">
        <v>45043</v>
      </c>
      <c r="B101" s="96">
        <v>0.39328703703703699</v>
      </c>
      <c r="C101" s="2">
        <v>462.58</v>
      </c>
      <c r="D101" s="2">
        <v>6.04</v>
      </c>
      <c r="E101" s="2">
        <v>6.28</v>
      </c>
      <c r="F101" s="119">
        <v>-0.79</v>
      </c>
      <c r="G101" s="2">
        <v>341.26</v>
      </c>
      <c r="H101" s="2">
        <v>24.24</v>
      </c>
      <c r="I101" s="2">
        <v>42.14</v>
      </c>
      <c r="J101" s="2">
        <v>1.35</v>
      </c>
      <c r="K101" s="2">
        <v>0.66400000000000003</v>
      </c>
      <c r="L101" s="97">
        <f t="shared" si="0"/>
        <v>529.15065200000004</v>
      </c>
    </row>
    <row r="102" spans="1:12" x14ac:dyDescent="0.3">
      <c r="A102" s="95">
        <v>45043</v>
      </c>
      <c r="B102" s="96">
        <v>0.39398148148148149</v>
      </c>
      <c r="C102" s="2">
        <v>462.8</v>
      </c>
      <c r="D102" s="2">
        <v>6.04</v>
      </c>
      <c r="E102" s="2">
        <v>6.28</v>
      </c>
      <c r="F102" s="119">
        <v>-0.8</v>
      </c>
      <c r="G102" s="2">
        <v>341.25</v>
      </c>
      <c r="H102" s="2">
        <v>24.24</v>
      </c>
      <c r="I102" s="2">
        <v>42.33</v>
      </c>
      <c r="J102" s="2">
        <v>1.35</v>
      </c>
      <c r="K102" s="2">
        <v>0.66400000000000003</v>
      </c>
      <c r="L102" s="97">
        <f t="shared" si="0"/>
        <v>529.15065200000004</v>
      </c>
    </row>
    <row r="103" spans="1:12" x14ac:dyDescent="0.3">
      <c r="A103" s="95">
        <v>45043</v>
      </c>
      <c r="B103" s="96">
        <v>0.39467592592592587</v>
      </c>
      <c r="C103" s="2">
        <v>460.95</v>
      </c>
      <c r="D103" s="2">
        <v>6.04</v>
      </c>
      <c r="E103" s="2">
        <v>6.28</v>
      </c>
      <c r="F103" s="119">
        <v>-0.78</v>
      </c>
      <c r="G103" s="2">
        <v>341.28</v>
      </c>
      <c r="H103" s="2">
        <v>24.24</v>
      </c>
      <c r="I103" s="2">
        <v>42.41</v>
      </c>
      <c r="J103" s="2">
        <v>1.35</v>
      </c>
      <c r="K103" s="2">
        <v>0.66300000000000003</v>
      </c>
      <c r="L103" s="97">
        <f t="shared" si="0"/>
        <v>525.48711200000002</v>
      </c>
    </row>
    <row r="104" spans="1:12" x14ac:dyDescent="0.3">
      <c r="A104" s="95">
        <v>45043</v>
      </c>
      <c r="B104" s="96">
        <v>0.39537037037037037</v>
      </c>
      <c r="C104" s="2">
        <v>462.28</v>
      </c>
      <c r="D104" s="2">
        <v>6.04</v>
      </c>
      <c r="E104" s="2">
        <v>6.28</v>
      </c>
      <c r="F104" s="119">
        <v>-0.79</v>
      </c>
      <c r="G104" s="2">
        <v>341.25</v>
      </c>
      <c r="H104" s="2">
        <v>24.24</v>
      </c>
      <c r="I104" s="2">
        <v>42.45</v>
      </c>
      <c r="J104" s="2">
        <v>1.35</v>
      </c>
      <c r="K104" s="2">
        <v>0.66300000000000003</v>
      </c>
      <c r="L104" s="97">
        <f t="shared" si="0"/>
        <v>525.48711200000002</v>
      </c>
    </row>
    <row r="105" spans="1:12" x14ac:dyDescent="0.3">
      <c r="A105" s="95">
        <v>45043</v>
      </c>
      <c r="B105" s="96">
        <v>0.39606481481481487</v>
      </c>
      <c r="C105" s="2">
        <v>464.23</v>
      </c>
      <c r="D105" s="2">
        <v>6.04</v>
      </c>
      <c r="E105" s="2">
        <v>6.28</v>
      </c>
      <c r="F105" s="119">
        <v>-0.83</v>
      </c>
      <c r="G105" s="2">
        <v>341.24</v>
      </c>
      <c r="H105" s="2">
        <v>24.24</v>
      </c>
      <c r="I105" s="2">
        <v>42.55</v>
      </c>
      <c r="J105" s="2">
        <v>1.35</v>
      </c>
      <c r="K105" s="2">
        <v>0.66400000000000003</v>
      </c>
      <c r="L105" s="97">
        <f t="shared" si="0"/>
        <v>529.15065200000004</v>
      </c>
    </row>
    <row r="106" spans="1:12" x14ac:dyDescent="0.3">
      <c r="A106" s="95">
        <v>45043</v>
      </c>
      <c r="B106" s="96">
        <v>0.39675925925925926</v>
      </c>
      <c r="C106" s="2">
        <v>463.6</v>
      </c>
      <c r="D106" s="2">
        <v>6.04</v>
      </c>
      <c r="E106" s="2">
        <v>6.28</v>
      </c>
      <c r="F106" s="119">
        <v>-0.83</v>
      </c>
      <c r="G106" s="2">
        <v>341.25</v>
      </c>
      <c r="H106" s="2">
        <v>24.24</v>
      </c>
      <c r="I106" s="2">
        <v>42.81</v>
      </c>
      <c r="J106" s="2">
        <v>1.35</v>
      </c>
      <c r="K106" s="2">
        <v>0.66400000000000003</v>
      </c>
      <c r="L106" s="97">
        <f t="shared" si="0"/>
        <v>529.15065200000004</v>
      </c>
    </row>
    <row r="107" spans="1:12" x14ac:dyDescent="0.3">
      <c r="A107" s="95">
        <v>45043</v>
      </c>
      <c r="B107" s="96">
        <v>0.39745370370370375</v>
      </c>
      <c r="C107" s="2">
        <v>463.1</v>
      </c>
      <c r="D107" s="2">
        <v>6.04</v>
      </c>
      <c r="E107" s="2">
        <v>6.28</v>
      </c>
      <c r="F107" s="119">
        <v>-0.84</v>
      </c>
      <c r="G107" s="2">
        <v>341.24</v>
      </c>
      <c r="H107" s="2">
        <v>24.24</v>
      </c>
      <c r="I107" s="2">
        <v>43</v>
      </c>
      <c r="J107" s="2">
        <v>1.35</v>
      </c>
      <c r="K107" s="2">
        <v>0.66400000000000003</v>
      </c>
      <c r="L107" s="97">
        <f t="shared" si="0"/>
        <v>529.15065200000004</v>
      </c>
    </row>
    <row r="108" spans="1:12" x14ac:dyDescent="0.3">
      <c r="A108" s="95">
        <v>45043</v>
      </c>
      <c r="B108" s="96">
        <v>0.39814814814814814</v>
      </c>
      <c r="C108" s="2">
        <v>463.61</v>
      </c>
      <c r="D108" s="2">
        <v>6.04</v>
      </c>
      <c r="E108" s="2">
        <v>6.28</v>
      </c>
      <c r="F108" s="119">
        <v>-0.81</v>
      </c>
      <c r="G108" s="2">
        <v>341.26</v>
      </c>
      <c r="H108" s="2">
        <v>24.24</v>
      </c>
      <c r="I108" s="2">
        <v>43.18</v>
      </c>
      <c r="J108" s="2">
        <v>1.35</v>
      </c>
      <c r="K108" s="2">
        <v>0.66400000000000003</v>
      </c>
      <c r="L108" s="97">
        <f t="shared" si="0"/>
        <v>529.15065200000004</v>
      </c>
    </row>
    <row r="109" spans="1:12" x14ac:dyDescent="0.3">
      <c r="A109" s="95">
        <v>45043</v>
      </c>
      <c r="B109" s="96">
        <v>0.39884259259259264</v>
      </c>
      <c r="C109" s="2">
        <v>467.1</v>
      </c>
      <c r="D109" s="2">
        <v>6.04</v>
      </c>
      <c r="E109" s="2">
        <v>6.28</v>
      </c>
      <c r="F109" s="119">
        <v>-0.82</v>
      </c>
      <c r="G109" s="2">
        <v>341.25</v>
      </c>
      <c r="H109" s="2">
        <v>24.24</v>
      </c>
      <c r="I109" s="2">
        <v>43.34</v>
      </c>
      <c r="J109" s="2">
        <v>1.35</v>
      </c>
      <c r="K109" s="2">
        <v>0.66500000000000004</v>
      </c>
      <c r="L109" s="97">
        <f t="shared" si="0"/>
        <v>532.81419200000005</v>
      </c>
    </row>
    <row r="110" spans="1:12" x14ac:dyDescent="0.3">
      <c r="A110" s="95">
        <v>45043</v>
      </c>
      <c r="B110" s="96">
        <v>0.39953703703703702</v>
      </c>
      <c r="C110" s="2">
        <v>467.86</v>
      </c>
      <c r="D110" s="2">
        <v>6.04</v>
      </c>
      <c r="E110" s="2">
        <v>6.28</v>
      </c>
      <c r="F110" s="119">
        <v>-0.82</v>
      </c>
      <c r="G110" s="2">
        <v>341.24</v>
      </c>
      <c r="H110" s="2">
        <v>24.24</v>
      </c>
      <c r="I110" s="2">
        <v>43.7</v>
      </c>
      <c r="J110" s="2">
        <v>1.35</v>
      </c>
      <c r="K110" s="2">
        <v>0.66500000000000004</v>
      </c>
      <c r="L110" s="97">
        <f t="shared" ref="L110:L173" si="1">588.5-((0.6802-K110)*3663.54)</f>
        <v>532.81419200000005</v>
      </c>
    </row>
    <row r="111" spans="1:12" x14ac:dyDescent="0.3">
      <c r="A111" s="95">
        <v>45043</v>
      </c>
      <c r="B111" s="96">
        <v>0.40023148148148152</v>
      </c>
      <c r="C111" s="2">
        <v>464.89</v>
      </c>
      <c r="D111" s="2">
        <v>6.04</v>
      </c>
      <c r="E111" s="2">
        <v>6.28</v>
      </c>
      <c r="F111" s="119">
        <v>-0.83</v>
      </c>
      <c r="G111" s="2">
        <v>341.24</v>
      </c>
      <c r="H111" s="2">
        <v>24.24</v>
      </c>
      <c r="I111" s="2">
        <v>43.71</v>
      </c>
      <c r="J111" s="2">
        <v>1.35</v>
      </c>
      <c r="K111" s="2">
        <v>0.66400000000000003</v>
      </c>
      <c r="L111" s="97">
        <f t="shared" si="1"/>
        <v>529.15065200000004</v>
      </c>
    </row>
    <row r="112" spans="1:12" x14ac:dyDescent="0.3">
      <c r="A112" s="95">
        <v>45043</v>
      </c>
      <c r="B112" s="96">
        <v>0.40092592592592591</v>
      </c>
      <c r="C112" s="2">
        <v>468.32</v>
      </c>
      <c r="D112" s="2">
        <v>6.04</v>
      </c>
      <c r="E112" s="2">
        <v>6.28</v>
      </c>
      <c r="F112" s="119">
        <v>-0.85</v>
      </c>
      <c r="G112" s="2">
        <v>341.2</v>
      </c>
      <c r="H112" s="2">
        <v>24.24</v>
      </c>
      <c r="I112" s="2">
        <v>43.74</v>
      </c>
      <c r="J112" s="2">
        <v>1.35</v>
      </c>
      <c r="K112" s="2">
        <v>0.66600000000000004</v>
      </c>
      <c r="L112" s="97">
        <f t="shared" si="1"/>
        <v>536.47773200000006</v>
      </c>
    </row>
    <row r="113" spans="1:12" x14ac:dyDescent="0.3">
      <c r="A113" s="95">
        <v>45043</v>
      </c>
      <c r="B113" s="96">
        <v>0.40162037037037041</v>
      </c>
      <c r="C113" s="2">
        <v>466.18</v>
      </c>
      <c r="D113" s="2">
        <v>6.04</v>
      </c>
      <c r="E113" s="2">
        <v>6.28</v>
      </c>
      <c r="F113" s="119">
        <v>-0.85</v>
      </c>
      <c r="G113" s="2">
        <v>341.21</v>
      </c>
      <c r="H113" s="2">
        <v>24.24</v>
      </c>
      <c r="I113" s="2">
        <v>43.94</v>
      </c>
      <c r="J113" s="2">
        <v>1.35</v>
      </c>
      <c r="K113" s="2">
        <v>0.66500000000000004</v>
      </c>
      <c r="L113" s="97">
        <f t="shared" si="1"/>
        <v>532.81419200000005</v>
      </c>
    </row>
    <row r="114" spans="1:12" x14ac:dyDescent="0.3">
      <c r="A114" s="95">
        <v>45043</v>
      </c>
      <c r="B114" s="96">
        <v>0.40231481481481479</v>
      </c>
      <c r="C114" s="2">
        <v>467.2</v>
      </c>
      <c r="D114" s="2">
        <v>6.04</v>
      </c>
      <c r="E114" s="2">
        <v>6.28</v>
      </c>
      <c r="F114" s="119">
        <v>-0.87</v>
      </c>
      <c r="G114" s="2">
        <v>341.31</v>
      </c>
      <c r="H114" s="2">
        <v>24.24</v>
      </c>
      <c r="I114" s="2">
        <v>44.18</v>
      </c>
      <c r="J114" s="2">
        <v>1.35</v>
      </c>
      <c r="K114" s="2">
        <v>0.66500000000000004</v>
      </c>
      <c r="L114" s="97">
        <f t="shared" si="1"/>
        <v>532.81419200000005</v>
      </c>
    </row>
    <row r="115" spans="1:12" x14ac:dyDescent="0.3">
      <c r="A115" s="95">
        <v>45043</v>
      </c>
      <c r="B115" s="96">
        <v>0.40300925925925929</v>
      </c>
      <c r="C115" s="2">
        <v>470.98</v>
      </c>
      <c r="D115" s="2">
        <v>6.04</v>
      </c>
      <c r="E115" s="2">
        <v>6.28</v>
      </c>
      <c r="F115" s="119">
        <v>-0.87</v>
      </c>
      <c r="G115" s="2">
        <v>341.35</v>
      </c>
      <c r="H115" s="2">
        <v>24.24</v>
      </c>
      <c r="I115" s="2">
        <v>44.4</v>
      </c>
      <c r="J115" s="2">
        <v>1.35</v>
      </c>
      <c r="K115" s="2">
        <v>0.66600000000000004</v>
      </c>
      <c r="L115" s="97">
        <f t="shared" si="1"/>
        <v>536.47773200000006</v>
      </c>
    </row>
    <row r="116" spans="1:12" x14ac:dyDescent="0.3">
      <c r="A116" s="95">
        <v>45043</v>
      </c>
      <c r="B116" s="96">
        <v>0.40370370370370368</v>
      </c>
      <c r="C116" s="2">
        <v>468.19</v>
      </c>
      <c r="D116" s="2">
        <v>6.04</v>
      </c>
      <c r="E116" s="2">
        <v>6.28</v>
      </c>
      <c r="F116" s="119">
        <v>-0.88</v>
      </c>
      <c r="G116" s="2">
        <v>341.26</v>
      </c>
      <c r="H116" s="2">
        <v>24.24</v>
      </c>
      <c r="I116" s="2">
        <v>44.57</v>
      </c>
      <c r="J116" s="2">
        <v>1.35</v>
      </c>
      <c r="K116" s="2">
        <v>0.66500000000000004</v>
      </c>
      <c r="L116" s="97">
        <f t="shared" si="1"/>
        <v>532.81419200000005</v>
      </c>
    </row>
    <row r="117" spans="1:12" x14ac:dyDescent="0.3">
      <c r="A117" s="95">
        <v>45043</v>
      </c>
      <c r="B117" s="96">
        <v>0.40439814814814817</v>
      </c>
      <c r="C117" s="2">
        <v>469.17</v>
      </c>
      <c r="D117" s="2">
        <v>6.04</v>
      </c>
      <c r="E117" s="2">
        <v>6.28</v>
      </c>
      <c r="F117" s="119">
        <v>-0.89</v>
      </c>
      <c r="G117" s="2">
        <v>341.24</v>
      </c>
      <c r="H117" s="2">
        <v>24.24</v>
      </c>
      <c r="I117" s="2">
        <v>44.68</v>
      </c>
      <c r="J117" s="2">
        <v>1.35</v>
      </c>
      <c r="K117" s="2">
        <v>0.66600000000000004</v>
      </c>
      <c r="L117" s="97">
        <f t="shared" si="1"/>
        <v>536.47773200000006</v>
      </c>
    </row>
    <row r="118" spans="1:12" x14ac:dyDescent="0.3">
      <c r="A118" s="95">
        <v>45043</v>
      </c>
      <c r="B118" s="96">
        <v>0.40509259259259256</v>
      </c>
      <c r="C118" s="2">
        <v>469.01</v>
      </c>
      <c r="D118" s="2">
        <v>6.04</v>
      </c>
      <c r="E118" s="2">
        <v>6.28</v>
      </c>
      <c r="F118" s="119">
        <v>-0.84</v>
      </c>
      <c r="G118" s="2">
        <v>341.25</v>
      </c>
      <c r="H118" s="2">
        <v>24.24</v>
      </c>
      <c r="I118" s="2">
        <v>44.73</v>
      </c>
      <c r="J118" s="2">
        <v>1.35</v>
      </c>
      <c r="K118" s="2">
        <v>0.66600000000000004</v>
      </c>
      <c r="L118" s="97">
        <f t="shared" si="1"/>
        <v>536.47773200000006</v>
      </c>
    </row>
    <row r="119" spans="1:12" x14ac:dyDescent="0.3">
      <c r="A119" s="95">
        <v>45043</v>
      </c>
      <c r="B119" s="96">
        <v>0.40578703703703706</v>
      </c>
      <c r="C119" s="2">
        <v>470.16</v>
      </c>
      <c r="D119" s="2">
        <v>6.04</v>
      </c>
      <c r="E119" s="2">
        <v>6.28</v>
      </c>
      <c r="F119" s="119">
        <v>-0.89</v>
      </c>
      <c r="G119" s="2">
        <v>341.25</v>
      </c>
      <c r="H119" s="2">
        <v>24.24</v>
      </c>
      <c r="I119" s="2">
        <v>44.77</v>
      </c>
      <c r="J119" s="2">
        <v>1.35</v>
      </c>
      <c r="K119" s="2">
        <v>0.66600000000000004</v>
      </c>
      <c r="L119" s="97">
        <f t="shared" si="1"/>
        <v>536.47773200000006</v>
      </c>
    </row>
    <row r="120" spans="1:12" x14ac:dyDescent="0.3">
      <c r="A120" s="95">
        <v>45043</v>
      </c>
      <c r="B120" s="96">
        <v>0.4064814814814815</v>
      </c>
      <c r="C120" s="2">
        <v>470.52</v>
      </c>
      <c r="D120" s="2">
        <v>6.04</v>
      </c>
      <c r="E120" s="2">
        <v>6.28</v>
      </c>
      <c r="F120" s="119">
        <v>-0.9</v>
      </c>
      <c r="G120" s="2">
        <v>341.23</v>
      </c>
      <c r="H120" s="2">
        <v>24.24</v>
      </c>
      <c r="I120" s="2">
        <v>44.78</v>
      </c>
      <c r="J120" s="2">
        <v>1.35</v>
      </c>
      <c r="K120" s="2">
        <v>0.66600000000000004</v>
      </c>
      <c r="L120" s="97">
        <f t="shared" si="1"/>
        <v>536.47773200000006</v>
      </c>
    </row>
    <row r="121" spans="1:12" x14ac:dyDescent="0.3">
      <c r="A121" s="95">
        <v>45043</v>
      </c>
      <c r="B121" s="96">
        <v>0.40717592592592594</v>
      </c>
      <c r="C121" s="2">
        <v>469.66</v>
      </c>
      <c r="D121" s="2">
        <v>6.04</v>
      </c>
      <c r="E121" s="2">
        <v>6.28</v>
      </c>
      <c r="F121" s="119">
        <v>-0.9</v>
      </c>
      <c r="G121" s="2">
        <v>341.25</v>
      </c>
      <c r="H121" s="2">
        <v>24.24</v>
      </c>
      <c r="I121" s="2">
        <v>44.81</v>
      </c>
      <c r="J121" s="2">
        <v>1.35</v>
      </c>
      <c r="K121" s="2">
        <v>0.66600000000000004</v>
      </c>
      <c r="L121" s="97">
        <f t="shared" si="1"/>
        <v>536.47773200000006</v>
      </c>
    </row>
    <row r="122" spans="1:12" x14ac:dyDescent="0.3">
      <c r="A122" s="95">
        <v>45043</v>
      </c>
      <c r="B122" s="96">
        <v>0.40787037037037038</v>
      </c>
      <c r="C122" s="2">
        <v>474.96</v>
      </c>
      <c r="D122" s="2">
        <v>6.04</v>
      </c>
      <c r="E122" s="2">
        <v>6.28</v>
      </c>
      <c r="F122" s="119">
        <v>-0.91</v>
      </c>
      <c r="G122" s="2">
        <v>341.25</v>
      </c>
      <c r="H122" s="2">
        <v>24.24</v>
      </c>
      <c r="I122" s="2">
        <v>44.86</v>
      </c>
      <c r="J122" s="2">
        <v>1.35</v>
      </c>
      <c r="K122" s="2">
        <v>0.66800000000000004</v>
      </c>
      <c r="L122" s="97">
        <f t="shared" si="1"/>
        <v>543.80481200000008</v>
      </c>
    </row>
    <row r="123" spans="1:12" x14ac:dyDescent="0.3">
      <c r="A123" s="95">
        <v>45043</v>
      </c>
      <c r="B123" s="96">
        <v>0.40856481481481483</v>
      </c>
      <c r="C123" s="2">
        <v>470.74</v>
      </c>
      <c r="D123" s="2">
        <v>6.04</v>
      </c>
      <c r="E123" s="2">
        <v>6.28</v>
      </c>
      <c r="F123" s="119">
        <v>-0.89</v>
      </c>
      <c r="G123" s="2">
        <v>341.24</v>
      </c>
      <c r="H123" s="2">
        <v>24.24</v>
      </c>
      <c r="I123" s="2">
        <v>45</v>
      </c>
      <c r="J123" s="2">
        <v>1.35</v>
      </c>
      <c r="K123" s="2">
        <v>0.66600000000000004</v>
      </c>
      <c r="L123" s="97">
        <f t="shared" si="1"/>
        <v>536.47773200000006</v>
      </c>
    </row>
    <row r="124" spans="1:12" x14ac:dyDescent="0.3">
      <c r="A124" s="95">
        <v>45043</v>
      </c>
      <c r="B124" s="96">
        <v>0.40925925925925927</v>
      </c>
      <c r="C124" s="2">
        <v>475.83</v>
      </c>
      <c r="D124" s="2">
        <v>6.04</v>
      </c>
      <c r="E124" s="2">
        <v>6.28</v>
      </c>
      <c r="F124" s="119">
        <v>-0.9</v>
      </c>
      <c r="G124" s="2">
        <v>341.24</v>
      </c>
      <c r="H124" s="2">
        <v>24.24</v>
      </c>
      <c r="I124" s="2">
        <v>45.08</v>
      </c>
      <c r="J124" s="2">
        <v>1.35</v>
      </c>
      <c r="K124" s="2">
        <v>0.66800000000000004</v>
      </c>
      <c r="L124" s="97">
        <f t="shared" si="1"/>
        <v>543.80481200000008</v>
      </c>
    </row>
    <row r="125" spans="1:12" x14ac:dyDescent="0.3">
      <c r="A125" s="95">
        <v>45043</v>
      </c>
      <c r="B125" s="96">
        <v>0.40995370370370371</v>
      </c>
      <c r="C125" s="2">
        <v>473.52</v>
      </c>
      <c r="D125" s="2">
        <v>6.04</v>
      </c>
      <c r="E125" s="2">
        <v>6.28</v>
      </c>
      <c r="F125" s="119">
        <v>-0.9</v>
      </c>
      <c r="G125" s="2">
        <v>341.23</v>
      </c>
      <c r="H125" s="2">
        <v>24.24</v>
      </c>
      <c r="I125" s="2">
        <v>45.09</v>
      </c>
      <c r="J125" s="2">
        <v>1.35</v>
      </c>
      <c r="K125" s="2">
        <v>0.66700000000000004</v>
      </c>
      <c r="L125" s="97">
        <f t="shared" si="1"/>
        <v>540.14127200000007</v>
      </c>
    </row>
    <row r="126" spans="1:12" x14ac:dyDescent="0.3">
      <c r="A126" s="95">
        <v>45043</v>
      </c>
      <c r="B126" s="96">
        <v>0.41064814814814815</v>
      </c>
      <c r="C126" s="2">
        <v>474.5</v>
      </c>
      <c r="D126" s="2">
        <v>6.04</v>
      </c>
      <c r="E126" s="2">
        <v>6.28</v>
      </c>
      <c r="F126" s="119">
        <v>-0.94</v>
      </c>
      <c r="G126" s="2">
        <v>341.25</v>
      </c>
      <c r="H126" s="2">
        <v>24.24</v>
      </c>
      <c r="I126" s="2">
        <v>45.12</v>
      </c>
      <c r="J126" s="2">
        <v>1.35</v>
      </c>
      <c r="K126" s="2">
        <v>0.66800000000000004</v>
      </c>
      <c r="L126" s="97">
        <f t="shared" si="1"/>
        <v>543.80481200000008</v>
      </c>
    </row>
    <row r="127" spans="1:12" x14ac:dyDescent="0.3">
      <c r="A127" s="95">
        <v>45043</v>
      </c>
      <c r="B127" s="96">
        <v>0.41134259259259259</v>
      </c>
      <c r="C127" s="2">
        <v>474.73</v>
      </c>
      <c r="D127" s="2">
        <v>6.04</v>
      </c>
      <c r="E127" s="2">
        <v>6.28</v>
      </c>
      <c r="F127" s="119">
        <v>-0.95</v>
      </c>
      <c r="G127" s="2">
        <v>341.24</v>
      </c>
      <c r="H127" s="2">
        <v>24.24</v>
      </c>
      <c r="I127" s="2">
        <v>45.15</v>
      </c>
      <c r="J127" s="2">
        <v>1.35</v>
      </c>
      <c r="K127" s="2">
        <v>0.66800000000000004</v>
      </c>
      <c r="L127" s="97">
        <f t="shared" si="1"/>
        <v>543.80481200000008</v>
      </c>
    </row>
    <row r="128" spans="1:12" x14ac:dyDescent="0.3">
      <c r="A128" s="95">
        <v>45043</v>
      </c>
      <c r="B128" s="96">
        <v>0.41203703703703703</v>
      </c>
      <c r="C128" s="2">
        <v>474.58</v>
      </c>
      <c r="D128" s="2">
        <v>6.04</v>
      </c>
      <c r="E128" s="2">
        <v>6.28</v>
      </c>
      <c r="F128" s="119">
        <v>-0.93</v>
      </c>
      <c r="G128" s="2">
        <v>341.23</v>
      </c>
      <c r="H128" s="2">
        <v>24.24</v>
      </c>
      <c r="I128" s="2">
        <v>45.17</v>
      </c>
      <c r="J128" s="2">
        <v>1.35</v>
      </c>
      <c r="K128" s="2">
        <v>0.66800000000000004</v>
      </c>
      <c r="L128" s="97">
        <f t="shared" si="1"/>
        <v>543.80481200000008</v>
      </c>
    </row>
    <row r="129" spans="1:12" x14ac:dyDescent="0.3">
      <c r="A129" s="95">
        <v>45043</v>
      </c>
      <c r="B129" s="96">
        <v>0.41273148148148148</v>
      </c>
      <c r="C129" s="2">
        <v>476.98</v>
      </c>
      <c r="D129" s="2">
        <v>6.04</v>
      </c>
      <c r="E129" s="2">
        <v>6.28</v>
      </c>
      <c r="F129" s="119">
        <v>-0.94</v>
      </c>
      <c r="G129" s="2">
        <v>341.23</v>
      </c>
      <c r="H129" s="2">
        <v>24.24</v>
      </c>
      <c r="I129" s="2">
        <v>45.17</v>
      </c>
      <c r="J129" s="2">
        <v>1.35</v>
      </c>
      <c r="K129" s="2">
        <v>0.66800000000000004</v>
      </c>
      <c r="L129" s="97">
        <f t="shared" si="1"/>
        <v>543.80481200000008</v>
      </c>
    </row>
    <row r="130" spans="1:12" x14ac:dyDescent="0.3">
      <c r="A130" s="95">
        <v>45043</v>
      </c>
      <c r="B130" s="96">
        <v>0.41342592592592592</v>
      </c>
      <c r="C130" s="2">
        <v>475.47</v>
      </c>
      <c r="D130" s="2">
        <v>6.04</v>
      </c>
      <c r="E130" s="2">
        <v>6.28</v>
      </c>
      <c r="F130" s="119">
        <v>-0.94</v>
      </c>
      <c r="G130" s="2">
        <v>341.21</v>
      </c>
      <c r="H130" s="2">
        <v>24.24</v>
      </c>
      <c r="I130" s="2">
        <v>45.18</v>
      </c>
      <c r="J130" s="2">
        <v>1.35</v>
      </c>
      <c r="K130" s="2">
        <v>0.66800000000000004</v>
      </c>
      <c r="L130" s="97">
        <f t="shared" si="1"/>
        <v>543.80481200000008</v>
      </c>
    </row>
    <row r="131" spans="1:12" x14ac:dyDescent="0.3">
      <c r="A131" s="95">
        <v>45043</v>
      </c>
      <c r="B131" s="96">
        <v>0.41412037037037036</v>
      </c>
      <c r="C131" s="2">
        <v>480.47</v>
      </c>
      <c r="D131" s="2">
        <v>6.04</v>
      </c>
      <c r="E131" s="2">
        <v>6.28</v>
      </c>
      <c r="F131" s="119">
        <v>-0.95</v>
      </c>
      <c r="G131" s="2">
        <v>341.19</v>
      </c>
      <c r="H131" s="2">
        <v>24.24</v>
      </c>
      <c r="I131" s="2">
        <v>45.18</v>
      </c>
      <c r="J131" s="2">
        <v>1.35</v>
      </c>
      <c r="K131" s="2">
        <v>0.67</v>
      </c>
      <c r="L131" s="97">
        <f t="shared" si="1"/>
        <v>551.13189200000011</v>
      </c>
    </row>
    <row r="132" spans="1:12" x14ac:dyDescent="0.3">
      <c r="A132" s="95">
        <v>45043</v>
      </c>
      <c r="B132" s="96">
        <v>0.4148148148148148</v>
      </c>
      <c r="C132" s="2">
        <v>477.68</v>
      </c>
      <c r="D132" s="2">
        <v>6.04</v>
      </c>
      <c r="E132" s="2">
        <v>6.28</v>
      </c>
      <c r="F132" s="119">
        <v>-0.96</v>
      </c>
      <c r="G132" s="2">
        <v>341.26</v>
      </c>
      <c r="H132" s="2">
        <v>24.24</v>
      </c>
      <c r="I132" s="2">
        <v>45.19</v>
      </c>
      <c r="J132" s="2">
        <v>1.35</v>
      </c>
      <c r="K132" s="2">
        <v>0.66900000000000004</v>
      </c>
      <c r="L132" s="97">
        <f t="shared" si="1"/>
        <v>547.4683520000001</v>
      </c>
    </row>
    <row r="133" spans="1:12" x14ac:dyDescent="0.3">
      <c r="A133" s="95">
        <v>45043</v>
      </c>
      <c r="B133" s="96">
        <v>0.41550925925925924</v>
      </c>
      <c r="C133" s="2">
        <v>479.73</v>
      </c>
      <c r="D133" s="2">
        <v>6.04</v>
      </c>
      <c r="E133" s="2">
        <v>6.28</v>
      </c>
      <c r="F133" s="119">
        <v>-0.93</v>
      </c>
      <c r="G133" s="2">
        <v>341.38</v>
      </c>
      <c r="H133" s="2">
        <v>24.24</v>
      </c>
      <c r="I133" s="2">
        <v>45.19</v>
      </c>
      <c r="J133" s="2">
        <v>1.35</v>
      </c>
      <c r="K133" s="2">
        <v>0.66900000000000004</v>
      </c>
      <c r="L133" s="97">
        <f t="shared" si="1"/>
        <v>547.4683520000001</v>
      </c>
    </row>
    <row r="134" spans="1:12" x14ac:dyDescent="0.3">
      <c r="A134" s="95">
        <v>45043</v>
      </c>
      <c r="B134" s="96">
        <v>0.41620370370370369</v>
      </c>
      <c r="C134" s="2">
        <v>479.56</v>
      </c>
      <c r="D134" s="2">
        <v>6.04</v>
      </c>
      <c r="E134" s="2">
        <v>6.28</v>
      </c>
      <c r="F134" s="119">
        <v>-0.95</v>
      </c>
      <c r="G134" s="2">
        <v>341.25</v>
      </c>
      <c r="H134" s="2">
        <v>24.24</v>
      </c>
      <c r="I134" s="2">
        <v>45.19</v>
      </c>
      <c r="J134" s="2">
        <v>1.35</v>
      </c>
      <c r="K134" s="2">
        <v>0.66900000000000004</v>
      </c>
      <c r="L134" s="97">
        <f t="shared" si="1"/>
        <v>547.4683520000001</v>
      </c>
    </row>
    <row r="135" spans="1:12" x14ac:dyDescent="0.3">
      <c r="A135" s="95">
        <v>45043</v>
      </c>
      <c r="B135" s="96">
        <v>0.41689814814814818</v>
      </c>
      <c r="C135" s="2">
        <v>480.38</v>
      </c>
      <c r="D135" s="2">
        <v>6.04</v>
      </c>
      <c r="E135" s="2">
        <v>6.28</v>
      </c>
      <c r="F135" s="119">
        <v>-0.97</v>
      </c>
      <c r="G135" s="2">
        <v>341.23</v>
      </c>
      <c r="H135" s="2">
        <v>24.24</v>
      </c>
      <c r="I135" s="2">
        <v>45.19</v>
      </c>
      <c r="J135" s="2">
        <v>1.35</v>
      </c>
      <c r="K135" s="2">
        <v>0.67</v>
      </c>
      <c r="L135" s="97">
        <f t="shared" si="1"/>
        <v>551.13189200000011</v>
      </c>
    </row>
    <row r="136" spans="1:12" x14ac:dyDescent="0.3">
      <c r="A136" s="95">
        <v>45043</v>
      </c>
      <c r="B136" s="96">
        <v>0.41759259259259257</v>
      </c>
      <c r="C136" s="2">
        <v>480.08</v>
      </c>
      <c r="D136" s="2">
        <v>6.04</v>
      </c>
      <c r="E136" s="2">
        <v>6.28</v>
      </c>
      <c r="F136" s="119">
        <v>-0.98</v>
      </c>
      <c r="G136" s="2">
        <v>341.23</v>
      </c>
      <c r="H136" s="2">
        <v>24.24</v>
      </c>
      <c r="I136" s="2">
        <v>45.19</v>
      </c>
      <c r="J136" s="2">
        <v>1.35</v>
      </c>
      <c r="K136" s="2">
        <v>0.66900000000000004</v>
      </c>
      <c r="L136" s="97">
        <f t="shared" si="1"/>
        <v>547.4683520000001</v>
      </c>
    </row>
    <row r="137" spans="1:12" x14ac:dyDescent="0.3">
      <c r="A137" s="95">
        <v>45043</v>
      </c>
      <c r="B137" s="96">
        <v>0.41828703703703707</v>
      </c>
      <c r="C137" s="2">
        <v>482.68</v>
      </c>
      <c r="D137" s="2">
        <v>6.04</v>
      </c>
      <c r="E137" s="2">
        <v>6.28</v>
      </c>
      <c r="F137" s="119">
        <v>-0.98</v>
      </c>
      <c r="G137" s="2">
        <v>341.25</v>
      </c>
      <c r="H137" s="2">
        <v>24.24</v>
      </c>
      <c r="I137" s="2">
        <v>45.2</v>
      </c>
      <c r="J137" s="2">
        <v>1.35</v>
      </c>
      <c r="K137" s="2">
        <v>0.67</v>
      </c>
      <c r="L137" s="97">
        <f t="shared" si="1"/>
        <v>551.13189200000011</v>
      </c>
    </row>
    <row r="138" spans="1:12" x14ac:dyDescent="0.3">
      <c r="A138" s="95">
        <v>45043</v>
      </c>
      <c r="B138" s="96">
        <v>0.41898148148148145</v>
      </c>
      <c r="C138" s="2">
        <v>481.69</v>
      </c>
      <c r="D138" s="2">
        <v>6.04</v>
      </c>
      <c r="E138" s="2">
        <v>6.28</v>
      </c>
      <c r="F138" s="119">
        <v>-0.97</v>
      </c>
      <c r="G138" s="2">
        <v>341.23</v>
      </c>
      <c r="H138" s="2">
        <v>24.24</v>
      </c>
      <c r="I138" s="2">
        <v>45.2</v>
      </c>
      <c r="J138" s="2">
        <v>1.35</v>
      </c>
      <c r="K138" s="2">
        <v>0.67</v>
      </c>
      <c r="L138" s="97">
        <f t="shared" si="1"/>
        <v>551.13189200000011</v>
      </c>
    </row>
    <row r="139" spans="1:12" x14ac:dyDescent="0.3">
      <c r="A139" s="95">
        <v>45043</v>
      </c>
      <c r="B139" s="96">
        <v>0.41967592592592595</v>
      </c>
      <c r="C139" s="2">
        <v>480.88</v>
      </c>
      <c r="D139" s="2">
        <v>6.04</v>
      </c>
      <c r="E139" s="2">
        <v>6.28</v>
      </c>
      <c r="F139" s="119">
        <v>-0.98</v>
      </c>
      <c r="G139" s="2">
        <v>341.22</v>
      </c>
      <c r="H139" s="2">
        <v>24.24</v>
      </c>
      <c r="I139" s="2">
        <v>45.2</v>
      </c>
      <c r="J139" s="2">
        <v>1.35</v>
      </c>
      <c r="K139" s="2">
        <v>0.67</v>
      </c>
      <c r="L139" s="97">
        <f t="shared" si="1"/>
        <v>551.13189200000011</v>
      </c>
    </row>
    <row r="140" spans="1:12" x14ac:dyDescent="0.3">
      <c r="A140" s="95">
        <v>45043</v>
      </c>
      <c r="B140" s="96">
        <v>0.42037037037037034</v>
      </c>
      <c r="C140" s="2">
        <v>482.04</v>
      </c>
      <c r="D140" s="2">
        <v>6.04</v>
      </c>
      <c r="E140" s="2">
        <v>6.28</v>
      </c>
      <c r="F140" s="119">
        <v>-0.98</v>
      </c>
      <c r="G140" s="2">
        <v>341.23</v>
      </c>
      <c r="H140" s="2">
        <v>24.25</v>
      </c>
      <c r="I140" s="2">
        <v>45.21</v>
      </c>
      <c r="J140" s="2">
        <v>1.35</v>
      </c>
      <c r="K140" s="2">
        <v>0.67</v>
      </c>
      <c r="L140" s="97">
        <f t="shared" si="1"/>
        <v>551.13189200000011</v>
      </c>
    </row>
    <row r="141" spans="1:12" x14ac:dyDescent="0.3">
      <c r="A141" s="95">
        <v>45043</v>
      </c>
      <c r="B141" s="96">
        <v>0.42106481481481484</v>
      </c>
      <c r="C141" s="2">
        <v>483.72</v>
      </c>
      <c r="D141" s="2">
        <v>6.04</v>
      </c>
      <c r="E141" s="2">
        <v>6.28</v>
      </c>
      <c r="F141" s="119">
        <v>-0.99</v>
      </c>
      <c r="G141" s="2">
        <v>341.22</v>
      </c>
      <c r="H141" s="2">
        <v>24.24</v>
      </c>
      <c r="I141" s="2">
        <v>45.2</v>
      </c>
      <c r="J141" s="2">
        <v>1.35</v>
      </c>
      <c r="K141" s="2">
        <v>0.67100000000000004</v>
      </c>
      <c r="L141" s="97">
        <f t="shared" si="1"/>
        <v>554.79543200000001</v>
      </c>
    </row>
    <row r="142" spans="1:12" x14ac:dyDescent="0.3">
      <c r="A142" s="95">
        <v>45043</v>
      </c>
      <c r="B142" s="96">
        <v>0.42175925925925922</v>
      </c>
      <c r="C142" s="2">
        <v>482.43</v>
      </c>
      <c r="D142" s="2">
        <v>6.04</v>
      </c>
      <c r="E142" s="2">
        <v>6.28</v>
      </c>
      <c r="F142" s="119">
        <v>-0.99</v>
      </c>
      <c r="G142" s="2">
        <v>341.23</v>
      </c>
      <c r="H142" s="2">
        <v>24.25</v>
      </c>
      <c r="I142" s="2">
        <v>45.2</v>
      </c>
      <c r="J142" s="2">
        <v>1.35</v>
      </c>
      <c r="K142" s="2">
        <v>0.67</v>
      </c>
      <c r="L142" s="97">
        <f t="shared" si="1"/>
        <v>551.13189200000011</v>
      </c>
    </row>
    <row r="143" spans="1:12" x14ac:dyDescent="0.3">
      <c r="A143" s="95">
        <v>45043</v>
      </c>
      <c r="B143" s="96">
        <v>0.42245370370370372</v>
      </c>
      <c r="C143" s="2">
        <v>482.51</v>
      </c>
      <c r="D143" s="2">
        <v>6.04</v>
      </c>
      <c r="E143" s="2">
        <v>6.28</v>
      </c>
      <c r="F143" s="119">
        <v>-0.98</v>
      </c>
      <c r="G143" s="2">
        <v>341.23</v>
      </c>
      <c r="H143" s="2">
        <v>24.24</v>
      </c>
      <c r="I143" s="2">
        <v>45.18</v>
      </c>
      <c r="J143" s="2">
        <v>1.35</v>
      </c>
      <c r="K143" s="2">
        <v>0.67</v>
      </c>
      <c r="L143" s="97">
        <f t="shared" si="1"/>
        <v>551.13189200000011</v>
      </c>
    </row>
    <row r="144" spans="1:12" x14ac:dyDescent="0.3">
      <c r="A144" s="95">
        <v>45043</v>
      </c>
      <c r="B144" s="96">
        <v>0.42314814814814811</v>
      </c>
      <c r="C144" s="2">
        <v>485.37</v>
      </c>
      <c r="D144" s="2">
        <v>6.04</v>
      </c>
      <c r="E144" s="2">
        <v>6.28</v>
      </c>
      <c r="F144" s="119">
        <v>-0.99</v>
      </c>
      <c r="G144" s="2">
        <v>341.22</v>
      </c>
      <c r="H144" s="2">
        <v>24.24</v>
      </c>
      <c r="I144" s="2">
        <v>45.16</v>
      </c>
      <c r="J144" s="2">
        <v>1.35</v>
      </c>
      <c r="K144" s="2">
        <v>0.67100000000000004</v>
      </c>
      <c r="L144" s="97">
        <f t="shared" si="1"/>
        <v>554.79543200000001</v>
      </c>
    </row>
    <row r="145" spans="1:12" x14ac:dyDescent="0.3">
      <c r="A145" s="95">
        <v>45043</v>
      </c>
      <c r="B145" s="96">
        <v>0.4238425925925926</v>
      </c>
      <c r="C145" s="2">
        <v>485.25</v>
      </c>
      <c r="D145" s="2">
        <v>6.04</v>
      </c>
      <c r="E145" s="2">
        <v>6.28</v>
      </c>
      <c r="F145" s="119">
        <v>-1</v>
      </c>
      <c r="G145" s="2">
        <v>341.23</v>
      </c>
      <c r="H145" s="2">
        <v>24.24</v>
      </c>
      <c r="I145" s="2">
        <v>45.1</v>
      </c>
      <c r="J145" s="2">
        <v>1.35</v>
      </c>
      <c r="K145" s="2">
        <v>0.67100000000000004</v>
      </c>
      <c r="L145" s="97">
        <f t="shared" si="1"/>
        <v>554.79543200000001</v>
      </c>
    </row>
    <row r="146" spans="1:12" x14ac:dyDescent="0.3">
      <c r="A146" s="95">
        <v>45043</v>
      </c>
      <c r="B146" s="96">
        <v>0.42453703703703699</v>
      </c>
      <c r="C146" s="2">
        <v>484.91</v>
      </c>
      <c r="D146" s="2">
        <v>6.04</v>
      </c>
      <c r="E146" s="2">
        <v>6.28</v>
      </c>
      <c r="F146" s="119">
        <v>-0.99</v>
      </c>
      <c r="G146" s="2">
        <v>341.2</v>
      </c>
      <c r="H146" s="2">
        <v>24.25</v>
      </c>
      <c r="I146" s="2">
        <v>44.99</v>
      </c>
      <c r="J146" s="2">
        <v>1.35</v>
      </c>
      <c r="K146" s="2">
        <v>0.67100000000000004</v>
      </c>
      <c r="L146" s="97">
        <f t="shared" si="1"/>
        <v>554.79543200000001</v>
      </c>
    </row>
    <row r="147" spans="1:12" x14ac:dyDescent="0.3">
      <c r="A147" s="95">
        <v>45043</v>
      </c>
      <c r="B147" s="96">
        <v>0.42523148148148149</v>
      </c>
      <c r="C147" s="2">
        <v>486.09</v>
      </c>
      <c r="D147" s="2">
        <v>6.04</v>
      </c>
      <c r="E147" s="2">
        <v>6.28</v>
      </c>
      <c r="F147" s="119">
        <v>-1</v>
      </c>
      <c r="G147" s="2">
        <v>341.21</v>
      </c>
      <c r="H147" s="2">
        <v>24.24</v>
      </c>
      <c r="I147" s="2">
        <v>44.9</v>
      </c>
      <c r="J147" s="2">
        <v>1.35</v>
      </c>
      <c r="K147" s="2">
        <v>0.67100000000000004</v>
      </c>
      <c r="L147" s="97">
        <f t="shared" si="1"/>
        <v>554.79543200000001</v>
      </c>
    </row>
    <row r="148" spans="1:12" x14ac:dyDescent="0.3">
      <c r="A148" s="95">
        <v>45043</v>
      </c>
      <c r="B148" s="96">
        <v>0.42592592592592587</v>
      </c>
      <c r="C148" s="2">
        <v>484.54</v>
      </c>
      <c r="D148" s="2">
        <v>6.04</v>
      </c>
      <c r="E148" s="2">
        <v>6.28</v>
      </c>
      <c r="F148" s="119">
        <v>-1.01</v>
      </c>
      <c r="G148" s="2">
        <v>341.21</v>
      </c>
      <c r="H148" s="2">
        <v>24.25</v>
      </c>
      <c r="I148" s="2">
        <v>44.85</v>
      </c>
      <c r="J148" s="2">
        <v>1.35</v>
      </c>
      <c r="K148" s="2">
        <v>0.67100000000000004</v>
      </c>
      <c r="L148" s="97">
        <f t="shared" si="1"/>
        <v>554.79543200000001</v>
      </c>
    </row>
    <row r="149" spans="1:12" x14ac:dyDescent="0.3">
      <c r="A149" s="95">
        <v>45043</v>
      </c>
      <c r="B149" s="96">
        <v>0.42662037037037037</v>
      </c>
      <c r="C149" s="2">
        <v>484.24</v>
      </c>
      <c r="D149" s="2">
        <v>6.04</v>
      </c>
      <c r="E149" s="2">
        <v>6.28</v>
      </c>
      <c r="F149" s="119">
        <v>-1.03</v>
      </c>
      <c r="G149" s="2">
        <v>341.16</v>
      </c>
      <c r="H149" s="2">
        <v>24.24</v>
      </c>
      <c r="I149" s="2">
        <v>44.81</v>
      </c>
      <c r="J149" s="2">
        <v>1.35</v>
      </c>
      <c r="K149" s="2">
        <v>0.67100000000000004</v>
      </c>
      <c r="L149" s="97">
        <f t="shared" si="1"/>
        <v>554.79543200000001</v>
      </c>
    </row>
    <row r="150" spans="1:12" x14ac:dyDescent="0.3">
      <c r="A150" s="95">
        <v>45043</v>
      </c>
      <c r="B150" s="96">
        <v>0.42731481481481487</v>
      </c>
      <c r="C150" s="2">
        <v>486.97</v>
      </c>
      <c r="D150" s="2">
        <v>6.04</v>
      </c>
      <c r="E150" s="2">
        <v>6.28</v>
      </c>
      <c r="F150" s="119">
        <v>-1.03</v>
      </c>
      <c r="G150" s="2">
        <v>341.23</v>
      </c>
      <c r="H150" s="2">
        <v>24.24</v>
      </c>
      <c r="I150" s="2">
        <v>44.7</v>
      </c>
      <c r="J150" s="2">
        <v>1.35</v>
      </c>
      <c r="K150" s="2">
        <v>0.67200000000000004</v>
      </c>
      <c r="L150" s="97">
        <f t="shared" si="1"/>
        <v>558.45897200000002</v>
      </c>
    </row>
    <row r="151" spans="1:12" x14ac:dyDescent="0.3">
      <c r="A151" s="95">
        <v>45043</v>
      </c>
      <c r="B151" s="96">
        <v>0.42800925925925926</v>
      </c>
      <c r="C151" s="2">
        <v>484.91</v>
      </c>
      <c r="D151" s="2">
        <v>6.04</v>
      </c>
      <c r="E151" s="2">
        <v>6.28</v>
      </c>
      <c r="F151" s="119">
        <v>-1.04</v>
      </c>
      <c r="G151" s="2">
        <v>341.34</v>
      </c>
      <c r="H151" s="2">
        <v>24.24</v>
      </c>
      <c r="I151" s="2">
        <v>44.51</v>
      </c>
      <c r="J151" s="2">
        <v>1.35</v>
      </c>
      <c r="K151" s="2">
        <v>0.67100000000000004</v>
      </c>
      <c r="L151" s="97">
        <f t="shared" si="1"/>
        <v>554.79543200000001</v>
      </c>
    </row>
    <row r="152" spans="1:12" x14ac:dyDescent="0.3">
      <c r="A152" s="95">
        <v>45043</v>
      </c>
      <c r="B152" s="96">
        <v>0.42870370370370375</v>
      </c>
      <c r="C152" s="2">
        <v>486.97</v>
      </c>
      <c r="D152" s="2">
        <v>6.04</v>
      </c>
      <c r="E152" s="2">
        <v>6.28</v>
      </c>
      <c r="F152" s="119">
        <v>-1.02</v>
      </c>
      <c r="G152" s="2">
        <v>341.26</v>
      </c>
      <c r="H152" s="2">
        <v>24.24</v>
      </c>
      <c r="I152" s="2">
        <v>44.08</v>
      </c>
      <c r="J152" s="2">
        <v>1.35</v>
      </c>
      <c r="K152" s="2">
        <v>0.67200000000000004</v>
      </c>
      <c r="L152" s="97">
        <f t="shared" si="1"/>
        <v>558.45897200000002</v>
      </c>
    </row>
    <row r="153" spans="1:12" x14ac:dyDescent="0.3">
      <c r="A153" s="95">
        <v>45043</v>
      </c>
      <c r="B153" s="96">
        <v>0.42939814814814814</v>
      </c>
      <c r="C153" s="2">
        <v>490.94</v>
      </c>
      <c r="D153" s="2">
        <v>6.04</v>
      </c>
      <c r="E153" s="2">
        <v>6.28</v>
      </c>
      <c r="F153" s="119">
        <v>-1.02</v>
      </c>
      <c r="G153" s="2">
        <v>341.23</v>
      </c>
      <c r="H153" s="2">
        <v>24.25</v>
      </c>
      <c r="I153" s="2">
        <v>43.76</v>
      </c>
      <c r="J153" s="2">
        <v>1.35</v>
      </c>
      <c r="K153" s="2">
        <v>0.67300000000000004</v>
      </c>
      <c r="L153" s="97">
        <f t="shared" si="1"/>
        <v>562.12251200000003</v>
      </c>
    </row>
    <row r="154" spans="1:12" x14ac:dyDescent="0.3">
      <c r="A154" s="95">
        <v>45043</v>
      </c>
      <c r="B154" s="96">
        <v>0.43009259259259264</v>
      </c>
      <c r="C154" s="2">
        <v>489.36</v>
      </c>
      <c r="D154" s="2">
        <v>6.04</v>
      </c>
      <c r="E154" s="2">
        <v>6.28</v>
      </c>
      <c r="F154" s="119">
        <v>-1.03</v>
      </c>
      <c r="G154" s="2">
        <v>341.21</v>
      </c>
      <c r="H154" s="2">
        <v>24.27</v>
      </c>
      <c r="I154" s="2">
        <v>43.57</v>
      </c>
      <c r="J154" s="2">
        <v>1.35</v>
      </c>
      <c r="K154" s="2">
        <v>0.67200000000000004</v>
      </c>
      <c r="L154" s="97">
        <f t="shared" si="1"/>
        <v>558.45897200000002</v>
      </c>
    </row>
    <row r="155" spans="1:12" x14ac:dyDescent="0.3">
      <c r="A155" s="95">
        <v>45043</v>
      </c>
      <c r="B155" s="96">
        <v>0.43078703703703702</v>
      </c>
      <c r="C155" s="2">
        <v>487.06</v>
      </c>
      <c r="D155" s="2">
        <v>6.04</v>
      </c>
      <c r="E155" s="2">
        <v>6.28</v>
      </c>
      <c r="F155" s="119">
        <v>-1.03</v>
      </c>
      <c r="G155" s="2">
        <v>341.22</v>
      </c>
      <c r="H155" s="2">
        <v>24.31</v>
      </c>
      <c r="I155" s="2">
        <v>43.38</v>
      </c>
      <c r="J155" s="2">
        <v>1.35</v>
      </c>
      <c r="K155" s="2">
        <v>0.67200000000000004</v>
      </c>
      <c r="L155" s="97">
        <f t="shared" si="1"/>
        <v>558.45897200000002</v>
      </c>
    </row>
    <row r="156" spans="1:12" x14ac:dyDescent="0.3">
      <c r="A156" s="95">
        <v>45043</v>
      </c>
      <c r="B156" s="96">
        <v>0.43148148148148152</v>
      </c>
      <c r="C156" s="2">
        <v>488.35</v>
      </c>
      <c r="D156" s="2">
        <v>6.04</v>
      </c>
      <c r="E156" s="2">
        <v>6.28</v>
      </c>
      <c r="F156" s="119">
        <v>-1.01</v>
      </c>
      <c r="G156" s="2">
        <v>341.21</v>
      </c>
      <c r="H156" s="2">
        <v>24.33</v>
      </c>
      <c r="I156" s="2">
        <v>43.03</v>
      </c>
      <c r="J156" s="2">
        <v>1.35</v>
      </c>
      <c r="K156" s="2">
        <v>0.67200000000000004</v>
      </c>
      <c r="L156" s="97">
        <f t="shared" si="1"/>
        <v>558.45897200000002</v>
      </c>
    </row>
    <row r="157" spans="1:12" x14ac:dyDescent="0.3">
      <c r="A157" s="95">
        <v>45043</v>
      </c>
      <c r="B157" s="96">
        <v>0.43217592592592591</v>
      </c>
      <c r="C157" s="2">
        <v>489.52</v>
      </c>
      <c r="D157" s="2">
        <v>6.04</v>
      </c>
      <c r="E157" s="2">
        <v>6.28</v>
      </c>
      <c r="F157" s="119">
        <v>-0.99</v>
      </c>
      <c r="G157" s="2">
        <v>341.24</v>
      </c>
      <c r="H157" s="2">
        <v>24.32</v>
      </c>
      <c r="I157" s="2">
        <v>42.74</v>
      </c>
      <c r="J157" s="2">
        <v>1.35</v>
      </c>
      <c r="K157" s="2">
        <v>0.67300000000000004</v>
      </c>
      <c r="L157" s="97">
        <f t="shared" si="1"/>
        <v>562.12251200000003</v>
      </c>
    </row>
    <row r="158" spans="1:12" x14ac:dyDescent="0.3">
      <c r="A158" s="95">
        <v>45043</v>
      </c>
      <c r="B158" s="96">
        <v>0.43287037037037041</v>
      </c>
      <c r="C158" s="2">
        <v>487.87</v>
      </c>
      <c r="D158" s="2">
        <v>6.04</v>
      </c>
      <c r="E158" s="2">
        <v>6.28</v>
      </c>
      <c r="F158" s="119">
        <v>-0.98</v>
      </c>
      <c r="G158" s="2">
        <v>341.23</v>
      </c>
      <c r="H158" s="2">
        <v>24.37</v>
      </c>
      <c r="I158" s="2">
        <v>42.58</v>
      </c>
      <c r="J158" s="2">
        <v>1.35</v>
      </c>
      <c r="K158" s="2">
        <v>0.67200000000000004</v>
      </c>
      <c r="L158" s="97">
        <f t="shared" si="1"/>
        <v>558.45897200000002</v>
      </c>
    </row>
    <row r="159" spans="1:12" x14ac:dyDescent="0.3">
      <c r="A159" s="95">
        <v>45043</v>
      </c>
      <c r="B159" s="96">
        <v>0.43356481481481479</v>
      </c>
      <c r="C159" s="2">
        <v>489.17</v>
      </c>
      <c r="D159" s="2">
        <v>6.04</v>
      </c>
      <c r="E159" s="2">
        <v>6.28</v>
      </c>
      <c r="F159" s="119">
        <v>-0.98</v>
      </c>
      <c r="G159" s="2">
        <v>341.21</v>
      </c>
      <c r="H159" s="2">
        <v>24.4</v>
      </c>
      <c r="I159" s="2">
        <v>42.52</v>
      </c>
      <c r="J159" s="2">
        <v>1.35</v>
      </c>
      <c r="K159" s="2">
        <v>0.67200000000000004</v>
      </c>
      <c r="L159" s="97">
        <f t="shared" si="1"/>
        <v>558.45897200000002</v>
      </c>
    </row>
    <row r="160" spans="1:12" x14ac:dyDescent="0.3">
      <c r="A160" s="95">
        <v>45043</v>
      </c>
      <c r="B160" s="96">
        <v>0.43425925925925929</v>
      </c>
      <c r="C160" s="2">
        <v>487.59</v>
      </c>
      <c r="D160" s="2">
        <v>6.04</v>
      </c>
      <c r="E160" s="2">
        <v>6.28</v>
      </c>
      <c r="F160" s="119">
        <v>-0.95</v>
      </c>
      <c r="G160" s="2">
        <v>341.21</v>
      </c>
      <c r="H160" s="2">
        <v>24.41</v>
      </c>
      <c r="I160" s="2">
        <v>42.37</v>
      </c>
      <c r="J160" s="2">
        <v>1.35</v>
      </c>
      <c r="K160" s="2">
        <v>0.67200000000000004</v>
      </c>
      <c r="L160" s="97">
        <f t="shared" si="1"/>
        <v>558.45897200000002</v>
      </c>
    </row>
    <row r="161" spans="1:12" x14ac:dyDescent="0.3">
      <c r="A161" s="95">
        <v>45043</v>
      </c>
      <c r="B161" s="96">
        <v>0.43495370370370368</v>
      </c>
      <c r="C161" s="2">
        <v>487.08</v>
      </c>
      <c r="D161" s="2">
        <v>6.04</v>
      </c>
      <c r="E161" s="2">
        <v>6.28</v>
      </c>
      <c r="F161" s="119">
        <v>-0.95</v>
      </c>
      <c r="G161" s="2">
        <v>341.2</v>
      </c>
      <c r="H161" s="2">
        <v>24.41</v>
      </c>
      <c r="I161" s="2">
        <v>41.96</v>
      </c>
      <c r="J161" s="2">
        <v>1.35</v>
      </c>
      <c r="K161" s="2">
        <v>0.67200000000000004</v>
      </c>
      <c r="L161" s="97">
        <f t="shared" si="1"/>
        <v>558.45897200000002</v>
      </c>
    </row>
    <row r="162" spans="1:12" x14ac:dyDescent="0.3">
      <c r="A162" s="95">
        <v>45043</v>
      </c>
      <c r="B162" s="96">
        <v>0.43564814814814817</v>
      </c>
      <c r="C162" s="2">
        <v>486.44</v>
      </c>
      <c r="D162" s="2">
        <v>6.04</v>
      </c>
      <c r="E162" s="2">
        <v>6.28</v>
      </c>
      <c r="F162" s="119">
        <v>-0.94</v>
      </c>
      <c r="G162" s="2">
        <v>341.19</v>
      </c>
      <c r="H162" s="2">
        <v>24.42</v>
      </c>
      <c r="I162" s="2">
        <v>41.51</v>
      </c>
      <c r="J162" s="2">
        <v>1.35</v>
      </c>
      <c r="K162" s="2">
        <v>0.67200000000000004</v>
      </c>
      <c r="L162" s="97">
        <f t="shared" si="1"/>
        <v>558.45897200000002</v>
      </c>
    </row>
    <row r="163" spans="1:12" x14ac:dyDescent="0.3">
      <c r="A163" s="95">
        <v>45043</v>
      </c>
      <c r="B163" s="96">
        <v>0.43634259259259256</v>
      </c>
      <c r="C163" s="2">
        <v>489.38</v>
      </c>
      <c r="D163" s="2">
        <v>6.04</v>
      </c>
      <c r="E163" s="2">
        <v>6.28</v>
      </c>
      <c r="F163" s="119">
        <v>-0.93</v>
      </c>
      <c r="G163" s="2">
        <v>341.21</v>
      </c>
      <c r="H163" s="2">
        <v>24.42</v>
      </c>
      <c r="I163" s="2">
        <v>41.25</v>
      </c>
      <c r="J163" s="2">
        <v>1.35</v>
      </c>
      <c r="K163" s="2">
        <v>0.67200000000000004</v>
      </c>
      <c r="L163" s="97">
        <f t="shared" si="1"/>
        <v>558.45897200000002</v>
      </c>
    </row>
    <row r="164" spans="1:12" x14ac:dyDescent="0.3">
      <c r="A164" s="95">
        <v>45043</v>
      </c>
      <c r="B164" s="96">
        <v>0.43703703703703706</v>
      </c>
      <c r="C164" s="2">
        <v>486.58</v>
      </c>
      <c r="D164" s="2">
        <v>6.04</v>
      </c>
      <c r="E164" s="2">
        <v>6.28</v>
      </c>
      <c r="F164" s="119">
        <v>-0.91</v>
      </c>
      <c r="G164" s="2">
        <v>341.19</v>
      </c>
      <c r="H164" s="2">
        <v>24.42</v>
      </c>
      <c r="I164" s="2">
        <v>41.03</v>
      </c>
      <c r="J164" s="2">
        <v>1.35</v>
      </c>
      <c r="K164" s="2">
        <v>0.67200000000000004</v>
      </c>
      <c r="L164" s="97">
        <f t="shared" si="1"/>
        <v>558.45897200000002</v>
      </c>
    </row>
    <row r="165" spans="1:12" x14ac:dyDescent="0.3">
      <c r="A165" s="95">
        <v>45043</v>
      </c>
      <c r="B165" s="96">
        <v>0.4377314814814815</v>
      </c>
      <c r="C165" s="2">
        <v>485.19</v>
      </c>
      <c r="D165" s="2">
        <v>6.04</v>
      </c>
      <c r="E165" s="2">
        <v>6.28</v>
      </c>
      <c r="F165" s="119">
        <v>-0.93</v>
      </c>
      <c r="G165" s="2">
        <v>341.24</v>
      </c>
      <c r="H165" s="2">
        <v>24.42</v>
      </c>
      <c r="I165" s="2">
        <v>40.94</v>
      </c>
      <c r="J165" s="2">
        <v>1.35</v>
      </c>
      <c r="K165" s="2">
        <v>0.67100000000000004</v>
      </c>
      <c r="L165" s="97">
        <f t="shared" si="1"/>
        <v>554.79543200000001</v>
      </c>
    </row>
    <row r="166" spans="1:12" x14ac:dyDescent="0.3">
      <c r="A166" s="95">
        <v>45043</v>
      </c>
      <c r="B166" s="96">
        <v>0.43842592592592594</v>
      </c>
      <c r="C166" s="2">
        <v>486.16</v>
      </c>
      <c r="D166" s="2">
        <v>6.04</v>
      </c>
      <c r="E166" s="2">
        <v>6.28</v>
      </c>
      <c r="F166" s="119">
        <v>-0.85</v>
      </c>
      <c r="G166" s="2">
        <v>341.24</v>
      </c>
      <c r="H166" s="2">
        <v>24.42</v>
      </c>
      <c r="I166" s="2">
        <v>40.909999999999997</v>
      </c>
      <c r="J166" s="2">
        <v>1.35</v>
      </c>
      <c r="K166" s="2">
        <v>0.67100000000000004</v>
      </c>
      <c r="L166" s="97">
        <f t="shared" si="1"/>
        <v>554.79543200000001</v>
      </c>
    </row>
    <row r="167" spans="1:12" x14ac:dyDescent="0.3">
      <c r="A167" s="95">
        <v>45043</v>
      </c>
      <c r="B167" s="96">
        <v>0.43912037037037038</v>
      </c>
      <c r="C167" s="2">
        <v>486.11</v>
      </c>
      <c r="D167" s="2">
        <v>6.04</v>
      </c>
      <c r="E167" s="2">
        <v>6.28</v>
      </c>
      <c r="F167" s="119">
        <v>-0.9</v>
      </c>
      <c r="G167" s="2">
        <v>341.2</v>
      </c>
      <c r="H167" s="2">
        <v>24.42</v>
      </c>
      <c r="I167" s="2">
        <v>40.82</v>
      </c>
      <c r="J167" s="2">
        <v>1.35</v>
      </c>
      <c r="K167" s="2">
        <v>0.67100000000000004</v>
      </c>
      <c r="L167" s="97">
        <f t="shared" si="1"/>
        <v>554.79543200000001</v>
      </c>
    </row>
    <row r="168" spans="1:12" x14ac:dyDescent="0.3">
      <c r="A168" s="95">
        <v>45043</v>
      </c>
      <c r="B168" s="96">
        <v>0.43981481481481483</v>
      </c>
      <c r="C168" s="2">
        <v>487.46</v>
      </c>
      <c r="D168" s="2">
        <v>6.04</v>
      </c>
      <c r="E168" s="2">
        <v>6.28</v>
      </c>
      <c r="F168" s="119">
        <v>-0.88</v>
      </c>
      <c r="G168" s="2">
        <v>341.3</v>
      </c>
      <c r="H168" s="2">
        <v>24.42</v>
      </c>
      <c r="I168" s="2">
        <v>40.71</v>
      </c>
      <c r="J168" s="2">
        <v>1.35</v>
      </c>
      <c r="K168" s="2">
        <v>0.67200000000000004</v>
      </c>
      <c r="L168" s="97">
        <f t="shared" si="1"/>
        <v>558.45897200000002</v>
      </c>
    </row>
    <row r="169" spans="1:12" x14ac:dyDescent="0.3">
      <c r="A169" s="95">
        <v>45043</v>
      </c>
      <c r="B169" s="96">
        <v>0.44050925925925927</v>
      </c>
      <c r="C169" s="2">
        <v>484.92</v>
      </c>
      <c r="D169" s="2">
        <v>6.04</v>
      </c>
      <c r="E169" s="2">
        <v>6.28</v>
      </c>
      <c r="F169" s="119">
        <v>-0.86</v>
      </c>
      <c r="G169" s="2">
        <v>341.35</v>
      </c>
      <c r="H169" s="2">
        <v>24.42</v>
      </c>
      <c r="I169" s="2">
        <v>40.619999999999997</v>
      </c>
      <c r="J169" s="2">
        <v>1.35</v>
      </c>
      <c r="K169" s="2">
        <v>0.67100000000000004</v>
      </c>
      <c r="L169" s="97">
        <f t="shared" si="1"/>
        <v>554.79543200000001</v>
      </c>
    </row>
    <row r="170" spans="1:12" x14ac:dyDescent="0.3">
      <c r="A170" s="95">
        <v>45043</v>
      </c>
      <c r="B170" s="96">
        <v>0.44120370370370371</v>
      </c>
      <c r="C170" s="2">
        <v>485.25</v>
      </c>
      <c r="D170" s="2">
        <v>6.04</v>
      </c>
      <c r="E170" s="2">
        <v>6.28</v>
      </c>
      <c r="F170" s="119">
        <v>-0.87</v>
      </c>
      <c r="G170" s="2">
        <v>341.26</v>
      </c>
      <c r="H170" s="2">
        <v>24.42</v>
      </c>
      <c r="I170" s="2">
        <v>40.479999999999997</v>
      </c>
      <c r="J170" s="2">
        <v>1.35</v>
      </c>
      <c r="K170" s="2">
        <v>0.67100000000000004</v>
      </c>
      <c r="L170" s="97">
        <f t="shared" si="1"/>
        <v>554.79543200000001</v>
      </c>
    </row>
    <row r="171" spans="1:12" x14ac:dyDescent="0.3">
      <c r="A171" s="95">
        <v>45043</v>
      </c>
      <c r="B171" s="96">
        <v>0.44189814814814815</v>
      </c>
      <c r="C171" s="2">
        <v>485.35</v>
      </c>
      <c r="D171" s="2">
        <v>6.04</v>
      </c>
      <c r="E171" s="2">
        <v>6.28</v>
      </c>
      <c r="F171" s="119">
        <v>-0.87</v>
      </c>
      <c r="G171" s="2">
        <v>341.26</v>
      </c>
      <c r="H171" s="2">
        <v>24.42</v>
      </c>
      <c r="I171" s="2">
        <v>40.380000000000003</v>
      </c>
      <c r="J171" s="2">
        <v>1.35</v>
      </c>
      <c r="K171" s="2">
        <v>0.67100000000000004</v>
      </c>
      <c r="L171" s="97">
        <f t="shared" si="1"/>
        <v>554.79543200000001</v>
      </c>
    </row>
    <row r="172" spans="1:12" x14ac:dyDescent="0.3">
      <c r="A172" s="95">
        <v>45043</v>
      </c>
      <c r="B172" s="96">
        <v>0.44259259259259259</v>
      </c>
      <c r="C172" s="2">
        <v>485.42</v>
      </c>
      <c r="D172" s="2">
        <v>6.04</v>
      </c>
      <c r="E172" s="2">
        <v>6.28</v>
      </c>
      <c r="F172" s="119">
        <v>-0.86</v>
      </c>
      <c r="G172" s="2">
        <v>341.25</v>
      </c>
      <c r="H172" s="2">
        <v>24.44</v>
      </c>
      <c r="I172" s="2">
        <v>40.1</v>
      </c>
      <c r="J172" s="2">
        <v>1.35</v>
      </c>
      <c r="K172" s="2">
        <v>0.67100000000000004</v>
      </c>
      <c r="L172" s="97">
        <f t="shared" si="1"/>
        <v>554.79543200000001</v>
      </c>
    </row>
    <row r="173" spans="1:12" x14ac:dyDescent="0.3">
      <c r="A173" s="95">
        <v>45043</v>
      </c>
      <c r="B173" s="96">
        <v>0.44328703703703703</v>
      </c>
      <c r="C173" s="2">
        <v>482.53</v>
      </c>
      <c r="D173" s="2">
        <v>6.04</v>
      </c>
      <c r="E173" s="2">
        <v>6.28</v>
      </c>
      <c r="F173" s="119">
        <v>-0.86</v>
      </c>
      <c r="G173" s="2">
        <v>341.26</v>
      </c>
      <c r="H173" s="2">
        <v>24.5</v>
      </c>
      <c r="I173" s="2">
        <v>39.909999999999997</v>
      </c>
      <c r="J173" s="2">
        <v>1.35</v>
      </c>
      <c r="K173" s="2">
        <v>0.67</v>
      </c>
      <c r="L173" s="97">
        <f t="shared" si="1"/>
        <v>551.13189200000011</v>
      </c>
    </row>
    <row r="174" spans="1:12" x14ac:dyDescent="0.3">
      <c r="A174" s="95">
        <v>45043</v>
      </c>
      <c r="B174" s="96">
        <v>0.44398148148148148</v>
      </c>
      <c r="C174" s="2">
        <v>482.75</v>
      </c>
      <c r="D174" s="2">
        <v>6.04</v>
      </c>
      <c r="E174" s="2">
        <v>6.28</v>
      </c>
      <c r="F174" s="119">
        <v>-0.85</v>
      </c>
      <c r="G174" s="2">
        <v>341.26</v>
      </c>
      <c r="H174" s="2">
        <v>24.53</v>
      </c>
      <c r="I174" s="2">
        <v>39.770000000000003</v>
      </c>
      <c r="J174" s="2">
        <v>1.35</v>
      </c>
      <c r="K174" s="2">
        <v>0.67</v>
      </c>
      <c r="L174" s="97">
        <f t="shared" ref="L174:L237" si="2">588.5-((0.6802-K174)*3663.54)</f>
        <v>551.13189200000011</v>
      </c>
    </row>
    <row r="175" spans="1:12" x14ac:dyDescent="0.3">
      <c r="A175" s="95">
        <v>45043</v>
      </c>
      <c r="B175" s="96">
        <v>0.44467592592592592</v>
      </c>
      <c r="C175" s="2">
        <v>480.62</v>
      </c>
      <c r="D175" s="2">
        <v>6.04</v>
      </c>
      <c r="E175" s="2">
        <v>6.28</v>
      </c>
      <c r="F175" s="119">
        <v>-0.83</v>
      </c>
      <c r="G175" s="2">
        <v>341.25</v>
      </c>
      <c r="H175" s="2">
        <v>24.54</v>
      </c>
      <c r="I175" s="2">
        <v>39.69</v>
      </c>
      <c r="J175" s="2">
        <v>1.35</v>
      </c>
      <c r="K175" s="2">
        <v>0.67</v>
      </c>
      <c r="L175" s="97">
        <f t="shared" si="2"/>
        <v>551.13189200000011</v>
      </c>
    </row>
    <row r="176" spans="1:12" x14ac:dyDescent="0.3">
      <c r="A176" s="95">
        <v>45043</v>
      </c>
      <c r="B176" s="96">
        <v>0.44537037037037036</v>
      </c>
      <c r="C176" s="2">
        <v>480.54</v>
      </c>
      <c r="D176" s="2">
        <v>6.04</v>
      </c>
      <c r="E176" s="2">
        <v>6.28</v>
      </c>
      <c r="F176" s="119">
        <v>-0.83</v>
      </c>
      <c r="G176" s="2">
        <v>341.26</v>
      </c>
      <c r="H176" s="2">
        <v>24.54</v>
      </c>
      <c r="I176" s="2">
        <v>39.64</v>
      </c>
      <c r="J176" s="2">
        <v>1.35</v>
      </c>
      <c r="K176" s="2">
        <v>0.67</v>
      </c>
      <c r="L176" s="97">
        <f t="shared" si="2"/>
        <v>551.13189200000011</v>
      </c>
    </row>
    <row r="177" spans="1:12" x14ac:dyDescent="0.3">
      <c r="A177" s="95">
        <v>45043</v>
      </c>
      <c r="B177" s="96">
        <v>0.4460648148148148</v>
      </c>
      <c r="C177" s="2">
        <v>481.41</v>
      </c>
      <c r="D177" s="2">
        <v>6.04</v>
      </c>
      <c r="E177" s="2">
        <v>6.28</v>
      </c>
      <c r="F177" s="119">
        <v>-0.82</v>
      </c>
      <c r="G177" s="2">
        <v>341.26</v>
      </c>
      <c r="H177" s="2">
        <v>24.54</v>
      </c>
      <c r="I177" s="2">
        <v>39.56</v>
      </c>
      <c r="J177" s="2">
        <v>1.35</v>
      </c>
      <c r="K177" s="2">
        <v>0.67</v>
      </c>
      <c r="L177" s="97">
        <f t="shared" si="2"/>
        <v>551.13189200000011</v>
      </c>
    </row>
    <row r="178" spans="1:12" x14ac:dyDescent="0.3">
      <c r="A178" s="95">
        <v>45043</v>
      </c>
      <c r="B178" s="96">
        <v>0.44675925925925924</v>
      </c>
      <c r="C178" s="2">
        <v>479.05</v>
      </c>
      <c r="D178" s="2">
        <v>6.04</v>
      </c>
      <c r="E178" s="2">
        <v>6.28</v>
      </c>
      <c r="F178" s="119">
        <v>-0.82</v>
      </c>
      <c r="G178" s="2">
        <v>341.25</v>
      </c>
      <c r="H178" s="2">
        <v>24.54</v>
      </c>
      <c r="I178" s="2">
        <v>39.479999999999997</v>
      </c>
      <c r="J178" s="2">
        <v>1.35</v>
      </c>
      <c r="K178" s="2">
        <v>0.66900000000000004</v>
      </c>
      <c r="L178" s="97">
        <f t="shared" si="2"/>
        <v>547.4683520000001</v>
      </c>
    </row>
    <row r="179" spans="1:12" x14ac:dyDescent="0.3">
      <c r="A179" s="95">
        <v>45043</v>
      </c>
      <c r="B179" s="96">
        <v>0.44745370370370369</v>
      </c>
      <c r="C179" s="2">
        <v>482.8</v>
      </c>
      <c r="D179" s="2">
        <v>6.04</v>
      </c>
      <c r="E179" s="2">
        <v>6.28</v>
      </c>
      <c r="F179" s="119">
        <v>-0.82</v>
      </c>
      <c r="G179" s="2">
        <v>341.26</v>
      </c>
      <c r="H179" s="2">
        <v>24.54</v>
      </c>
      <c r="I179" s="2">
        <v>39.28</v>
      </c>
      <c r="J179" s="2">
        <v>1.35</v>
      </c>
      <c r="K179" s="2">
        <v>0.67</v>
      </c>
      <c r="L179" s="97">
        <f t="shared" si="2"/>
        <v>551.13189200000011</v>
      </c>
    </row>
    <row r="180" spans="1:12" x14ac:dyDescent="0.3">
      <c r="A180" s="95">
        <v>45043</v>
      </c>
      <c r="B180" s="96">
        <v>0.44814814814814818</v>
      </c>
      <c r="C180" s="2">
        <v>480.97</v>
      </c>
      <c r="D180" s="2">
        <v>6.04</v>
      </c>
      <c r="E180" s="2">
        <v>6.28</v>
      </c>
      <c r="F180" s="119">
        <v>-0.82</v>
      </c>
      <c r="G180" s="2">
        <v>341.24</v>
      </c>
      <c r="H180" s="2">
        <v>24.54</v>
      </c>
      <c r="I180" s="2">
        <v>39.1</v>
      </c>
      <c r="J180" s="2">
        <v>1.35</v>
      </c>
      <c r="K180" s="2">
        <v>0.67</v>
      </c>
      <c r="L180" s="97">
        <f t="shared" si="2"/>
        <v>551.13189200000011</v>
      </c>
    </row>
    <row r="181" spans="1:12" x14ac:dyDescent="0.3">
      <c r="A181" s="95">
        <v>45043</v>
      </c>
      <c r="B181" s="96">
        <v>0.44884259259259257</v>
      </c>
      <c r="C181" s="2">
        <v>477.92</v>
      </c>
      <c r="D181" s="2">
        <v>6.04</v>
      </c>
      <c r="E181" s="2">
        <v>6.28</v>
      </c>
      <c r="F181" s="119">
        <v>-0.83</v>
      </c>
      <c r="G181" s="2">
        <v>341.26</v>
      </c>
      <c r="H181" s="2">
        <v>24.54</v>
      </c>
      <c r="I181" s="2">
        <v>38.81</v>
      </c>
      <c r="J181" s="2">
        <v>1.35</v>
      </c>
      <c r="K181" s="2">
        <v>0.66900000000000004</v>
      </c>
      <c r="L181" s="97">
        <f t="shared" si="2"/>
        <v>547.4683520000001</v>
      </c>
    </row>
    <row r="182" spans="1:12" x14ac:dyDescent="0.3">
      <c r="A182" s="95">
        <v>45043</v>
      </c>
      <c r="B182" s="96">
        <v>0.44953703703703707</v>
      </c>
      <c r="C182" s="2">
        <v>477.56</v>
      </c>
      <c r="D182" s="2">
        <v>6.04</v>
      </c>
      <c r="E182" s="2">
        <v>6.28</v>
      </c>
      <c r="F182" s="119">
        <v>-0.82</v>
      </c>
      <c r="G182" s="2">
        <v>341.27</v>
      </c>
      <c r="H182" s="2">
        <v>24.54</v>
      </c>
      <c r="I182" s="2">
        <v>38.49</v>
      </c>
      <c r="J182" s="2">
        <v>1.35</v>
      </c>
      <c r="K182" s="2">
        <v>0.66900000000000004</v>
      </c>
      <c r="L182" s="97">
        <f t="shared" si="2"/>
        <v>547.4683520000001</v>
      </c>
    </row>
    <row r="183" spans="1:12" x14ac:dyDescent="0.3">
      <c r="A183" s="95">
        <v>45043</v>
      </c>
      <c r="B183" s="96">
        <v>0.45023148148148145</v>
      </c>
      <c r="C183" s="2">
        <v>479.08</v>
      </c>
      <c r="D183" s="2">
        <v>6.04</v>
      </c>
      <c r="E183" s="2">
        <v>6.28</v>
      </c>
      <c r="F183" s="119">
        <v>-0.81</v>
      </c>
      <c r="G183" s="2">
        <v>341.25</v>
      </c>
      <c r="H183" s="2">
        <v>24.54</v>
      </c>
      <c r="I183" s="2">
        <v>38.299999999999997</v>
      </c>
      <c r="J183" s="2">
        <v>1.35</v>
      </c>
      <c r="K183" s="2">
        <v>0.66900000000000004</v>
      </c>
      <c r="L183" s="97">
        <f t="shared" si="2"/>
        <v>547.4683520000001</v>
      </c>
    </row>
    <row r="184" spans="1:12" x14ac:dyDescent="0.3">
      <c r="A184" s="95">
        <v>45043</v>
      </c>
      <c r="B184" s="96">
        <v>0.45092592592592595</v>
      </c>
      <c r="C184" s="2">
        <v>477.99</v>
      </c>
      <c r="D184" s="2">
        <v>6.04</v>
      </c>
      <c r="E184" s="2">
        <v>6.28</v>
      </c>
      <c r="F184" s="119">
        <v>-0.78</v>
      </c>
      <c r="G184" s="2">
        <v>341.24</v>
      </c>
      <c r="H184" s="2">
        <v>24.54</v>
      </c>
      <c r="I184" s="2">
        <v>38.21</v>
      </c>
      <c r="J184" s="2">
        <v>1.35</v>
      </c>
      <c r="K184" s="2">
        <v>0.66900000000000004</v>
      </c>
      <c r="L184" s="97">
        <f t="shared" si="2"/>
        <v>547.4683520000001</v>
      </c>
    </row>
    <row r="185" spans="1:12" x14ac:dyDescent="0.3">
      <c r="A185" s="95">
        <v>45043</v>
      </c>
      <c r="B185" s="96">
        <v>0.45162037037037034</v>
      </c>
      <c r="C185" s="2">
        <v>477.28</v>
      </c>
      <c r="D185" s="2">
        <v>6.04</v>
      </c>
      <c r="E185" s="2">
        <v>6.28</v>
      </c>
      <c r="F185" s="119">
        <v>-0.78</v>
      </c>
      <c r="G185" s="2">
        <v>341.21</v>
      </c>
      <c r="H185" s="2">
        <v>24.54</v>
      </c>
      <c r="I185" s="2">
        <v>38.159999999999997</v>
      </c>
      <c r="J185" s="2">
        <v>1.35</v>
      </c>
      <c r="K185" s="2">
        <v>0.66900000000000004</v>
      </c>
      <c r="L185" s="97">
        <f t="shared" si="2"/>
        <v>547.4683520000001</v>
      </c>
    </row>
    <row r="186" spans="1:12" x14ac:dyDescent="0.3">
      <c r="A186" s="95">
        <v>45043</v>
      </c>
      <c r="B186" s="96">
        <v>0.45231481481481484</v>
      </c>
      <c r="C186" s="2">
        <v>477.73</v>
      </c>
      <c r="D186" s="2">
        <v>6.04</v>
      </c>
      <c r="E186" s="2">
        <v>6.28</v>
      </c>
      <c r="F186" s="119">
        <v>-0.78</v>
      </c>
      <c r="G186" s="2">
        <v>341.33</v>
      </c>
      <c r="H186" s="2">
        <v>24.54</v>
      </c>
      <c r="I186" s="2">
        <v>38.14</v>
      </c>
      <c r="J186" s="2">
        <v>1.35</v>
      </c>
      <c r="K186" s="2">
        <v>0.66900000000000004</v>
      </c>
      <c r="L186" s="97">
        <f t="shared" si="2"/>
        <v>547.4683520000001</v>
      </c>
    </row>
    <row r="187" spans="1:12" x14ac:dyDescent="0.3">
      <c r="A187" s="95">
        <v>45043</v>
      </c>
      <c r="B187" s="96">
        <v>0.45300925925925922</v>
      </c>
      <c r="C187" s="2">
        <v>476.77</v>
      </c>
      <c r="D187" s="2">
        <v>6.04</v>
      </c>
      <c r="E187" s="2">
        <v>6.28</v>
      </c>
      <c r="F187" s="119">
        <v>-0.77</v>
      </c>
      <c r="G187" s="2">
        <v>341.4</v>
      </c>
      <c r="H187" s="2">
        <v>24.54</v>
      </c>
      <c r="I187" s="2">
        <v>38.130000000000003</v>
      </c>
      <c r="J187" s="2">
        <v>1.35</v>
      </c>
      <c r="K187" s="2">
        <v>0.66800000000000004</v>
      </c>
      <c r="L187" s="97">
        <f t="shared" si="2"/>
        <v>543.80481200000008</v>
      </c>
    </row>
    <row r="188" spans="1:12" x14ac:dyDescent="0.3">
      <c r="A188" s="95">
        <v>45043</v>
      </c>
      <c r="B188" s="96">
        <v>0.45370370370370372</v>
      </c>
      <c r="C188" s="2">
        <v>473.82</v>
      </c>
      <c r="D188" s="2">
        <v>6.04</v>
      </c>
      <c r="E188" s="2">
        <v>6.28</v>
      </c>
      <c r="F188" s="119">
        <v>-0.78</v>
      </c>
      <c r="G188" s="2">
        <v>341.25</v>
      </c>
      <c r="H188" s="2">
        <v>24.54</v>
      </c>
      <c r="I188" s="2">
        <v>38.119999999999997</v>
      </c>
      <c r="J188" s="2">
        <v>1.35</v>
      </c>
      <c r="K188" s="2">
        <v>0.66700000000000004</v>
      </c>
      <c r="L188" s="97">
        <f t="shared" si="2"/>
        <v>540.14127200000007</v>
      </c>
    </row>
    <row r="189" spans="1:12" x14ac:dyDescent="0.3">
      <c r="A189" s="95">
        <v>45043</v>
      </c>
      <c r="B189" s="96">
        <v>0.45439814814814811</v>
      </c>
      <c r="C189" s="2">
        <v>471.49</v>
      </c>
      <c r="D189" s="2">
        <v>6.04</v>
      </c>
      <c r="E189" s="2">
        <v>6.28</v>
      </c>
      <c r="F189" s="119">
        <v>-0.78</v>
      </c>
      <c r="G189" s="2">
        <v>341.27</v>
      </c>
      <c r="H189" s="2">
        <v>24.54</v>
      </c>
      <c r="I189" s="2">
        <v>38.11</v>
      </c>
      <c r="J189" s="2">
        <v>1.35</v>
      </c>
      <c r="K189" s="2">
        <v>0.66700000000000004</v>
      </c>
      <c r="L189" s="97">
        <f t="shared" si="2"/>
        <v>540.14127200000007</v>
      </c>
    </row>
    <row r="190" spans="1:12" x14ac:dyDescent="0.3">
      <c r="A190" s="95">
        <v>45043</v>
      </c>
      <c r="B190" s="96">
        <v>0.4550925925925926</v>
      </c>
      <c r="C190" s="2">
        <v>472.1</v>
      </c>
      <c r="D190" s="2">
        <v>6.04</v>
      </c>
      <c r="E190" s="2">
        <v>6.28</v>
      </c>
      <c r="F190" s="119">
        <v>-0.78</v>
      </c>
      <c r="G190" s="2">
        <v>341.27</v>
      </c>
      <c r="H190" s="2">
        <v>24.57</v>
      </c>
      <c r="I190" s="2">
        <v>38.11</v>
      </c>
      <c r="J190" s="2">
        <v>1.35</v>
      </c>
      <c r="K190" s="2">
        <v>0.66700000000000004</v>
      </c>
      <c r="L190" s="97">
        <f t="shared" si="2"/>
        <v>540.14127200000007</v>
      </c>
    </row>
    <row r="191" spans="1:12" x14ac:dyDescent="0.3">
      <c r="A191" s="95">
        <v>45043</v>
      </c>
      <c r="B191" s="96">
        <v>0.45578703703703699</v>
      </c>
      <c r="C191" s="2">
        <v>473.06</v>
      </c>
      <c r="D191" s="2">
        <v>6.04</v>
      </c>
      <c r="E191" s="2">
        <v>6.28</v>
      </c>
      <c r="F191" s="119">
        <v>-0.79</v>
      </c>
      <c r="G191" s="2">
        <v>341.28</v>
      </c>
      <c r="H191" s="2">
        <v>24.55</v>
      </c>
      <c r="I191" s="2">
        <v>38.130000000000003</v>
      </c>
      <c r="J191" s="2">
        <v>1.35</v>
      </c>
      <c r="K191" s="2">
        <v>0.66700000000000004</v>
      </c>
      <c r="L191" s="97">
        <f t="shared" si="2"/>
        <v>540.14127200000007</v>
      </c>
    </row>
    <row r="192" spans="1:12" x14ac:dyDescent="0.3">
      <c r="A192" s="95">
        <v>45043</v>
      </c>
      <c r="B192" s="96">
        <v>0.45648148148148149</v>
      </c>
      <c r="C192" s="2">
        <v>473.12</v>
      </c>
      <c r="D192" s="2">
        <v>6.04</v>
      </c>
      <c r="E192" s="2">
        <v>6.28</v>
      </c>
      <c r="F192" s="119">
        <v>-0.76</v>
      </c>
      <c r="G192" s="2">
        <v>341.28</v>
      </c>
      <c r="H192" s="2">
        <v>24.54</v>
      </c>
      <c r="I192" s="2">
        <v>38.11</v>
      </c>
      <c r="J192" s="2">
        <v>1.35</v>
      </c>
      <c r="K192" s="2">
        <v>0.66700000000000004</v>
      </c>
      <c r="L192" s="97">
        <f t="shared" si="2"/>
        <v>540.14127200000007</v>
      </c>
    </row>
    <row r="193" spans="1:12" x14ac:dyDescent="0.3">
      <c r="A193" s="95">
        <v>45043</v>
      </c>
      <c r="B193" s="96">
        <v>0.45717592592592587</v>
      </c>
      <c r="C193" s="2">
        <v>471.41</v>
      </c>
      <c r="D193" s="2">
        <v>6.04</v>
      </c>
      <c r="E193" s="2">
        <v>6.28</v>
      </c>
      <c r="F193" s="119">
        <v>-0.76</v>
      </c>
      <c r="G193" s="2">
        <v>341.27</v>
      </c>
      <c r="H193" s="2">
        <v>24.54</v>
      </c>
      <c r="I193" s="2">
        <v>38.1</v>
      </c>
      <c r="J193" s="2">
        <v>1.35</v>
      </c>
      <c r="K193" s="2">
        <v>0.66700000000000004</v>
      </c>
      <c r="L193" s="97">
        <f t="shared" si="2"/>
        <v>540.14127200000007</v>
      </c>
    </row>
    <row r="194" spans="1:12" x14ac:dyDescent="0.3">
      <c r="A194" s="95">
        <v>45043</v>
      </c>
      <c r="B194" s="96">
        <v>0.45787037037037037</v>
      </c>
      <c r="C194" s="2">
        <v>471.03</v>
      </c>
      <c r="D194" s="2">
        <v>6.04</v>
      </c>
      <c r="E194" s="2">
        <v>6.28</v>
      </c>
      <c r="F194" s="119">
        <v>-0.74</v>
      </c>
      <c r="G194" s="2">
        <v>341.28</v>
      </c>
      <c r="H194" s="2">
        <v>24.54</v>
      </c>
      <c r="I194" s="2">
        <v>38.1</v>
      </c>
      <c r="J194" s="2">
        <v>1.35</v>
      </c>
      <c r="K194" s="2">
        <v>0.66600000000000004</v>
      </c>
      <c r="L194" s="97">
        <f t="shared" si="2"/>
        <v>536.47773200000006</v>
      </c>
    </row>
    <row r="195" spans="1:12" x14ac:dyDescent="0.3">
      <c r="A195" s="95">
        <v>45043</v>
      </c>
      <c r="B195" s="96">
        <v>0.45856481481481487</v>
      </c>
      <c r="C195" s="2">
        <v>472.82</v>
      </c>
      <c r="D195" s="2">
        <v>6.04</v>
      </c>
      <c r="E195" s="2">
        <v>6.28</v>
      </c>
      <c r="F195" s="119">
        <v>-0.75</v>
      </c>
      <c r="G195" s="2">
        <v>341.28</v>
      </c>
      <c r="H195" s="2">
        <v>24.54</v>
      </c>
      <c r="I195" s="2">
        <v>38.1</v>
      </c>
      <c r="J195" s="2">
        <v>1.35</v>
      </c>
      <c r="K195" s="2">
        <v>0.66700000000000004</v>
      </c>
      <c r="L195" s="97">
        <f t="shared" si="2"/>
        <v>540.14127200000007</v>
      </c>
    </row>
    <row r="196" spans="1:12" x14ac:dyDescent="0.3">
      <c r="A196" s="95">
        <v>45043</v>
      </c>
      <c r="B196" s="96">
        <v>0.45925925925925926</v>
      </c>
      <c r="C196" s="2">
        <v>470.57</v>
      </c>
      <c r="D196" s="2">
        <v>6.04</v>
      </c>
      <c r="E196" s="2">
        <v>6.28</v>
      </c>
      <c r="F196" s="119">
        <v>-0.74</v>
      </c>
      <c r="G196" s="2">
        <v>341.28</v>
      </c>
      <c r="H196" s="2">
        <v>24.54</v>
      </c>
      <c r="I196" s="2">
        <v>38.119999999999997</v>
      </c>
      <c r="J196" s="2">
        <v>1.35</v>
      </c>
      <c r="K196" s="2">
        <v>0.66600000000000004</v>
      </c>
      <c r="L196" s="97">
        <f t="shared" si="2"/>
        <v>536.47773200000006</v>
      </c>
    </row>
    <row r="197" spans="1:12" x14ac:dyDescent="0.3">
      <c r="A197" s="95">
        <v>45043</v>
      </c>
      <c r="B197" s="96">
        <v>0.45995370370370375</v>
      </c>
      <c r="C197" s="2">
        <v>469.97</v>
      </c>
      <c r="D197" s="2">
        <v>6.04</v>
      </c>
      <c r="E197" s="2">
        <v>6.28</v>
      </c>
      <c r="F197" s="119">
        <v>-0.73</v>
      </c>
      <c r="G197" s="2">
        <v>341.27</v>
      </c>
      <c r="H197" s="2">
        <v>24.54</v>
      </c>
      <c r="I197" s="2">
        <v>38.119999999999997</v>
      </c>
      <c r="J197" s="2">
        <v>1.35</v>
      </c>
      <c r="K197" s="2">
        <v>0.66600000000000004</v>
      </c>
      <c r="L197" s="97">
        <f t="shared" si="2"/>
        <v>536.47773200000006</v>
      </c>
    </row>
    <row r="198" spans="1:12" x14ac:dyDescent="0.3">
      <c r="A198" s="95">
        <v>45043</v>
      </c>
      <c r="B198" s="96">
        <v>0.46064814814814814</v>
      </c>
      <c r="C198" s="2">
        <v>467.54</v>
      </c>
      <c r="D198" s="2">
        <v>6.04</v>
      </c>
      <c r="E198" s="2">
        <v>6.28</v>
      </c>
      <c r="F198" s="119">
        <v>-0.74</v>
      </c>
      <c r="G198" s="2">
        <v>341.28</v>
      </c>
      <c r="H198" s="2">
        <v>24.54</v>
      </c>
      <c r="I198" s="2">
        <v>38.11</v>
      </c>
      <c r="J198" s="2">
        <v>1.35</v>
      </c>
      <c r="K198" s="2">
        <v>0.66500000000000004</v>
      </c>
      <c r="L198" s="97">
        <f t="shared" si="2"/>
        <v>532.81419200000005</v>
      </c>
    </row>
    <row r="199" spans="1:12" x14ac:dyDescent="0.3">
      <c r="A199" s="95">
        <v>45043</v>
      </c>
      <c r="B199" s="96">
        <v>0.46134259259259264</v>
      </c>
      <c r="C199" s="2">
        <v>465.27</v>
      </c>
      <c r="D199" s="2">
        <v>6.04</v>
      </c>
      <c r="E199" s="2">
        <v>6.28</v>
      </c>
      <c r="F199" s="119">
        <v>-0.74</v>
      </c>
      <c r="G199" s="2">
        <v>341.26</v>
      </c>
      <c r="H199" s="2">
        <v>24.53</v>
      </c>
      <c r="I199" s="2">
        <v>38.11</v>
      </c>
      <c r="J199" s="2">
        <v>1.35</v>
      </c>
      <c r="K199" s="2">
        <v>0.66400000000000003</v>
      </c>
      <c r="L199" s="97">
        <f t="shared" si="2"/>
        <v>529.15065200000004</v>
      </c>
    </row>
    <row r="200" spans="1:12" x14ac:dyDescent="0.3">
      <c r="A200" s="95">
        <v>45043</v>
      </c>
      <c r="B200" s="96">
        <v>0.46203703703703702</v>
      </c>
      <c r="C200" s="2">
        <v>466.52</v>
      </c>
      <c r="D200" s="2">
        <v>6.04</v>
      </c>
      <c r="E200" s="2">
        <v>6.28</v>
      </c>
      <c r="F200" s="119">
        <v>-0.74</v>
      </c>
      <c r="G200" s="2">
        <v>341.27</v>
      </c>
      <c r="H200" s="2">
        <v>24.53</v>
      </c>
      <c r="I200" s="2">
        <v>38.15</v>
      </c>
      <c r="J200" s="2">
        <v>1.35</v>
      </c>
      <c r="K200" s="2">
        <v>0.66500000000000004</v>
      </c>
      <c r="L200" s="97">
        <f t="shared" si="2"/>
        <v>532.81419200000005</v>
      </c>
    </row>
    <row r="201" spans="1:12" x14ac:dyDescent="0.3">
      <c r="A201" s="95">
        <v>45043</v>
      </c>
      <c r="B201" s="96">
        <v>0.46273148148148152</v>
      </c>
      <c r="C201" s="2">
        <v>466.89</v>
      </c>
      <c r="D201" s="2">
        <v>6.04</v>
      </c>
      <c r="E201" s="2">
        <v>6.28</v>
      </c>
      <c r="F201" s="119">
        <v>-0.75</v>
      </c>
      <c r="G201" s="2">
        <v>341.26</v>
      </c>
      <c r="H201" s="2">
        <v>24.53</v>
      </c>
      <c r="I201" s="2">
        <v>38.119999999999997</v>
      </c>
      <c r="J201" s="2">
        <v>1.35</v>
      </c>
      <c r="K201" s="2">
        <v>0.66500000000000004</v>
      </c>
      <c r="L201" s="97">
        <f t="shared" si="2"/>
        <v>532.81419200000005</v>
      </c>
    </row>
    <row r="202" spans="1:12" x14ac:dyDescent="0.3">
      <c r="A202" s="95">
        <v>45043</v>
      </c>
      <c r="B202" s="96">
        <v>0.46342592592592591</v>
      </c>
      <c r="C202" s="2">
        <v>466.17</v>
      </c>
      <c r="D202" s="2">
        <v>6.04</v>
      </c>
      <c r="E202" s="2">
        <v>6.28</v>
      </c>
      <c r="F202" s="119">
        <v>-0.73</v>
      </c>
      <c r="G202" s="2">
        <v>341.27</v>
      </c>
      <c r="H202" s="2">
        <v>24.51</v>
      </c>
      <c r="I202" s="2">
        <v>38.06</v>
      </c>
      <c r="J202" s="2">
        <v>1.35</v>
      </c>
      <c r="K202" s="2">
        <v>0.66500000000000004</v>
      </c>
      <c r="L202" s="97">
        <f t="shared" si="2"/>
        <v>532.81419200000005</v>
      </c>
    </row>
    <row r="203" spans="1:12" x14ac:dyDescent="0.3">
      <c r="A203" s="95">
        <v>45043</v>
      </c>
      <c r="B203" s="96">
        <v>0.46412037037037041</v>
      </c>
      <c r="C203" s="2">
        <v>467.21</v>
      </c>
      <c r="D203" s="2">
        <v>6.04</v>
      </c>
      <c r="E203" s="2">
        <v>6.28</v>
      </c>
      <c r="F203" s="119">
        <v>-0.72</v>
      </c>
      <c r="G203" s="2">
        <v>341.24</v>
      </c>
      <c r="H203" s="2">
        <v>24.51</v>
      </c>
      <c r="I203" s="2">
        <v>38.03</v>
      </c>
      <c r="J203" s="2">
        <v>1.35</v>
      </c>
      <c r="K203" s="2">
        <v>0.66500000000000004</v>
      </c>
      <c r="L203" s="97">
        <f t="shared" si="2"/>
        <v>532.81419200000005</v>
      </c>
    </row>
    <row r="204" spans="1:12" x14ac:dyDescent="0.3">
      <c r="A204" s="95">
        <v>45043</v>
      </c>
      <c r="B204" s="96">
        <v>0.46481481481481479</v>
      </c>
      <c r="C204" s="2">
        <v>466.35</v>
      </c>
      <c r="D204" s="2">
        <v>6.04</v>
      </c>
      <c r="E204" s="2">
        <v>6.28</v>
      </c>
      <c r="F204" s="119">
        <v>-0.7</v>
      </c>
      <c r="G204" s="2">
        <v>341.29</v>
      </c>
      <c r="H204" s="2">
        <v>24.51</v>
      </c>
      <c r="I204" s="2">
        <v>38.03</v>
      </c>
      <c r="J204" s="2">
        <v>1.35</v>
      </c>
      <c r="K204" s="2">
        <v>0.66500000000000004</v>
      </c>
      <c r="L204" s="97">
        <f t="shared" si="2"/>
        <v>532.81419200000005</v>
      </c>
    </row>
    <row r="205" spans="1:12" x14ac:dyDescent="0.3">
      <c r="A205" s="95">
        <v>45043</v>
      </c>
      <c r="B205" s="96">
        <v>0.46550925925925929</v>
      </c>
      <c r="C205" s="2">
        <v>464.08</v>
      </c>
      <c r="D205" s="2">
        <v>6.04</v>
      </c>
      <c r="E205" s="2">
        <v>6.28</v>
      </c>
      <c r="F205" s="119">
        <v>-0.7</v>
      </c>
      <c r="G205" s="2">
        <v>341.45</v>
      </c>
      <c r="H205" s="2">
        <v>24.48</v>
      </c>
      <c r="I205" s="2">
        <v>38.01</v>
      </c>
      <c r="J205" s="2">
        <v>1.35</v>
      </c>
      <c r="K205" s="2">
        <v>0.66400000000000003</v>
      </c>
      <c r="L205" s="97">
        <f t="shared" si="2"/>
        <v>529.15065200000004</v>
      </c>
    </row>
    <row r="206" spans="1:12" x14ac:dyDescent="0.3">
      <c r="A206" s="95">
        <v>45043</v>
      </c>
      <c r="B206" s="96">
        <v>0.46620370370370368</v>
      </c>
      <c r="C206" s="2">
        <v>464.19</v>
      </c>
      <c r="D206" s="2">
        <v>6.04</v>
      </c>
      <c r="E206" s="2">
        <v>6.28</v>
      </c>
      <c r="F206" s="119">
        <v>-0.71</v>
      </c>
      <c r="G206" s="2">
        <v>341.29</v>
      </c>
      <c r="H206" s="2">
        <v>24.46</v>
      </c>
      <c r="I206" s="2">
        <v>37.94</v>
      </c>
      <c r="J206" s="2">
        <v>1.35</v>
      </c>
      <c r="K206" s="2">
        <v>0.66400000000000003</v>
      </c>
      <c r="L206" s="97">
        <f t="shared" si="2"/>
        <v>529.15065200000004</v>
      </c>
    </row>
    <row r="207" spans="1:12" x14ac:dyDescent="0.3">
      <c r="A207" s="95">
        <v>45043</v>
      </c>
      <c r="B207" s="96">
        <v>0.46689814814814817</v>
      </c>
      <c r="C207" s="2">
        <v>463.81</v>
      </c>
      <c r="D207" s="2">
        <v>6.04</v>
      </c>
      <c r="E207" s="2">
        <v>6.28</v>
      </c>
      <c r="F207" s="119">
        <v>-0.72</v>
      </c>
      <c r="G207" s="2">
        <v>341.28</v>
      </c>
      <c r="H207" s="2">
        <v>24.43</v>
      </c>
      <c r="I207" s="2">
        <v>37.729999999999997</v>
      </c>
      <c r="J207" s="2">
        <v>1.35</v>
      </c>
      <c r="K207" s="2">
        <v>0.66400000000000003</v>
      </c>
      <c r="L207" s="97">
        <f t="shared" si="2"/>
        <v>529.15065200000004</v>
      </c>
    </row>
    <row r="208" spans="1:12" x14ac:dyDescent="0.3">
      <c r="A208" s="95">
        <v>45043</v>
      </c>
      <c r="B208" s="96">
        <v>0.46759259259259256</v>
      </c>
      <c r="C208" s="2">
        <v>462.7</v>
      </c>
      <c r="D208" s="2">
        <v>6.04</v>
      </c>
      <c r="E208" s="2">
        <v>6.28</v>
      </c>
      <c r="F208" s="119">
        <v>-0.68</v>
      </c>
      <c r="G208" s="2">
        <v>341.3</v>
      </c>
      <c r="H208" s="2">
        <v>24.43</v>
      </c>
      <c r="I208" s="2">
        <v>37.61</v>
      </c>
      <c r="J208" s="2">
        <v>1.35</v>
      </c>
      <c r="K208" s="2">
        <v>0.66400000000000003</v>
      </c>
      <c r="L208" s="97">
        <f t="shared" si="2"/>
        <v>529.15065200000004</v>
      </c>
    </row>
    <row r="209" spans="1:12" x14ac:dyDescent="0.3">
      <c r="A209" s="95">
        <v>45043</v>
      </c>
      <c r="B209" s="96">
        <v>0.46828703703703706</v>
      </c>
      <c r="C209" s="2">
        <v>462.61</v>
      </c>
      <c r="D209" s="2">
        <v>6.04</v>
      </c>
      <c r="E209" s="2">
        <v>6.28</v>
      </c>
      <c r="F209" s="119">
        <v>-0.7</v>
      </c>
      <c r="G209" s="2">
        <v>341.27</v>
      </c>
      <c r="H209" s="2">
        <v>24.42</v>
      </c>
      <c r="I209" s="2">
        <v>37.64</v>
      </c>
      <c r="J209" s="2">
        <v>1.35</v>
      </c>
      <c r="K209" s="2">
        <v>0.66400000000000003</v>
      </c>
      <c r="L209" s="97">
        <f t="shared" si="2"/>
        <v>529.15065200000004</v>
      </c>
    </row>
    <row r="210" spans="1:12" x14ac:dyDescent="0.3">
      <c r="A210" s="95">
        <v>45043</v>
      </c>
      <c r="B210" s="96">
        <v>0.4689814814814815</v>
      </c>
      <c r="C210" s="2">
        <v>459.82</v>
      </c>
      <c r="D210" s="2">
        <v>6.04</v>
      </c>
      <c r="E210" s="2">
        <v>6.28</v>
      </c>
      <c r="F210" s="119">
        <v>-0.7</v>
      </c>
      <c r="G210" s="2">
        <v>341.27</v>
      </c>
      <c r="H210" s="2">
        <v>24.43</v>
      </c>
      <c r="I210" s="2">
        <v>37.49</v>
      </c>
      <c r="J210" s="2">
        <v>1.35</v>
      </c>
      <c r="K210" s="2">
        <v>0.66300000000000003</v>
      </c>
      <c r="L210" s="97">
        <f t="shared" si="2"/>
        <v>525.48711200000002</v>
      </c>
    </row>
    <row r="211" spans="1:12" x14ac:dyDescent="0.3">
      <c r="A211" s="95">
        <v>45043</v>
      </c>
      <c r="B211" s="96">
        <v>0.46967592592592594</v>
      </c>
      <c r="C211" s="2">
        <v>463.04</v>
      </c>
      <c r="D211" s="2">
        <v>6.04</v>
      </c>
      <c r="E211" s="2">
        <v>6.28</v>
      </c>
      <c r="F211" s="119">
        <v>-0.7</v>
      </c>
      <c r="G211" s="2">
        <v>341.27</v>
      </c>
      <c r="H211" s="2">
        <v>24.42</v>
      </c>
      <c r="I211" s="2">
        <v>37.33</v>
      </c>
      <c r="J211" s="2">
        <v>1.35</v>
      </c>
      <c r="K211" s="2">
        <v>0.66400000000000003</v>
      </c>
      <c r="L211" s="97">
        <f t="shared" si="2"/>
        <v>529.15065200000004</v>
      </c>
    </row>
    <row r="212" spans="1:12" x14ac:dyDescent="0.3">
      <c r="A212" s="95">
        <v>45043</v>
      </c>
      <c r="B212" s="96">
        <v>0.47037037037037038</v>
      </c>
      <c r="C212" s="2">
        <v>461.95</v>
      </c>
      <c r="D212" s="2">
        <v>6.04</v>
      </c>
      <c r="E212" s="2">
        <v>6.28</v>
      </c>
      <c r="F212" s="119">
        <v>-0.71</v>
      </c>
      <c r="G212" s="2">
        <v>341.29</v>
      </c>
      <c r="H212" s="2">
        <v>24.42</v>
      </c>
      <c r="I212" s="2">
        <v>37.33</v>
      </c>
      <c r="J212" s="2">
        <v>1.35</v>
      </c>
      <c r="K212" s="2">
        <v>0.66300000000000003</v>
      </c>
      <c r="L212" s="97">
        <f t="shared" si="2"/>
        <v>525.48711200000002</v>
      </c>
    </row>
    <row r="213" spans="1:12" x14ac:dyDescent="0.3">
      <c r="A213" s="95">
        <v>45043</v>
      </c>
      <c r="B213" s="96">
        <v>0.47106481481481483</v>
      </c>
      <c r="C213" s="2">
        <v>461.68</v>
      </c>
      <c r="D213" s="2">
        <v>6.04</v>
      </c>
      <c r="E213" s="2">
        <v>6.28</v>
      </c>
      <c r="F213" s="119">
        <v>-0.69</v>
      </c>
      <c r="G213" s="2">
        <v>341.29</v>
      </c>
      <c r="H213" s="2">
        <v>24.41</v>
      </c>
      <c r="I213" s="2">
        <v>37.39</v>
      </c>
      <c r="J213" s="2">
        <v>1.35</v>
      </c>
      <c r="K213" s="2">
        <v>0.66300000000000003</v>
      </c>
      <c r="L213" s="97">
        <f t="shared" si="2"/>
        <v>525.48711200000002</v>
      </c>
    </row>
    <row r="214" spans="1:12" x14ac:dyDescent="0.3">
      <c r="A214" s="95">
        <v>45043</v>
      </c>
      <c r="B214" s="96">
        <v>0.47175925925925927</v>
      </c>
      <c r="C214" s="2">
        <v>461.42</v>
      </c>
      <c r="D214" s="2">
        <v>6.04</v>
      </c>
      <c r="E214" s="2">
        <v>6.28</v>
      </c>
      <c r="F214" s="119">
        <v>-0.7</v>
      </c>
      <c r="G214" s="2">
        <v>341.27</v>
      </c>
      <c r="H214" s="2">
        <v>24.41</v>
      </c>
      <c r="I214" s="2">
        <v>37.22</v>
      </c>
      <c r="J214" s="2">
        <v>1.35</v>
      </c>
      <c r="K214" s="2">
        <v>0.66300000000000003</v>
      </c>
      <c r="L214" s="97">
        <f t="shared" si="2"/>
        <v>525.48711200000002</v>
      </c>
    </row>
    <row r="215" spans="1:12" x14ac:dyDescent="0.3">
      <c r="A215" s="95">
        <v>45043</v>
      </c>
      <c r="B215" s="96">
        <v>0.47245370370370371</v>
      </c>
      <c r="C215" s="2">
        <v>462.29</v>
      </c>
      <c r="D215" s="2">
        <v>6.04</v>
      </c>
      <c r="E215" s="2">
        <v>6.28</v>
      </c>
      <c r="F215" s="119">
        <v>-0.67</v>
      </c>
      <c r="G215" s="2">
        <v>341.28</v>
      </c>
      <c r="H215" s="2">
        <v>24.41</v>
      </c>
      <c r="I215" s="2">
        <v>37.25</v>
      </c>
      <c r="J215" s="2">
        <v>1.35</v>
      </c>
      <c r="K215" s="2">
        <v>0.66300000000000003</v>
      </c>
      <c r="L215" s="97">
        <f t="shared" si="2"/>
        <v>525.48711200000002</v>
      </c>
    </row>
    <row r="216" spans="1:12" x14ac:dyDescent="0.3">
      <c r="A216" s="95">
        <v>45043</v>
      </c>
      <c r="B216" s="96">
        <v>0.47314814814814815</v>
      </c>
      <c r="C216" s="2">
        <v>458.47</v>
      </c>
      <c r="D216" s="2">
        <v>6.04</v>
      </c>
      <c r="E216" s="2">
        <v>6.28</v>
      </c>
      <c r="F216" s="119">
        <v>-0.69</v>
      </c>
      <c r="G216" s="2">
        <v>341.27</v>
      </c>
      <c r="H216" s="2">
        <v>24.41</v>
      </c>
      <c r="I216" s="2">
        <v>37.479999999999997</v>
      </c>
      <c r="J216" s="2">
        <v>1.35</v>
      </c>
      <c r="K216" s="2">
        <v>0.66200000000000003</v>
      </c>
      <c r="L216" s="97">
        <f t="shared" si="2"/>
        <v>521.82357200000001</v>
      </c>
    </row>
    <row r="217" spans="1:12" x14ac:dyDescent="0.3">
      <c r="A217" s="95">
        <v>45043</v>
      </c>
      <c r="B217" s="96">
        <v>0.47384259259259259</v>
      </c>
      <c r="C217" s="2">
        <v>457.79</v>
      </c>
      <c r="D217" s="2">
        <v>6.04</v>
      </c>
      <c r="E217" s="2">
        <v>6.28</v>
      </c>
      <c r="F217" s="119">
        <v>-0.73</v>
      </c>
      <c r="G217" s="2">
        <v>341.28</v>
      </c>
      <c r="H217" s="2">
        <v>24.41</v>
      </c>
      <c r="I217" s="2">
        <v>37.53</v>
      </c>
      <c r="J217" s="2">
        <v>1.35</v>
      </c>
      <c r="K217" s="2">
        <v>0.66200000000000003</v>
      </c>
      <c r="L217" s="97">
        <f t="shared" si="2"/>
        <v>521.82357200000001</v>
      </c>
    </row>
    <row r="218" spans="1:12" x14ac:dyDescent="0.3">
      <c r="A218" s="95">
        <v>45043</v>
      </c>
      <c r="B218" s="96">
        <v>0.47453703703703703</v>
      </c>
      <c r="C218" s="2">
        <v>459.83</v>
      </c>
      <c r="D218" s="2">
        <v>6.04</v>
      </c>
      <c r="E218" s="2">
        <v>6.28</v>
      </c>
      <c r="F218" s="119">
        <v>-0.68</v>
      </c>
      <c r="G218" s="2">
        <v>341.29</v>
      </c>
      <c r="H218" s="2">
        <v>24.41</v>
      </c>
      <c r="I218" s="2">
        <v>37.56</v>
      </c>
      <c r="J218" s="2">
        <v>1.35</v>
      </c>
      <c r="K218" s="2">
        <v>0.66300000000000003</v>
      </c>
      <c r="L218" s="97">
        <f t="shared" si="2"/>
        <v>525.48711200000002</v>
      </c>
    </row>
    <row r="219" spans="1:12" x14ac:dyDescent="0.3">
      <c r="A219" s="95">
        <v>45043</v>
      </c>
      <c r="B219" s="96">
        <v>0.47523148148148148</v>
      </c>
      <c r="C219" s="2">
        <v>459.56</v>
      </c>
      <c r="D219" s="2">
        <v>6.04</v>
      </c>
      <c r="E219" s="2">
        <v>6.28</v>
      </c>
      <c r="F219" s="119">
        <v>-0.67</v>
      </c>
      <c r="G219" s="2">
        <v>341.26</v>
      </c>
      <c r="H219" s="2">
        <v>24.41</v>
      </c>
      <c r="I219" s="2">
        <v>37.659999999999997</v>
      </c>
      <c r="J219" s="2">
        <v>1.35</v>
      </c>
      <c r="K219" s="2">
        <v>0.66300000000000003</v>
      </c>
      <c r="L219" s="97">
        <f t="shared" si="2"/>
        <v>525.48711200000002</v>
      </c>
    </row>
    <row r="220" spans="1:12" x14ac:dyDescent="0.3">
      <c r="A220" s="95">
        <v>45043</v>
      </c>
      <c r="B220" s="96">
        <v>0.47592592592592592</v>
      </c>
      <c r="C220" s="2">
        <v>457.44</v>
      </c>
      <c r="D220" s="2">
        <v>6.04</v>
      </c>
      <c r="E220" s="2">
        <v>6.28</v>
      </c>
      <c r="F220" s="119">
        <v>-0.7</v>
      </c>
      <c r="G220" s="2">
        <v>341.26</v>
      </c>
      <c r="H220" s="2">
        <v>24.41</v>
      </c>
      <c r="I220" s="2">
        <v>37.770000000000003</v>
      </c>
      <c r="J220" s="2">
        <v>1.35</v>
      </c>
      <c r="K220" s="2">
        <v>0.66200000000000003</v>
      </c>
      <c r="L220" s="97">
        <f t="shared" si="2"/>
        <v>521.82357200000001</v>
      </c>
    </row>
    <row r="221" spans="1:12" x14ac:dyDescent="0.3">
      <c r="A221" s="95">
        <v>45043</v>
      </c>
      <c r="B221" s="96">
        <v>0.47662037037037036</v>
      </c>
      <c r="C221" s="2">
        <v>459.41</v>
      </c>
      <c r="D221" s="2">
        <v>6.04</v>
      </c>
      <c r="E221" s="2">
        <v>6.28</v>
      </c>
      <c r="F221" s="119">
        <v>-0.7</v>
      </c>
      <c r="G221" s="2">
        <v>341.24</v>
      </c>
      <c r="H221" s="2">
        <v>24.41</v>
      </c>
      <c r="I221" s="2">
        <v>37.909999999999997</v>
      </c>
      <c r="J221" s="2">
        <v>1.35</v>
      </c>
      <c r="K221" s="2">
        <v>0.66200000000000003</v>
      </c>
      <c r="L221" s="97">
        <f t="shared" si="2"/>
        <v>521.82357200000001</v>
      </c>
    </row>
    <row r="222" spans="1:12" x14ac:dyDescent="0.3">
      <c r="A222" s="95">
        <v>45043</v>
      </c>
      <c r="B222" s="96">
        <v>0.4773148148148148</v>
      </c>
      <c r="C222" s="2">
        <v>459.21</v>
      </c>
      <c r="D222" s="2">
        <v>6.04</v>
      </c>
      <c r="E222" s="2">
        <v>6.28</v>
      </c>
      <c r="F222" s="119">
        <v>-0.71</v>
      </c>
      <c r="G222" s="2">
        <v>341.22</v>
      </c>
      <c r="H222" s="2">
        <v>24.42</v>
      </c>
      <c r="I222" s="2">
        <v>38.04</v>
      </c>
      <c r="J222" s="2">
        <v>1.35</v>
      </c>
      <c r="K222" s="2">
        <v>0.66200000000000003</v>
      </c>
      <c r="L222" s="97">
        <f t="shared" si="2"/>
        <v>521.82357200000001</v>
      </c>
    </row>
    <row r="223" spans="1:12" x14ac:dyDescent="0.3">
      <c r="A223" s="95">
        <v>45043</v>
      </c>
      <c r="B223" s="96">
        <v>0.47800925925925924</v>
      </c>
      <c r="C223" s="2">
        <v>460.96</v>
      </c>
      <c r="D223" s="2">
        <v>6.04</v>
      </c>
      <c r="E223" s="2">
        <v>6.28</v>
      </c>
      <c r="F223" s="119">
        <v>-0.75</v>
      </c>
      <c r="G223" s="2">
        <v>341.42</v>
      </c>
      <c r="H223" s="2">
        <v>24.41</v>
      </c>
      <c r="I223" s="2">
        <v>38.08</v>
      </c>
      <c r="J223" s="2">
        <v>1.35</v>
      </c>
      <c r="K223" s="2">
        <v>0.66300000000000003</v>
      </c>
      <c r="L223" s="97">
        <f t="shared" si="2"/>
        <v>525.48711200000002</v>
      </c>
    </row>
    <row r="224" spans="1:12" x14ac:dyDescent="0.3">
      <c r="A224" s="95">
        <v>45043</v>
      </c>
      <c r="B224" s="96">
        <v>0.47870370370370369</v>
      </c>
      <c r="C224" s="2">
        <v>461.11</v>
      </c>
      <c r="D224" s="2">
        <v>6.04</v>
      </c>
      <c r="E224" s="2">
        <v>6.28</v>
      </c>
      <c r="F224" s="119">
        <v>-0.74</v>
      </c>
      <c r="G224" s="2">
        <v>341.37</v>
      </c>
      <c r="H224" s="2">
        <v>24.41</v>
      </c>
      <c r="I224" s="2">
        <v>38.130000000000003</v>
      </c>
      <c r="J224" s="2">
        <v>1.35</v>
      </c>
      <c r="K224" s="2">
        <v>0.66300000000000003</v>
      </c>
      <c r="L224" s="97">
        <f t="shared" si="2"/>
        <v>525.48711200000002</v>
      </c>
    </row>
    <row r="225" spans="1:12" x14ac:dyDescent="0.3">
      <c r="A225" s="95">
        <v>45043</v>
      </c>
      <c r="B225" s="96">
        <v>0.47939814814814818</v>
      </c>
      <c r="C225" s="2">
        <v>458.18</v>
      </c>
      <c r="D225" s="2">
        <v>6.04</v>
      </c>
      <c r="E225" s="2">
        <v>6.28</v>
      </c>
      <c r="F225" s="119">
        <v>-0.74</v>
      </c>
      <c r="G225" s="2">
        <v>341.3</v>
      </c>
      <c r="H225" s="2">
        <v>24.41</v>
      </c>
      <c r="I225" s="2">
        <v>38.15</v>
      </c>
      <c r="J225" s="2">
        <v>1.35</v>
      </c>
      <c r="K225" s="2">
        <v>0.66200000000000003</v>
      </c>
      <c r="L225" s="97">
        <f t="shared" si="2"/>
        <v>521.82357200000001</v>
      </c>
    </row>
    <row r="226" spans="1:12" x14ac:dyDescent="0.3">
      <c r="A226" s="95">
        <v>45043</v>
      </c>
      <c r="B226" s="96">
        <v>0.48009259259259257</v>
      </c>
      <c r="C226" s="2">
        <v>458.99</v>
      </c>
      <c r="D226" s="2">
        <v>6.04</v>
      </c>
      <c r="E226" s="2">
        <v>6.28</v>
      </c>
      <c r="F226" s="119">
        <v>-0.74</v>
      </c>
      <c r="G226" s="2">
        <v>341.29</v>
      </c>
      <c r="H226" s="2">
        <v>24.41</v>
      </c>
      <c r="I226" s="2">
        <v>38.31</v>
      </c>
      <c r="J226" s="2">
        <v>1.35</v>
      </c>
      <c r="K226" s="2">
        <v>0.66200000000000003</v>
      </c>
      <c r="L226" s="97">
        <f t="shared" si="2"/>
        <v>521.82357200000001</v>
      </c>
    </row>
    <row r="227" spans="1:12" x14ac:dyDescent="0.3">
      <c r="A227" s="95">
        <v>45043</v>
      </c>
      <c r="B227" s="96">
        <v>0.48078703703703707</v>
      </c>
      <c r="C227" s="2">
        <v>462.58</v>
      </c>
      <c r="D227" s="2">
        <v>6.04</v>
      </c>
      <c r="E227" s="2">
        <v>6.28</v>
      </c>
      <c r="F227" s="119">
        <v>-0.74</v>
      </c>
      <c r="G227" s="2">
        <v>341.27</v>
      </c>
      <c r="H227" s="2">
        <v>24.41</v>
      </c>
      <c r="I227" s="2">
        <v>38.619999999999997</v>
      </c>
      <c r="J227" s="2">
        <v>1.35</v>
      </c>
      <c r="K227" s="2">
        <v>0.66400000000000003</v>
      </c>
      <c r="L227" s="97">
        <f t="shared" si="2"/>
        <v>529.15065200000004</v>
      </c>
    </row>
    <row r="228" spans="1:12" x14ac:dyDescent="0.3">
      <c r="A228" s="95">
        <v>45043</v>
      </c>
      <c r="B228" s="96">
        <v>0.48148148148148145</v>
      </c>
      <c r="C228" s="2">
        <v>460.52</v>
      </c>
      <c r="D228" s="2">
        <v>6.04</v>
      </c>
      <c r="E228" s="2">
        <v>6.28</v>
      </c>
      <c r="F228" s="119">
        <v>-0.76</v>
      </c>
      <c r="G228" s="2">
        <v>341.27</v>
      </c>
      <c r="H228" s="2">
        <v>24.41</v>
      </c>
      <c r="I228" s="2">
        <v>39.06</v>
      </c>
      <c r="J228" s="2">
        <v>1.35</v>
      </c>
      <c r="K228" s="2">
        <v>0.66300000000000003</v>
      </c>
      <c r="L228" s="97">
        <f t="shared" si="2"/>
        <v>525.48711200000002</v>
      </c>
    </row>
    <row r="229" spans="1:12" x14ac:dyDescent="0.3">
      <c r="A229" s="95">
        <v>45043</v>
      </c>
      <c r="B229" s="96">
        <v>0.48217592592592595</v>
      </c>
      <c r="C229" s="2">
        <v>461.99</v>
      </c>
      <c r="D229" s="2">
        <v>6.04</v>
      </c>
      <c r="E229" s="2">
        <v>6.28</v>
      </c>
      <c r="F229" s="119">
        <v>-0.78</v>
      </c>
      <c r="G229" s="2">
        <v>341.25</v>
      </c>
      <c r="H229" s="2">
        <v>24.41</v>
      </c>
      <c r="I229" s="2">
        <v>39.380000000000003</v>
      </c>
      <c r="J229" s="2">
        <v>1.35</v>
      </c>
      <c r="K229" s="2">
        <v>0.66300000000000003</v>
      </c>
      <c r="L229" s="97">
        <f t="shared" si="2"/>
        <v>525.48711200000002</v>
      </c>
    </row>
    <row r="230" spans="1:12" x14ac:dyDescent="0.3">
      <c r="A230" s="95">
        <v>45043</v>
      </c>
      <c r="B230" s="96">
        <v>0.48287037037037034</v>
      </c>
      <c r="C230" s="2">
        <v>460.94</v>
      </c>
      <c r="D230" s="2">
        <v>6.04</v>
      </c>
      <c r="E230" s="2">
        <v>6.28</v>
      </c>
      <c r="F230" s="119">
        <v>-0.77</v>
      </c>
      <c r="G230" s="2">
        <v>341.27</v>
      </c>
      <c r="H230" s="2">
        <v>24.41</v>
      </c>
      <c r="I230" s="2">
        <v>39.61</v>
      </c>
      <c r="J230" s="2">
        <v>1.35</v>
      </c>
      <c r="K230" s="2">
        <v>0.66300000000000003</v>
      </c>
      <c r="L230" s="97">
        <f t="shared" si="2"/>
        <v>525.48711200000002</v>
      </c>
    </row>
    <row r="231" spans="1:12" x14ac:dyDescent="0.3">
      <c r="A231" s="95">
        <v>45043</v>
      </c>
      <c r="B231" s="96">
        <v>0.48356481481481484</v>
      </c>
      <c r="C231" s="2">
        <v>460.36</v>
      </c>
      <c r="D231" s="2">
        <v>6.04</v>
      </c>
      <c r="E231" s="2">
        <v>6.28</v>
      </c>
      <c r="F231" s="119">
        <v>-0.78</v>
      </c>
      <c r="G231" s="2">
        <v>341.26</v>
      </c>
      <c r="H231" s="2">
        <v>24.41</v>
      </c>
      <c r="I231" s="2">
        <v>40.020000000000003</v>
      </c>
      <c r="J231" s="2">
        <v>1.35</v>
      </c>
      <c r="K231" s="2">
        <v>0.66300000000000003</v>
      </c>
      <c r="L231" s="97">
        <f t="shared" si="2"/>
        <v>525.48711200000002</v>
      </c>
    </row>
    <row r="232" spans="1:12" x14ac:dyDescent="0.3">
      <c r="A232" s="95">
        <v>45043</v>
      </c>
      <c r="B232" s="96">
        <v>0.48425925925925922</v>
      </c>
      <c r="C232" s="2">
        <v>461.59</v>
      </c>
      <c r="D232" s="2">
        <v>6.04</v>
      </c>
      <c r="E232" s="2">
        <v>6.28</v>
      </c>
      <c r="F232" s="119">
        <v>-0.78</v>
      </c>
      <c r="G232" s="2">
        <v>341.24</v>
      </c>
      <c r="H232" s="2">
        <v>24.41</v>
      </c>
      <c r="I232" s="2">
        <v>40.4</v>
      </c>
      <c r="J232" s="2">
        <v>1.35</v>
      </c>
      <c r="K232" s="2">
        <v>0.66300000000000003</v>
      </c>
      <c r="L232" s="97">
        <f t="shared" si="2"/>
        <v>525.48711200000002</v>
      </c>
    </row>
    <row r="233" spans="1:12" x14ac:dyDescent="0.3">
      <c r="A233" s="95">
        <v>45043</v>
      </c>
      <c r="B233" s="96">
        <v>0.48495370370370372</v>
      </c>
      <c r="C233" s="2">
        <v>462.4</v>
      </c>
      <c r="D233" s="2">
        <v>6.04</v>
      </c>
      <c r="E233" s="2">
        <v>6.28</v>
      </c>
      <c r="F233" s="119">
        <v>-0.79</v>
      </c>
      <c r="G233" s="2">
        <v>341.25</v>
      </c>
      <c r="H233" s="2">
        <v>24.41</v>
      </c>
      <c r="I233" s="2">
        <v>40.590000000000003</v>
      </c>
      <c r="J233" s="2">
        <v>1.35</v>
      </c>
      <c r="K233" s="2">
        <v>0.66400000000000003</v>
      </c>
      <c r="L233" s="97">
        <f t="shared" si="2"/>
        <v>529.15065200000004</v>
      </c>
    </row>
    <row r="234" spans="1:12" x14ac:dyDescent="0.3">
      <c r="A234" s="95">
        <v>45043</v>
      </c>
      <c r="B234" s="96">
        <v>0.48564814814814811</v>
      </c>
      <c r="C234" s="2">
        <v>464.06</v>
      </c>
      <c r="D234" s="2">
        <v>6.04</v>
      </c>
      <c r="E234" s="2">
        <v>6.28</v>
      </c>
      <c r="F234" s="119">
        <v>-0.79</v>
      </c>
      <c r="G234" s="2">
        <v>341.23</v>
      </c>
      <c r="H234" s="2">
        <v>24.41</v>
      </c>
      <c r="I234" s="2">
        <v>40.659999999999997</v>
      </c>
      <c r="J234" s="2">
        <v>1.35</v>
      </c>
      <c r="K234" s="2">
        <v>0.66400000000000003</v>
      </c>
      <c r="L234" s="97">
        <f t="shared" si="2"/>
        <v>529.15065200000004</v>
      </c>
    </row>
    <row r="235" spans="1:12" x14ac:dyDescent="0.3">
      <c r="A235" s="95">
        <v>45043</v>
      </c>
      <c r="B235" s="96">
        <v>0.4863425925925926</v>
      </c>
      <c r="C235" s="2">
        <v>465.55</v>
      </c>
      <c r="D235" s="2">
        <v>6.04</v>
      </c>
      <c r="E235" s="2">
        <v>6.28</v>
      </c>
      <c r="F235" s="119">
        <v>-0.8</v>
      </c>
      <c r="G235" s="2">
        <v>341.23</v>
      </c>
      <c r="H235" s="2">
        <v>24.41</v>
      </c>
      <c r="I235" s="2">
        <v>40.69</v>
      </c>
      <c r="J235" s="2">
        <v>1.35</v>
      </c>
      <c r="K235" s="2">
        <v>0.66500000000000004</v>
      </c>
      <c r="L235" s="97">
        <f t="shared" si="2"/>
        <v>532.81419200000005</v>
      </c>
    </row>
    <row r="236" spans="1:12" x14ac:dyDescent="0.3">
      <c r="A236" s="95">
        <v>45043</v>
      </c>
      <c r="B236" s="96">
        <v>0.48703703703703699</v>
      </c>
      <c r="C236" s="2">
        <v>464.31</v>
      </c>
      <c r="D236" s="2">
        <v>6.04</v>
      </c>
      <c r="E236" s="2">
        <v>6.28</v>
      </c>
      <c r="F236" s="119">
        <v>-0.83</v>
      </c>
      <c r="G236" s="2">
        <v>341.2</v>
      </c>
      <c r="H236" s="2">
        <v>24.4</v>
      </c>
      <c r="I236" s="2">
        <v>40.799999999999997</v>
      </c>
      <c r="J236" s="2">
        <v>1.35</v>
      </c>
      <c r="K236" s="2">
        <v>0.66400000000000003</v>
      </c>
      <c r="L236" s="97">
        <f t="shared" si="2"/>
        <v>529.15065200000004</v>
      </c>
    </row>
    <row r="237" spans="1:12" x14ac:dyDescent="0.3">
      <c r="A237" s="95">
        <v>45043</v>
      </c>
      <c r="B237" s="96">
        <v>0.48773148148148149</v>
      </c>
      <c r="C237" s="2">
        <v>465.35</v>
      </c>
      <c r="D237" s="2">
        <v>6.04</v>
      </c>
      <c r="E237" s="2">
        <v>6.28</v>
      </c>
      <c r="F237" s="119">
        <v>-0.82</v>
      </c>
      <c r="G237" s="2">
        <v>341.16</v>
      </c>
      <c r="H237" s="2">
        <v>24.38</v>
      </c>
      <c r="I237" s="2">
        <v>41.23</v>
      </c>
      <c r="J237" s="2">
        <v>1.35</v>
      </c>
      <c r="K237" s="2">
        <v>0.66500000000000004</v>
      </c>
      <c r="L237" s="97">
        <f t="shared" si="2"/>
        <v>532.81419200000005</v>
      </c>
    </row>
    <row r="238" spans="1:12" x14ac:dyDescent="0.3">
      <c r="A238" s="95">
        <v>45043</v>
      </c>
      <c r="B238" s="96">
        <v>0.48842592592592587</v>
      </c>
      <c r="C238" s="2">
        <v>463.33</v>
      </c>
      <c r="D238" s="2">
        <v>6.04</v>
      </c>
      <c r="E238" s="2">
        <v>6.28</v>
      </c>
      <c r="F238" s="119">
        <v>-0.83</v>
      </c>
      <c r="G238" s="2">
        <v>341.12</v>
      </c>
      <c r="H238" s="2">
        <v>24.4</v>
      </c>
      <c r="I238" s="2">
        <v>41.73</v>
      </c>
      <c r="J238" s="2">
        <v>1.35</v>
      </c>
      <c r="K238" s="2">
        <v>0.66400000000000003</v>
      </c>
      <c r="L238" s="97">
        <f t="shared" ref="L238:L284" si="3">588.5-((0.6802-K238)*3663.54)</f>
        <v>529.15065200000004</v>
      </c>
    </row>
    <row r="239" spans="1:12" x14ac:dyDescent="0.3">
      <c r="A239" s="95">
        <v>45043</v>
      </c>
      <c r="B239" s="96">
        <v>0.48912037037037037</v>
      </c>
      <c r="C239" s="2">
        <v>465.56</v>
      </c>
      <c r="D239" s="2">
        <v>6.04</v>
      </c>
      <c r="E239" s="2">
        <v>6.28</v>
      </c>
      <c r="F239" s="119">
        <v>-0.83</v>
      </c>
      <c r="G239" s="2">
        <v>341.18</v>
      </c>
      <c r="H239" s="2">
        <v>24.41</v>
      </c>
      <c r="I239" s="2">
        <v>42.05</v>
      </c>
      <c r="J239" s="2">
        <v>1.35</v>
      </c>
      <c r="K239" s="2">
        <v>0.66500000000000004</v>
      </c>
      <c r="L239" s="97">
        <f t="shared" si="3"/>
        <v>532.81419200000005</v>
      </c>
    </row>
    <row r="240" spans="1:12" x14ac:dyDescent="0.3">
      <c r="A240" s="95">
        <v>45043</v>
      </c>
      <c r="B240" s="96">
        <v>0.48981481481481487</v>
      </c>
      <c r="C240" s="2">
        <v>464.97</v>
      </c>
      <c r="D240" s="2">
        <v>6.04</v>
      </c>
      <c r="E240" s="2">
        <v>6.28</v>
      </c>
      <c r="F240" s="119">
        <v>-0.82</v>
      </c>
      <c r="G240" s="2">
        <v>341.31</v>
      </c>
      <c r="H240" s="2">
        <v>24.39</v>
      </c>
      <c r="I240" s="2">
        <v>42.26</v>
      </c>
      <c r="J240" s="2">
        <v>1.35</v>
      </c>
      <c r="K240" s="2">
        <v>0.66400000000000003</v>
      </c>
      <c r="L240" s="97">
        <f t="shared" si="3"/>
        <v>529.15065200000004</v>
      </c>
    </row>
    <row r="241" spans="1:12" x14ac:dyDescent="0.3">
      <c r="A241" s="95">
        <v>45043</v>
      </c>
      <c r="B241" s="96">
        <v>0.49050925925925926</v>
      </c>
      <c r="C241" s="2">
        <v>467.08</v>
      </c>
      <c r="D241" s="2">
        <v>6.04</v>
      </c>
      <c r="E241" s="2">
        <v>6.28</v>
      </c>
      <c r="F241" s="119">
        <v>-0.82</v>
      </c>
      <c r="G241" s="2">
        <v>341.44</v>
      </c>
      <c r="H241" s="2">
        <v>24.36</v>
      </c>
      <c r="I241" s="2">
        <v>42.35</v>
      </c>
      <c r="J241" s="2">
        <v>1.35</v>
      </c>
      <c r="K241" s="2">
        <v>0.66500000000000004</v>
      </c>
      <c r="L241" s="97">
        <f t="shared" si="3"/>
        <v>532.81419200000005</v>
      </c>
    </row>
    <row r="242" spans="1:12" x14ac:dyDescent="0.3">
      <c r="A242" s="95">
        <v>45043</v>
      </c>
      <c r="B242" s="96">
        <v>0.49120370370370375</v>
      </c>
      <c r="C242" s="2">
        <v>467.02</v>
      </c>
      <c r="D242" s="2">
        <v>6.04</v>
      </c>
      <c r="E242" s="2">
        <v>6.28</v>
      </c>
      <c r="F242" s="119">
        <v>-0.83</v>
      </c>
      <c r="G242" s="2">
        <v>341.41</v>
      </c>
      <c r="H242" s="2">
        <v>24.38</v>
      </c>
      <c r="I242" s="2">
        <v>42.42</v>
      </c>
      <c r="J242" s="2">
        <v>1.35</v>
      </c>
      <c r="K242" s="2">
        <v>0.66500000000000004</v>
      </c>
      <c r="L242" s="97">
        <f t="shared" si="3"/>
        <v>532.81419200000005</v>
      </c>
    </row>
    <row r="243" spans="1:12" x14ac:dyDescent="0.3">
      <c r="A243" s="95">
        <v>45043</v>
      </c>
      <c r="B243" s="96">
        <v>0.49189814814814814</v>
      </c>
      <c r="C243" s="2">
        <v>468.07</v>
      </c>
      <c r="D243" s="2">
        <v>6.04</v>
      </c>
      <c r="E243" s="2">
        <v>6.28</v>
      </c>
      <c r="F243" s="119">
        <v>-0.87</v>
      </c>
      <c r="G243" s="2">
        <v>341.27</v>
      </c>
      <c r="H243" s="2">
        <v>24.39</v>
      </c>
      <c r="I243" s="2">
        <v>42.44</v>
      </c>
      <c r="J243" s="2">
        <v>1.35</v>
      </c>
      <c r="K243" s="2">
        <v>0.66500000000000004</v>
      </c>
      <c r="L243" s="97">
        <f t="shared" si="3"/>
        <v>532.81419200000005</v>
      </c>
    </row>
    <row r="244" spans="1:12" x14ac:dyDescent="0.3">
      <c r="A244" s="95">
        <v>45043</v>
      </c>
      <c r="B244" s="96">
        <v>0.49259259259259264</v>
      </c>
      <c r="C244" s="2">
        <v>469.73</v>
      </c>
      <c r="D244" s="2">
        <v>6.04</v>
      </c>
      <c r="E244" s="2">
        <v>6.28</v>
      </c>
      <c r="F244" s="119">
        <v>-0.88</v>
      </c>
      <c r="G244" s="2">
        <v>341.25</v>
      </c>
      <c r="H244" s="2">
        <v>24.39</v>
      </c>
      <c r="I244" s="2">
        <v>42.45</v>
      </c>
      <c r="J244" s="2">
        <v>1.35</v>
      </c>
      <c r="K244" s="2">
        <v>0.66600000000000004</v>
      </c>
      <c r="L244" s="97">
        <f t="shared" si="3"/>
        <v>536.47773200000006</v>
      </c>
    </row>
    <row r="245" spans="1:12" x14ac:dyDescent="0.3">
      <c r="A245" s="95">
        <v>45043</v>
      </c>
      <c r="B245" s="96">
        <v>0.49328703703703702</v>
      </c>
      <c r="C245" s="2">
        <v>467.56</v>
      </c>
      <c r="D245" s="2">
        <v>6.04</v>
      </c>
      <c r="E245" s="2">
        <v>6.28</v>
      </c>
      <c r="F245" s="119">
        <v>-0.86</v>
      </c>
      <c r="G245" s="2">
        <v>341.25</v>
      </c>
      <c r="H245" s="2">
        <v>24.35</v>
      </c>
      <c r="I245" s="2">
        <v>42.44</v>
      </c>
      <c r="J245" s="2">
        <v>1.35</v>
      </c>
      <c r="K245" s="2">
        <v>0.66500000000000004</v>
      </c>
      <c r="L245" s="97">
        <f t="shared" si="3"/>
        <v>532.81419200000005</v>
      </c>
    </row>
    <row r="246" spans="1:12" x14ac:dyDescent="0.3">
      <c r="A246" s="95">
        <v>45043</v>
      </c>
      <c r="B246" s="96">
        <v>0.49398148148148152</v>
      </c>
      <c r="C246" s="2">
        <v>468.73</v>
      </c>
      <c r="D246" s="2">
        <v>6.04</v>
      </c>
      <c r="E246" s="2">
        <v>6.28</v>
      </c>
      <c r="F246" s="119">
        <v>-0.88</v>
      </c>
      <c r="G246" s="2">
        <v>341.26</v>
      </c>
      <c r="H246" s="2">
        <v>24.34</v>
      </c>
      <c r="I246" s="2">
        <v>42.53</v>
      </c>
      <c r="J246" s="2">
        <v>1.35</v>
      </c>
      <c r="K246" s="2">
        <v>0.66600000000000004</v>
      </c>
      <c r="L246" s="97">
        <f t="shared" si="3"/>
        <v>536.47773200000006</v>
      </c>
    </row>
    <row r="247" spans="1:12" x14ac:dyDescent="0.3">
      <c r="A247" s="95">
        <v>45043</v>
      </c>
      <c r="B247" s="96">
        <v>0.49467592592592591</v>
      </c>
      <c r="C247" s="2">
        <v>470.17</v>
      </c>
      <c r="D247" s="2">
        <v>6.04</v>
      </c>
      <c r="E247" s="2">
        <v>6.28</v>
      </c>
      <c r="F247" s="119">
        <v>-0.87</v>
      </c>
      <c r="G247" s="2">
        <v>341.24</v>
      </c>
      <c r="H247" s="2">
        <v>24.34</v>
      </c>
      <c r="I247" s="2">
        <v>42.7</v>
      </c>
      <c r="J247" s="2">
        <v>1.35</v>
      </c>
      <c r="K247" s="2">
        <v>0.66600000000000004</v>
      </c>
      <c r="L247" s="97">
        <f t="shared" si="3"/>
        <v>536.47773200000006</v>
      </c>
    </row>
    <row r="248" spans="1:12" x14ac:dyDescent="0.3">
      <c r="A248" s="95">
        <v>45043</v>
      </c>
      <c r="B248" s="96">
        <v>0.49537037037037041</v>
      </c>
      <c r="C248" s="2">
        <v>468.54</v>
      </c>
      <c r="D248" s="2">
        <v>6.04</v>
      </c>
      <c r="E248" s="2">
        <v>6.28</v>
      </c>
      <c r="F248" s="119">
        <v>-0.89</v>
      </c>
      <c r="G248" s="2">
        <v>341.26</v>
      </c>
      <c r="H248" s="2">
        <v>24.31</v>
      </c>
      <c r="I248" s="2">
        <v>42.81</v>
      </c>
      <c r="J248" s="2">
        <v>1.35</v>
      </c>
      <c r="K248" s="2">
        <v>0.66600000000000004</v>
      </c>
      <c r="L248" s="97">
        <f t="shared" si="3"/>
        <v>536.47773200000006</v>
      </c>
    </row>
    <row r="249" spans="1:12" x14ac:dyDescent="0.3">
      <c r="A249" s="95">
        <v>45043</v>
      </c>
      <c r="B249" s="96">
        <v>0.49606481481481479</v>
      </c>
      <c r="C249" s="2">
        <v>469.02</v>
      </c>
      <c r="D249" s="2">
        <v>6.04</v>
      </c>
      <c r="E249" s="2">
        <v>6.28</v>
      </c>
      <c r="F249" s="119">
        <v>-0.92</v>
      </c>
      <c r="G249" s="2">
        <v>341.25</v>
      </c>
      <c r="H249" s="2">
        <v>24.32</v>
      </c>
      <c r="I249" s="2">
        <v>42.89</v>
      </c>
      <c r="J249" s="2">
        <v>1.35</v>
      </c>
      <c r="K249" s="2">
        <v>0.66600000000000004</v>
      </c>
      <c r="L249" s="97">
        <f t="shared" si="3"/>
        <v>536.47773200000006</v>
      </c>
    </row>
    <row r="250" spans="1:12" x14ac:dyDescent="0.3">
      <c r="A250" s="95">
        <v>45043</v>
      </c>
      <c r="B250" s="96">
        <v>0.49675925925925929</v>
      </c>
      <c r="C250" s="2">
        <v>470.35</v>
      </c>
      <c r="D250" s="2">
        <v>6.04</v>
      </c>
      <c r="E250" s="2">
        <v>6.28</v>
      </c>
      <c r="F250" s="119">
        <v>-0.9</v>
      </c>
      <c r="G250" s="2">
        <v>341.23</v>
      </c>
      <c r="H250" s="2">
        <v>24.38</v>
      </c>
      <c r="I250" s="2">
        <v>43.08</v>
      </c>
      <c r="J250" s="2">
        <v>1.35</v>
      </c>
      <c r="K250" s="2">
        <v>0.66600000000000004</v>
      </c>
      <c r="L250" s="97">
        <f t="shared" si="3"/>
        <v>536.47773200000006</v>
      </c>
    </row>
    <row r="251" spans="1:12" x14ac:dyDescent="0.3">
      <c r="A251" s="95">
        <v>45043</v>
      </c>
      <c r="B251" s="96">
        <v>0.49745370370370368</v>
      </c>
      <c r="C251" s="2">
        <v>471.38</v>
      </c>
      <c r="D251" s="2">
        <v>6.04</v>
      </c>
      <c r="E251" s="2">
        <v>6.28</v>
      </c>
      <c r="F251" s="119">
        <v>-0.91</v>
      </c>
      <c r="G251" s="2">
        <v>341.24</v>
      </c>
      <c r="H251" s="2">
        <v>24.38</v>
      </c>
      <c r="I251" s="2">
        <v>43.2</v>
      </c>
      <c r="J251" s="2">
        <v>1.35</v>
      </c>
      <c r="K251" s="2">
        <v>0.66700000000000004</v>
      </c>
      <c r="L251" s="97">
        <f t="shared" si="3"/>
        <v>540.14127200000007</v>
      </c>
    </row>
    <row r="252" spans="1:12" x14ac:dyDescent="0.3">
      <c r="A252" s="95">
        <v>45043</v>
      </c>
      <c r="B252" s="96">
        <v>0.49814814814814817</v>
      </c>
      <c r="C252" s="2">
        <v>470.6</v>
      </c>
      <c r="D252" s="2">
        <v>6.04</v>
      </c>
      <c r="E252" s="2">
        <v>6.28</v>
      </c>
      <c r="F252" s="119">
        <v>-0.91</v>
      </c>
      <c r="G252" s="2">
        <v>341.25</v>
      </c>
      <c r="H252" s="2">
        <v>24.38</v>
      </c>
      <c r="I252" s="2">
        <v>43.26</v>
      </c>
      <c r="J252" s="2">
        <v>1.35</v>
      </c>
      <c r="K252" s="2">
        <v>0.66600000000000004</v>
      </c>
      <c r="L252" s="97">
        <f t="shared" si="3"/>
        <v>536.47773200000006</v>
      </c>
    </row>
    <row r="253" spans="1:12" x14ac:dyDescent="0.3">
      <c r="A253" s="95">
        <v>45043</v>
      </c>
      <c r="B253" s="96">
        <v>0.49884259259259256</v>
      </c>
      <c r="C253" s="2">
        <v>469.21</v>
      </c>
      <c r="D253" s="2">
        <v>6.04</v>
      </c>
      <c r="E253" s="2">
        <v>6.28</v>
      </c>
      <c r="F253" s="119">
        <v>-0.9</v>
      </c>
      <c r="G253" s="2">
        <v>341.23</v>
      </c>
      <c r="H253" s="2">
        <v>24.39</v>
      </c>
      <c r="I253" s="2">
        <v>43.32</v>
      </c>
      <c r="J253" s="2">
        <v>1.35</v>
      </c>
      <c r="K253" s="2">
        <v>0.66600000000000004</v>
      </c>
      <c r="L253" s="97">
        <f t="shared" si="3"/>
        <v>536.47773200000006</v>
      </c>
    </row>
    <row r="254" spans="1:12" x14ac:dyDescent="0.3">
      <c r="A254" s="95">
        <v>45043</v>
      </c>
      <c r="B254" s="96">
        <v>0.49953703703703706</v>
      </c>
      <c r="C254" s="2">
        <v>474</v>
      </c>
      <c r="D254" s="2">
        <v>6.04</v>
      </c>
      <c r="E254" s="2">
        <v>6.28</v>
      </c>
      <c r="F254" s="119">
        <v>-0.91</v>
      </c>
      <c r="G254" s="2">
        <v>341.23</v>
      </c>
      <c r="H254" s="2">
        <v>24.4</v>
      </c>
      <c r="I254" s="2">
        <v>43.36</v>
      </c>
      <c r="J254" s="2">
        <v>1.35</v>
      </c>
      <c r="K254" s="2">
        <v>0.66700000000000004</v>
      </c>
      <c r="L254" s="97">
        <f t="shared" si="3"/>
        <v>540.14127200000007</v>
      </c>
    </row>
    <row r="255" spans="1:12" x14ac:dyDescent="0.3">
      <c r="A255" s="95">
        <v>45043</v>
      </c>
      <c r="B255" s="96">
        <v>0.50023148148148155</v>
      </c>
      <c r="C255" s="2">
        <v>472.78</v>
      </c>
      <c r="D255" s="2">
        <v>6.04</v>
      </c>
      <c r="E255" s="2">
        <v>6.28</v>
      </c>
      <c r="F255" s="119">
        <v>-0.89</v>
      </c>
      <c r="G255" s="2">
        <v>341.23</v>
      </c>
      <c r="H255" s="2">
        <v>24.41</v>
      </c>
      <c r="I255" s="2">
        <v>43.35</v>
      </c>
      <c r="J255" s="2">
        <v>1.35</v>
      </c>
      <c r="K255" s="2">
        <v>0.66700000000000004</v>
      </c>
      <c r="L255" s="97">
        <f t="shared" si="3"/>
        <v>540.14127200000007</v>
      </c>
    </row>
    <row r="256" spans="1:12" x14ac:dyDescent="0.3">
      <c r="A256" s="95">
        <v>45043</v>
      </c>
      <c r="B256" s="96">
        <v>0.50092592592592589</v>
      </c>
      <c r="C256" s="2">
        <v>472.21</v>
      </c>
      <c r="D256" s="2">
        <v>6.04</v>
      </c>
      <c r="E256" s="2">
        <v>6.28</v>
      </c>
      <c r="F256" s="119">
        <v>-0.94</v>
      </c>
      <c r="G256" s="2">
        <v>341.22</v>
      </c>
      <c r="H256" s="2">
        <v>24.41</v>
      </c>
      <c r="I256" s="2">
        <v>43.46</v>
      </c>
      <c r="J256" s="2">
        <v>1.35</v>
      </c>
      <c r="K256" s="2">
        <v>0.66700000000000004</v>
      </c>
      <c r="L256" s="97">
        <f t="shared" si="3"/>
        <v>540.14127200000007</v>
      </c>
    </row>
    <row r="257" spans="1:12" x14ac:dyDescent="0.3">
      <c r="A257" s="95">
        <v>45043</v>
      </c>
      <c r="B257" s="96">
        <v>0.50162037037037044</v>
      </c>
      <c r="C257" s="2">
        <v>471.74</v>
      </c>
      <c r="D257" s="2">
        <v>6.04</v>
      </c>
      <c r="E257" s="2">
        <v>6.28</v>
      </c>
      <c r="F257" s="119">
        <v>-0.95</v>
      </c>
      <c r="G257" s="2">
        <v>341.21</v>
      </c>
      <c r="H257" s="2">
        <v>24.41</v>
      </c>
      <c r="I257" s="2">
        <v>43.55</v>
      </c>
      <c r="J257" s="2">
        <v>1.35</v>
      </c>
      <c r="K257" s="2">
        <v>0.66700000000000004</v>
      </c>
      <c r="L257" s="97">
        <f t="shared" si="3"/>
        <v>540.14127200000007</v>
      </c>
    </row>
    <row r="258" spans="1:12" x14ac:dyDescent="0.3">
      <c r="A258" s="95">
        <v>45043</v>
      </c>
      <c r="B258" s="96">
        <v>0.50231481481481477</v>
      </c>
      <c r="C258" s="2">
        <v>472.11</v>
      </c>
      <c r="D258" s="2">
        <v>6.04</v>
      </c>
      <c r="E258" s="2">
        <v>6.28</v>
      </c>
      <c r="F258" s="119">
        <v>-0.95</v>
      </c>
      <c r="G258" s="2">
        <v>341.18</v>
      </c>
      <c r="H258" s="2">
        <v>24.42</v>
      </c>
      <c r="I258" s="2">
        <v>43.79</v>
      </c>
      <c r="J258" s="2">
        <v>1.35</v>
      </c>
      <c r="K258" s="2">
        <v>0.66700000000000004</v>
      </c>
      <c r="L258" s="97">
        <f t="shared" si="3"/>
        <v>540.14127200000007</v>
      </c>
    </row>
    <row r="259" spans="1:12" x14ac:dyDescent="0.3">
      <c r="A259" s="95">
        <v>45043</v>
      </c>
      <c r="B259" s="96">
        <v>0.50300925925925932</v>
      </c>
      <c r="C259" s="2">
        <v>473.22</v>
      </c>
      <c r="D259" s="2">
        <v>6.04</v>
      </c>
      <c r="E259" s="2">
        <v>6.28</v>
      </c>
      <c r="F259" s="119">
        <v>-0.95</v>
      </c>
      <c r="G259" s="2">
        <v>341.21</v>
      </c>
      <c r="H259" s="2">
        <v>24.41</v>
      </c>
      <c r="I259" s="2">
        <v>44.07</v>
      </c>
      <c r="J259" s="2">
        <v>1.35</v>
      </c>
      <c r="K259" s="2">
        <v>0.66700000000000004</v>
      </c>
      <c r="L259" s="97">
        <f t="shared" si="3"/>
        <v>540.14127200000007</v>
      </c>
    </row>
    <row r="260" spans="1:12" x14ac:dyDescent="0.3">
      <c r="A260" s="95">
        <v>45043</v>
      </c>
      <c r="B260" s="96">
        <v>0.50370370370370365</v>
      </c>
      <c r="C260" s="2">
        <v>472.13</v>
      </c>
      <c r="D260" s="2">
        <v>6.04</v>
      </c>
      <c r="E260" s="2">
        <v>6.28</v>
      </c>
      <c r="F260" s="119">
        <v>-0.93</v>
      </c>
      <c r="G260" s="2">
        <v>341.35</v>
      </c>
      <c r="H260" s="2">
        <v>24.42</v>
      </c>
      <c r="I260" s="2">
        <v>44.2</v>
      </c>
      <c r="J260" s="2">
        <v>1.35</v>
      </c>
      <c r="K260" s="2">
        <v>0.66700000000000004</v>
      </c>
      <c r="L260" s="97">
        <f t="shared" si="3"/>
        <v>540.14127200000007</v>
      </c>
    </row>
    <row r="261" spans="1:12" x14ac:dyDescent="0.3">
      <c r="A261" s="95">
        <v>45043</v>
      </c>
      <c r="B261" s="96">
        <v>0.50439814814814821</v>
      </c>
      <c r="C261" s="2">
        <v>475.1</v>
      </c>
      <c r="D261" s="2">
        <v>6.04</v>
      </c>
      <c r="E261" s="2">
        <v>6.28</v>
      </c>
      <c r="F261" s="119">
        <v>-0.96</v>
      </c>
      <c r="G261" s="2">
        <v>341.24</v>
      </c>
      <c r="H261" s="2">
        <v>24.42</v>
      </c>
      <c r="I261" s="2">
        <v>44.33</v>
      </c>
      <c r="J261" s="2">
        <v>1.35</v>
      </c>
      <c r="K261" s="2">
        <v>0.66800000000000004</v>
      </c>
      <c r="L261" s="97">
        <f t="shared" si="3"/>
        <v>543.80481200000008</v>
      </c>
    </row>
    <row r="262" spans="1:12" x14ac:dyDescent="0.3">
      <c r="A262" s="95">
        <v>45043</v>
      </c>
      <c r="B262" s="96">
        <v>0.50509259259259254</v>
      </c>
      <c r="C262" s="2">
        <v>474.67</v>
      </c>
      <c r="D262" s="2">
        <v>6.04</v>
      </c>
      <c r="E262" s="2">
        <v>6.28</v>
      </c>
      <c r="F262" s="119">
        <v>-0.98</v>
      </c>
      <c r="G262" s="2">
        <v>341.24</v>
      </c>
      <c r="H262" s="2">
        <v>24.42</v>
      </c>
      <c r="I262" s="2">
        <v>44.48</v>
      </c>
      <c r="J262" s="2">
        <v>1.35</v>
      </c>
      <c r="K262" s="2">
        <v>0.66800000000000004</v>
      </c>
      <c r="L262" s="97">
        <f t="shared" si="3"/>
        <v>543.80481200000008</v>
      </c>
    </row>
    <row r="263" spans="1:12" x14ac:dyDescent="0.3">
      <c r="A263" s="95">
        <v>45043</v>
      </c>
      <c r="B263" s="96">
        <v>0.50578703703703709</v>
      </c>
      <c r="C263" s="2">
        <v>475.85</v>
      </c>
      <c r="D263" s="2">
        <v>6.04</v>
      </c>
      <c r="E263" s="2">
        <v>6.28</v>
      </c>
      <c r="F263" s="119">
        <v>-0.99</v>
      </c>
      <c r="G263" s="2">
        <v>341.22</v>
      </c>
      <c r="H263" s="2">
        <v>24.42</v>
      </c>
      <c r="I263" s="2">
        <v>44.6</v>
      </c>
      <c r="J263" s="2">
        <v>1.35</v>
      </c>
      <c r="K263" s="2">
        <v>0.66800000000000004</v>
      </c>
      <c r="L263" s="97">
        <f t="shared" si="3"/>
        <v>543.80481200000008</v>
      </c>
    </row>
    <row r="264" spans="1:12" x14ac:dyDescent="0.3">
      <c r="A264" s="95">
        <v>45043</v>
      </c>
      <c r="B264" s="96">
        <v>0.50648148148148142</v>
      </c>
      <c r="C264" s="2">
        <v>477.34</v>
      </c>
      <c r="D264" s="2">
        <v>6.04</v>
      </c>
      <c r="E264" s="2">
        <v>6.28</v>
      </c>
      <c r="F264" s="119">
        <v>-0.97</v>
      </c>
      <c r="G264" s="2">
        <v>341.23</v>
      </c>
      <c r="H264" s="2">
        <v>24.42</v>
      </c>
      <c r="I264" s="2">
        <v>44.64</v>
      </c>
      <c r="J264" s="2">
        <v>1.35</v>
      </c>
      <c r="K264" s="2">
        <v>0.66900000000000004</v>
      </c>
      <c r="L264" s="97">
        <f t="shared" si="3"/>
        <v>547.4683520000001</v>
      </c>
    </row>
    <row r="265" spans="1:12" x14ac:dyDescent="0.3">
      <c r="A265" s="95">
        <v>45043</v>
      </c>
      <c r="B265" s="96">
        <v>0.50717592592592597</v>
      </c>
      <c r="C265" s="2">
        <v>478.23</v>
      </c>
      <c r="D265" s="2">
        <v>6.04</v>
      </c>
      <c r="E265" s="2">
        <v>6.28</v>
      </c>
      <c r="F265" s="119">
        <v>-0.98</v>
      </c>
      <c r="G265" s="2">
        <v>341.24</v>
      </c>
      <c r="H265" s="2">
        <v>24.42</v>
      </c>
      <c r="I265" s="2">
        <v>44.64</v>
      </c>
      <c r="J265" s="2">
        <v>1.35</v>
      </c>
      <c r="K265" s="2">
        <v>0.66900000000000004</v>
      </c>
      <c r="L265" s="97">
        <f t="shared" si="3"/>
        <v>547.4683520000001</v>
      </c>
    </row>
    <row r="266" spans="1:12" x14ac:dyDescent="0.3">
      <c r="A266" s="95">
        <v>45043</v>
      </c>
      <c r="B266" s="96">
        <v>0.50787037037037031</v>
      </c>
      <c r="C266" s="2">
        <v>476.13</v>
      </c>
      <c r="D266" s="2">
        <v>6.04</v>
      </c>
      <c r="E266" s="2">
        <v>6.28</v>
      </c>
      <c r="F266" s="119">
        <v>-0.99</v>
      </c>
      <c r="G266" s="2">
        <v>341.23</v>
      </c>
      <c r="H266" s="2">
        <v>24.42</v>
      </c>
      <c r="I266" s="2">
        <v>44.7</v>
      </c>
      <c r="J266" s="2">
        <v>1.35</v>
      </c>
      <c r="K266" s="2">
        <v>0.66800000000000004</v>
      </c>
      <c r="L266" s="97">
        <f t="shared" si="3"/>
        <v>543.80481200000008</v>
      </c>
    </row>
    <row r="267" spans="1:12" x14ac:dyDescent="0.3">
      <c r="A267" s="95">
        <v>45043</v>
      </c>
      <c r="B267" s="96">
        <v>0.50856481481481486</v>
      </c>
      <c r="C267" s="2">
        <v>478.35</v>
      </c>
      <c r="D267" s="2">
        <v>6.04</v>
      </c>
      <c r="E267" s="2">
        <v>6.28</v>
      </c>
      <c r="F267" s="119">
        <v>-0.99</v>
      </c>
      <c r="G267" s="2">
        <v>341.23</v>
      </c>
      <c r="H267" s="2">
        <v>24.42</v>
      </c>
      <c r="I267" s="2">
        <v>44.72</v>
      </c>
      <c r="J267" s="2">
        <v>1.35</v>
      </c>
      <c r="K267" s="2">
        <v>0.66900000000000004</v>
      </c>
      <c r="L267" s="97">
        <f t="shared" si="3"/>
        <v>547.4683520000001</v>
      </c>
    </row>
    <row r="268" spans="1:12" x14ac:dyDescent="0.3">
      <c r="A268" s="95">
        <v>45043</v>
      </c>
      <c r="B268" s="96">
        <v>0.50925925925925919</v>
      </c>
      <c r="C268" s="2">
        <v>476.32</v>
      </c>
      <c r="D268" s="2">
        <v>6.04</v>
      </c>
      <c r="E268" s="2">
        <v>6.28</v>
      </c>
      <c r="F268" s="119">
        <v>-1.02</v>
      </c>
      <c r="G268" s="2">
        <v>341.21</v>
      </c>
      <c r="H268" s="2">
        <v>24.42</v>
      </c>
      <c r="I268" s="2">
        <v>44.72</v>
      </c>
      <c r="J268" s="2">
        <v>1.35</v>
      </c>
      <c r="K268" s="2">
        <v>0.66800000000000004</v>
      </c>
      <c r="L268" s="97">
        <f t="shared" si="3"/>
        <v>543.80481200000008</v>
      </c>
    </row>
    <row r="269" spans="1:12" x14ac:dyDescent="0.3">
      <c r="A269" s="95">
        <v>45043</v>
      </c>
      <c r="B269" s="96">
        <v>0.50995370370370374</v>
      </c>
      <c r="C269" s="2">
        <v>479.23</v>
      </c>
      <c r="D269" s="2">
        <v>6.04</v>
      </c>
      <c r="E269" s="2">
        <v>6.28</v>
      </c>
      <c r="F269" s="119">
        <v>-0.95</v>
      </c>
      <c r="G269" s="2">
        <v>341.23</v>
      </c>
      <c r="H269" s="2">
        <v>24.42</v>
      </c>
      <c r="I269" s="2">
        <v>44.74</v>
      </c>
      <c r="J269" s="2">
        <v>1.35</v>
      </c>
      <c r="K269" s="2">
        <v>0.66900000000000004</v>
      </c>
      <c r="L269" s="97">
        <f t="shared" si="3"/>
        <v>547.4683520000001</v>
      </c>
    </row>
    <row r="270" spans="1:12" x14ac:dyDescent="0.3">
      <c r="A270" s="95">
        <v>45043</v>
      </c>
      <c r="B270" s="96">
        <v>0.51064814814814818</v>
      </c>
      <c r="C270" s="2">
        <v>477.6</v>
      </c>
      <c r="D270" s="2">
        <v>6.04</v>
      </c>
      <c r="E270" s="2">
        <v>6.28</v>
      </c>
      <c r="F270" s="119">
        <v>-0.98</v>
      </c>
      <c r="G270" s="2">
        <v>341.23</v>
      </c>
      <c r="H270" s="2">
        <v>24.42</v>
      </c>
      <c r="I270" s="2">
        <v>44.75</v>
      </c>
      <c r="J270" s="2">
        <v>1.35</v>
      </c>
      <c r="K270" s="2">
        <v>0.66900000000000004</v>
      </c>
      <c r="L270" s="97">
        <f t="shared" si="3"/>
        <v>547.4683520000001</v>
      </c>
    </row>
    <row r="271" spans="1:12" x14ac:dyDescent="0.3">
      <c r="A271" s="95">
        <v>45043</v>
      </c>
      <c r="B271" s="96">
        <v>0.51134259259259263</v>
      </c>
      <c r="C271" s="2">
        <v>479.24</v>
      </c>
      <c r="D271" s="2">
        <v>6.04</v>
      </c>
      <c r="E271" s="2">
        <v>6.28</v>
      </c>
      <c r="F271" s="119">
        <v>-0.98</v>
      </c>
      <c r="G271" s="2">
        <v>341.22</v>
      </c>
      <c r="H271" s="2">
        <v>24.42</v>
      </c>
      <c r="I271" s="2">
        <v>44.82</v>
      </c>
      <c r="J271" s="2">
        <v>1.35</v>
      </c>
      <c r="K271" s="2">
        <v>0.66900000000000004</v>
      </c>
      <c r="L271" s="97">
        <f t="shared" si="3"/>
        <v>547.4683520000001</v>
      </c>
    </row>
    <row r="272" spans="1:12" x14ac:dyDescent="0.3">
      <c r="A272" s="95">
        <v>45043</v>
      </c>
      <c r="B272" s="96">
        <v>0.51203703703703707</v>
      </c>
      <c r="C272" s="2">
        <v>480.77</v>
      </c>
      <c r="D272" s="2">
        <v>6.04</v>
      </c>
      <c r="E272" s="2">
        <v>6.28</v>
      </c>
      <c r="F272" s="119">
        <v>-0.98</v>
      </c>
      <c r="G272" s="2">
        <v>341.22</v>
      </c>
      <c r="H272" s="2">
        <v>24.42</v>
      </c>
      <c r="I272" s="2">
        <v>44.93</v>
      </c>
      <c r="J272" s="2">
        <v>1.35</v>
      </c>
      <c r="K272" s="2">
        <v>0.67</v>
      </c>
      <c r="L272" s="97">
        <f t="shared" si="3"/>
        <v>551.13189200000011</v>
      </c>
    </row>
    <row r="273" spans="1:13" x14ac:dyDescent="0.3">
      <c r="A273" s="95">
        <v>45043</v>
      </c>
      <c r="B273" s="96">
        <v>0.51273148148148151</v>
      </c>
      <c r="C273" s="2">
        <v>481.28</v>
      </c>
      <c r="D273" s="2">
        <v>6.04</v>
      </c>
      <c r="E273" s="2">
        <v>6.28</v>
      </c>
      <c r="F273" s="119">
        <v>-0.99</v>
      </c>
      <c r="G273" s="2">
        <v>341.22</v>
      </c>
      <c r="H273" s="2">
        <v>24.43</v>
      </c>
      <c r="I273" s="2">
        <v>44.98</v>
      </c>
      <c r="J273" s="2">
        <v>1.35</v>
      </c>
      <c r="K273" s="2">
        <v>0.67</v>
      </c>
      <c r="L273" s="97">
        <f t="shared" si="3"/>
        <v>551.13189200000011</v>
      </c>
    </row>
    <row r="274" spans="1:13" x14ac:dyDescent="0.3">
      <c r="A274" s="95">
        <v>45043</v>
      </c>
      <c r="B274" s="96">
        <v>0.51342592592592595</v>
      </c>
      <c r="C274" s="2">
        <v>483.14</v>
      </c>
      <c r="D274" s="2">
        <v>6.04</v>
      </c>
      <c r="E274" s="2">
        <v>6.28</v>
      </c>
      <c r="F274" s="119">
        <v>-0.99</v>
      </c>
      <c r="G274" s="2">
        <v>341.21</v>
      </c>
      <c r="H274" s="2">
        <v>24.46</v>
      </c>
      <c r="I274" s="2">
        <v>44.93</v>
      </c>
      <c r="J274" s="2">
        <v>1.35</v>
      </c>
      <c r="K274" s="2">
        <v>0.67</v>
      </c>
      <c r="L274" s="97">
        <f t="shared" si="3"/>
        <v>551.13189200000011</v>
      </c>
    </row>
    <row r="275" spans="1:13" x14ac:dyDescent="0.3">
      <c r="A275" s="95">
        <v>45043</v>
      </c>
      <c r="B275" s="96">
        <v>0.51412037037037039</v>
      </c>
      <c r="C275" s="2">
        <v>482.79</v>
      </c>
      <c r="D275" s="2">
        <v>6.04</v>
      </c>
      <c r="E275" s="2">
        <v>6.28</v>
      </c>
      <c r="F275" s="119">
        <v>-1</v>
      </c>
      <c r="G275" s="2">
        <v>341.21</v>
      </c>
      <c r="H275" s="2">
        <v>24.45</v>
      </c>
      <c r="I275" s="2">
        <v>44.84</v>
      </c>
      <c r="J275" s="2">
        <v>1.35</v>
      </c>
      <c r="K275" s="2">
        <v>0.67</v>
      </c>
      <c r="L275" s="97">
        <f t="shared" si="3"/>
        <v>551.13189200000011</v>
      </c>
    </row>
    <row r="276" spans="1:13" x14ac:dyDescent="0.3">
      <c r="A276" s="95">
        <v>45043</v>
      </c>
      <c r="B276" s="96">
        <v>0.51481481481481484</v>
      </c>
      <c r="C276" s="2">
        <v>484.22</v>
      </c>
      <c r="D276" s="2">
        <v>6.04</v>
      </c>
      <c r="E276" s="2">
        <v>6.28</v>
      </c>
      <c r="F276" s="119">
        <v>-1.02</v>
      </c>
      <c r="G276" s="2">
        <v>341.17</v>
      </c>
      <c r="H276" s="2">
        <v>24.49</v>
      </c>
      <c r="I276" s="2">
        <v>44.76</v>
      </c>
      <c r="J276" s="2">
        <v>1.35</v>
      </c>
      <c r="K276" s="2">
        <v>0.67100000000000004</v>
      </c>
      <c r="L276" s="97">
        <f t="shared" si="3"/>
        <v>554.79543200000001</v>
      </c>
    </row>
    <row r="277" spans="1:13" x14ac:dyDescent="0.3">
      <c r="A277" s="95">
        <v>45043</v>
      </c>
      <c r="B277" s="96">
        <v>0.51550925925925928</v>
      </c>
      <c r="C277" s="2">
        <v>485.77</v>
      </c>
      <c r="D277" s="2">
        <v>6.04</v>
      </c>
      <c r="E277" s="2">
        <v>6.28</v>
      </c>
      <c r="F277" s="119">
        <v>-1.02</v>
      </c>
      <c r="G277" s="2">
        <v>341.19</v>
      </c>
      <c r="H277" s="2">
        <v>24.53</v>
      </c>
      <c r="I277" s="2">
        <v>44.64</v>
      </c>
      <c r="J277" s="2">
        <v>1.35</v>
      </c>
      <c r="K277" s="2">
        <v>0.67100000000000004</v>
      </c>
      <c r="L277" s="97">
        <f t="shared" si="3"/>
        <v>554.79543200000001</v>
      </c>
    </row>
    <row r="278" spans="1:13" x14ac:dyDescent="0.3">
      <c r="A278" s="95">
        <v>45043</v>
      </c>
      <c r="B278" s="96">
        <v>0.51620370370370372</v>
      </c>
      <c r="C278" s="2">
        <v>483.53</v>
      </c>
      <c r="D278" s="2">
        <v>6.04</v>
      </c>
      <c r="E278" s="2">
        <v>6.28</v>
      </c>
      <c r="F278" s="119">
        <v>-1.03</v>
      </c>
      <c r="G278" s="2">
        <v>341.35</v>
      </c>
      <c r="H278" s="2">
        <v>24.54</v>
      </c>
      <c r="I278" s="2">
        <v>44.6</v>
      </c>
      <c r="J278" s="2">
        <v>1.35</v>
      </c>
      <c r="K278" s="2">
        <v>0.67100000000000004</v>
      </c>
      <c r="L278" s="97">
        <f t="shared" si="3"/>
        <v>554.79543200000001</v>
      </c>
    </row>
    <row r="279" spans="1:13" x14ac:dyDescent="0.3">
      <c r="A279" s="95">
        <v>45043</v>
      </c>
      <c r="B279" s="96">
        <v>0.51689814814814816</v>
      </c>
      <c r="C279" s="2">
        <v>482.39</v>
      </c>
      <c r="D279" s="2">
        <v>6.04</v>
      </c>
      <c r="E279" s="2">
        <v>6.28</v>
      </c>
      <c r="F279" s="119">
        <v>-1.01</v>
      </c>
      <c r="G279" s="2">
        <v>341.26</v>
      </c>
      <c r="H279" s="2">
        <v>24.54</v>
      </c>
      <c r="I279" s="2">
        <v>44.52</v>
      </c>
      <c r="J279" s="2">
        <v>1.35</v>
      </c>
      <c r="K279" s="2">
        <v>0.67</v>
      </c>
      <c r="L279" s="97">
        <f t="shared" si="3"/>
        <v>551.13189200000011</v>
      </c>
    </row>
    <row r="280" spans="1:13" x14ac:dyDescent="0.3">
      <c r="A280" s="95">
        <v>45043</v>
      </c>
      <c r="B280" s="96">
        <v>0.5175925925925926</v>
      </c>
      <c r="C280" s="2">
        <v>484.52</v>
      </c>
      <c r="D280" s="2">
        <v>6.04</v>
      </c>
      <c r="E280" s="2">
        <v>6.28</v>
      </c>
      <c r="F280" s="119">
        <v>-1.02</v>
      </c>
      <c r="G280" s="2">
        <v>341.24</v>
      </c>
      <c r="H280" s="2">
        <v>24.54</v>
      </c>
      <c r="I280" s="2">
        <v>44.44</v>
      </c>
      <c r="J280" s="2">
        <v>1.35</v>
      </c>
      <c r="K280" s="2">
        <v>0.67100000000000004</v>
      </c>
      <c r="L280" s="97">
        <f t="shared" si="3"/>
        <v>554.79543200000001</v>
      </c>
    </row>
    <row r="281" spans="1:13" x14ac:dyDescent="0.3">
      <c r="A281" s="95">
        <v>45043</v>
      </c>
      <c r="B281" s="96">
        <v>0.51828703703703705</v>
      </c>
      <c r="C281" s="2">
        <v>485.63</v>
      </c>
      <c r="D281" s="2">
        <v>6.04</v>
      </c>
      <c r="E281" s="2">
        <v>6.28</v>
      </c>
      <c r="F281" s="119">
        <v>-1.03</v>
      </c>
      <c r="G281" s="2">
        <v>341.22</v>
      </c>
      <c r="H281" s="2">
        <v>24.54</v>
      </c>
      <c r="I281" s="2">
        <v>44.37</v>
      </c>
      <c r="J281" s="2">
        <v>1.35</v>
      </c>
      <c r="K281" s="2">
        <v>0.67100000000000004</v>
      </c>
      <c r="L281" s="97">
        <f t="shared" si="3"/>
        <v>554.79543200000001</v>
      </c>
    </row>
    <row r="282" spans="1:13" x14ac:dyDescent="0.3">
      <c r="A282" s="95">
        <v>45043</v>
      </c>
      <c r="B282" s="96">
        <v>0.51898148148148149</v>
      </c>
      <c r="C282" s="2">
        <v>486.11</v>
      </c>
      <c r="D282" s="2">
        <v>6.04</v>
      </c>
      <c r="E282" s="2">
        <v>6.28</v>
      </c>
      <c r="F282" s="119">
        <v>-1.03</v>
      </c>
      <c r="G282" s="2">
        <v>341.23</v>
      </c>
      <c r="H282" s="2">
        <v>24.54</v>
      </c>
      <c r="I282" s="2">
        <v>44.17</v>
      </c>
      <c r="J282" s="2">
        <v>1.35</v>
      </c>
      <c r="K282" s="2">
        <v>0.67100000000000004</v>
      </c>
      <c r="L282" s="97">
        <f t="shared" si="3"/>
        <v>554.79543200000001</v>
      </c>
    </row>
    <row r="283" spans="1:13" x14ac:dyDescent="0.3">
      <c r="A283" s="95">
        <v>45043</v>
      </c>
      <c r="B283" s="96">
        <v>0.51967592592592593</v>
      </c>
      <c r="C283" s="2">
        <v>485.75</v>
      </c>
      <c r="D283" s="2">
        <v>6.04</v>
      </c>
      <c r="E283" s="2">
        <v>6.28</v>
      </c>
      <c r="F283" s="119">
        <v>-1.03</v>
      </c>
      <c r="G283" s="2">
        <v>341.23</v>
      </c>
      <c r="H283" s="2">
        <v>24.57</v>
      </c>
      <c r="I283" s="2">
        <v>43.87</v>
      </c>
      <c r="J283" s="2">
        <v>1.35</v>
      </c>
      <c r="K283" s="2">
        <v>0.67100000000000004</v>
      </c>
      <c r="L283" s="97">
        <f t="shared" si="3"/>
        <v>554.79543200000001</v>
      </c>
      <c r="M283" s="2" t="s">
        <v>136</v>
      </c>
    </row>
    <row r="284" spans="1:13" x14ac:dyDescent="0.3">
      <c r="A284" s="95">
        <v>45043</v>
      </c>
      <c r="B284" s="96">
        <v>0.52037037037037037</v>
      </c>
      <c r="C284" s="2">
        <v>434.51</v>
      </c>
      <c r="D284" s="2">
        <v>6.04</v>
      </c>
      <c r="E284" s="2">
        <v>6.28</v>
      </c>
      <c r="F284" s="119">
        <v>-1.2</v>
      </c>
      <c r="G284" s="2">
        <v>150.61000000000001</v>
      </c>
      <c r="H284" s="2">
        <v>24.55</v>
      </c>
      <c r="I284" s="2">
        <v>43.61</v>
      </c>
      <c r="J284" s="2">
        <v>1.35</v>
      </c>
      <c r="K284" s="2">
        <v>0.65200000000000002</v>
      </c>
      <c r="L284" s="97">
        <f t="shared" si="3"/>
        <v>485.18817200000001</v>
      </c>
      <c r="M284" s="2" t="s">
        <v>78</v>
      </c>
    </row>
    <row r="285" spans="1:13" x14ac:dyDescent="0.3">
      <c r="A285" s="95">
        <v>45043</v>
      </c>
      <c r="B285" s="96">
        <v>0.52106481481481481</v>
      </c>
      <c r="C285" s="2">
        <v>174.23</v>
      </c>
      <c r="D285" s="2">
        <v>6.04</v>
      </c>
      <c r="E285" s="2">
        <v>6.28</v>
      </c>
      <c r="F285" s="119">
        <v>-1.01</v>
      </c>
      <c r="G285" s="2">
        <v>2.2599999999999998</v>
      </c>
      <c r="H285" s="2">
        <v>24.55</v>
      </c>
      <c r="I285" s="2">
        <v>43.81</v>
      </c>
      <c r="J285" s="2">
        <v>1.35</v>
      </c>
      <c r="K285" s="2">
        <v>0.498</v>
      </c>
      <c r="L285" s="97">
        <f>245.21-((0.5865-K285)*1045.33)</f>
        <v>152.69829499999997</v>
      </c>
    </row>
    <row r="286" spans="1:13" x14ac:dyDescent="0.3">
      <c r="A286" s="95">
        <v>45043</v>
      </c>
      <c r="B286" s="96">
        <v>0.52175925925925926</v>
      </c>
      <c r="C286" s="2">
        <v>42.6</v>
      </c>
      <c r="D286" s="2">
        <v>6.04</v>
      </c>
      <c r="E286" s="2">
        <v>6.28</v>
      </c>
      <c r="F286" s="119">
        <v>-1.01</v>
      </c>
      <c r="G286" s="2">
        <v>2.39</v>
      </c>
      <c r="H286" s="2">
        <v>24.58</v>
      </c>
      <c r="I286" s="2">
        <v>44.41</v>
      </c>
      <c r="J286" s="2">
        <v>1.35</v>
      </c>
      <c r="K286" s="2">
        <v>0.27400000000000002</v>
      </c>
      <c r="L286" s="97">
        <f>73.565-((0.3655-K286)*247.14)</f>
        <v>50.951690000000006</v>
      </c>
    </row>
    <row r="287" spans="1:13" x14ac:dyDescent="0.3">
      <c r="A287" s="95">
        <v>45043</v>
      </c>
      <c r="B287" s="96">
        <v>0.5224537037037037</v>
      </c>
      <c r="C287" s="2">
        <v>14.34</v>
      </c>
      <c r="D287" s="2">
        <v>6.04</v>
      </c>
      <c r="E287" s="2">
        <v>6.28</v>
      </c>
      <c r="F287" s="119">
        <v>-0.99</v>
      </c>
      <c r="G287" s="2">
        <v>2.4500000000000002</v>
      </c>
      <c r="H287" s="2">
        <v>24.56</v>
      </c>
      <c r="I287" s="2">
        <v>44.83</v>
      </c>
      <c r="J287" s="2">
        <v>1.35</v>
      </c>
      <c r="K287" s="2">
        <v>0.111</v>
      </c>
      <c r="L287" s="97">
        <f t="shared" ref="L287" si="4">24.53-((0.1671-K287)*162.34)</f>
        <v>15.422726000000001</v>
      </c>
    </row>
    <row r="288" spans="1:13" x14ac:dyDescent="0.3">
      <c r="A288" s="95">
        <v>45043</v>
      </c>
      <c r="B288" s="96">
        <v>0.52314814814814814</v>
      </c>
      <c r="C288" s="2">
        <v>9.08</v>
      </c>
      <c r="D288" s="2">
        <v>6.04</v>
      </c>
      <c r="E288" s="2">
        <v>6.28</v>
      </c>
      <c r="F288" s="119">
        <v>-0.96</v>
      </c>
      <c r="G288" s="2">
        <v>1.99</v>
      </c>
      <c r="H288" s="2">
        <v>24.55</v>
      </c>
      <c r="I288" s="2">
        <v>44.95</v>
      </c>
      <c r="J288" s="2">
        <v>1.35</v>
      </c>
      <c r="K288" s="2">
        <v>4.2000000000000003E-2</v>
      </c>
      <c r="L288" s="97">
        <f>9.8-((0.0764-K288)*128.31)</f>
        <v>5.3861360000000014</v>
      </c>
    </row>
    <row r="289" spans="1:12" x14ac:dyDescent="0.3">
      <c r="A289" s="95">
        <v>45043</v>
      </c>
      <c r="B289" s="96">
        <v>0.52384259259259258</v>
      </c>
      <c r="C289" s="2">
        <v>7.77</v>
      </c>
      <c r="D289" s="2">
        <v>6.04</v>
      </c>
      <c r="E289" s="2">
        <v>6.28</v>
      </c>
      <c r="F289" s="119">
        <v>-0.96</v>
      </c>
      <c r="G289" s="2">
        <v>1.94</v>
      </c>
      <c r="H289" s="2">
        <v>24.56</v>
      </c>
      <c r="I289" s="2">
        <v>44.38</v>
      </c>
      <c r="J289" s="2">
        <v>1.35</v>
      </c>
      <c r="K289" s="2">
        <v>1.7999999999999999E-2</v>
      </c>
      <c r="L289" s="97">
        <f t="shared" ref="L289:L291" si="5">9.8-((0.0764-K289)*128.31)</f>
        <v>2.3066960000000014</v>
      </c>
    </row>
    <row r="290" spans="1:12" x14ac:dyDescent="0.3">
      <c r="A290" s="95">
        <v>45043</v>
      </c>
      <c r="B290" s="96">
        <v>0.52453703703703702</v>
      </c>
      <c r="C290" s="2">
        <v>7.39</v>
      </c>
      <c r="D290" s="2">
        <v>6.04</v>
      </c>
      <c r="E290" s="2">
        <v>6.28</v>
      </c>
      <c r="F290" s="119">
        <v>-0.97</v>
      </c>
      <c r="G290" s="2">
        <v>1.95</v>
      </c>
      <c r="H290" s="2">
        <v>24.56</v>
      </c>
      <c r="I290" s="2">
        <v>43.76</v>
      </c>
      <c r="J290" s="2">
        <v>1.35</v>
      </c>
      <c r="K290" s="2">
        <v>0.01</v>
      </c>
      <c r="L290" s="97">
        <f t="shared" si="5"/>
        <v>1.2802160000000011</v>
      </c>
    </row>
    <row r="291" spans="1:12" x14ac:dyDescent="0.3">
      <c r="A291" s="95">
        <v>45043</v>
      </c>
      <c r="B291" s="96">
        <v>0.52523148148148147</v>
      </c>
      <c r="C291" s="2">
        <v>7.27</v>
      </c>
      <c r="D291" s="2">
        <v>6.04</v>
      </c>
      <c r="E291" s="2">
        <v>6.28</v>
      </c>
      <c r="F291" s="119">
        <v>-0.94</v>
      </c>
      <c r="G291" s="2">
        <v>2.09</v>
      </c>
      <c r="H291" s="2">
        <v>24.55</v>
      </c>
      <c r="I291" s="2">
        <v>43.18</v>
      </c>
      <c r="J291" s="2">
        <v>1.35</v>
      </c>
      <c r="K291" s="2">
        <v>7.0000000000000001E-3</v>
      </c>
      <c r="L291" s="97">
        <f t="shared" si="5"/>
        <v>0.89528600000000225</v>
      </c>
    </row>
    <row r="293" spans="1:12" ht="30" customHeight="1" x14ac:dyDescent="0.3">
      <c r="A293" s="2" t="str">
        <f>A11</f>
        <v>Date</v>
      </c>
      <c r="C293" s="120" t="str">
        <f>C11</f>
        <v>Conc. [PPM]</v>
      </c>
      <c r="D293" s="120" t="str">
        <f>D11</f>
        <v>Inlet Flow [LPM]</v>
      </c>
      <c r="E293" s="120" t="str">
        <f t="shared" ref="E293:L293" si="6">E11</f>
        <v>Exhaust Flow [LPM]</v>
      </c>
      <c r="F293" s="121" t="str">
        <f t="shared" si="6"/>
        <v>TA Low Flow [ml/min]</v>
      </c>
      <c r="G293" s="120" t="str">
        <f t="shared" si="6"/>
        <v>TA High Flow [ml/min]</v>
      </c>
      <c r="H293" s="120" t="str">
        <f t="shared" si="6"/>
        <v>Temperature [C]</v>
      </c>
      <c r="I293" s="120" t="str">
        <f t="shared" si="6"/>
        <v>Humidity [%]</v>
      </c>
      <c r="J293" s="120" t="str">
        <f t="shared" si="6"/>
        <v>DHS Carrier  [LPM]</v>
      </c>
      <c r="K293" s="120" t="str">
        <f t="shared" si="6"/>
        <v>IR Volt Out [AU]</v>
      </c>
      <c r="L293" s="120" t="str">
        <f t="shared" si="6"/>
        <v>Piecewise Conc. [PPM]</v>
      </c>
    </row>
    <row r="294" spans="1:12" x14ac:dyDescent="0.3">
      <c r="A294" s="95">
        <f>A12</f>
        <v>45043</v>
      </c>
      <c r="B294" s="2" t="s">
        <v>1</v>
      </c>
      <c r="C294" s="92">
        <f t="shared" ref="C294:K294" si="7">AVERAGE(C44:C283)</f>
        <v>468.53304166666732</v>
      </c>
      <c r="D294" s="92">
        <f t="shared" si="7"/>
        <v>6.0399999999999796</v>
      </c>
      <c r="E294" s="92">
        <f t="shared" si="7"/>
        <v>6.2799999999999772</v>
      </c>
      <c r="F294" s="122">
        <f t="shared" si="7"/>
        <v>-0.71862499999999985</v>
      </c>
      <c r="G294" s="92">
        <f t="shared" si="7"/>
        <v>340.20350000000002</v>
      </c>
      <c r="H294" s="92">
        <f t="shared" si="7"/>
        <v>24.350958333333313</v>
      </c>
      <c r="I294" s="92">
        <f t="shared" si="7"/>
        <v>41.465833333333329</v>
      </c>
      <c r="J294" s="92">
        <f t="shared" si="7"/>
        <v>1.3500000000000016</v>
      </c>
      <c r="K294" s="127">
        <f t="shared" si="7"/>
        <v>0.66452499999999981</v>
      </c>
      <c r="L294" s="123">
        <f>AVERAGE(L44:L283)</f>
        <v>534.84969149166636</v>
      </c>
    </row>
    <row r="295" spans="1:12" x14ac:dyDescent="0.3">
      <c r="B295" s="2" t="s">
        <v>79</v>
      </c>
      <c r="C295" s="92">
        <f t="shared" ref="C295:K295" si="8">STDEV(C44:C283)</f>
        <v>30.131154277152575</v>
      </c>
      <c r="D295" s="92">
        <f t="shared" si="8"/>
        <v>2.0470795661326431E-14</v>
      </c>
      <c r="E295" s="92">
        <f t="shared" si="8"/>
        <v>2.3140899443238572E-14</v>
      </c>
      <c r="F295" s="122">
        <f t="shared" si="8"/>
        <v>1.8053340842785131</v>
      </c>
      <c r="G295" s="92">
        <f t="shared" si="8"/>
        <v>16.295352401052202</v>
      </c>
      <c r="H295" s="92">
        <f t="shared" si="8"/>
        <v>0.11338237565945367</v>
      </c>
      <c r="I295" s="92">
        <f t="shared" si="8"/>
        <v>2.6556451542883361</v>
      </c>
      <c r="J295" s="92">
        <f t="shared" si="8"/>
        <v>1.5575605394487502E-15</v>
      </c>
      <c r="K295" s="127">
        <f t="shared" si="8"/>
        <v>2.4963726823208129E-2</v>
      </c>
      <c r="L295" s="123">
        <f>STDEV(L44:L283)</f>
        <v>36.023486380120943</v>
      </c>
    </row>
    <row r="296" spans="1:12" x14ac:dyDescent="0.3">
      <c r="H296" s="97"/>
      <c r="I296" s="97"/>
    </row>
    <row r="297" spans="1:12" x14ac:dyDescent="0.3">
      <c r="A297" s="236" t="s">
        <v>137</v>
      </c>
      <c r="B297" s="236"/>
      <c r="C297" s="236"/>
      <c r="D297" s="236"/>
      <c r="E297" s="236"/>
      <c r="F297" s="236"/>
      <c r="G297" s="236"/>
      <c r="H297" s="236"/>
      <c r="I297" s="236"/>
      <c r="J297" s="236"/>
      <c r="K297" s="236"/>
      <c r="L297" s="236"/>
    </row>
  </sheetData>
  <mergeCells count="2">
    <mergeCell ref="A10:G10"/>
    <mergeCell ref="A297:L297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ECF2D8-860A-4CA4-B36B-A6C252F3259D}">
  <dimension ref="A1:F295"/>
  <sheetViews>
    <sheetView workbookViewId="0">
      <pane ySplit="11" topLeftCell="A282" activePane="bottomLeft" state="frozen"/>
      <selection pane="bottomLeft" activeCell="E294" sqref="E294"/>
    </sheetView>
  </sheetViews>
  <sheetFormatPr defaultColWidth="9.109375" defaultRowHeight="15.6" x14ac:dyDescent="0.3"/>
  <cols>
    <col min="1" max="1" width="10.6640625" style="2" bestFit="1" customWidth="1"/>
    <col min="2" max="2" width="9.33203125" style="2" bestFit="1" customWidth="1"/>
    <col min="3" max="3" width="12.6640625" style="2" customWidth="1"/>
    <col min="4" max="4" width="10.6640625" style="2" customWidth="1"/>
    <col min="5" max="5" width="12.6640625" style="2" customWidth="1"/>
    <col min="6" max="6" width="10.6640625" style="2" customWidth="1"/>
    <col min="7" max="16384" width="9.109375" style="2"/>
  </cols>
  <sheetData>
    <row r="1" spans="1:6" x14ac:dyDescent="0.3">
      <c r="A1" s="2" t="s">
        <v>58</v>
      </c>
    </row>
    <row r="2" spans="1:6" x14ac:dyDescent="0.3">
      <c r="A2" s="2" t="s">
        <v>127</v>
      </c>
    </row>
    <row r="3" spans="1:6" x14ac:dyDescent="0.3">
      <c r="A3" s="2" t="s">
        <v>147</v>
      </c>
      <c r="D3" s="2" t="s">
        <v>148</v>
      </c>
    </row>
    <row r="4" spans="1:6" x14ac:dyDescent="0.3">
      <c r="A4" s="2" t="s">
        <v>62</v>
      </c>
    </row>
    <row r="5" spans="1:6" x14ac:dyDescent="0.3">
      <c r="A5" s="2" t="s">
        <v>63</v>
      </c>
    </row>
    <row r="6" spans="1:6" x14ac:dyDescent="0.3">
      <c r="A6" s="2" t="s">
        <v>123</v>
      </c>
    </row>
    <row r="8" spans="1:6" x14ac:dyDescent="0.3">
      <c r="A8" s="2" t="s">
        <v>130</v>
      </c>
    </row>
    <row r="9" spans="1:6" x14ac:dyDescent="0.3">
      <c r="A9" s="2" t="s">
        <v>149</v>
      </c>
    </row>
    <row r="10" spans="1:6" x14ac:dyDescent="0.3">
      <c r="A10" s="236" t="s">
        <v>138</v>
      </c>
      <c r="B10" s="236"/>
      <c r="C10" s="236"/>
      <c r="D10" s="236"/>
      <c r="E10" s="236"/>
      <c r="F10" s="236"/>
    </row>
    <row r="11" spans="1:6" ht="30" customHeight="1" x14ac:dyDescent="0.3">
      <c r="A11" s="2" t="s">
        <v>0</v>
      </c>
      <c r="B11" s="2" t="s">
        <v>67</v>
      </c>
      <c r="C11" s="94" t="s">
        <v>70</v>
      </c>
      <c r="D11" s="94" t="s">
        <v>69</v>
      </c>
      <c r="E11" s="94" t="s">
        <v>73</v>
      </c>
      <c r="F11" s="94" t="s">
        <v>74</v>
      </c>
    </row>
    <row r="12" spans="1:6" x14ac:dyDescent="0.3">
      <c r="A12" s="95">
        <v>45043</v>
      </c>
      <c r="B12" s="96">
        <v>0.33148148148148149</v>
      </c>
      <c r="C12" s="2">
        <v>6.28</v>
      </c>
      <c r="D12" s="2">
        <v>6.74</v>
      </c>
      <c r="E12" s="2">
        <v>24.42</v>
      </c>
      <c r="F12" s="2">
        <v>37.61</v>
      </c>
    </row>
    <row r="13" spans="1:6" x14ac:dyDescent="0.3">
      <c r="A13" s="95">
        <v>45043</v>
      </c>
      <c r="B13" s="96">
        <v>0.33217592592592593</v>
      </c>
      <c r="C13" s="2">
        <v>6.28</v>
      </c>
      <c r="D13" s="2">
        <v>6.74</v>
      </c>
      <c r="E13" s="2">
        <v>24.42</v>
      </c>
      <c r="F13" s="2">
        <v>37.729999999999997</v>
      </c>
    </row>
    <row r="14" spans="1:6" x14ac:dyDescent="0.3">
      <c r="A14" s="95">
        <v>45043</v>
      </c>
      <c r="B14" s="96">
        <v>0.33287037037037037</v>
      </c>
      <c r="C14" s="2">
        <v>6.28</v>
      </c>
      <c r="D14" s="2">
        <v>6.74</v>
      </c>
      <c r="E14" s="2">
        <v>24.44</v>
      </c>
      <c r="F14" s="2">
        <v>37.880000000000003</v>
      </c>
    </row>
    <row r="15" spans="1:6" x14ac:dyDescent="0.3">
      <c r="A15" s="95">
        <v>45043</v>
      </c>
      <c r="B15" s="96">
        <v>0.33356481481481487</v>
      </c>
      <c r="C15" s="2">
        <v>6.28</v>
      </c>
      <c r="D15" s="2">
        <v>6.74</v>
      </c>
      <c r="E15" s="2">
        <v>24.47</v>
      </c>
      <c r="F15" s="2">
        <v>37.99</v>
      </c>
    </row>
    <row r="16" spans="1:6" x14ac:dyDescent="0.3">
      <c r="A16" s="95">
        <v>45043</v>
      </c>
      <c r="B16" s="96">
        <v>0.33425925925925926</v>
      </c>
      <c r="C16" s="2">
        <v>6.28</v>
      </c>
      <c r="D16" s="2">
        <v>6.74</v>
      </c>
      <c r="E16" s="2">
        <v>24.48</v>
      </c>
      <c r="F16" s="2">
        <v>38.18</v>
      </c>
    </row>
    <row r="17" spans="1:6" x14ac:dyDescent="0.3">
      <c r="A17" s="95">
        <v>45043</v>
      </c>
      <c r="B17" s="96">
        <v>0.33495370370370375</v>
      </c>
      <c r="C17" s="2">
        <v>6.28</v>
      </c>
      <c r="D17" s="2">
        <v>6.74</v>
      </c>
      <c r="E17" s="2">
        <v>24.52</v>
      </c>
      <c r="F17" s="2">
        <v>38.229999999999997</v>
      </c>
    </row>
    <row r="18" spans="1:6" x14ac:dyDescent="0.3">
      <c r="A18" s="95">
        <v>45043</v>
      </c>
      <c r="B18" s="96">
        <v>0.33564814814814814</v>
      </c>
      <c r="C18" s="2">
        <v>6.28</v>
      </c>
      <c r="D18" s="2">
        <v>6.74</v>
      </c>
      <c r="E18" s="2">
        <v>24.54</v>
      </c>
      <c r="F18" s="2">
        <v>38.299999999999997</v>
      </c>
    </row>
    <row r="19" spans="1:6" x14ac:dyDescent="0.3">
      <c r="A19" s="95">
        <v>45043</v>
      </c>
      <c r="B19" s="96">
        <v>0.33634259259259264</v>
      </c>
      <c r="C19" s="2">
        <v>6.28</v>
      </c>
      <c r="D19" s="2">
        <v>6.74</v>
      </c>
      <c r="E19" s="2">
        <v>24.53</v>
      </c>
      <c r="F19" s="2">
        <v>38.39</v>
      </c>
    </row>
    <row r="20" spans="1:6" x14ac:dyDescent="0.3">
      <c r="A20" s="95">
        <v>45043</v>
      </c>
      <c r="B20" s="96">
        <v>0.33703703703703702</v>
      </c>
      <c r="C20" s="2">
        <v>6.28</v>
      </c>
      <c r="D20" s="2">
        <v>6.74</v>
      </c>
      <c r="E20" s="2">
        <v>24.57</v>
      </c>
      <c r="F20" s="2">
        <v>38.409999999999997</v>
      </c>
    </row>
    <row r="21" spans="1:6" x14ac:dyDescent="0.3">
      <c r="A21" s="95">
        <v>45043</v>
      </c>
      <c r="B21" s="96">
        <v>0.33773148148148152</v>
      </c>
      <c r="C21" s="2">
        <v>6.28</v>
      </c>
      <c r="D21" s="2">
        <v>6.74</v>
      </c>
      <c r="E21" s="2">
        <v>24.66</v>
      </c>
      <c r="F21" s="2">
        <v>38.47</v>
      </c>
    </row>
    <row r="22" spans="1:6" x14ac:dyDescent="0.3">
      <c r="A22" s="95">
        <v>45043</v>
      </c>
      <c r="B22" s="96">
        <v>0.33842592592592591</v>
      </c>
      <c r="C22" s="2">
        <v>6.28</v>
      </c>
      <c r="D22" s="2">
        <v>6.74</v>
      </c>
      <c r="E22" s="2">
        <v>24.71</v>
      </c>
      <c r="F22" s="2">
        <v>38.5</v>
      </c>
    </row>
    <row r="23" spans="1:6" x14ac:dyDescent="0.3">
      <c r="A23" s="95">
        <v>45043</v>
      </c>
      <c r="B23" s="96">
        <v>0.33912037037037041</v>
      </c>
      <c r="C23" s="2">
        <v>6.28</v>
      </c>
      <c r="D23" s="2">
        <v>6.74</v>
      </c>
      <c r="E23" s="2">
        <v>24.72</v>
      </c>
      <c r="F23" s="2">
        <v>38.520000000000003</v>
      </c>
    </row>
    <row r="24" spans="1:6" x14ac:dyDescent="0.3">
      <c r="A24" s="95">
        <v>45043</v>
      </c>
      <c r="B24" s="96">
        <v>0.33981481481481479</v>
      </c>
      <c r="C24" s="2">
        <v>6.28</v>
      </c>
      <c r="D24" s="2">
        <v>6.74</v>
      </c>
      <c r="E24" s="2">
        <v>24.72</v>
      </c>
      <c r="F24" s="2">
        <v>38.49</v>
      </c>
    </row>
    <row r="25" spans="1:6" x14ac:dyDescent="0.3">
      <c r="A25" s="95">
        <v>45043</v>
      </c>
      <c r="B25" s="96">
        <v>0.34050925925925929</v>
      </c>
      <c r="C25" s="2">
        <v>6.28</v>
      </c>
      <c r="D25" s="2">
        <v>6.74</v>
      </c>
      <c r="E25" s="2">
        <v>24.72</v>
      </c>
      <c r="F25" s="2">
        <v>38.53</v>
      </c>
    </row>
    <row r="26" spans="1:6" x14ac:dyDescent="0.3">
      <c r="A26" s="95">
        <v>45043</v>
      </c>
      <c r="B26" s="96">
        <v>0.34120370370370368</v>
      </c>
      <c r="C26" s="2">
        <v>6.28</v>
      </c>
      <c r="D26" s="2">
        <v>6.74</v>
      </c>
      <c r="E26" s="2">
        <v>24.72</v>
      </c>
      <c r="F26" s="2">
        <v>38.51</v>
      </c>
    </row>
    <row r="27" spans="1:6" x14ac:dyDescent="0.3">
      <c r="A27" s="95">
        <v>45043</v>
      </c>
      <c r="B27" s="96">
        <v>0.34189814814814817</v>
      </c>
      <c r="C27" s="2">
        <v>6.28</v>
      </c>
      <c r="D27" s="2">
        <v>6.74</v>
      </c>
      <c r="E27" s="2">
        <v>24.72</v>
      </c>
      <c r="F27" s="2">
        <v>38.51</v>
      </c>
    </row>
    <row r="28" spans="1:6" x14ac:dyDescent="0.3">
      <c r="A28" s="95">
        <v>45043</v>
      </c>
      <c r="B28" s="96">
        <v>0.34259259259259256</v>
      </c>
      <c r="C28" s="2">
        <v>6.28</v>
      </c>
      <c r="D28" s="2">
        <v>6.74</v>
      </c>
      <c r="E28" s="2">
        <v>24.72</v>
      </c>
      <c r="F28" s="2">
        <v>38.54</v>
      </c>
    </row>
    <row r="29" spans="1:6" x14ac:dyDescent="0.3">
      <c r="A29" s="95">
        <v>45043</v>
      </c>
      <c r="B29" s="96">
        <v>0.34328703703703706</v>
      </c>
      <c r="C29" s="2">
        <v>6.28</v>
      </c>
      <c r="D29" s="2">
        <v>6.74</v>
      </c>
      <c r="E29" s="2">
        <v>24.72</v>
      </c>
      <c r="F29" s="2">
        <v>38.51</v>
      </c>
    </row>
    <row r="30" spans="1:6" x14ac:dyDescent="0.3">
      <c r="A30" s="95">
        <v>45043</v>
      </c>
      <c r="B30" s="96">
        <v>0.3439814814814815</v>
      </c>
      <c r="C30" s="2">
        <v>6.28</v>
      </c>
      <c r="D30" s="2">
        <v>6.74</v>
      </c>
      <c r="E30" s="2">
        <v>24.72</v>
      </c>
      <c r="F30" s="2">
        <v>38.54</v>
      </c>
    </row>
    <row r="31" spans="1:6" x14ac:dyDescent="0.3">
      <c r="A31" s="95">
        <v>45043</v>
      </c>
      <c r="B31" s="96">
        <v>0.34467592592592594</v>
      </c>
      <c r="C31" s="2">
        <v>6.28</v>
      </c>
      <c r="D31" s="2">
        <v>6.74</v>
      </c>
      <c r="E31" s="2">
        <v>24.72</v>
      </c>
      <c r="F31" s="2">
        <v>38.67</v>
      </c>
    </row>
    <row r="32" spans="1:6" x14ac:dyDescent="0.3">
      <c r="A32" s="95">
        <v>45043</v>
      </c>
      <c r="B32" s="96">
        <v>0.34537037037037038</v>
      </c>
      <c r="C32" s="2">
        <v>6.28</v>
      </c>
      <c r="D32" s="2">
        <v>6.74</v>
      </c>
      <c r="E32" s="2">
        <v>24.72</v>
      </c>
      <c r="F32" s="2">
        <v>38.729999999999997</v>
      </c>
    </row>
    <row r="33" spans="1:6" x14ac:dyDescent="0.3">
      <c r="A33" s="95">
        <v>45043</v>
      </c>
      <c r="B33" s="96">
        <v>0.34606481481481483</v>
      </c>
      <c r="C33" s="2">
        <v>6.28</v>
      </c>
      <c r="D33" s="2">
        <v>6.74</v>
      </c>
      <c r="E33" s="2">
        <v>24.71</v>
      </c>
      <c r="F33" s="2">
        <v>38.82</v>
      </c>
    </row>
    <row r="34" spans="1:6" x14ac:dyDescent="0.3">
      <c r="A34" s="95">
        <v>45043</v>
      </c>
      <c r="B34" s="96">
        <v>0.34675925925925927</v>
      </c>
      <c r="C34" s="2">
        <v>6.28</v>
      </c>
      <c r="D34" s="2">
        <v>6.74</v>
      </c>
      <c r="E34" s="2">
        <v>24.72</v>
      </c>
      <c r="F34" s="2">
        <v>38.82</v>
      </c>
    </row>
    <row r="35" spans="1:6" x14ac:dyDescent="0.3">
      <c r="A35" s="95">
        <v>45043</v>
      </c>
      <c r="B35" s="96">
        <v>0.34745370370370371</v>
      </c>
      <c r="C35" s="2">
        <v>6.28</v>
      </c>
      <c r="D35" s="2">
        <v>6.74</v>
      </c>
      <c r="E35" s="2">
        <v>24.72</v>
      </c>
      <c r="F35" s="2">
        <v>38.979999999999997</v>
      </c>
    </row>
    <row r="36" spans="1:6" x14ac:dyDescent="0.3">
      <c r="A36" s="95">
        <v>45043</v>
      </c>
      <c r="B36" s="96">
        <v>0.34814814814814815</v>
      </c>
      <c r="C36" s="2">
        <v>6.28</v>
      </c>
      <c r="D36" s="2">
        <v>6.74</v>
      </c>
      <c r="E36" s="2">
        <v>24.72</v>
      </c>
      <c r="F36" s="2">
        <v>39.18</v>
      </c>
    </row>
    <row r="37" spans="1:6" x14ac:dyDescent="0.3">
      <c r="A37" s="95">
        <v>45043</v>
      </c>
      <c r="B37" s="96">
        <v>0.34884259259259259</v>
      </c>
      <c r="C37" s="2">
        <v>6.28</v>
      </c>
      <c r="D37" s="2">
        <v>6.74</v>
      </c>
      <c r="E37" s="2">
        <v>24.71</v>
      </c>
      <c r="F37" s="2">
        <v>39.22</v>
      </c>
    </row>
    <row r="38" spans="1:6" x14ac:dyDescent="0.3">
      <c r="A38" s="95">
        <v>45043</v>
      </c>
      <c r="B38" s="96">
        <v>0.34953703703703703</v>
      </c>
      <c r="C38" s="2">
        <v>6.28</v>
      </c>
      <c r="D38" s="2">
        <v>6.74</v>
      </c>
      <c r="E38" s="2">
        <v>24.72</v>
      </c>
      <c r="F38" s="2">
        <v>39.299999999999997</v>
      </c>
    </row>
    <row r="39" spans="1:6" x14ac:dyDescent="0.3">
      <c r="A39" s="95">
        <v>45043</v>
      </c>
      <c r="B39" s="96">
        <v>0.35023148148148148</v>
      </c>
      <c r="C39" s="2">
        <v>6.28</v>
      </c>
      <c r="D39" s="2">
        <v>6.74</v>
      </c>
      <c r="E39" s="2">
        <v>24.72</v>
      </c>
      <c r="F39" s="2">
        <v>39.450000000000003</v>
      </c>
    </row>
    <row r="40" spans="1:6" x14ac:dyDescent="0.3">
      <c r="A40" s="95">
        <v>45043</v>
      </c>
      <c r="B40" s="96">
        <v>0.35092592592592592</v>
      </c>
      <c r="C40" s="2">
        <v>6.28</v>
      </c>
      <c r="D40" s="2">
        <v>6.74</v>
      </c>
      <c r="E40" s="2">
        <v>24.72</v>
      </c>
      <c r="F40" s="2">
        <v>39.64</v>
      </c>
    </row>
    <row r="41" spans="1:6" x14ac:dyDescent="0.3">
      <c r="A41" s="95">
        <v>45043</v>
      </c>
      <c r="B41" s="96">
        <v>0.35162037037037036</v>
      </c>
      <c r="C41" s="2">
        <v>6.28</v>
      </c>
      <c r="D41" s="2">
        <v>6.74</v>
      </c>
      <c r="E41" s="2">
        <v>24.72</v>
      </c>
      <c r="F41" s="2">
        <v>39.76</v>
      </c>
    </row>
    <row r="42" spans="1:6" x14ac:dyDescent="0.3">
      <c r="A42" s="95">
        <v>45043</v>
      </c>
      <c r="B42" s="96">
        <v>0.3523148148148148</v>
      </c>
      <c r="C42" s="2">
        <v>6.28</v>
      </c>
      <c r="D42" s="2">
        <v>6.74</v>
      </c>
      <c r="E42" s="2">
        <v>24.72</v>
      </c>
      <c r="F42" s="2">
        <v>40.03</v>
      </c>
    </row>
    <row r="43" spans="1:6" x14ac:dyDescent="0.3">
      <c r="A43" s="95">
        <v>45043</v>
      </c>
      <c r="B43" s="96">
        <v>0.35300925925925924</v>
      </c>
      <c r="C43" s="2">
        <v>6.28</v>
      </c>
      <c r="D43" s="2">
        <v>6.74</v>
      </c>
      <c r="E43" s="2">
        <v>24.71</v>
      </c>
      <c r="F43" s="2">
        <v>39.81</v>
      </c>
    </row>
    <row r="44" spans="1:6" x14ac:dyDescent="0.3">
      <c r="A44" s="95">
        <v>45043</v>
      </c>
      <c r="B44" s="96">
        <v>0.35370370370370369</v>
      </c>
      <c r="C44" s="2">
        <v>6.28</v>
      </c>
      <c r="D44" s="2">
        <v>6.74</v>
      </c>
      <c r="E44" s="2">
        <v>24.71</v>
      </c>
      <c r="F44" s="2">
        <v>39.71</v>
      </c>
    </row>
    <row r="45" spans="1:6" x14ac:dyDescent="0.3">
      <c r="A45" s="95">
        <v>45043</v>
      </c>
      <c r="B45" s="96">
        <v>0.35439814814814818</v>
      </c>
      <c r="C45" s="2">
        <v>6.28</v>
      </c>
      <c r="D45" s="2">
        <v>6.74</v>
      </c>
      <c r="E45" s="2">
        <v>24.71</v>
      </c>
      <c r="F45" s="2">
        <v>39.75</v>
      </c>
    </row>
    <row r="46" spans="1:6" x14ac:dyDescent="0.3">
      <c r="A46" s="95">
        <v>45043</v>
      </c>
      <c r="B46" s="96">
        <v>0.35509259259259257</v>
      </c>
      <c r="C46" s="2">
        <v>6.28</v>
      </c>
      <c r="D46" s="2">
        <v>6.74</v>
      </c>
      <c r="E46" s="2">
        <v>24.71</v>
      </c>
      <c r="F46" s="2">
        <v>39.840000000000003</v>
      </c>
    </row>
    <row r="47" spans="1:6" x14ac:dyDescent="0.3">
      <c r="A47" s="95">
        <v>45043</v>
      </c>
      <c r="B47" s="96">
        <v>0.35578703703703707</v>
      </c>
      <c r="C47" s="2">
        <v>6.28</v>
      </c>
      <c r="D47" s="2">
        <v>6.74</v>
      </c>
      <c r="E47" s="2">
        <v>24.69</v>
      </c>
      <c r="F47" s="2">
        <v>39.85</v>
      </c>
    </row>
    <row r="48" spans="1:6" x14ac:dyDescent="0.3">
      <c r="A48" s="95">
        <v>45043</v>
      </c>
      <c r="B48" s="96">
        <v>0.35648148148148145</v>
      </c>
      <c r="C48" s="2">
        <v>6.28</v>
      </c>
      <c r="D48" s="2">
        <v>6.74</v>
      </c>
      <c r="E48" s="2">
        <v>24.7</v>
      </c>
      <c r="F48" s="2">
        <v>40.14</v>
      </c>
    </row>
    <row r="49" spans="1:6" x14ac:dyDescent="0.3">
      <c r="A49" s="95">
        <v>45043</v>
      </c>
      <c r="B49" s="96">
        <v>0.35717592592592595</v>
      </c>
      <c r="C49" s="2">
        <v>6.28</v>
      </c>
      <c r="D49" s="2">
        <v>6.74</v>
      </c>
      <c r="E49" s="2">
        <v>24.7</v>
      </c>
      <c r="F49" s="2">
        <v>40.03</v>
      </c>
    </row>
    <row r="50" spans="1:6" x14ac:dyDescent="0.3">
      <c r="A50" s="95">
        <v>45043</v>
      </c>
      <c r="B50" s="96">
        <v>0.35787037037037034</v>
      </c>
      <c r="C50" s="2">
        <v>6.28</v>
      </c>
      <c r="D50" s="2">
        <v>6.74</v>
      </c>
      <c r="E50" s="2">
        <v>24.68</v>
      </c>
      <c r="F50" s="2">
        <v>39.78</v>
      </c>
    </row>
    <row r="51" spans="1:6" x14ac:dyDescent="0.3">
      <c r="A51" s="95">
        <v>45043</v>
      </c>
      <c r="B51" s="96">
        <v>0.35856481481481484</v>
      </c>
      <c r="C51" s="2">
        <v>6.28</v>
      </c>
      <c r="D51" s="2">
        <v>6.74</v>
      </c>
      <c r="E51" s="2">
        <v>24.71</v>
      </c>
      <c r="F51" s="2">
        <v>39.69</v>
      </c>
    </row>
    <row r="52" spans="1:6" x14ac:dyDescent="0.3">
      <c r="A52" s="95">
        <v>45043</v>
      </c>
      <c r="B52" s="96">
        <v>0.35925925925925922</v>
      </c>
      <c r="C52" s="2">
        <v>6.28</v>
      </c>
      <c r="D52" s="2">
        <v>6.74</v>
      </c>
      <c r="E52" s="2">
        <v>24.67</v>
      </c>
      <c r="F52" s="2">
        <v>39.72</v>
      </c>
    </row>
    <row r="53" spans="1:6" x14ac:dyDescent="0.3">
      <c r="A53" s="95">
        <v>45043</v>
      </c>
      <c r="B53" s="96">
        <v>0.35995370370370372</v>
      </c>
      <c r="C53" s="2">
        <v>6.28</v>
      </c>
      <c r="D53" s="2">
        <v>6.74</v>
      </c>
      <c r="E53" s="2">
        <v>24.68</v>
      </c>
      <c r="F53" s="2">
        <v>39.71</v>
      </c>
    </row>
    <row r="54" spans="1:6" x14ac:dyDescent="0.3">
      <c r="A54" s="95">
        <v>45043</v>
      </c>
      <c r="B54" s="96">
        <v>0.36064814814814811</v>
      </c>
      <c r="C54" s="2">
        <v>6.28</v>
      </c>
      <c r="D54" s="2">
        <v>6.74</v>
      </c>
      <c r="E54" s="2">
        <v>24.65</v>
      </c>
      <c r="F54" s="2">
        <v>39.659999999999997</v>
      </c>
    </row>
    <row r="55" spans="1:6" x14ac:dyDescent="0.3">
      <c r="A55" s="95">
        <v>45043</v>
      </c>
      <c r="B55" s="96">
        <v>0.3613425925925926</v>
      </c>
      <c r="C55" s="2">
        <v>6.28</v>
      </c>
      <c r="D55" s="2">
        <v>6.74</v>
      </c>
      <c r="E55" s="2">
        <v>24.63</v>
      </c>
      <c r="F55" s="2">
        <v>39.619999999999997</v>
      </c>
    </row>
    <row r="56" spans="1:6" x14ac:dyDescent="0.3">
      <c r="A56" s="95">
        <v>45043</v>
      </c>
      <c r="B56" s="96">
        <v>0.36203703703703699</v>
      </c>
      <c r="C56" s="2">
        <v>6.28</v>
      </c>
      <c r="D56" s="2">
        <v>6.74</v>
      </c>
      <c r="E56" s="2">
        <v>24.59</v>
      </c>
      <c r="F56" s="2">
        <v>39.68</v>
      </c>
    </row>
    <row r="57" spans="1:6" x14ac:dyDescent="0.3">
      <c r="A57" s="95">
        <v>45043</v>
      </c>
      <c r="B57" s="96">
        <v>0.36273148148148149</v>
      </c>
      <c r="C57" s="2">
        <v>6.28</v>
      </c>
      <c r="D57" s="2">
        <v>6.74</v>
      </c>
      <c r="E57" s="2">
        <v>24.59</v>
      </c>
      <c r="F57" s="2">
        <v>39.72</v>
      </c>
    </row>
    <row r="58" spans="1:6" x14ac:dyDescent="0.3">
      <c r="A58" s="95">
        <v>45043</v>
      </c>
      <c r="B58" s="96">
        <v>0.36342592592592587</v>
      </c>
      <c r="C58" s="2">
        <v>6.28</v>
      </c>
      <c r="D58" s="2">
        <v>6.74</v>
      </c>
      <c r="E58" s="2">
        <v>24.57</v>
      </c>
      <c r="F58" s="2">
        <v>39.729999999999997</v>
      </c>
    </row>
    <row r="59" spans="1:6" x14ac:dyDescent="0.3">
      <c r="A59" s="95">
        <v>45043</v>
      </c>
      <c r="B59" s="96">
        <v>0.36412037037037037</v>
      </c>
      <c r="C59" s="2">
        <v>6.28</v>
      </c>
      <c r="D59" s="2">
        <v>6.74</v>
      </c>
      <c r="E59" s="2">
        <v>24.55</v>
      </c>
      <c r="F59" s="2">
        <v>39.799999999999997</v>
      </c>
    </row>
    <row r="60" spans="1:6" x14ac:dyDescent="0.3">
      <c r="A60" s="95">
        <v>45043</v>
      </c>
      <c r="B60" s="96">
        <v>0.36481481481481487</v>
      </c>
      <c r="C60" s="2">
        <v>6.28</v>
      </c>
      <c r="D60" s="2">
        <v>6.74</v>
      </c>
      <c r="E60" s="2">
        <v>24.54</v>
      </c>
      <c r="F60" s="2">
        <v>39.880000000000003</v>
      </c>
    </row>
    <row r="61" spans="1:6" x14ac:dyDescent="0.3">
      <c r="A61" s="95">
        <v>45043</v>
      </c>
      <c r="B61" s="96">
        <v>0.36550925925925926</v>
      </c>
      <c r="C61" s="2">
        <v>6.28</v>
      </c>
      <c r="D61" s="2">
        <v>6.74</v>
      </c>
      <c r="E61" s="2">
        <v>24.54</v>
      </c>
      <c r="F61" s="2">
        <v>40.21</v>
      </c>
    </row>
    <row r="62" spans="1:6" x14ac:dyDescent="0.3">
      <c r="A62" s="95">
        <v>45043</v>
      </c>
      <c r="B62" s="96">
        <v>0.36620370370370375</v>
      </c>
      <c r="C62" s="2">
        <v>6.28</v>
      </c>
      <c r="D62" s="2">
        <v>6.74</v>
      </c>
      <c r="E62" s="2">
        <v>24.54</v>
      </c>
      <c r="F62" s="2">
        <v>40.520000000000003</v>
      </c>
    </row>
    <row r="63" spans="1:6" x14ac:dyDescent="0.3">
      <c r="A63" s="95">
        <v>45043</v>
      </c>
      <c r="B63" s="96">
        <v>0.36689814814814814</v>
      </c>
      <c r="C63" s="2">
        <v>6.28</v>
      </c>
      <c r="D63" s="2">
        <v>6.74</v>
      </c>
      <c r="E63" s="2">
        <v>24.51</v>
      </c>
      <c r="F63" s="2">
        <v>40.26</v>
      </c>
    </row>
    <row r="64" spans="1:6" x14ac:dyDescent="0.3">
      <c r="A64" s="95">
        <v>45043</v>
      </c>
      <c r="B64" s="96">
        <v>0.36759259259259264</v>
      </c>
      <c r="C64" s="2">
        <v>6.28</v>
      </c>
      <c r="D64" s="2">
        <v>6.74</v>
      </c>
      <c r="E64" s="2">
        <v>24.48</v>
      </c>
      <c r="F64" s="2">
        <v>40.130000000000003</v>
      </c>
    </row>
    <row r="65" spans="1:6" x14ac:dyDescent="0.3">
      <c r="A65" s="95">
        <v>45043</v>
      </c>
      <c r="B65" s="96">
        <v>0.36828703703703702</v>
      </c>
      <c r="C65" s="2">
        <v>6.28</v>
      </c>
      <c r="D65" s="2">
        <v>6.74</v>
      </c>
      <c r="E65" s="2">
        <v>24.47</v>
      </c>
      <c r="F65" s="2">
        <v>40.28</v>
      </c>
    </row>
    <row r="66" spans="1:6" x14ac:dyDescent="0.3">
      <c r="A66" s="95">
        <v>45043</v>
      </c>
      <c r="B66" s="96">
        <v>0.36898148148148152</v>
      </c>
      <c r="C66" s="2">
        <v>6.28</v>
      </c>
      <c r="D66" s="2">
        <v>6.74</v>
      </c>
      <c r="E66" s="2">
        <v>24.43</v>
      </c>
      <c r="F66" s="2">
        <v>40.18</v>
      </c>
    </row>
    <row r="67" spans="1:6" x14ac:dyDescent="0.3">
      <c r="A67" s="95">
        <v>45043</v>
      </c>
      <c r="B67" s="96">
        <v>0.36967592592592591</v>
      </c>
      <c r="C67" s="2">
        <v>6.28</v>
      </c>
      <c r="D67" s="2">
        <v>6.74</v>
      </c>
      <c r="E67" s="2">
        <v>24.41</v>
      </c>
      <c r="F67" s="2">
        <v>40.1</v>
      </c>
    </row>
    <row r="68" spans="1:6" x14ac:dyDescent="0.3">
      <c r="A68" s="95">
        <v>45043</v>
      </c>
      <c r="B68" s="96">
        <v>0.37037037037037041</v>
      </c>
      <c r="C68" s="2">
        <v>6.28</v>
      </c>
      <c r="D68" s="2">
        <v>6.74</v>
      </c>
      <c r="E68" s="2">
        <v>24.41</v>
      </c>
      <c r="F68" s="2">
        <v>40.17</v>
      </c>
    </row>
    <row r="69" spans="1:6" x14ac:dyDescent="0.3">
      <c r="A69" s="95">
        <v>45043</v>
      </c>
      <c r="B69" s="96">
        <v>0.37106481481481479</v>
      </c>
      <c r="C69" s="2">
        <v>6.28</v>
      </c>
      <c r="D69" s="2">
        <v>6.74</v>
      </c>
      <c r="E69" s="2">
        <v>24.41</v>
      </c>
      <c r="F69" s="2">
        <v>40.33</v>
      </c>
    </row>
    <row r="70" spans="1:6" x14ac:dyDescent="0.3">
      <c r="A70" s="95">
        <v>45043</v>
      </c>
      <c r="B70" s="96">
        <v>0.37175925925925929</v>
      </c>
      <c r="C70" s="2">
        <v>6.28</v>
      </c>
      <c r="D70" s="2">
        <v>6.74</v>
      </c>
      <c r="E70" s="2">
        <v>24.35</v>
      </c>
      <c r="F70" s="2">
        <v>40.619999999999997</v>
      </c>
    </row>
    <row r="71" spans="1:6" x14ac:dyDescent="0.3">
      <c r="A71" s="95">
        <v>45043</v>
      </c>
      <c r="B71" s="96">
        <v>0.37245370370370368</v>
      </c>
      <c r="C71" s="2">
        <v>6.28</v>
      </c>
      <c r="D71" s="2">
        <v>6.74</v>
      </c>
      <c r="E71" s="2">
        <v>24.35</v>
      </c>
      <c r="F71" s="2">
        <v>40.83</v>
      </c>
    </row>
    <row r="72" spans="1:6" x14ac:dyDescent="0.3">
      <c r="A72" s="95">
        <v>45043</v>
      </c>
      <c r="B72" s="96">
        <v>0.37314814814814817</v>
      </c>
      <c r="C72" s="2">
        <v>6.28</v>
      </c>
      <c r="D72" s="2">
        <v>6.74</v>
      </c>
      <c r="E72" s="2">
        <v>24.37</v>
      </c>
      <c r="F72" s="2">
        <v>40.74</v>
      </c>
    </row>
    <row r="73" spans="1:6" x14ac:dyDescent="0.3">
      <c r="A73" s="95">
        <v>45043</v>
      </c>
      <c r="B73" s="96">
        <v>0.37384259259259256</v>
      </c>
      <c r="C73" s="2">
        <v>6.28</v>
      </c>
      <c r="D73" s="2">
        <v>6.74</v>
      </c>
      <c r="E73" s="2">
        <v>24.41</v>
      </c>
      <c r="F73" s="2">
        <v>40.64</v>
      </c>
    </row>
    <row r="74" spans="1:6" x14ac:dyDescent="0.3">
      <c r="A74" s="95">
        <v>45043</v>
      </c>
      <c r="B74" s="96">
        <v>0.37453703703703706</v>
      </c>
      <c r="C74" s="2">
        <v>6.28</v>
      </c>
      <c r="D74" s="2">
        <v>6.74</v>
      </c>
      <c r="E74" s="2">
        <v>24.4</v>
      </c>
      <c r="F74" s="2">
        <v>40.549999999999997</v>
      </c>
    </row>
    <row r="75" spans="1:6" x14ac:dyDescent="0.3">
      <c r="A75" s="95">
        <v>45043</v>
      </c>
      <c r="B75" s="96">
        <v>0.3752314814814815</v>
      </c>
      <c r="C75" s="2">
        <v>6.28</v>
      </c>
      <c r="D75" s="2">
        <v>6.74</v>
      </c>
      <c r="E75" s="2">
        <v>24.39</v>
      </c>
      <c r="F75" s="2">
        <v>40.450000000000003</v>
      </c>
    </row>
    <row r="76" spans="1:6" x14ac:dyDescent="0.3">
      <c r="A76" s="95">
        <v>45043</v>
      </c>
      <c r="B76" s="96">
        <v>0.37592592592592594</v>
      </c>
      <c r="C76" s="2">
        <v>6.28</v>
      </c>
      <c r="D76" s="2">
        <v>6.74</v>
      </c>
      <c r="E76" s="2">
        <v>24.38</v>
      </c>
      <c r="F76" s="2">
        <v>40.46</v>
      </c>
    </row>
    <row r="77" spans="1:6" x14ac:dyDescent="0.3">
      <c r="A77" s="95">
        <v>45043</v>
      </c>
      <c r="B77" s="96">
        <v>0.37662037037037038</v>
      </c>
      <c r="C77" s="2">
        <v>6.28</v>
      </c>
      <c r="D77" s="2">
        <v>6.74</v>
      </c>
      <c r="E77" s="2">
        <v>24.39</v>
      </c>
      <c r="F77" s="2">
        <v>40.65</v>
      </c>
    </row>
    <row r="78" spans="1:6" x14ac:dyDescent="0.3">
      <c r="A78" s="95">
        <v>45043</v>
      </c>
      <c r="B78" s="96">
        <v>0.37731481481481483</v>
      </c>
      <c r="C78" s="2">
        <v>6.28</v>
      </c>
      <c r="D78" s="2">
        <v>6.74</v>
      </c>
      <c r="E78" s="2">
        <v>24.38</v>
      </c>
      <c r="F78" s="2">
        <v>40.630000000000003</v>
      </c>
    </row>
    <row r="79" spans="1:6" x14ac:dyDescent="0.3">
      <c r="A79" s="95">
        <v>45043</v>
      </c>
      <c r="B79" s="96">
        <v>0.37800925925925927</v>
      </c>
      <c r="C79" s="2">
        <v>6.28</v>
      </c>
      <c r="D79" s="2">
        <v>6.74</v>
      </c>
      <c r="E79" s="2">
        <v>24.37</v>
      </c>
      <c r="F79" s="2">
        <v>40.61</v>
      </c>
    </row>
    <row r="80" spans="1:6" x14ac:dyDescent="0.3">
      <c r="A80" s="95">
        <v>45043</v>
      </c>
      <c r="B80" s="96">
        <v>0.37870370370370371</v>
      </c>
      <c r="C80" s="2">
        <v>6.28</v>
      </c>
      <c r="D80" s="2">
        <v>6.74</v>
      </c>
      <c r="E80" s="2">
        <v>24.39</v>
      </c>
      <c r="F80" s="2">
        <v>40.57</v>
      </c>
    </row>
    <row r="81" spans="1:6" x14ac:dyDescent="0.3">
      <c r="A81" s="95">
        <v>45043</v>
      </c>
      <c r="B81" s="96">
        <v>0.37939814814814815</v>
      </c>
      <c r="C81" s="2">
        <v>6.28</v>
      </c>
      <c r="D81" s="2">
        <v>6.74</v>
      </c>
      <c r="E81" s="2">
        <v>24.39</v>
      </c>
      <c r="F81" s="2">
        <v>40.450000000000003</v>
      </c>
    </row>
    <row r="82" spans="1:6" x14ac:dyDescent="0.3">
      <c r="A82" s="95">
        <v>45043</v>
      </c>
      <c r="B82" s="96">
        <v>0.38009259259259259</v>
      </c>
      <c r="C82" s="2">
        <v>6.28</v>
      </c>
      <c r="D82" s="2">
        <v>6.74</v>
      </c>
      <c r="E82" s="2">
        <v>24.39</v>
      </c>
      <c r="F82" s="2">
        <v>40.58</v>
      </c>
    </row>
    <row r="83" spans="1:6" x14ac:dyDescent="0.3">
      <c r="A83" s="95">
        <v>45043</v>
      </c>
      <c r="B83" s="96">
        <v>0.38078703703703703</v>
      </c>
      <c r="C83" s="2">
        <v>6.28</v>
      </c>
      <c r="D83" s="2">
        <v>6.74</v>
      </c>
      <c r="E83" s="2">
        <v>24.38</v>
      </c>
      <c r="F83" s="2">
        <v>40.880000000000003</v>
      </c>
    </row>
    <row r="84" spans="1:6" x14ac:dyDescent="0.3">
      <c r="A84" s="95">
        <v>45043</v>
      </c>
      <c r="B84" s="96">
        <v>0.38148148148148148</v>
      </c>
      <c r="C84" s="2">
        <v>6.28</v>
      </c>
      <c r="D84" s="2">
        <v>6.74</v>
      </c>
      <c r="E84" s="2">
        <v>24.38</v>
      </c>
      <c r="F84" s="2">
        <v>40.880000000000003</v>
      </c>
    </row>
    <row r="85" spans="1:6" x14ac:dyDescent="0.3">
      <c r="A85" s="95">
        <v>45043</v>
      </c>
      <c r="B85" s="96">
        <v>0.38217592592592592</v>
      </c>
      <c r="C85" s="2">
        <v>6.28</v>
      </c>
      <c r="D85" s="2">
        <v>6.74</v>
      </c>
      <c r="E85" s="2">
        <v>24.38</v>
      </c>
      <c r="F85" s="2">
        <v>40.72</v>
      </c>
    </row>
    <row r="86" spans="1:6" x14ac:dyDescent="0.3">
      <c r="A86" s="95">
        <v>45043</v>
      </c>
      <c r="B86" s="96">
        <v>0.38287037037037036</v>
      </c>
      <c r="C86" s="2">
        <v>6.28</v>
      </c>
      <c r="D86" s="2">
        <v>6.74</v>
      </c>
      <c r="E86" s="2">
        <v>24.38</v>
      </c>
      <c r="F86" s="2">
        <v>40.78</v>
      </c>
    </row>
    <row r="87" spans="1:6" x14ac:dyDescent="0.3">
      <c r="A87" s="95">
        <v>45043</v>
      </c>
      <c r="B87" s="96">
        <v>0.3835648148148148</v>
      </c>
      <c r="C87" s="2">
        <v>6.28</v>
      </c>
      <c r="D87" s="2">
        <v>6.74</v>
      </c>
      <c r="E87" s="2">
        <v>24.4</v>
      </c>
      <c r="F87" s="2">
        <v>40.86</v>
      </c>
    </row>
    <row r="88" spans="1:6" x14ac:dyDescent="0.3">
      <c r="A88" s="95">
        <v>45043</v>
      </c>
      <c r="B88" s="96">
        <v>0.38425925925925924</v>
      </c>
      <c r="C88" s="2">
        <v>6.28</v>
      </c>
      <c r="D88" s="2">
        <v>6.74</v>
      </c>
      <c r="E88" s="2">
        <v>24.4</v>
      </c>
      <c r="F88" s="2">
        <v>40.729999999999997</v>
      </c>
    </row>
    <row r="89" spans="1:6" x14ac:dyDescent="0.3">
      <c r="A89" s="95">
        <v>45043</v>
      </c>
      <c r="B89" s="96">
        <v>0.38495370370370369</v>
      </c>
      <c r="C89" s="2">
        <v>6.28</v>
      </c>
      <c r="D89" s="2">
        <v>6.74</v>
      </c>
      <c r="E89" s="2">
        <v>24.39</v>
      </c>
      <c r="F89" s="2">
        <v>40.590000000000003</v>
      </c>
    </row>
    <row r="90" spans="1:6" x14ac:dyDescent="0.3">
      <c r="A90" s="95">
        <v>45043</v>
      </c>
      <c r="B90" s="96">
        <v>0.38564814814814818</v>
      </c>
      <c r="C90" s="2">
        <v>6.28</v>
      </c>
      <c r="D90" s="2">
        <v>6.74</v>
      </c>
      <c r="E90" s="2">
        <v>24.41</v>
      </c>
      <c r="F90" s="2">
        <v>40.520000000000003</v>
      </c>
    </row>
    <row r="91" spans="1:6" x14ac:dyDescent="0.3">
      <c r="A91" s="95">
        <v>45043</v>
      </c>
      <c r="B91" s="96">
        <v>0.38634259259259257</v>
      </c>
      <c r="C91" s="2">
        <v>6.28</v>
      </c>
      <c r="D91" s="2">
        <v>6.74</v>
      </c>
      <c r="E91" s="2">
        <v>24.42</v>
      </c>
      <c r="F91" s="2">
        <v>40.42</v>
      </c>
    </row>
    <row r="92" spans="1:6" x14ac:dyDescent="0.3">
      <c r="A92" s="95">
        <v>45043</v>
      </c>
      <c r="B92" s="96">
        <v>0.38703703703703707</v>
      </c>
      <c r="C92" s="2">
        <v>6.28</v>
      </c>
      <c r="D92" s="2">
        <v>6.74</v>
      </c>
      <c r="E92" s="2">
        <v>24.41</v>
      </c>
      <c r="F92" s="2">
        <v>40.44</v>
      </c>
    </row>
    <row r="93" spans="1:6" x14ac:dyDescent="0.3">
      <c r="A93" s="95">
        <v>45043</v>
      </c>
      <c r="B93" s="96">
        <v>0.38773148148148145</v>
      </c>
      <c r="C93" s="2">
        <v>6.28</v>
      </c>
      <c r="D93" s="2">
        <v>6.74</v>
      </c>
      <c r="E93" s="2">
        <v>24.35</v>
      </c>
      <c r="F93" s="2">
        <v>40.43</v>
      </c>
    </row>
    <row r="94" spans="1:6" x14ac:dyDescent="0.3">
      <c r="A94" s="95">
        <v>45043</v>
      </c>
      <c r="B94" s="96">
        <v>0.38842592592592595</v>
      </c>
      <c r="C94" s="2">
        <v>6.28</v>
      </c>
      <c r="D94" s="2">
        <v>6.74</v>
      </c>
      <c r="E94" s="2">
        <v>24.35</v>
      </c>
      <c r="F94" s="2">
        <v>40.35</v>
      </c>
    </row>
    <row r="95" spans="1:6" x14ac:dyDescent="0.3">
      <c r="A95" s="95">
        <v>45043</v>
      </c>
      <c r="B95" s="96">
        <v>0.38912037037037034</v>
      </c>
      <c r="C95" s="2">
        <v>6.28</v>
      </c>
      <c r="D95" s="2">
        <v>6.74</v>
      </c>
      <c r="E95" s="2">
        <v>24.36</v>
      </c>
      <c r="F95" s="2">
        <v>40.28</v>
      </c>
    </row>
    <row r="96" spans="1:6" x14ac:dyDescent="0.3">
      <c r="A96" s="95">
        <v>45043</v>
      </c>
      <c r="B96" s="96">
        <v>0.38981481481481484</v>
      </c>
      <c r="C96" s="2">
        <v>6.28</v>
      </c>
      <c r="D96" s="2">
        <v>6.74</v>
      </c>
      <c r="E96" s="2">
        <v>24.37</v>
      </c>
      <c r="F96" s="2">
        <v>40.22</v>
      </c>
    </row>
    <row r="97" spans="1:6" x14ac:dyDescent="0.3">
      <c r="A97" s="95">
        <v>45043</v>
      </c>
      <c r="B97" s="96">
        <v>0.39050925925925922</v>
      </c>
      <c r="C97" s="2">
        <v>6.28</v>
      </c>
      <c r="D97" s="2">
        <v>6.74</v>
      </c>
      <c r="E97" s="2">
        <v>24.38</v>
      </c>
      <c r="F97" s="2">
        <v>40.18</v>
      </c>
    </row>
    <row r="98" spans="1:6" x14ac:dyDescent="0.3">
      <c r="A98" s="95">
        <v>45043</v>
      </c>
      <c r="B98" s="96">
        <v>0.39120370370370372</v>
      </c>
      <c r="C98" s="2">
        <v>6.28</v>
      </c>
      <c r="D98" s="2">
        <v>6.74</v>
      </c>
      <c r="E98" s="2">
        <v>24.38</v>
      </c>
      <c r="F98" s="2">
        <v>40.130000000000003</v>
      </c>
    </row>
    <row r="99" spans="1:6" x14ac:dyDescent="0.3">
      <c r="A99" s="95">
        <v>45043</v>
      </c>
      <c r="B99" s="96">
        <v>0.39189814814814811</v>
      </c>
      <c r="C99" s="2">
        <v>6.28</v>
      </c>
      <c r="D99" s="2">
        <v>6.74</v>
      </c>
      <c r="E99" s="2">
        <v>24.37</v>
      </c>
      <c r="F99" s="2">
        <v>40.21</v>
      </c>
    </row>
    <row r="100" spans="1:6" x14ac:dyDescent="0.3">
      <c r="A100" s="95">
        <v>45043</v>
      </c>
      <c r="B100" s="96">
        <v>0.3925925925925926</v>
      </c>
      <c r="C100" s="2">
        <v>6.28</v>
      </c>
      <c r="D100" s="2">
        <v>6.74</v>
      </c>
      <c r="E100" s="2">
        <v>24.37</v>
      </c>
      <c r="F100" s="2">
        <v>40.18</v>
      </c>
    </row>
    <row r="101" spans="1:6" x14ac:dyDescent="0.3">
      <c r="A101" s="95">
        <v>45043</v>
      </c>
      <c r="B101" s="96">
        <v>0.39328703703703699</v>
      </c>
      <c r="C101" s="2">
        <v>6.28</v>
      </c>
      <c r="D101" s="2">
        <v>6.74</v>
      </c>
      <c r="E101" s="2">
        <v>24.36</v>
      </c>
      <c r="F101" s="2">
        <v>40.18</v>
      </c>
    </row>
    <row r="102" spans="1:6" x14ac:dyDescent="0.3">
      <c r="A102" s="95">
        <v>45043</v>
      </c>
      <c r="B102" s="96">
        <v>0.39398148148148149</v>
      </c>
      <c r="C102" s="2">
        <v>6.28</v>
      </c>
      <c r="D102" s="2">
        <v>6.74</v>
      </c>
      <c r="E102" s="2">
        <v>24.36</v>
      </c>
      <c r="F102" s="2">
        <v>40.25</v>
      </c>
    </row>
    <row r="103" spans="1:6" x14ac:dyDescent="0.3">
      <c r="A103" s="95">
        <v>45043</v>
      </c>
      <c r="B103" s="96">
        <v>0.39467592592592587</v>
      </c>
      <c r="C103" s="2">
        <v>6.28</v>
      </c>
      <c r="D103" s="2">
        <v>6.74</v>
      </c>
      <c r="E103" s="2">
        <v>24.35</v>
      </c>
      <c r="F103" s="2">
        <v>40.28</v>
      </c>
    </row>
    <row r="104" spans="1:6" x14ac:dyDescent="0.3">
      <c r="A104" s="95">
        <v>45043</v>
      </c>
      <c r="B104" s="96">
        <v>0.39537037037037037</v>
      </c>
      <c r="C104" s="2">
        <v>6.28</v>
      </c>
      <c r="D104" s="2">
        <v>6.74</v>
      </c>
      <c r="E104" s="2">
        <v>24.37</v>
      </c>
      <c r="F104" s="2">
        <v>40.35</v>
      </c>
    </row>
    <row r="105" spans="1:6" x14ac:dyDescent="0.3">
      <c r="A105" s="95">
        <v>45043</v>
      </c>
      <c r="B105" s="96">
        <v>0.39606481481481487</v>
      </c>
      <c r="C105" s="2">
        <v>6.28</v>
      </c>
      <c r="D105" s="2">
        <v>6.74</v>
      </c>
      <c r="E105" s="2">
        <v>24.38</v>
      </c>
      <c r="F105" s="2">
        <v>40.42</v>
      </c>
    </row>
    <row r="106" spans="1:6" x14ac:dyDescent="0.3">
      <c r="A106" s="95">
        <v>45043</v>
      </c>
      <c r="B106" s="96">
        <v>0.39675925925925926</v>
      </c>
      <c r="C106" s="2">
        <v>6.28</v>
      </c>
      <c r="D106" s="2">
        <v>6.74</v>
      </c>
      <c r="E106" s="2">
        <v>24.35</v>
      </c>
      <c r="F106" s="2">
        <v>40.380000000000003</v>
      </c>
    </row>
    <row r="107" spans="1:6" x14ac:dyDescent="0.3">
      <c r="A107" s="95">
        <v>45043</v>
      </c>
      <c r="B107" s="96">
        <v>0.39745370370370375</v>
      </c>
      <c r="C107" s="2">
        <v>6.28</v>
      </c>
      <c r="D107" s="2">
        <v>6.74</v>
      </c>
      <c r="E107" s="2">
        <v>24.37</v>
      </c>
      <c r="F107" s="2">
        <v>40.31</v>
      </c>
    </row>
    <row r="108" spans="1:6" x14ac:dyDescent="0.3">
      <c r="A108" s="95">
        <v>45043</v>
      </c>
      <c r="B108" s="96">
        <v>0.39814814814814814</v>
      </c>
      <c r="C108" s="2">
        <v>6.28</v>
      </c>
      <c r="D108" s="2">
        <v>6.74</v>
      </c>
      <c r="E108" s="2">
        <v>24.37</v>
      </c>
      <c r="F108" s="2">
        <v>40.33</v>
      </c>
    </row>
    <row r="109" spans="1:6" x14ac:dyDescent="0.3">
      <c r="A109" s="95">
        <v>45043</v>
      </c>
      <c r="B109" s="96">
        <v>0.39884259259259264</v>
      </c>
      <c r="C109" s="2">
        <v>6.28</v>
      </c>
      <c r="D109" s="2">
        <v>6.74</v>
      </c>
      <c r="E109" s="2">
        <v>24.37</v>
      </c>
      <c r="F109" s="2">
        <v>40.44</v>
      </c>
    </row>
    <row r="110" spans="1:6" x14ac:dyDescent="0.3">
      <c r="A110" s="95">
        <v>45043</v>
      </c>
      <c r="B110" s="96">
        <v>0.39953703703703702</v>
      </c>
      <c r="C110" s="2">
        <v>6.28</v>
      </c>
      <c r="D110" s="2">
        <v>6.74</v>
      </c>
      <c r="E110" s="2">
        <v>24.35</v>
      </c>
      <c r="F110" s="2">
        <v>40.46</v>
      </c>
    </row>
    <row r="111" spans="1:6" x14ac:dyDescent="0.3">
      <c r="A111" s="95">
        <v>45043</v>
      </c>
      <c r="B111" s="96">
        <v>0.40023148148148152</v>
      </c>
      <c r="C111" s="2">
        <v>6.28</v>
      </c>
      <c r="D111" s="2">
        <v>6.74</v>
      </c>
      <c r="E111" s="2">
        <v>24.4</v>
      </c>
      <c r="F111" s="2">
        <v>40.340000000000003</v>
      </c>
    </row>
    <row r="112" spans="1:6" x14ac:dyDescent="0.3">
      <c r="A112" s="95">
        <v>45043</v>
      </c>
      <c r="B112" s="96">
        <v>0.40092592592592591</v>
      </c>
      <c r="C112" s="2">
        <v>6.28</v>
      </c>
      <c r="D112" s="2">
        <v>6.74</v>
      </c>
      <c r="E112" s="2">
        <v>24.42</v>
      </c>
      <c r="F112" s="2">
        <v>40.31</v>
      </c>
    </row>
    <row r="113" spans="1:6" x14ac:dyDescent="0.3">
      <c r="A113" s="95">
        <v>45043</v>
      </c>
      <c r="B113" s="96">
        <v>0.40162037037037041</v>
      </c>
      <c r="C113" s="2">
        <v>6.28</v>
      </c>
      <c r="D113" s="2">
        <v>6.74</v>
      </c>
      <c r="E113" s="2">
        <v>24.4</v>
      </c>
      <c r="F113" s="2">
        <v>40.46</v>
      </c>
    </row>
    <row r="114" spans="1:6" x14ac:dyDescent="0.3">
      <c r="A114" s="95">
        <v>45043</v>
      </c>
      <c r="B114" s="96">
        <v>0.40231481481481479</v>
      </c>
      <c r="C114" s="2">
        <v>6.28</v>
      </c>
      <c r="D114" s="2">
        <v>6.74</v>
      </c>
      <c r="E114" s="2">
        <v>24.39</v>
      </c>
      <c r="F114" s="2">
        <v>40.4</v>
      </c>
    </row>
    <row r="115" spans="1:6" x14ac:dyDescent="0.3">
      <c r="A115" s="95">
        <v>45043</v>
      </c>
      <c r="B115" s="96">
        <v>0.40300925925925929</v>
      </c>
      <c r="C115" s="2">
        <v>6.28</v>
      </c>
      <c r="D115" s="2">
        <v>6.74</v>
      </c>
      <c r="E115" s="2">
        <v>24.38</v>
      </c>
      <c r="F115" s="2">
        <v>40.270000000000003</v>
      </c>
    </row>
    <row r="116" spans="1:6" x14ac:dyDescent="0.3">
      <c r="A116" s="95">
        <v>45043</v>
      </c>
      <c r="B116" s="96">
        <v>0.40370370370370368</v>
      </c>
      <c r="C116" s="2">
        <v>6.28</v>
      </c>
      <c r="D116" s="2">
        <v>6.74</v>
      </c>
      <c r="E116" s="2">
        <v>24.39</v>
      </c>
      <c r="F116" s="2">
        <v>40.19</v>
      </c>
    </row>
    <row r="117" spans="1:6" x14ac:dyDescent="0.3">
      <c r="A117" s="95">
        <v>45043</v>
      </c>
      <c r="B117" s="96">
        <v>0.40439814814814817</v>
      </c>
      <c r="C117" s="2">
        <v>6.28</v>
      </c>
      <c r="D117" s="2">
        <v>6.74</v>
      </c>
      <c r="E117" s="2">
        <v>24.42</v>
      </c>
      <c r="F117" s="2">
        <v>40.229999999999997</v>
      </c>
    </row>
    <row r="118" spans="1:6" x14ac:dyDescent="0.3">
      <c r="A118" s="95">
        <v>45043</v>
      </c>
      <c r="B118" s="96">
        <v>0.40509259259259256</v>
      </c>
      <c r="C118" s="2">
        <v>6.28</v>
      </c>
      <c r="D118" s="2">
        <v>6.74</v>
      </c>
      <c r="E118" s="2">
        <v>24.42</v>
      </c>
      <c r="F118" s="2">
        <v>40.35</v>
      </c>
    </row>
    <row r="119" spans="1:6" x14ac:dyDescent="0.3">
      <c r="A119" s="95">
        <v>45043</v>
      </c>
      <c r="B119" s="96">
        <v>0.40578703703703706</v>
      </c>
      <c r="C119" s="2">
        <v>6.28</v>
      </c>
      <c r="D119" s="2">
        <v>6.74</v>
      </c>
      <c r="E119" s="2">
        <v>24.42</v>
      </c>
      <c r="F119" s="2">
        <v>40.270000000000003</v>
      </c>
    </row>
    <row r="120" spans="1:6" x14ac:dyDescent="0.3">
      <c r="A120" s="95">
        <v>45043</v>
      </c>
      <c r="B120" s="96">
        <v>0.4064814814814815</v>
      </c>
      <c r="C120" s="2">
        <v>6.28</v>
      </c>
      <c r="D120" s="2">
        <v>6.74</v>
      </c>
      <c r="E120" s="2">
        <v>24.43</v>
      </c>
      <c r="F120" s="2">
        <v>40.43</v>
      </c>
    </row>
    <row r="121" spans="1:6" x14ac:dyDescent="0.3">
      <c r="A121" s="95">
        <v>45043</v>
      </c>
      <c r="B121" s="96">
        <v>0.40717592592592594</v>
      </c>
      <c r="C121" s="2">
        <v>6.28</v>
      </c>
      <c r="D121" s="2">
        <v>6.74</v>
      </c>
      <c r="E121" s="2">
        <v>24.43</v>
      </c>
      <c r="F121" s="2">
        <v>40.69</v>
      </c>
    </row>
    <row r="122" spans="1:6" x14ac:dyDescent="0.3">
      <c r="A122" s="95">
        <v>45043</v>
      </c>
      <c r="B122" s="96">
        <v>0.40787037037037038</v>
      </c>
      <c r="C122" s="2">
        <v>6.28</v>
      </c>
      <c r="D122" s="2">
        <v>6.74</v>
      </c>
      <c r="E122" s="2">
        <v>24.43</v>
      </c>
      <c r="F122" s="2">
        <v>40.72</v>
      </c>
    </row>
    <row r="123" spans="1:6" x14ac:dyDescent="0.3">
      <c r="A123" s="95">
        <v>45043</v>
      </c>
      <c r="B123" s="96">
        <v>0.40856481481481483</v>
      </c>
      <c r="C123" s="2">
        <v>6.28</v>
      </c>
      <c r="D123" s="2">
        <v>6.74</v>
      </c>
      <c r="E123" s="2">
        <v>24.43</v>
      </c>
      <c r="F123" s="2">
        <v>40.56</v>
      </c>
    </row>
    <row r="124" spans="1:6" x14ac:dyDescent="0.3">
      <c r="A124" s="95">
        <v>45043</v>
      </c>
      <c r="B124" s="96">
        <v>0.40925925925925927</v>
      </c>
      <c r="C124" s="2">
        <v>6.28</v>
      </c>
      <c r="D124" s="2">
        <v>6.74</v>
      </c>
      <c r="E124" s="2">
        <v>24.43</v>
      </c>
      <c r="F124" s="2">
        <v>40.270000000000003</v>
      </c>
    </row>
    <row r="125" spans="1:6" x14ac:dyDescent="0.3">
      <c r="A125" s="95">
        <v>45043</v>
      </c>
      <c r="B125" s="96">
        <v>0.40995370370370371</v>
      </c>
      <c r="C125" s="2">
        <v>6.28</v>
      </c>
      <c r="D125" s="2">
        <v>6.74</v>
      </c>
      <c r="E125" s="2">
        <v>24.48</v>
      </c>
      <c r="F125" s="2">
        <v>40.19</v>
      </c>
    </row>
    <row r="126" spans="1:6" x14ac:dyDescent="0.3">
      <c r="A126" s="95">
        <v>45043</v>
      </c>
      <c r="B126" s="96">
        <v>0.41064814814814815</v>
      </c>
      <c r="C126" s="2">
        <v>6.28</v>
      </c>
      <c r="D126" s="2">
        <v>6.74</v>
      </c>
      <c r="E126" s="2">
        <v>24.51</v>
      </c>
      <c r="F126" s="2">
        <v>40.08</v>
      </c>
    </row>
    <row r="127" spans="1:6" x14ac:dyDescent="0.3">
      <c r="A127" s="95">
        <v>45043</v>
      </c>
      <c r="B127" s="96">
        <v>0.41134259259259259</v>
      </c>
      <c r="C127" s="2">
        <v>6.28</v>
      </c>
      <c r="D127" s="2">
        <v>6.74</v>
      </c>
      <c r="E127" s="2">
        <v>24.53</v>
      </c>
      <c r="F127" s="2">
        <v>40</v>
      </c>
    </row>
    <row r="128" spans="1:6" x14ac:dyDescent="0.3">
      <c r="A128" s="95">
        <v>45043</v>
      </c>
      <c r="B128" s="96">
        <v>0.41203703703703703</v>
      </c>
      <c r="C128" s="2">
        <v>6.28</v>
      </c>
      <c r="D128" s="2">
        <v>6.74</v>
      </c>
      <c r="E128" s="2">
        <v>24.54</v>
      </c>
      <c r="F128" s="2">
        <v>39.97</v>
      </c>
    </row>
    <row r="129" spans="1:6" x14ac:dyDescent="0.3">
      <c r="A129" s="95">
        <v>45043</v>
      </c>
      <c r="B129" s="96">
        <v>0.41273148148148148</v>
      </c>
      <c r="C129" s="2">
        <v>6.28</v>
      </c>
      <c r="D129" s="2">
        <v>6.74</v>
      </c>
      <c r="E129" s="2">
        <v>24.6</v>
      </c>
      <c r="F129" s="2">
        <v>39.93</v>
      </c>
    </row>
    <row r="130" spans="1:6" x14ac:dyDescent="0.3">
      <c r="A130" s="95">
        <v>45043</v>
      </c>
      <c r="B130" s="96">
        <v>0.41342592592592592</v>
      </c>
      <c r="C130" s="2">
        <v>6.28</v>
      </c>
      <c r="D130" s="2">
        <v>6.74</v>
      </c>
      <c r="E130" s="2">
        <v>24.67</v>
      </c>
      <c r="F130" s="2">
        <v>39.869999999999997</v>
      </c>
    </row>
    <row r="131" spans="1:6" x14ac:dyDescent="0.3">
      <c r="A131" s="95">
        <v>45043</v>
      </c>
      <c r="B131" s="96">
        <v>0.41412037037037036</v>
      </c>
      <c r="C131" s="2">
        <v>6.28</v>
      </c>
      <c r="D131" s="2">
        <v>6.74</v>
      </c>
      <c r="E131" s="2">
        <v>24.69</v>
      </c>
      <c r="F131" s="2">
        <v>39.97</v>
      </c>
    </row>
    <row r="132" spans="1:6" x14ac:dyDescent="0.3">
      <c r="A132" s="95">
        <v>45043</v>
      </c>
      <c r="B132" s="96">
        <v>0.4148148148148148</v>
      </c>
      <c r="C132" s="2">
        <v>6.28</v>
      </c>
      <c r="D132" s="2">
        <v>6.74</v>
      </c>
      <c r="E132" s="2">
        <v>24.71</v>
      </c>
      <c r="F132" s="2">
        <v>39.99</v>
      </c>
    </row>
    <row r="133" spans="1:6" x14ac:dyDescent="0.3">
      <c r="A133" s="95">
        <v>45043</v>
      </c>
      <c r="B133" s="96">
        <v>0.41550925925925924</v>
      </c>
      <c r="C133" s="2">
        <v>6.28</v>
      </c>
      <c r="D133" s="2">
        <v>6.74</v>
      </c>
      <c r="E133" s="2">
        <v>24.72</v>
      </c>
      <c r="F133" s="2">
        <v>39.880000000000003</v>
      </c>
    </row>
    <row r="134" spans="1:6" x14ac:dyDescent="0.3">
      <c r="A134" s="95">
        <v>45043</v>
      </c>
      <c r="B134" s="96">
        <v>0.41620370370370369</v>
      </c>
      <c r="C134" s="2">
        <v>6.28</v>
      </c>
      <c r="D134" s="2">
        <v>6.74</v>
      </c>
      <c r="E134" s="2">
        <v>24.72</v>
      </c>
      <c r="F134" s="2">
        <v>39.869999999999997</v>
      </c>
    </row>
    <row r="135" spans="1:6" x14ac:dyDescent="0.3">
      <c r="A135" s="95">
        <v>45043</v>
      </c>
      <c r="B135" s="96">
        <v>0.41689814814814818</v>
      </c>
      <c r="C135" s="2">
        <v>6.28</v>
      </c>
      <c r="D135" s="2">
        <v>6.74</v>
      </c>
      <c r="E135" s="2">
        <v>24.72</v>
      </c>
      <c r="F135" s="2">
        <v>39.82</v>
      </c>
    </row>
    <row r="136" spans="1:6" x14ac:dyDescent="0.3">
      <c r="A136" s="95">
        <v>45043</v>
      </c>
      <c r="B136" s="96">
        <v>0.41759259259259257</v>
      </c>
      <c r="C136" s="2">
        <v>6.28</v>
      </c>
      <c r="D136" s="2">
        <v>6.74</v>
      </c>
      <c r="E136" s="2">
        <v>24.73</v>
      </c>
      <c r="F136" s="2">
        <v>39.99</v>
      </c>
    </row>
    <row r="137" spans="1:6" x14ac:dyDescent="0.3">
      <c r="A137" s="95">
        <v>45043</v>
      </c>
      <c r="B137" s="96">
        <v>0.41828703703703707</v>
      </c>
      <c r="C137" s="2">
        <v>6.28</v>
      </c>
      <c r="D137" s="2">
        <v>6.74</v>
      </c>
      <c r="E137" s="2">
        <v>24.72</v>
      </c>
      <c r="F137" s="2">
        <v>40.229999999999997</v>
      </c>
    </row>
    <row r="138" spans="1:6" x14ac:dyDescent="0.3">
      <c r="A138" s="95">
        <v>45043</v>
      </c>
      <c r="B138" s="96">
        <v>0.41898148148148145</v>
      </c>
      <c r="C138" s="2">
        <v>6.28</v>
      </c>
      <c r="D138" s="2">
        <v>6.74</v>
      </c>
      <c r="E138" s="2">
        <v>24.73</v>
      </c>
      <c r="F138" s="2">
        <v>40.28</v>
      </c>
    </row>
    <row r="139" spans="1:6" x14ac:dyDescent="0.3">
      <c r="A139" s="95">
        <v>45043</v>
      </c>
      <c r="B139" s="96">
        <v>0.41967592592592595</v>
      </c>
      <c r="C139" s="2">
        <v>6.28</v>
      </c>
      <c r="D139" s="2">
        <v>6.74</v>
      </c>
      <c r="E139" s="2">
        <v>24.73</v>
      </c>
      <c r="F139" s="2">
        <v>40.119999999999997</v>
      </c>
    </row>
    <row r="140" spans="1:6" x14ac:dyDescent="0.3">
      <c r="A140" s="95">
        <v>45043</v>
      </c>
      <c r="B140" s="96">
        <v>0.42037037037037034</v>
      </c>
      <c r="C140" s="2">
        <v>6.28</v>
      </c>
      <c r="D140" s="2">
        <v>6.74</v>
      </c>
      <c r="E140" s="2">
        <v>24.72</v>
      </c>
      <c r="F140" s="2">
        <v>40.01</v>
      </c>
    </row>
    <row r="141" spans="1:6" x14ac:dyDescent="0.3">
      <c r="A141" s="95">
        <v>45043</v>
      </c>
      <c r="B141" s="96">
        <v>0.42106481481481484</v>
      </c>
      <c r="C141" s="2">
        <v>6.28</v>
      </c>
      <c r="D141" s="2">
        <v>6.74</v>
      </c>
      <c r="E141" s="2">
        <v>24.72</v>
      </c>
      <c r="F141" s="2">
        <v>39.89</v>
      </c>
    </row>
    <row r="142" spans="1:6" x14ac:dyDescent="0.3">
      <c r="A142" s="95">
        <v>45043</v>
      </c>
      <c r="B142" s="96">
        <v>0.42175925925925922</v>
      </c>
      <c r="C142" s="2">
        <v>6.28</v>
      </c>
      <c r="D142" s="2">
        <v>6.74</v>
      </c>
      <c r="E142" s="2">
        <v>24.72</v>
      </c>
      <c r="F142" s="2">
        <v>39.89</v>
      </c>
    </row>
    <row r="143" spans="1:6" x14ac:dyDescent="0.3">
      <c r="A143" s="95">
        <v>45043</v>
      </c>
      <c r="B143" s="96">
        <v>0.42245370370370372</v>
      </c>
      <c r="C143" s="2">
        <v>6.28</v>
      </c>
      <c r="D143" s="2">
        <v>6.74</v>
      </c>
      <c r="E143" s="2">
        <v>24.72</v>
      </c>
      <c r="F143" s="2">
        <v>39.96</v>
      </c>
    </row>
    <row r="144" spans="1:6" x14ac:dyDescent="0.3">
      <c r="A144" s="95">
        <v>45043</v>
      </c>
      <c r="B144" s="96">
        <v>0.42314814814814811</v>
      </c>
      <c r="C144" s="2">
        <v>6.28</v>
      </c>
      <c r="D144" s="2">
        <v>6.74</v>
      </c>
      <c r="E144" s="2">
        <v>24.71</v>
      </c>
      <c r="F144" s="2">
        <v>40.04</v>
      </c>
    </row>
    <row r="145" spans="1:6" x14ac:dyDescent="0.3">
      <c r="A145" s="95">
        <v>45043</v>
      </c>
      <c r="B145" s="96">
        <v>0.4238425925925926</v>
      </c>
      <c r="C145" s="2">
        <v>6.28</v>
      </c>
      <c r="D145" s="2">
        <v>6.74</v>
      </c>
      <c r="E145" s="2">
        <v>24.69</v>
      </c>
      <c r="F145" s="2">
        <v>40.04</v>
      </c>
    </row>
    <row r="146" spans="1:6" x14ac:dyDescent="0.3">
      <c r="A146" s="95">
        <v>45043</v>
      </c>
      <c r="B146" s="96">
        <v>0.42453703703703699</v>
      </c>
      <c r="C146" s="2">
        <v>6.28</v>
      </c>
      <c r="D146" s="2">
        <v>6.74</v>
      </c>
      <c r="E146" s="2">
        <v>24.68</v>
      </c>
      <c r="F146" s="2">
        <v>40.03</v>
      </c>
    </row>
    <row r="147" spans="1:6" x14ac:dyDescent="0.3">
      <c r="A147" s="95">
        <v>45043</v>
      </c>
      <c r="B147" s="96">
        <v>0.42523148148148149</v>
      </c>
      <c r="C147" s="2">
        <v>6.28</v>
      </c>
      <c r="D147" s="2">
        <v>6.74</v>
      </c>
      <c r="E147" s="2">
        <v>24.64</v>
      </c>
      <c r="F147" s="2">
        <v>40.03</v>
      </c>
    </row>
    <row r="148" spans="1:6" x14ac:dyDescent="0.3">
      <c r="A148" s="95">
        <v>45043</v>
      </c>
      <c r="B148" s="96">
        <v>0.42592592592592587</v>
      </c>
      <c r="C148" s="2">
        <v>6.28</v>
      </c>
      <c r="D148" s="2">
        <v>6.74</v>
      </c>
      <c r="E148" s="2">
        <v>24.54</v>
      </c>
      <c r="F148" s="2">
        <v>40.270000000000003</v>
      </c>
    </row>
    <row r="149" spans="1:6" x14ac:dyDescent="0.3">
      <c r="A149" s="95">
        <v>45043</v>
      </c>
      <c r="B149" s="96">
        <v>0.42662037037037037</v>
      </c>
      <c r="C149" s="2">
        <v>6.28</v>
      </c>
      <c r="D149" s="2">
        <v>6.74</v>
      </c>
      <c r="E149" s="2">
        <v>24.5</v>
      </c>
      <c r="F149" s="2">
        <v>40.630000000000003</v>
      </c>
    </row>
    <row r="150" spans="1:6" x14ac:dyDescent="0.3">
      <c r="A150" s="95">
        <v>45043</v>
      </c>
      <c r="B150" s="96">
        <v>0.42731481481481487</v>
      </c>
      <c r="C150" s="2">
        <v>6.28</v>
      </c>
      <c r="D150" s="2">
        <v>6.74</v>
      </c>
      <c r="E150" s="2">
        <v>24.45</v>
      </c>
      <c r="F150" s="2">
        <v>40.869999999999997</v>
      </c>
    </row>
    <row r="151" spans="1:6" x14ac:dyDescent="0.3">
      <c r="A151" s="95">
        <v>45043</v>
      </c>
      <c r="B151" s="96">
        <v>0.42800925925925926</v>
      </c>
      <c r="C151" s="2">
        <v>6.28</v>
      </c>
      <c r="D151" s="2">
        <v>6.74</v>
      </c>
      <c r="E151" s="2">
        <v>24.46</v>
      </c>
      <c r="F151" s="2">
        <v>40.97</v>
      </c>
    </row>
    <row r="152" spans="1:6" x14ac:dyDescent="0.3">
      <c r="A152" s="95">
        <v>45043</v>
      </c>
      <c r="B152" s="96">
        <v>0.42870370370370375</v>
      </c>
      <c r="C152" s="2">
        <v>6.28</v>
      </c>
      <c r="D152" s="2">
        <v>6.74</v>
      </c>
      <c r="E152" s="2">
        <v>24.48</v>
      </c>
      <c r="F152" s="2">
        <v>40.97</v>
      </c>
    </row>
    <row r="153" spans="1:6" x14ac:dyDescent="0.3">
      <c r="A153" s="95">
        <v>45043</v>
      </c>
      <c r="B153" s="96">
        <v>0.42939814814814814</v>
      </c>
      <c r="C153" s="2">
        <v>6.28</v>
      </c>
      <c r="D153" s="2">
        <v>6.74</v>
      </c>
      <c r="E153" s="2">
        <v>24.49</v>
      </c>
      <c r="F153" s="2">
        <v>40.98</v>
      </c>
    </row>
    <row r="154" spans="1:6" x14ac:dyDescent="0.3">
      <c r="A154" s="95">
        <v>45043</v>
      </c>
      <c r="B154" s="96">
        <v>0.43009259259259264</v>
      </c>
      <c r="C154" s="2">
        <v>6.28</v>
      </c>
      <c r="D154" s="2">
        <v>6.74</v>
      </c>
      <c r="E154" s="2">
        <v>24.51</v>
      </c>
      <c r="F154" s="2">
        <v>40.98</v>
      </c>
    </row>
    <row r="155" spans="1:6" x14ac:dyDescent="0.3">
      <c r="A155" s="95">
        <v>45043</v>
      </c>
      <c r="B155" s="96">
        <v>0.43078703703703702</v>
      </c>
      <c r="C155" s="2">
        <v>6.28</v>
      </c>
      <c r="D155" s="2">
        <v>6.74</v>
      </c>
      <c r="E155" s="2">
        <v>24.55</v>
      </c>
      <c r="F155" s="2">
        <v>40.950000000000003</v>
      </c>
    </row>
    <row r="156" spans="1:6" x14ac:dyDescent="0.3">
      <c r="A156" s="95">
        <v>45043</v>
      </c>
      <c r="B156" s="96">
        <v>0.43148148148148152</v>
      </c>
      <c r="C156" s="2">
        <v>6.28</v>
      </c>
      <c r="D156" s="2">
        <v>6.74</v>
      </c>
      <c r="E156" s="2">
        <v>24.65</v>
      </c>
      <c r="F156" s="2">
        <v>40.950000000000003</v>
      </c>
    </row>
    <row r="157" spans="1:6" x14ac:dyDescent="0.3">
      <c r="A157" s="95">
        <v>45043</v>
      </c>
      <c r="B157" s="96">
        <v>0.43217592592592591</v>
      </c>
      <c r="C157" s="2">
        <v>6.28</v>
      </c>
      <c r="D157" s="2">
        <v>6.74</v>
      </c>
      <c r="E157" s="2">
        <v>24.71</v>
      </c>
      <c r="F157" s="2">
        <v>40.869999999999997</v>
      </c>
    </row>
    <row r="158" spans="1:6" x14ac:dyDescent="0.3">
      <c r="A158" s="95">
        <v>45043</v>
      </c>
      <c r="B158" s="96">
        <v>0.43287037037037041</v>
      </c>
      <c r="C158" s="2">
        <v>6.28</v>
      </c>
      <c r="D158" s="2">
        <v>6.74</v>
      </c>
      <c r="E158" s="2">
        <v>24.72</v>
      </c>
      <c r="F158" s="2">
        <v>40.78</v>
      </c>
    </row>
    <row r="159" spans="1:6" x14ac:dyDescent="0.3">
      <c r="A159" s="95">
        <v>45043</v>
      </c>
      <c r="B159" s="96">
        <v>0.43356481481481479</v>
      </c>
      <c r="C159" s="2">
        <v>6.28</v>
      </c>
      <c r="D159" s="2">
        <v>6.74</v>
      </c>
      <c r="E159" s="2">
        <v>24.72</v>
      </c>
      <c r="F159" s="2">
        <v>40.74</v>
      </c>
    </row>
    <row r="160" spans="1:6" x14ac:dyDescent="0.3">
      <c r="A160" s="95">
        <v>45043</v>
      </c>
      <c r="B160" s="96">
        <v>0.43425925925925929</v>
      </c>
      <c r="C160" s="2">
        <v>6.28</v>
      </c>
      <c r="D160" s="2">
        <v>6.74</v>
      </c>
      <c r="E160" s="2">
        <v>24.72</v>
      </c>
      <c r="F160" s="2">
        <v>40.68</v>
      </c>
    </row>
    <row r="161" spans="1:6" x14ac:dyDescent="0.3">
      <c r="A161" s="95">
        <v>45043</v>
      </c>
      <c r="B161" s="96">
        <v>0.43495370370370368</v>
      </c>
      <c r="C161" s="2">
        <v>6.28</v>
      </c>
      <c r="D161" s="2">
        <v>6.74</v>
      </c>
      <c r="E161" s="2">
        <v>24.72</v>
      </c>
      <c r="F161" s="2">
        <v>40.479999999999997</v>
      </c>
    </row>
    <row r="162" spans="1:6" x14ac:dyDescent="0.3">
      <c r="A162" s="95">
        <v>45043</v>
      </c>
      <c r="B162" s="96">
        <v>0.43564814814814817</v>
      </c>
      <c r="C162" s="2">
        <v>6.28</v>
      </c>
      <c r="D162" s="2">
        <v>6.74</v>
      </c>
      <c r="E162" s="2">
        <v>24.72</v>
      </c>
      <c r="F162" s="2">
        <v>40.42</v>
      </c>
    </row>
    <row r="163" spans="1:6" x14ac:dyDescent="0.3">
      <c r="A163" s="95">
        <v>45043</v>
      </c>
      <c r="B163" s="96">
        <v>0.43634259259259256</v>
      </c>
      <c r="C163" s="2">
        <v>6.28</v>
      </c>
      <c r="D163" s="2">
        <v>6.74</v>
      </c>
      <c r="E163" s="2">
        <v>24.72</v>
      </c>
      <c r="F163" s="2">
        <v>40.340000000000003</v>
      </c>
    </row>
    <row r="164" spans="1:6" x14ac:dyDescent="0.3">
      <c r="A164" s="95">
        <v>45043</v>
      </c>
      <c r="B164" s="96">
        <v>0.43703703703703706</v>
      </c>
      <c r="C164" s="2">
        <v>6.28</v>
      </c>
      <c r="D164" s="2">
        <v>6.74</v>
      </c>
      <c r="E164" s="2">
        <v>24.72</v>
      </c>
      <c r="F164" s="2">
        <v>40.32</v>
      </c>
    </row>
    <row r="165" spans="1:6" x14ac:dyDescent="0.3">
      <c r="A165" s="95">
        <v>45043</v>
      </c>
      <c r="B165" s="96">
        <v>0.4377314814814815</v>
      </c>
      <c r="C165" s="2">
        <v>6.28</v>
      </c>
      <c r="D165" s="2">
        <v>6.74</v>
      </c>
      <c r="E165" s="2">
        <v>24.72</v>
      </c>
      <c r="F165" s="2">
        <v>40.32</v>
      </c>
    </row>
    <row r="166" spans="1:6" x14ac:dyDescent="0.3">
      <c r="A166" s="95">
        <v>45043</v>
      </c>
      <c r="B166" s="96">
        <v>0.43842592592592594</v>
      </c>
      <c r="C166" s="2">
        <v>6.28</v>
      </c>
      <c r="D166" s="2">
        <v>6.74</v>
      </c>
      <c r="E166" s="2">
        <v>24.72</v>
      </c>
      <c r="F166" s="2">
        <v>40.25</v>
      </c>
    </row>
    <row r="167" spans="1:6" x14ac:dyDescent="0.3">
      <c r="A167" s="95">
        <v>45043</v>
      </c>
      <c r="B167" s="96">
        <v>0.43912037037037038</v>
      </c>
      <c r="C167" s="2">
        <v>6.28</v>
      </c>
      <c r="D167" s="2">
        <v>6.74</v>
      </c>
      <c r="E167" s="2">
        <v>24.72</v>
      </c>
      <c r="F167" s="2">
        <v>40.21</v>
      </c>
    </row>
    <row r="168" spans="1:6" x14ac:dyDescent="0.3">
      <c r="A168" s="95">
        <v>45043</v>
      </c>
      <c r="B168" s="96">
        <v>0.43981481481481483</v>
      </c>
      <c r="C168" s="2">
        <v>6.28</v>
      </c>
      <c r="D168" s="2">
        <v>6.74</v>
      </c>
      <c r="E168" s="2">
        <v>24.71</v>
      </c>
      <c r="F168" s="2">
        <v>40.15</v>
      </c>
    </row>
    <row r="169" spans="1:6" x14ac:dyDescent="0.3">
      <c r="A169" s="95">
        <v>45043</v>
      </c>
      <c r="B169" s="96">
        <v>0.44050925925925927</v>
      </c>
      <c r="C169" s="2">
        <v>6.28</v>
      </c>
      <c r="D169" s="2">
        <v>6.74</v>
      </c>
      <c r="E169" s="2">
        <v>24.71</v>
      </c>
      <c r="F169" s="2">
        <v>40.119999999999997</v>
      </c>
    </row>
    <row r="170" spans="1:6" x14ac:dyDescent="0.3">
      <c r="A170" s="95">
        <v>45043</v>
      </c>
      <c r="B170" s="96">
        <v>0.44120370370370371</v>
      </c>
      <c r="C170" s="2">
        <v>6.28</v>
      </c>
      <c r="D170" s="2">
        <v>6.74</v>
      </c>
      <c r="E170" s="2">
        <v>24.71</v>
      </c>
      <c r="F170" s="2">
        <v>40.14</v>
      </c>
    </row>
    <row r="171" spans="1:6" x14ac:dyDescent="0.3">
      <c r="A171" s="95">
        <v>45043</v>
      </c>
      <c r="B171" s="96">
        <v>0.44189814814814815</v>
      </c>
      <c r="C171" s="2">
        <v>6.28</v>
      </c>
      <c r="D171" s="2">
        <v>6.74</v>
      </c>
      <c r="E171" s="2">
        <v>24.71</v>
      </c>
      <c r="F171" s="2">
        <v>40.19</v>
      </c>
    </row>
    <row r="172" spans="1:6" x14ac:dyDescent="0.3">
      <c r="A172" s="95">
        <v>45043</v>
      </c>
      <c r="B172" s="96">
        <v>0.44259259259259259</v>
      </c>
      <c r="C172" s="2">
        <v>6.28</v>
      </c>
      <c r="D172" s="2">
        <v>6.74</v>
      </c>
      <c r="E172" s="2">
        <v>24.72</v>
      </c>
      <c r="F172" s="2">
        <v>40.24</v>
      </c>
    </row>
    <row r="173" spans="1:6" x14ac:dyDescent="0.3">
      <c r="A173" s="95">
        <v>45043</v>
      </c>
      <c r="B173" s="96">
        <v>0.44328703703703703</v>
      </c>
      <c r="C173" s="2">
        <v>6.28</v>
      </c>
      <c r="D173" s="2">
        <v>6.74</v>
      </c>
      <c r="E173" s="2">
        <v>24.72</v>
      </c>
      <c r="F173" s="2">
        <v>40.31</v>
      </c>
    </row>
    <row r="174" spans="1:6" x14ac:dyDescent="0.3">
      <c r="A174" s="95">
        <v>45043</v>
      </c>
      <c r="B174" s="96">
        <v>0.44398148148148148</v>
      </c>
      <c r="C174" s="2">
        <v>6.28</v>
      </c>
      <c r="D174" s="2">
        <v>6.74</v>
      </c>
      <c r="E174" s="2">
        <v>24.72</v>
      </c>
      <c r="F174" s="2">
        <v>40.32</v>
      </c>
    </row>
    <row r="175" spans="1:6" x14ac:dyDescent="0.3">
      <c r="A175" s="95">
        <v>45043</v>
      </c>
      <c r="B175" s="96">
        <v>0.44467592592592592</v>
      </c>
      <c r="C175" s="2">
        <v>6.28</v>
      </c>
      <c r="D175" s="2">
        <v>6.74</v>
      </c>
      <c r="E175" s="2">
        <v>24.71</v>
      </c>
      <c r="F175" s="2">
        <v>40.369999999999997</v>
      </c>
    </row>
    <row r="176" spans="1:6" x14ac:dyDescent="0.3">
      <c r="A176" s="95">
        <v>45043</v>
      </c>
      <c r="B176" s="96">
        <v>0.44537037037037036</v>
      </c>
      <c r="C176" s="2">
        <v>6.28</v>
      </c>
      <c r="D176" s="2">
        <v>6.74</v>
      </c>
      <c r="E176" s="2">
        <v>24.71</v>
      </c>
      <c r="F176" s="2">
        <v>40.369999999999997</v>
      </c>
    </row>
    <row r="177" spans="1:6" x14ac:dyDescent="0.3">
      <c r="A177" s="95">
        <v>45043</v>
      </c>
      <c r="B177" s="96">
        <v>0.4460648148148148</v>
      </c>
      <c r="C177" s="2">
        <v>6.28</v>
      </c>
      <c r="D177" s="2">
        <v>6.74</v>
      </c>
      <c r="E177" s="2">
        <v>24.71</v>
      </c>
      <c r="F177" s="2">
        <v>40.31</v>
      </c>
    </row>
    <row r="178" spans="1:6" x14ac:dyDescent="0.3">
      <c r="A178" s="95">
        <v>45043</v>
      </c>
      <c r="B178" s="96">
        <v>0.44675925925925924</v>
      </c>
      <c r="C178" s="2">
        <v>6.28</v>
      </c>
      <c r="D178" s="2">
        <v>6.74</v>
      </c>
      <c r="E178" s="2">
        <v>24.71</v>
      </c>
      <c r="F178" s="2">
        <v>40.270000000000003</v>
      </c>
    </row>
    <row r="179" spans="1:6" x14ac:dyDescent="0.3">
      <c r="A179" s="95">
        <v>45043</v>
      </c>
      <c r="B179" s="96">
        <v>0.44745370370370369</v>
      </c>
      <c r="C179" s="2">
        <v>6.28</v>
      </c>
      <c r="D179" s="2">
        <v>6.74</v>
      </c>
      <c r="E179" s="2">
        <v>24.71</v>
      </c>
      <c r="F179" s="2">
        <v>40.159999999999997</v>
      </c>
    </row>
    <row r="180" spans="1:6" x14ac:dyDescent="0.3">
      <c r="A180" s="95">
        <v>45043</v>
      </c>
      <c r="B180" s="96">
        <v>0.44814814814814818</v>
      </c>
      <c r="C180" s="2">
        <v>6.28</v>
      </c>
      <c r="D180" s="2">
        <v>6.74</v>
      </c>
      <c r="E180" s="2">
        <v>24.71</v>
      </c>
      <c r="F180" s="2">
        <v>40.21</v>
      </c>
    </row>
    <row r="181" spans="1:6" x14ac:dyDescent="0.3">
      <c r="A181" s="95">
        <v>45043</v>
      </c>
      <c r="B181" s="96">
        <v>0.44884259259259257</v>
      </c>
      <c r="C181" s="2">
        <v>6.28</v>
      </c>
      <c r="D181" s="2">
        <v>6.74</v>
      </c>
      <c r="E181" s="2">
        <v>24.71</v>
      </c>
      <c r="F181" s="2">
        <v>40.28</v>
      </c>
    </row>
    <row r="182" spans="1:6" x14ac:dyDescent="0.3">
      <c r="A182" s="95">
        <v>45043</v>
      </c>
      <c r="B182" s="96">
        <v>0.44953703703703707</v>
      </c>
      <c r="C182" s="2">
        <v>6.28</v>
      </c>
      <c r="D182" s="2">
        <v>6.74</v>
      </c>
      <c r="E182" s="2">
        <v>24.71</v>
      </c>
      <c r="F182" s="2">
        <v>40.270000000000003</v>
      </c>
    </row>
    <row r="183" spans="1:6" x14ac:dyDescent="0.3">
      <c r="A183" s="95">
        <v>45043</v>
      </c>
      <c r="B183" s="96">
        <v>0.45023148148148145</v>
      </c>
      <c r="C183" s="2">
        <v>6.28</v>
      </c>
      <c r="D183" s="2">
        <v>6.74</v>
      </c>
      <c r="E183" s="2">
        <v>24.71</v>
      </c>
      <c r="F183" s="2">
        <v>40.35</v>
      </c>
    </row>
    <row r="184" spans="1:6" x14ac:dyDescent="0.3">
      <c r="A184" s="95">
        <v>45043</v>
      </c>
      <c r="B184" s="96">
        <v>0.45092592592592595</v>
      </c>
      <c r="C184" s="2">
        <v>6.28</v>
      </c>
      <c r="D184" s="2">
        <v>6.74</v>
      </c>
      <c r="E184" s="2">
        <v>24.71</v>
      </c>
      <c r="F184" s="2">
        <v>40.340000000000003</v>
      </c>
    </row>
    <row r="185" spans="1:6" x14ac:dyDescent="0.3">
      <c r="A185" s="95">
        <v>45043</v>
      </c>
      <c r="B185" s="96">
        <v>0.45162037037037034</v>
      </c>
      <c r="C185" s="2">
        <v>6.28</v>
      </c>
      <c r="D185" s="2">
        <v>6.74</v>
      </c>
      <c r="E185" s="2">
        <v>24.71</v>
      </c>
      <c r="F185" s="2">
        <v>40.42</v>
      </c>
    </row>
    <row r="186" spans="1:6" x14ac:dyDescent="0.3">
      <c r="A186" s="95">
        <v>45043</v>
      </c>
      <c r="B186" s="96">
        <v>0.45231481481481484</v>
      </c>
      <c r="C186" s="2">
        <v>6.28</v>
      </c>
      <c r="D186" s="2">
        <v>6.74</v>
      </c>
      <c r="E186" s="2">
        <v>24.71</v>
      </c>
      <c r="F186" s="2">
        <v>40.47</v>
      </c>
    </row>
    <row r="187" spans="1:6" x14ac:dyDescent="0.3">
      <c r="A187" s="95">
        <v>45043</v>
      </c>
      <c r="B187" s="96">
        <v>0.45300925925925922</v>
      </c>
      <c r="C187" s="2">
        <v>6.28</v>
      </c>
      <c r="D187" s="2">
        <v>6.74</v>
      </c>
      <c r="E187" s="2">
        <v>24.7</v>
      </c>
      <c r="F187" s="2">
        <v>40.5</v>
      </c>
    </row>
    <row r="188" spans="1:6" x14ac:dyDescent="0.3">
      <c r="A188" s="95">
        <v>45043</v>
      </c>
      <c r="B188" s="96">
        <v>0.45370370370370372</v>
      </c>
      <c r="C188" s="2">
        <v>6.28</v>
      </c>
      <c r="D188" s="2">
        <v>6.74</v>
      </c>
      <c r="E188" s="2">
        <v>24.65</v>
      </c>
      <c r="F188" s="2">
        <v>40.42</v>
      </c>
    </row>
    <row r="189" spans="1:6" x14ac:dyDescent="0.3">
      <c r="A189" s="95">
        <v>45043</v>
      </c>
      <c r="B189" s="96">
        <v>0.45439814814814811</v>
      </c>
      <c r="C189" s="2">
        <v>6.28</v>
      </c>
      <c r="D189" s="2">
        <v>6.74</v>
      </c>
      <c r="E189" s="2">
        <v>24.65</v>
      </c>
      <c r="F189" s="2">
        <v>40.450000000000003</v>
      </c>
    </row>
    <row r="190" spans="1:6" x14ac:dyDescent="0.3">
      <c r="A190" s="95">
        <v>45043</v>
      </c>
      <c r="B190" s="96">
        <v>0.4550925925925926</v>
      </c>
      <c r="C190" s="2">
        <v>6.28</v>
      </c>
      <c r="D190" s="2">
        <v>6.74</v>
      </c>
      <c r="E190" s="2">
        <v>24.63</v>
      </c>
      <c r="F190" s="2">
        <v>40.43</v>
      </c>
    </row>
    <row r="191" spans="1:6" x14ac:dyDescent="0.3">
      <c r="A191" s="95">
        <v>45043</v>
      </c>
      <c r="B191" s="96">
        <v>0.45578703703703699</v>
      </c>
      <c r="C191" s="2">
        <v>6.28</v>
      </c>
      <c r="D191" s="2">
        <v>6.74</v>
      </c>
      <c r="E191" s="2">
        <v>24.61</v>
      </c>
      <c r="F191" s="2">
        <v>40.4</v>
      </c>
    </row>
    <row r="192" spans="1:6" x14ac:dyDescent="0.3">
      <c r="A192" s="95">
        <v>45043</v>
      </c>
      <c r="B192" s="96">
        <v>0.45648148148148149</v>
      </c>
      <c r="C192" s="2">
        <v>6.28</v>
      </c>
      <c r="D192" s="2">
        <v>6.74</v>
      </c>
      <c r="E192" s="2">
        <v>24.64</v>
      </c>
      <c r="F192" s="2">
        <v>40.450000000000003</v>
      </c>
    </row>
    <row r="193" spans="1:6" x14ac:dyDescent="0.3">
      <c r="A193" s="95">
        <v>45043</v>
      </c>
      <c r="B193" s="96">
        <v>0.45717592592592587</v>
      </c>
      <c r="C193" s="2">
        <v>6.28</v>
      </c>
      <c r="D193" s="2">
        <v>6.74</v>
      </c>
      <c r="E193" s="2">
        <v>24.57</v>
      </c>
      <c r="F193" s="2">
        <v>40.450000000000003</v>
      </c>
    </row>
    <row r="194" spans="1:6" x14ac:dyDescent="0.3">
      <c r="A194" s="95">
        <v>45043</v>
      </c>
      <c r="B194" s="96">
        <v>0.45787037037037037</v>
      </c>
      <c r="C194" s="2">
        <v>6.28</v>
      </c>
      <c r="D194" s="2">
        <v>6.74</v>
      </c>
      <c r="E194" s="2">
        <v>24.55</v>
      </c>
      <c r="F194" s="2">
        <v>40.53</v>
      </c>
    </row>
    <row r="195" spans="1:6" x14ac:dyDescent="0.3">
      <c r="A195" s="95">
        <v>45043</v>
      </c>
      <c r="B195" s="96">
        <v>0.45856481481481487</v>
      </c>
      <c r="C195" s="2">
        <v>6.28</v>
      </c>
      <c r="D195" s="2">
        <v>6.74</v>
      </c>
      <c r="E195" s="2">
        <v>24.54</v>
      </c>
      <c r="F195" s="2">
        <v>40.619999999999997</v>
      </c>
    </row>
    <row r="196" spans="1:6" x14ac:dyDescent="0.3">
      <c r="A196" s="95">
        <v>45043</v>
      </c>
      <c r="B196" s="96">
        <v>0.45925925925925926</v>
      </c>
      <c r="C196" s="2">
        <v>6.28</v>
      </c>
      <c r="D196" s="2">
        <v>6.74</v>
      </c>
      <c r="E196" s="2">
        <v>24.5</v>
      </c>
      <c r="F196" s="2">
        <v>40.51</v>
      </c>
    </row>
    <row r="197" spans="1:6" x14ac:dyDescent="0.3">
      <c r="A197" s="95">
        <v>45043</v>
      </c>
      <c r="B197" s="96">
        <v>0.45995370370370375</v>
      </c>
      <c r="C197" s="2">
        <v>6.28</v>
      </c>
      <c r="D197" s="2">
        <v>6.74</v>
      </c>
      <c r="E197" s="2">
        <v>24.49</v>
      </c>
      <c r="F197" s="2">
        <v>40.6</v>
      </c>
    </row>
    <row r="198" spans="1:6" x14ac:dyDescent="0.3">
      <c r="A198" s="95">
        <v>45043</v>
      </c>
      <c r="B198" s="96">
        <v>0.46064814814814814</v>
      </c>
      <c r="C198" s="2">
        <v>6.28</v>
      </c>
      <c r="D198" s="2">
        <v>6.74</v>
      </c>
      <c r="E198" s="2">
        <v>24.52</v>
      </c>
      <c r="F198" s="2">
        <v>40.619999999999997</v>
      </c>
    </row>
    <row r="199" spans="1:6" x14ac:dyDescent="0.3">
      <c r="A199" s="95">
        <v>45043</v>
      </c>
      <c r="B199" s="96">
        <v>0.46134259259259264</v>
      </c>
      <c r="C199" s="2">
        <v>6.28</v>
      </c>
      <c r="D199" s="2">
        <v>6.74</v>
      </c>
      <c r="E199" s="2">
        <v>24.5</v>
      </c>
      <c r="F199" s="2">
        <v>40.64</v>
      </c>
    </row>
    <row r="200" spans="1:6" x14ac:dyDescent="0.3">
      <c r="A200" s="95">
        <v>45043</v>
      </c>
      <c r="B200" s="96">
        <v>0.46203703703703702</v>
      </c>
      <c r="C200" s="2">
        <v>6.28</v>
      </c>
      <c r="D200" s="2">
        <v>6.74</v>
      </c>
      <c r="E200" s="2">
        <v>24.52</v>
      </c>
      <c r="F200" s="2">
        <v>40.68</v>
      </c>
    </row>
    <row r="201" spans="1:6" x14ac:dyDescent="0.3">
      <c r="A201" s="95">
        <v>45043</v>
      </c>
      <c r="B201" s="96">
        <v>0.46273148148148152</v>
      </c>
      <c r="C201" s="2">
        <v>6.28</v>
      </c>
      <c r="D201" s="2">
        <v>6.74</v>
      </c>
      <c r="E201" s="2">
        <v>24.45</v>
      </c>
      <c r="F201" s="2">
        <v>40.68</v>
      </c>
    </row>
    <row r="202" spans="1:6" x14ac:dyDescent="0.3">
      <c r="A202" s="95">
        <v>45043</v>
      </c>
      <c r="B202" s="96">
        <v>0.46342592592592591</v>
      </c>
      <c r="C202" s="2">
        <v>6.28</v>
      </c>
      <c r="D202" s="2">
        <v>6.74</v>
      </c>
      <c r="E202" s="2">
        <v>24.46</v>
      </c>
      <c r="F202" s="2">
        <v>40.520000000000003</v>
      </c>
    </row>
    <row r="203" spans="1:6" x14ac:dyDescent="0.3">
      <c r="A203" s="95">
        <v>45043</v>
      </c>
      <c r="B203" s="96">
        <v>0.46412037037037041</v>
      </c>
      <c r="C203" s="2">
        <v>6.28</v>
      </c>
      <c r="D203" s="2">
        <v>6.74</v>
      </c>
      <c r="E203" s="2">
        <v>24.5</v>
      </c>
      <c r="F203" s="2">
        <v>40.53</v>
      </c>
    </row>
    <row r="204" spans="1:6" x14ac:dyDescent="0.3">
      <c r="A204" s="95">
        <v>45043</v>
      </c>
      <c r="B204" s="96">
        <v>0.46481481481481479</v>
      </c>
      <c r="C204" s="2">
        <v>6.28</v>
      </c>
      <c r="D204" s="2">
        <v>6.74</v>
      </c>
      <c r="E204" s="2">
        <v>24.5</v>
      </c>
      <c r="F204" s="2">
        <v>40.619999999999997</v>
      </c>
    </row>
    <row r="205" spans="1:6" x14ac:dyDescent="0.3">
      <c r="A205" s="95">
        <v>45043</v>
      </c>
      <c r="B205" s="96">
        <v>0.46550925925925929</v>
      </c>
      <c r="C205" s="2">
        <v>6.28</v>
      </c>
      <c r="D205" s="2">
        <v>6.74</v>
      </c>
      <c r="E205" s="2">
        <v>24.47</v>
      </c>
      <c r="F205" s="2">
        <v>40.590000000000003</v>
      </c>
    </row>
    <row r="206" spans="1:6" x14ac:dyDescent="0.3">
      <c r="A206" s="95">
        <v>45043</v>
      </c>
      <c r="B206" s="96">
        <v>0.46620370370370368</v>
      </c>
      <c r="C206" s="2">
        <v>6.28</v>
      </c>
      <c r="D206" s="2">
        <v>6.74</v>
      </c>
      <c r="E206" s="2">
        <v>24.45</v>
      </c>
      <c r="F206" s="2">
        <v>40.630000000000003</v>
      </c>
    </row>
    <row r="207" spans="1:6" x14ac:dyDescent="0.3">
      <c r="A207" s="95">
        <v>45043</v>
      </c>
      <c r="B207" s="96">
        <v>0.46689814814814817</v>
      </c>
      <c r="C207" s="2">
        <v>6.28</v>
      </c>
      <c r="D207" s="2">
        <v>6.74</v>
      </c>
      <c r="E207" s="2">
        <v>24.45</v>
      </c>
      <c r="F207" s="2">
        <v>40.619999999999997</v>
      </c>
    </row>
    <row r="208" spans="1:6" x14ac:dyDescent="0.3">
      <c r="A208" s="95">
        <v>45043</v>
      </c>
      <c r="B208" s="96">
        <v>0.46759259259259256</v>
      </c>
      <c r="C208" s="2">
        <v>6.28</v>
      </c>
      <c r="D208" s="2">
        <v>6.74</v>
      </c>
      <c r="E208" s="2">
        <v>24.43</v>
      </c>
      <c r="F208" s="2">
        <v>40.65</v>
      </c>
    </row>
    <row r="209" spans="1:6" x14ac:dyDescent="0.3">
      <c r="A209" s="95">
        <v>45043</v>
      </c>
      <c r="B209" s="96">
        <v>0.46828703703703706</v>
      </c>
      <c r="C209" s="2">
        <v>6.28</v>
      </c>
      <c r="D209" s="2">
        <v>6.74</v>
      </c>
      <c r="E209" s="2">
        <v>24.42</v>
      </c>
      <c r="F209" s="2">
        <v>40.64</v>
      </c>
    </row>
    <row r="210" spans="1:6" x14ac:dyDescent="0.3">
      <c r="A210" s="95">
        <v>45043</v>
      </c>
      <c r="B210" s="96">
        <v>0.4689814814814815</v>
      </c>
      <c r="C210" s="2">
        <v>6.28</v>
      </c>
      <c r="D210" s="2">
        <v>6.74</v>
      </c>
      <c r="E210" s="2">
        <v>24.42</v>
      </c>
      <c r="F210" s="2">
        <v>40.61</v>
      </c>
    </row>
    <row r="211" spans="1:6" x14ac:dyDescent="0.3">
      <c r="A211" s="95">
        <v>45043</v>
      </c>
      <c r="B211" s="96">
        <v>0.46967592592592594</v>
      </c>
      <c r="C211" s="2">
        <v>6.28</v>
      </c>
      <c r="D211" s="2">
        <v>6.74</v>
      </c>
      <c r="E211" s="2">
        <v>24.42</v>
      </c>
      <c r="F211" s="2">
        <v>40.71</v>
      </c>
    </row>
    <row r="212" spans="1:6" x14ac:dyDescent="0.3">
      <c r="A212" s="95">
        <v>45043</v>
      </c>
      <c r="B212" s="96">
        <v>0.47037037037037038</v>
      </c>
      <c r="C212" s="2">
        <v>6.28</v>
      </c>
      <c r="D212" s="2">
        <v>6.74</v>
      </c>
      <c r="E212" s="2">
        <v>24.42</v>
      </c>
      <c r="F212" s="2">
        <v>40.76</v>
      </c>
    </row>
    <row r="213" spans="1:6" x14ac:dyDescent="0.3">
      <c r="A213" s="95">
        <v>45043</v>
      </c>
      <c r="B213" s="96">
        <v>0.47106481481481483</v>
      </c>
      <c r="C213" s="2">
        <v>6.28</v>
      </c>
      <c r="D213" s="2">
        <v>6.74</v>
      </c>
      <c r="E213" s="2">
        <v>24.42</v>
      </c>
      <c r="F213" s="2">
        <v>40.74</v>
      </c>
    </row>
    <row r="214" spans="1:6" x14ac:dyDescent="0.3">
      <c r="A214" s="95">
        <v>45043</v>
      </c>
      <c r="B214" s="96">
        <v>0.47175925925925927</v>
      </c>
      <c r="C214" s="2">
        <v>6.28</v>
      </c>
      <c r="D214" s="2">
        <v>6.74</v>
      </c>
      <c r="E214" s="2">
        <v>24.42</v>
      </c>
      <c r="F214" s="2">
        <v>40.72</v>
      </c>
    </row>
    <row r="215" spans="1:6" x14ac:dyDescent="0.3">
      <c r="A215" s="95">
        <v>45043</v>
      </c>
      <c r="B215" s="96">
        <v>0.47245370370370371</v>
      </c>
      <c r="C215" s="2">
        <v>6.28</v>
      </c>
      <c r="D215" s="2">
        <v>6.74</v>
      </c>
      <c r="E215" s="2">
        <v>24.42</v>
      </c>
      <c r="F215" s="2">
        <v>40.68</v>
      </c>
    </row>
    <row r="216" spans="1:6" x14ac:dyDescent="0.3">
      <c r="A216" s="95">
        <v>45043</v>
      </c>
      <c r="B216" s="96">
        <v>0.47314814814814815</v>
      </c>
      <c r="C216" s="2">
        <v>6.28</v>
      </c>
      <c r="D216" s="2">
        <v>6.74</v>
      </c>
      <c r="E216" s="2">
        <v>24.41</v>
      </c>
      <c r="F216" s="2">
        <v>40.69</v>
      </c>
    </row>
    <row r="217" spans="1:6" x14ac:dyDescent="0.3">
      <c r="A217" s="95">
        <v>45043</v>
      </c>
      <c r="B217" s="96">
        <v>0.47384259259259259</v>
      </c>
      <c r="C217" s="2">
        <v>6.28</v>
      </c>
      <c r="D217" s="2">
        <v>6.74</v>
      </c>
      <c r="E217" s="2">
        <v>24.41</v>
      </c>
      <c r="F217" s="2">
        <v>40.68</v>
      </c>
    </row>
    <row r="218" spans="1:6" x14ac:dyDescent="0.3">
      <c r="A218" s="95">
        <v>45043</v>
      </c>
      <c r="B218" s="96">
        <v>0.47453703703703703</v>
      </c>
      <c r="C218" s="2">
        <v>6.28</v>
      </c>
      <c r="D218" s="2">
        <v>6.74</v>
      </c>
      <c r="E218" s="2">
        <v>24.41</v>
      </c>
      <c r="F218" s="2">
        <v>40.659999999999997</v>
      </c>
    </row>
    <row r="219" spans="1:6" x14ac:dyDescent="0.3">
      <c r="A219" s="95">
        <v>45043</v>
      </c>
      <c r="B219" s="96">
        <v>0.47523148148148148</v>
      </c>
      <c r="C219" s="2">
        <v>6.28</v>
      </c>
      <c r="D219" s="2">
        <v>6.74</v>
      </c>
      <c r="E219" s="2">
        <v>24.42</v>
      </c>
      <c r="F219" s="2">
        <v>40.67</v>
      </c>
    </row>
    <row r="220" spans="1:6" x14ac:dyDescent="0.3">
      <c r="A220" s="95">
        <v>45043</v>
      </c>
      <c r="B220" s="96">
        <v>0.47592592592592592</v>
      </c>
      <c r="C220" s="2">
        <v>6.28</v>
      </c>
      <c r="D220" s="2">
        <v>6.74</v>
      </c>
      <c r="E220" s="2">
        <v>24.42</v>
      </c>
      <c r="F220" s="2">
        <v>40.67</v>
      </c>
    </row>
    <row r="221" spans="1:6" x14ac:dyDescent="0.3">
      <c r="A221" s="95">
        <v>45043</v>
      </c>
      <c r="B221" s="96">
        <v>0.47662037037037036</v>
      </c>
      <c r="C221" s="2">
        <v>6.28</v>
      </c>
      <c r="D221" s="2">
        <v>6.74</v>
      </c>
      <c r="E221" s="2">
        <v>24.42</v>
      </c>
      <c r="F221" s="2">
        <v>40.729999999999997</v>
      </c>
    </row>
    <row r="222" spans="1:6" x14ac:dyDescent="0.3">
      <c r="A222" s="95">
        <v>45043</v>
      </c>
      <c r="B222" s="96">
        <v>0.4773148148148148</v>
      </c>
      <c r="C222" s="2">
        <v>6.28</v>
      </c>
      <c r="D222" s="2">
        <v>6.74</v>
      </c>
      <c r="E222" s="2">
        <v>24.42</v>
      </c>
      <c r="F222" s="2">
        <v>40.74</v>
      </c>
    </row>
    <row r="223" spans="1:6" x14ac:dyDescent="0.3">
      <c r="A223" s="95">
        <v>45043</v>
      </c>
      <c r="B223" s="96">
        <v>0.47800925925925924</v>
      </c>
      <c r="C223" s="2">
        <v>6.28</v>
      </c>
      <c r="D223" s="2">
        <v>6.74</v>
      </c>
      <c r="E223" s="2">
        <v>24.42</v>
      </c>
      <c r="F223" s="2">
        <v>40.74</v>
      </c>
    </row>
    <row r="224" spans="1:6" x14ac:dyDescent="0.3">
      <c r="A224" s="95">
        <v>45043</v>
      </c>
      <c r="B224" s="96">
        <v>0.47870370370370369</v>
      </c>
      <c r="C224" s="2">
        <v>6.28</v>
      </c>
      <c r="D224" s="2">
        <v>6.74</v>
      </c>
      <c r="E224" s="2">
        <v>24.42</v>
      </c>
      <c r="F224" s="2">
        <v>40.78</v>
      </c>
    </row>
    <row r="225" spans="1:6" x14ac:dyDescent="0.3">
      <c r="A225" s="95">
        <v>45043</v>
      </c>
      <c r="B225" s="96">
        <v>0.47939814814814818</v>
      </c>
      <c r="C225" s="2">
        <v>6.28</v>
      </c>
      <c r="D225" s="2">
        <v>6.74</v>
      </c>
      <c r="E225" s="2">
        <v>24.42</v>
      </c>
      <c r="F225" s="2">
        <v>40.76</v>
      </c>
    </row>
    <row r="226" spans="1:6" x14ac:dyDescent="0.3">
      <c r="A226" s="95">
        <v>45043</v>
      </c>
      <c r="B226" s="96">
        <v>0.48009259259259257</v>
      </c>
      <c r="C226" s="2">
        <v>6.28</v>
      </c>
      <c r="D226" s="2">
        <v>6.74</v>
      </c>
      <c r="E226" s="2">
        <v>24.42</v>
      </c>
      <c r="F226" s="2">
        <v>40.78</v>
      </c>
    </row>
    <row r="227" spans="1:6" x14ac:dyDescent="0.3">
      <c r="A227" s="95">
        <v>45043</v>
      </c>
      <c r="B227" s="96">
        <v>0.48078703703703707</v>
      </c>
      <c r="C227" s="2">
        <v>6.28</v>
      </c>
      <c r="D227" s="2">
        <v>6.74</v>
      </c>
      <c r="E227" s="2">
        <v>24.42</v>
      </c>
      <c r="F227" s="2">
        <v>40.78</v>
      </c>
    </row>
    <row r="228" spans="1:6" x14ac:dyDescent="0.3">
      <c r="A228" s="95">
        <v>45043</v>
      </c>
      <c r="B228" s="96">
        <v>0.48148148148148145</v>
      </c>
      <c r="C228" s="2">
        <v>6.28</v>
      </c>
      <c r="D228" s="2">
        <v>6.74</v>
      </c>
      <c r="E228" s="2">
        <v>24.42</v>
      </c>
      <c r="F228" s="2">
        <v>40.840000000000003</v>
      </c>
    </row>
    <row r="229" spans="1:6" x14ac:dyDescent="0.3">
      <c r="A229" s="95">
        <v>45043</v>
      </c>
      <c r="B229" s="96">
        <v>0.48217592592592595</v>
      </c>
      <c r="C229" s="2">
        <v>6.28</v>
      </c>
      <c r="D229" s="2">
        <v>6.74</v>
      </c>
      <c r="E229" s="2">
        <v>24.42</v>
      </c>
      <c r="F229" s="2">
        <v>40.83</v>
      </c>
    </row>
    <row r="230" spans="1:6" x14ac:dyDescent="0.3">
      <c r="A230" s="95">
        <v>45043</v>
      </c>
      <c r="B230" s="96">
        <v>0.48287037037037034</v>
      </c>
      <c r="C230" s="2">
        <v>6.28</v>
      </c>
      <c r="D230" s="2">
        <v>6.74</v>
      </c>
      <c r="E230" s="2">
        <v>24.42</v>
      </c>
      <c r="F230" s="2">
        <v>40.82</v>
      </c>
    </row>
    <row r="231" spans="1:6" x14ac:dyDescent="0.3">
      <c r="A231" s="95">
        <v>45043</v>
      </c>
      <c r="B231" s="96">
        <v>0.48356481481481484</v>
      </c>
      <c r="C231" s="2">
        <v>6.28</v>
      </c>
      <c r="D231" s="2">
        <v>6.74</v>
      </c>
      <c r="E231" s="2">
        <v>24.42</v>
      </c>
      <c r="F231" s="2">
        <v>40.880000000000003</v>
      </c>
    </row>
    <row r="232" spans="1:6" x14ac:dyDescent="0.3">
      <c r="A232" s="95">
        <v>45043</v>
      </c>
      <c r="B232" s="96">
        <v>0.48425925925925922</v>
      </c>
      <c r="C232" s="2">
        <v>6.28</v>
      </c>
      <c r="D232" s="2">
        <v>6.74</v>
      </c>
      <c r="E232" s="2">
        <v>24.42</v>
      </c>
      <c r="F232" s="2">
        <v>40.880000000000003</v>
      </c>
    </row>
    <row r="233" spans="1:6" x14ac:dyDescent="0.3">
      <c r="A233" s="95">
        <v>45043</v>
      </c>
      <c r="B233" s="96">
        <v>0.48495370370370372</v>
      </c>
      <c r="C233" s="2">
        <v>6.28</v>
      </c>
      <c r="D233" s="2">
        <v>6.74</v>
      </c>
      <c r="E233" s="2">
        <v>24.42</v>
      </c>
      <c r="F233" s="2">
        <v>40.97</v>
      </c>
    </row>
    <row r="234" spans="1:6" x14ac:dyDescent="0.3">
      <c r="A234" s="95">
        <v>45043</v>
      </c>
      <c r="B234" s="96">
        <v>0.48564814814814811</v>
      </c>
      <c r="C234" s="2">
        <v>6.28</v>
      </c>
      <c r="D234" s="2">
        <v>6.74</v>
      </c>
      <c r="E234" s="2">
        <v>24.42</v>
      </c>
      <c r="F234" s="2">
        <v>40.99</v>
      </c>
    </row>
    <row r="235" spans="1:6" x14ac:dyDescent="0.3">
      <c r="A235" s="95">
        <v>45043</v>
      </c>
      <c r="B235" s="96">
        <v>0.4863425925925926</v>
      </c>
      <c r="C235" s="2">
        <v>6.28</v>
      </c>
      <c r="D235" s="2">
        <v>6.74</v>
      </c>
      <c r="E235" s="2">
        <v>24.41</v>
      </c>
      <c r="F235" s="2">
        <v>41.05</v>
      </c>
    </row>
    <row r="236" spans="1:6" x14ac:dyDescent="0.3">
      <c r="A236" s="95">
        <v>45043</v>
      </c>
      <c r="B236" s="96">
        <v>0.48703703703703699</v>
      </c>
      <c r="C236" s="2">
        <v>6.28</v>
      </c>
      <c r="D236" s="2">
        <v>6.74</v>
      </c>
      <c r="E236" s="2">
        <v>24.42</v>
      </c>
      <c r="F236" s="2">
        <v>41.1</v>
      </c>
    </row>
    <row r="237" spans="1:6" x14ac:dyDescent="0.3">
      <c r="A237" s="95">
        <v>45043</v>
      </c>
      <c r="B237" s="96">
        <v>0.48773148148148149</v>
      </c>
      <c r="C237" s="2">
        <v>6.28</v>
      </c>
      <c r="D237" s="2">
        <v>6.74</v>
      </c>
      <c r="E237" s="2">
        <v>24.43</v>
      </c>
      <c r="F237" s="2">
        <v>41.06</v>
      </c>
    </row>
    <row r="238" spans="1:6" x14ac:dyDescent="0.3">
      <c r="A238" s="95">
        <v>45043</v>
      </c>
      <c r="B238" s="96">
        <v>0.48842592592592587</v>
      </c>
      <c r="C238" s="2">
        <v>6.28</v>
      </c>
      <c r="D238" s="2">
        <v>6.74</v>
      </c>
      <c r="E238" s="2">
        <v>24.43</v>
      </c>
      <c r="F238" s="2">
        <v>41.02</v>
      </c>
    </row>
    <row r="239" spans="1:6" x14ac:dyDescent="0.3">
      <c r="A239" s="95">
        <v>45043</v>
      </c>
      <c r="B239" s="96">
        <v>0.48912037037037037</v>
      </c>
      <c r="C239" s="2">
        <v>6.28</v>
      </c>
      <c r="D239" s="2">
        <v>6.74</v>
      </c>
      <c r="E239" s="2">
        <v>24.43</v>
      </c>
      <c r="F239" s="2">
        <v>41</v>
      </c>
    </row>
    <row r="240" spans="1:6" x14ac:dyDescent="0.3">
      <c r="A240" s="95">
        <v>45043</v>
      </c>
      <c r="B240" s="96">
        <v>0.48981481481481487</v>
      </c>
      <c r="C240" s="2">
        <v>6.28</v>
      </c>
      <c r="D240" s="2">
        <v>6.74</v>
      </c>
      <c r="E240" s="2">
        <v>24.42</v>
      </c>
      <c r="F240" s="2">
        <v>41</v>
      </c>
    </row>
    <row r="241" spans="1:6" x14ac:dyDescent="0.3">
      <c r="A241" s="95">
        <v>45043</v>
      </c>
      <c r="B241" s="96">
        <v>0.49050925925925926</v>
      </c>
      <c r="C241" s="2">
        <v>6.28</v>
      </c>
      <c r="D241" s="2">
        <v>6.74</v>
      </c>
      <c r="E241" s="2">
        <v>24.42</v>
      </c>
      <c r="F241" s="2">
        <v>40.9</v>
      </c>
    </row>
    <row r="242" spans="1:6" x14ac:dyDescent="0.3">
      <c r="A242" s="95">
        <v>45043</v>
      </c>
      <c r="B242" s="96">
        <v>0.49120370370370375</v>
      </c>
      <c r="C242" s="2">
        <v>6.28</v>
      </c>
      <c r="D242" s="2">
        <v>6.74</v>
      </c>
      <c r="E242" s="2">
        <v>24.42</v>
      </c>
      <c r="F242" s="2">
        <v>40.86</v>
      </c>
    </row>
    <row r="243" spans="1:6" x14ac:dyDescent="0.3">
      <c r="A243" s="95">
        <v>45043</v>
      </c>
      <c r="B243" s="96">
        <v>0.49189814814814814</v>
      </c>
      <c r="C243" s="2">
        <v>6.28</v>
      </c>
      <c r="D243" s="2">
        <v>6.74</v>
      </c>
      <c r="E243" s="2">
        <v>24.42</v>
      </c>
      <c r="F243" s="2">
        <v>40.89</v>
      </c>
    </row>
    <row r="244" spans="1:6" x14ac:dyDescent="0.3">
      <c r="A244" s="95">
        <v>45043</v>
      </c>
      <c r="B244" s="96">
        <v>0.49259259259259264</v>
      </c>
      <c r="C244" s="2">
        <v>6.28</v>
      </c>
      <c r="D244" s="2">
        <v>6.74</v>
      </c>
      <c r="E244" s="2">
        <v>24.43</v>
      </c>
      <c r="F244" s="2">
        <v>40.92</v>
      </c>
    </row>
    <row r="245" spans="1:6" x14ac:dyDescent="0.3">
      <c r="A245" s="95">
        <v>45043</v>
      </c>
      <c r="B245" s="96">
        <v>0.49328703703703702</v>
      </c>
      <c r="C245" s="2">
        <v>6.28</v>
      </c>
      <c r="D245" s="2">
        <v>6.74</v>
      </c>
      <c r="E245" s="2">
        <v>24.44</v>
      </c>
      <c r="F245" s="2">
        <v>40.869999999999997</v>
      </c>
    </row>
    <row r="246" spans="1:6" x14ac:dyDescent="0.3">
      <c r="A246" s="95">
        <v>45043</v>
      </c>
      <c r="B246" s="96">
        <v>0.49398148148148152</v>
      </c>
      <c r="C246" s="2">
        <v>6.28</v>
      </c>
      <c r="D246" s="2">
        <v>6.74</v>
      </c>
      <c r="E246" s="2">
        <v>24.44</v>
      </c>
      <c r="F246" s="2">
        <v>40.869999999999997</v>
      </c>
    </row>
    <row r="247" spans="1:6" x14ac:dyDescent="0.3">
      <c r="A247" s="95">
        <v>45043</v>
      </c>
      <c r="B247" s="96">
        <v>0.49467592592592591</v>
      </c>
      <c r="C247" s="2">
        <v>6.28</v>
      </c>
      <c r="D247" s="2">
        <v>6.74</v>
      </c>
      <c r="E247" s="2">
        <v>24.44</v>
      </c>
      <c r="F247" s="2">
        <v>40.96</v>
      </c>
    </row>
    <row r="248" spans="1:6" x14ac:dyDescent="0.3">
      <c r="A248" s="95">
        <v>45043</v>
      </c>
      <c r="B248" s="96">
        <v>0.49537037037037041</v>
      </c>
      <c r="C248" s="2">
        <v>6.28</v>
      </c>
      <c r="D248" s="2">
        <v>6.74</v>
      </c>
      <c r="E248" s="2">
        <v>24.48</v>
      </c>
      <c r="F248" s="2">
        <v>40.94</v>
      </c>
    </row>
    <row r="249" spans="1:6" x14ac:dyDescent="0.3">
      <c r="A249" s="95">
        <v>45043</v>
      </c>
      <c r="B249" s="96">
        <v>0.49606481481481479</v>
      </c>
      <c r="C249" s="2">
        <v>6.28</v>
      </c>
      <c r="D249" s="2">
        <v>6.74</v>
      </c>
      <c r="E249" s="2">
        <v>24.46</v>
      </c>
      <c r="F249" s="2">
        <v>40.97</v>
      </c>
    </row>
    <row r="250" spans="1:6" x14ac:dyDescent="0.3">
      <c r="A250" s="95">
        <v>45043</v>
      </c>
      <c r="B250" s="96">
        <v>0.49675925925925929</v>
      </c>
      <c r="C250" s="2">
        <v>6.28</v>
      </c>
      <c r="D250" s="2">
        <v>6.74</v>
      </c>
      <c r="E250" s="2">
        <v>24.49</v>
      </c>
      <c r="F250" s="2">
        <v>40.98</v>
      </c>
    </row>
    <row r="251" spans="1:6" x14ac:dyDescent="0.3">
      <c r="A251" s="95">
        <v>45043</v>
      </c>
      <c r="B251" s="96">
        <v>0.49745370370370368</v>
      </c>
      <c r="C251" s="2">
        <v>6.28</v>
      </c>
      <c r="D251" s="2">
        <v>6.74</v>
      </c>
      <c r="E251" s="2">
        <v>24.49</v>
      </c>
      <c r="F251" s="2">
        <v>41.01</v>
      </c>
    </row>
    <row r="252" spans="1:6" x14ac:dyDescent="0.3">
      <c r="A252" s="95">
        <v>45043</v>
      </c>
      <c r="B252" s="96">
        <v>0.49814814814814817</v>
      </c>
      <c r="C252" s="2">
        <v>6.28</v>
      </c>
      <c r="D252" s="2">
        <v>6.74</v>
      </c>
      <c r="E252" s="2">
        <v>24.5</v>
      </c>
      <c r="F252" s="2">
        <v>40.99</v>
      </c>
    </row>
    <row r="253" spans="1:6" x14ac:dyDescent="0.3">
      <c r="A253" s="95">
        <v>45043</v>
      </c>
      <c r="B253" s="96">
        <v>0.49884259259259256</v>
      </c>
      <c r="C253" s="2">
        <v>6.28</v>
      </c>
      <c r="D253" s="2">
        <v>6.74</v>
      </c>
      <c r="E253" s="2">
        <v>24.5</v>
      </c>
      <c r="F253" s="2">
        <v>40.98</v>
      </c>
    </row>
    <row r="254" spans="1:6" x14ac:dyDescent="0.3">
      <c r="A254" s="95">
        <v>45043</v>
      </c>
      <c r="B254" s="96">
        <v>0.49953703703703706</v>
      </c>
      <c r="C254" s="2">
        <v>6.28</v>
      </c>
      <c r="D254" s="2">
        <v>6.74</v>
      </c>
      <c r="E254" s="2">
        <v>24.49</v>
      </c>
      <c r="F254" s="2">
        <v>40.98</v>
      </c>
    </row>
    <row r="255" spans="1:6" x14ac:dyDescent="0.3">
      <c r="A255" s="95">
        <v>45043</v>
      </c>
      <c r="B255" s="96">
        <v>0.50023148148148155</v>
      </c>
      <c r="C255" s="2">
        <v>6.28</v>
      </c>
      <c r="D255" s="2">
        <v>6.74</v>
      </c>
      <c r="E255" s="2">
        <v>24.51</v>
      </c>
      <c r="F255" s="2">
        <v>41.03</v>
      </c>
    </row>
    <row r="256" spans="1:6" x14ac:dyDescent="0.3">
      <c r="A256" s="95">
        <v>45043</v>
      </c>
      <c r="B256" s="96">
        <v>0.50092592592592589</v>
      </c>
      <c r="C256" s="2">
        <v>6.28</v>
      </c>
      <c r="D256" s="2">
        <v>6.74</v>
      </c>
      <c r="E256" s="2">
        <v>24.52</v>
      </c>
      <c r="F256" s="2">
        <v>41.05</v>
      </c>
    </row>
    <row r="257" spans="1:6" x14ac:dyDescent="0.3">
      <c r="A257" s="95">
        <v>45043</v>
      </c>
      <c r="B257" s="96">
        <v>0.50162037037037044</v>
      </c>
      <c r="C257" s="2">
        <v>6.28</v>
      </c>
      <c r="D257" s="2">
        <v>6.74</v>
      </c>
      <c r="E257" s="2">
        <v>24.52</v>
      </c>
      <c r="F257" s="2">
        <v>41.02</v>
      </c>
    </row>
    <row r="258" spans="1:6" x14ac:dyDescent="0.3">
      <c r="A258" s="95">
        <v>45043</v>
      </c>
      <c r="B258" s="96">
        <v>0.50231481481481477</v>
      </c>
      <c r="C258" s="2">
        <v>6.28</v>
      </c>
      <c r="D258" s="2">
        <v>6.74</v>
      </c>
      <c r="E258" s="2">
        <v>24.5</v>
      </c>
      <c r="F258" s="2">
        <v>40.98</v>
      </c>
    </row>
    <row r="259" spans="1:6" x14ac:dyDescent="0.3">
      <c r="A259" s="95">
        <v>45043</v>
      </c>
      <c r="B259" s="96">
        <v>0.50300925925925932</v>
      </c>
      <c r="C259" s="2">
        <v>6.28</v>
      </c>
      <c r="D259" s="2">
        <v>6.74</v>
      </c>
      <c r="E259" s="2">
        <v>24.48</v>
      </c>
      <c r="F259" s="2">
        <v>41.07</v>
      </c>
    </row>
    <row r="260" spans="1:6" x14ac:dyDescent="0.3">
      <c r="A260" s="95">
        <v>45043</v>
      </c>
      <c r="B260" s="96">
        <v>0.50370370370370365</v>
      </c>
      <c r="C260" s="2">
        <v>6.28</v>
      </c>
      <c r="D260" s="2">
        <v>6.74</v>
      </c>
      <c r="E260" s="2">
        <v>24.53</v>
      </c>
      <c r="F260" s="2">
        <v>41.02</v>
      </c>
    </row>
    <row r="261" spans="1:6" x14ac:dyDescent="0.3">
      <c r="A261" s="95">
        <v>45043</v>
      </c>
      <c r="B261" s="96">
        <v>0.50439814814814821</v>
      </c>
      <c r="C261" s="2">
        <v>6.28</v>
      </c>
      <c r="D261" s="2">
        <v>6.74</v>
      </c>
      <c r="E261" s="2">
        <v>24.55</v>
      </c>
      <c r="F261" s="2">
        <v>41.02</v>
      </c>
    </row>
    <row r="262" spans="1:6" x14ac:dyDescent="0.3">
      <c r="A262" s="95">
        <v>45043</v>
      </c>
      <c r="B262" s="96">
        <v>0.50509259259259254</v>
      </c>
      <c r="C262" s="2">
        <v>6.28</v>
      </c>
      <c r="D262" s="2">
        <v>6.74</v>
      </c>
      <c r="E262" s="2">
        <v>24.6</v>
      </c>
      <c r="F262" s="2">
        <v>40.99</v>
      </c>
    </row>
    <row r="263" spans="1:6" x14ac:dyDescent="0.3">
      <c r="A263" s="95">
        <v>45043</v>
      </c>
      <c r="B263" s="96">
        <v>0.50578703703703709</v>
      </c>
      <c r="C263" s="2">
        <v>6.28</v>
      </c>
      <c r="D263" s="2">
        <v>6.74</v>
      </c>
      <c r="E263" s="2">
        <v>24.62</v>
      </c>
      <c r="F263" s="2">
        <v>41.02</v>
      </c>
    </row>
    <row r="264" spans="1:6" x14ac:dyDescent="0.3">
      <c r="A264" s="95">
        <v>45043</v>
      </c>
      <c r="B264" s="96">
        <v>0.50648148148148142</v>
      </c>
      <c r="C264" s="2">
        <v>6.28</v>
      </c>
      <c r="D264" s="2">
        <v>6.74</v>
      </c>
      <c r="E264" s="2">
        <v>24.65</v>
      </c>
      <c r="F264" s="2">
        <v>41.02</v>
      </c>
    </row>
    <row r="265" spans="1:6" x14ac:dyDescent="0.3">
      <c r="A265" s="95">
        <v>45043</v>
      </c>
      <c r="B265" s="96">
        <v>0.50717592592592597</v>
      </c>
      <c r="C265" s="2">
        <v>6.28</v>
      </c>
      <c r="D265" s="2">
        <v>6.74</v>
      </c>
      <c r="E265" s="2">
        <v>24.68</v>
      </c>
      <c r="F265" s="2">
        <v>40.99</v>
      </c>
    </row>
    <row r="266" spans="1:6" x14ac:dyDescent="0.3">
      <c r="A266" s="95">
        <v>45043</v>
      </c>
      <c r="B266" s="96">
        <v>0.50787037037037031</v>
      </c>
      <c r="C266" s="2">
        <v>6.28</v>
      </c>
      <c r="D266" s="2">
        <v>6.74</v>
      </c>
      <c r="E266" s="2">
        <v>24.68</v>
      </c>
      <c r="F266" s="2">
        <v>40.96</v>
      </c>
    </row>
    <row r="267" spans="1:6" x14ac:dyDescent="0.3">
      <c r="A267" s="95">
        <v>45043</v>
      </c>
      <c r="B267" s="96">
        <v>0.50856481481481486</v>
      </c>
      <c r="C267" s="2">
        <v>6.28</v>
      </c>
      <c r="D267" s="2">
        <v>6.74</v>
      </c>
      <c r="E267" s="2">
        <v>24.71</v>
      </c>
      <c r="F267" s="2">
        <v>40.92</v>
      </c>
    </row>
    <row r="268" spans="1:6" x14ac:dyDescent="0.3">
      <c r="A268" s="95">
        <v>45043</v>
      </c>
      <c r="B268" s="96">
        <v>0.50925925925925919</v>
      </c>
      <c r="C268" s="2">
        <v>6.28</v>
      </c>
      <c r="D268" s="2">
        <v>6.74</v>
      </c>
      <c r="E268" s="2">
        <v>24.72</v>
      </c>
      <c r="F268" s="2">
        <v>40.9</v>
      </c>
    </row>
    <row r="269" spans="1:6" x14ac:dyDescent="0.3">
      <c r="A269" s="95">
        <v>45043</v>
      </c>
      <c r="B269" s="96">
        <v>0.50995370370370374</v>
      </c>
      <c r="C269" s="2">
        <v>6.28</v>
      </c>
      <c r="D269" s="2">
        <v>6.74</v>
      </c>
      <c r="E269" s="2">
        <v>24.72</v>
      </c>
      <c r="F269" s="2">
        <v>40.99</v>
      </c>
    </row>
    <row r="270" spans="1:6" x14ac:dyDescent="0.3">
      <c r="A270" s="95">
        <v>45043</v>
      </c>
      <c r="B270" s="96">
        <v>0.51064814814814818</v>
      </c>
      <c r="C270" s="2">
        <v>6.28</v>
      </c>
      <c r="D270" s="2">
        <v>6.74</v>
      </c>
      <c r="E270" s="2">
        <v>24.72</v>
      </c>
      <c r="F270" s="2">
        <v>41.08</v>
      </c>
    </row>
    <row r="271" spans="1:6" x14ac:dyDescent="0.3">
      <c r="A271" s="95">
        <v>45043</v>
      </c>
      <c r="B271" s="96">
        <v>0.51134259259259263</v>
      </c>
      <c r="C271" s="2">
        <v>6.28</v>
      </c>
      <c r="D271" s="2">
        <v>6.74</v>
      </c>
      <c r="E271" s="2">
        <v>24.72</v>
      </c>
      <c r="F271" s="2">
        <v>41.09</v>
      </c>
    </row>
    <row r="272" spans="1:6" x14ac:dyDescent="0.3">
      <c r="A272" s="95">
        <v>45043</v>
      </c>
      <c r="B272" s="96">
        <v>0.51203703703703707</v>
      </c>
      <c r="C272" s="2">
        <v>6.28</v>
      </c>
      <c r="D272" s="2">
        <v>6.74</v>
      </c>
      <c r="E272" s="2">
        <v>24.72</v>
      </c>
      <c r="F272" s="2">
        <v>41.03</v>
      </c>
    </row>
    <row r="273" spans="1:6" x14ac:dyDescent="0.3">
      <c r="A273" s="95">
        <v>45043</v>
      </c>
      <c r="B273" s="96">
        <v>0.51273148148148151</v>
      </c>
      <c r="C273" s="2">
        <v>6.28</v>
      </c>
      <c r="D273" s="2">
        <v>6.74</v>
      </c>
      <c r="E273" s="2">
        <v>24.72</v>
      </c>
      <c r="F273" s="2">
        <v>41</v>
      </c>
    </row>
    <row r="274" spans="1:6" x14ac:dyDescent="0.3">
      <c r="A274" s="95">
        <v>45043</v>
      </c>
      <c r="B274" s="96">
        <v>0.51342592592592595</v>
      </c>
      <c r="C274" s="2">
        <v>6.28</v>
      </c>
      <c r="D274" s="2">
        <v>6.74</v>
      </c>
      <c r="E274" s="2">
        <v>24.72</v>
      </c>
      <c r="F274" s="2">
        <v>40.96</v>
      </c>
    </row>
    <row r="275" spans="1:6" x14ac:dyDescent="0.3">
      <c r="A275" s="95">
        <v>45043</v>
      </c>
      <c r="B275" s="96">
        <v>0.51412037037037039</v>
      </c>
      <c r="C275" s="2">
        <v>6.28</v>
      </c>
      <c r="D275" s="2">
        <v>6.74</v>
      </c>
      <c r="E275" s="2">
        <v>24.72</v>
      </c>
      <c r="F275" s="2">
        <v>40.93</v>
      </c>
    </row>
    <row r="276" spans="1:6" x14ac:dyDescent="0.3">
      <c r="A276" s="95">
        <v>45043</v>
      </c>
      <c r="B276" s="96">
        <v>0.51481481481481484</v>
      </c>
      <c r="C276" s="2">
        <v>6.28</v>
      </c>
      <c r="D276" s="2">
        <v>6.74</v>
      </c>
      <c r="E276" s="2">
        <v>24.72</v>
      </c>
      <c r="F276" s="2">
        <v>40.909999999999997</v>
      </c>
    </row>
    <row r="277" spans="1:6" x14ac:dyDescent="0.3">
      <c r="A277" s="95">
        <v>45043</v>
      </c>
      <c r="B277" s="96">
        <v>0.51550925925925928</v>
      </c>
      <c r="C277" s="2">
        <v>6.28</v>
      </c>
      <c r="D277" s="2">
        <v>6.74</v>
      </c>
      <c r="E277" s="2">
        <v>24.72</v>
      </c>
      <c r="F277" s="2">
        <v>40.909999999999997</v>
      </c>
    </row>
    <row r="278" spans="1:6" x14ac:dyDescent="0.3">
      <c r="A278" s="95">
        <v>45043</v>
      </c>
      <c r="B278" s="96">
        <v>0.51620370370370372</v>
      </c>
      <c r="C278" s="2">
        <v>6.28</v>
      </c>
      <c r="D278" s="2">
        <v>6.74</v>
      </c>
      <c r="E278" s="2">
        <v>24.72</v>
      </c>
      <c r="F278" s="2">
        <v>40.96</v>
      </c>
    </row>
    <row r="279" spans="1:6" x14ac:dyDescent="0.3">
      <c r="A279" s="95">
        <v>45043</v>
      </c>
      <c r="B279" s="96">
        <v>0.51689814814814816</v>
      </c>
      <c r="C279" s="2">
        <v>6.28</v>
      </c>
      <c r="D279" s="2">
        <v>6.74</v>
      </c>
      <c r="E279" s="2">
        <v>24.72</v>
      </c>
      <c r="F279" s="2">
        <v>41.02</v>
      </c>
    </row>
    <row r="280" spans="1:6" x14ac:dyDescent="0.3">
      <c r="A280" s="95">
        <v>45043</v>
      </c>
      <c r="B280" s="96">
        <v>0.5175925925925926</v>
      </c>
      <c r="C280" s="2">
        <v>6.28</v>
      </c>
      <c r="D280" s="2">
        <v>6.74</v>
      </c>
      <c r="E280" s="2">
        <v>24.72</v>
      </c>
      <c r="F280" s="2">
        <v>41</v>
      </c>
    </row>
    <row r="281" spans="1:6" x14ac:dyDescent="0.3">
      <c r="A281" s="95">
        <v>45043</v>
      </c>
      <c r="B281" s="96">
        <v>0.51828703703703705</v>
      </c>
      <c r="C281" s="2">
        <v>6.28</v>
      </c>
      <c r="D281" s="2">
        <v>6.74</v>
      </c>
      <c r="E281" s="2">
        <v>24.73</v>
      </c>
      <c r="F281" s="2">
        <v>41.01</v>
      </c>
    </row>
    <row r="282" spans="1:6" x14ac:dyDescent="0.3">
      <c r="A282" s="95">
        <v>45043</v>
      </c>
      <c r="B282" s="96">
        <v>0.51898148148148149</v>
      </c>
      <c r="C282" s="2">
        <v>6.28</v>
      </c>
      <c r="D282" s="2">
        <v>6.74</v>
      </c>
      <c r="E282" s="2">
        <v>24.73</v>
      </c>
      <c r="F282" s="2">
        <v>40.99</v>
      </c>
    </row>
    <row r="283" spans="1:6" x14ac:dyDescent="0.3">
      <c r="A283" s="95">
        <v>45043</v>
      </c>
      <c r="B283" s="96">
        <v>0.51967592592592593</v>
      </c>
      <c r="C283" s="2">
        <v>6.28</v>
      </c>
      <c r="D283" s="2">
        <v>6.74</v>
      </c>
      <c r="E283" s="2">
        <v>24.73</v>
      </c>
      <c r="F283" s="2">
        <v>40.98</v>
      </c>
    </row>
    <row r="284" spans="1:6" x14ac:dyDescent="0.3">
      <c r="A284" s="95">
        <v>45043</v>
      </c>
      <c r="B284" s="96">
        <v>0.52037037037037037</v>
      </c>
      <c r="C284" s="2">
        <v>6.28</v>
      </c>
      <c r="D284" s="2">
        <v>6.74</v>
      </c>
      <c r="E284" s="2">
        <v>24.72</v>
      </c>
      <c r="F284" s="2">
        <v>40.93</v>
      </c>
    </row>
    <row r="285" spans="1:6" x14ac:dyDescent="0.3">
      <c r="A285" s="95">
        <v>45043</v>
      </c>
      <c r="B285" s="96">
        <v>0.52106481481481481</v>
      </c>
      <c r="C285" s="2">
        <v>6.28</v>
      </c>
      <c r="D285" s="2">
        <v>6.74</v>
      </c>
      <c r="E285" s="2">
        <v>24.72</v>
      </c>
      <c r="F285" s="2">
        <v>40.89</v>
      </c>
    </row>
    <row r="286" spans="1:6" x14ac:dyDescent="0.3">
      <c r="A286" s="95">
        <v>45043</v>
      </c>
      <c r="B286" s="96">
        <v>0.52175925925925926</v>
      </c>
      <c r="C286" s="2">
        <v>6.28</v>
      </c>
      <c r="D286" s="2">
        <v>6.74</v>
      </c>
      <c r="E286" s="2">
        <v>24.72</v>
      </c>
      <c r="F286" s="2">
        <v>41.01</v>
      </c>
    </row>
    <row r="287" spans="1:6" x14ac:dyDescent="0.3">
      <c r="A287" s="95">
        <v>45043</v>
      </c>
      <c r="B287" s="96">
        <v>0.5224537037037037</v>
      </c>
      <c r="C287" s="2">
        <v>6.28</v>
      </c>
      <c r="D287" s="2">
        <v>6.74</v>
      </c>
      <c r="E287" s="2">
        <v>24.73</v>
      </c>
      <c r="F287" s="2">
        <v>40.950000000000003</v>
      </c>
    </row>
    <row r="288" spans="1:6" x14ac:dyDescent="0.3">
      <c r="A288" s="95">
        <v>45043</v>
      </c>
      <c r="B288" s="96">
        <v>0.52314814814814814</v>
      </c>
      <c r="C288" s="2">
        <v>6.28</v>
      </c>
      <c r="D288" s="2">
        <v>6.74</v>
      </c>
      <c r="E288" s="2">
        <v>24.73</v>
      </c>
      <c r="F288" s="2">
        <v>40.9</v>
      </c>
    </row>
    <row r="289" spans="1:6" x14ac:dyDescent="0.3">
      <c r="A289" s="95">
        <v>45043</v>
      </c>
      <c r="B289" s="96">
        <v>0.52384259259259258</v>
      </c>
      <c r="C289" s="2">
        <v>6.28</v>
      </c>
      <c r="D289" s="2">
        <v>6.74</v>
      </c>
      <c r="E289" s="2">
        <v>24.72</v>
      </c>
      <c r="F289" s="2">
        <v>40.880000000000003</v>
      </c>
    </row>
    <row r="290" spans="1:6" x14ac:dyDescent="0.3">
      <c r="A290" s="95">
        <v>45043</v>
      </c>
      <c r="B290" s="96">
        <v>0.52453703703703702</v>
      </c>
      <c r="C290" s="2">
        <v>6.28</v>
      </c>
      <c r="D290" s="2">
        <v>6.74</v>
      </c>
      <c r="E290" s="2">
        <v>24.72</v>
      </c>
      <c r="F290" s="2">
        <v>40.89</v>
      </c>
    </row>
    <row r="291" spans="1:6" x14ac:dyDescent="0.3">
      <c r="A291" s="95">
        <v>45043</v>
      </c>
      <c r="B291" s="96">
        <v>0.52523148148148147</v>
      </c>
      <c r="C291" s="2">
        <v>6.28</v>
      </c>
      <c r="D291" s="2">
        <v>6.74</v>
      </c>
      <c r="E291" s="2">
        <v>24.73</v>
      </c>
      <c r="F291" s="2">
        <v>40.92</v>
      </c>
    </row>
    <row r="293" spans="1:6" ht="31.2" x14ac:dyDescent="0.3">
      <c r="A293" s="2" t="str">
        <f>A11</f>
        <v>Date</v>
      </c>
      <c r="C293" s="120" t="str">
        <f>C11</f>
        <v>Exhaust Flow [LPM]</v>
      </c>
      <c r="D293" s="120" t="str">
        <f t="shared" ref="D293:F293" si="0">D11</f>
        <v>Inlet Flow [LPM]</v>
      </c>
      <c r="E293" s="120" t="str">
        <f t="shared" si="0"/>
        <v>Temperature [C]</v>
      </c>
      <c r="F293" s="120" t="str">
        <f t="shared" si="0"/>
        <v>Humidity [%]</v>
      </c>
    </row>
    <row r="294" spans="1:6" x14ac:dyDescent="0.3">
      <c r="A294" s="95">
        <f>A12</f>
        <v>45043</v>
      </c>
      <c r="B294" s="2" t="s">
        <v>1</v>
      </c>
      <c r="C294" s="92">
        <f>AVERAGE(C27:C291)</f>
        <v>6.2799999999999772</v>
      </c>
      <c r="D294" s="92">
        <f t="shared" ref="D294:F294" si="1">AVERAGE(D27:D291)</f>
        <v>6.7400000000000082</v>
      </c>
      <c r="E294" s="92">
        <f t="shared" si="1"/>
        <v>24.553698113207552</v>
      </c>
      <c r="F294" s="92">
        <f t="shared" si="1"/>
        <v>40.431245283018839</v>
      </c>
    </row>
    <row r="295" spans="1:6" x14ac:dyDescent="0.3">
      <c r="B295" s="2" t="s">
        <v>79</v>
      </c>
      <c r="C295" s="92">
        <f>STDEV(C47:C284)</f>
        <v>2.3141306276853696E-14</v>
      </c>
      <c r="D295" s="92">
        <f t="shared" ref="D295:F295" si="2">STDEV(D47:D284)</f>
        <v>8.0104521727570494E-15</v>
      </c>
      <c r="E295" s="92">
        <f t="shared" si="2"/>
        <v>0.1364305294513635</v>
      </c>
      <c r="F295" s="92">
        <f t="shared" si="2"/>
        <v>0.3760330002658559</v>
      </c>
    </row>
  </sheetData>
  <mergeCells count="1">
    <mergeCell ref="A10:F10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D3F902-4C61-43BF-BCA0-689C1FBBBA36}">
  <dimension ref="A1:M301"/>
  <sheetViews>
    <sheetView workbookViewId="0">
      <pane ySplit="11" topLeftCell="A288" activePane="bottomLeft" state="frozen"/>
      <selection pane="bottomLeft" activeCell="E302" sqref="E302"/>
    </sheetView>
  </sheetViews>
  <sheetFormatPr defaultColWidth="9.109375" defaultRowHeight="15.6" x14ac:dyDescent="0.3"/>
  <cols>
    <col min="1" max="1" width="10.6640625" style="2" bestFit="1" customWidth="1"/>
    <col min="2" max="4" width="10.6640625" style="2" customWidth="1"/>
    <col min="5" max="8" width="13.33203125" style="2" customWidth="1"/>
    <col min="9" max="11" width="10.6640625" style="2" customWidth="1"/>
    <col min="12" max="12" width="12.6640625" style="2" customWidth="1"/>
    <col min="13" max="16384" width="9.109375" style="2"/>
  </cols>
  <sheetData>
    <row r="1" spans="1:12" x14ac:dyDescent="0.3">
      <c r="A1" s="2" t="s">
        <v>58</v>
      </c>
    </row>
    <row r="2" spans="1:12" x14ac:dyDescent="0.3">
      <c r="A2" s="2" t="s">
        <v>180</v>
      </c>
    </row>
    <row r="3" spans="1:12" x14ac:dyDescent="0.3">
      <c r="A3" s="2" t="s">
        <v>181</v>
      </c>
      <c r="D3" s="2" t="s">
        <v>182</v>
      </c>
    </row>
    <row r="4" spans="1:12" x14ac:dyDescent="0.3">
      <c r="A4" s="2" t="s">
        <v>62</v>
      </c>
    </row>
    <row r="5" spans="1:12" x14ac:dyDescent="0.3">
      <c r="A5" s="2" t="s">
        <v>63</v>
      </c>
    </row>
    <row r="6" spans="1:12" x14ac:dyDescent="0.3">
      <c r="A6" s="2" t="s">
        <v>64</v>
      </c>
    </row>
    <row r="8" spans="1:12" x14ac:dyDescent="0.3">
      <c r="A8" s="2" t="s">
        <v>183</v>
      </c>
    </row>
    <row r="9" spans="1:12" x14ac:dyDescent="0.3">
      <c r="A9" s="2" t="s">
        <v>184</v>
      </c>
    </row>
    <row r="10" spans="1:12" x14ac:dyDescent="0.3">
      <c r="A10" s="236" t="s">
        <v>185</v>
      </c>
      <c r="B10" s="236"/>
      <c r="C10" s="236"/>
      <c r="D10" s="236"/>
      <c r="E10" s="236"/>
      <c r="F10" s="236"/>
      <c r="G10" s="236"/>
    </row>
    <row r="11" spans="1:12" ht="30" customHeight="1" x14ac:dyDescent="0.3">
      <c r="A11" s="2" t="s">
        <v>0</v>
      </c>
      <c r="B11" s="94" t="s">
        <v>67</v>
      </c>
      <c r="C11" s="94" t="s">
        <v>68</v>
      </c>
      <c r="D11" s="94" t="s">
        <v>69</v>
      </c>
      <c r="E11" s="94" t="s">
        <v>70</v>
      </c>
      <c r="F11" s="94" t="s">
        <v>71</v>
      </c>
      <c r="G11" s="118" t="s">
        <v>72</v>
      </c>
      <c r="H11" s="94" t="s">
        <v>73</v>
      </c>
      <c r="I11" s="94" t="s">
        <v>74</v>
      </c>
      <c r="J11" s="94" t="s">
        <v>75</v>
      </c>
      <c r="K11" s="94" t="s">
        <v>133</v>
      </c>
      <c r="L11" s="94" t="s">
        <v>134</v>
      </c>
    </row>
    <row r="12" spans="1:12" x14ac:dyDescent="0.3">
      <c r="A12" s="95">
        <v>45061</v>
      </c>
      <c r="B12" s="96">
        <v>0.33035879629629633</v>
      </c>
      <c r="C12" s="2">
        <v>-7.94</v>
      </c>
      <c r="D12" s="2">
        <v>3.6</v>
      </c>
      <c r="E12" s="2">
        <v>3.28</v>
      </c>
      <c r="F12" s="2">
        <v>-0.89</v>
      </c>
      <c r="G12" s="119">
        <v>12.33</v>
      </c>
      <c r="H12" s="2">
        <v>23.94</v>
      </c>
      <c r="I12" s="2">
        <v>51.86</v>
      </c>
      <c r="J12" s="2">
        <v>1.35</v>
      </c>
      <c r="K12" s="2">
        <v>-5.0000000000000001E-3</v>
      </c>
    </row>
    <row r="13" spans="1:12" x14ac:dyDescent="0.3">
      <c r="A13" s="95">
        <v>45061</v>
      </c>
      <c r="B13" s="96">
        <v>0.33105324074074077</v>
      </c>
      <c r="C13" s="2">
        <v>-8.2200000000000006</v>
      </c>
      <c r="D13" s="2">
        <v>3.6</v>
      </c>
      <c r="E13" s="2">
        <v>3.28</v>
      </c>
      <c r="F13" s="2">
        <v>-0.89</v>
      </c>
      <c r="G13" s="119">
        <v>12.5</v>
      </c>
      <c r="H13" s="2">
        <v>23.94</v>
      </c>
      <c r="I13" s="2">
        <v>51.09</v>
      </c>
      <c r="J13" s="2">
        <v>1.35</v>
      </c>
      <c r="K13" s="2">
        <v>-5.0000000000000001E-3</v>
      </c>
    </row>
    <row r="14" spans="1:12" x14ac:dyDescent="0.3">
      <c r="A14" s="95">
        <v>45061</v>
      </c>
      <c r="B14" s="96">
        <v>0.33174768518518521</v>
      </c>
      <c r="C14" s="2">
        <v>-7.42</v>
      </c>
      <c r="D14" s="2">
        <v>3.6</v>
      </c>
      <c r="E14" s="2">
        <v>3.28</v>
      </c>
      <c r="F14" s="2">
        <v>-0.85</v>
      </c>
      <c r="G14" s="119">
        <v>12.38</v>
      </c>
      <c r="H14" s="2">
        <v>23.94</v>
      </c>
      <c r="I14" s="2">
        <v>50.57</v>
      </c>
      <c r="J14" s="2">
        <v>1.35</v>
      </c>
      <c r="K14" s="2">
        <v>-4.0000000000000001E-3</v>
      </c>
    </row>
    <row r="15" spans="1:12" x14ac:dyDescent="0.3">
      <c r="A15" s="95">
        <v>45061</v>
      </c>
      <c r="B15" s="96">
        <v>0.33244212962962966</v>
      </c>
      <c r="C15" s="2">
        <v>-5.76</v>
      </c>
      <c r="D15" s="2">
        <v>3.6</v>
      </c>
      <c r="E15" s="2">
        <v>3.28</v>
      </c>
      <c r="F15" s="2">
        <v>-0.84</v>
      </c>
      <c r="G15" s="119">
        <v>12.36</v>
      </c>
      <c r="H15" s="2">
        <v>23.94</v>
      </c>
      <c r="I15" s="2">
        <v>50.34</v>
      </c>
      <c r="J15" s="2">
        <v>1.35</v>
      </c>
      <c r="K15" s="2">
        <v>-1E-3</v>
      </c>
    </row>
    <row r="16" spans="1:12" x14ac:dyDescent="0.3">
      <c r="A16" s="95">
        <v>45061</v>
      </c>
      <c r="B16" s="96">
        <v>0.3331365740740741</v>
      </c>
      <c r="C16" s="2">
        <v>-6.03</v>
      </c>
      <c r="D16" s="2">
        <v>3.6</v>
      </c>
      <c r="E16" s="2">
        <v>3.28</v>
      </c>
      <c r="F16" s="2">
        <v>-0.85</v>
      </c>
      <c r="G16" s="119">
        <v>12.38</v>
      </c>
      <c r="H16" s="2">
        <v>23.94</v>
      </c>
      <c r="I16" s="2">
        <v>50.12</v>
      </c>
      <c r="J16" s="2">
        <v>1.35</v>
      </c>
      <c r="K16" s="2">
        <v>-2E-3</v>
      </c>
    </row>
    <row r="17" spans="1:11" x14ac:dyDescent="0.3">
      <c r="A17" s="95">
        <v>45061</v>
      </c>
      <c r="B17" s="96">
        <v>0.33383101851851849</v>
      </c>
      <c r="C17" s="2">
        <v>-6.25</v>
      </c>
      <c r="D17" s="2">
        <v>3.6</v>
      </c>
      <c r="E17" s="2">
        <v>3.28</v>
      </c>
      <c r="F17" s="2">
        <v>-0.82</v>
      </c>
      <c r="G17" s="119">
        <v>12.47</v>
      </c>
      <c r="H17" s="2">
        <v>23.93</v>
      </c>
      <c r="I17" s="2">
        <v>49.4</v>
      </c>
      <c r="J17" s="2">
        <v>1.35</v>
      </c>
      <c r="K17" s="2">
        <v>-2E-3</v>
      </c>
    </row>
    <row r="18" spans="1:11" x14ac:dyDescent="0.3">
      <c r="A18" s="95">
        <v>45061</v>
      </c>
      <c r="B18" s="96">
        <v>0.33452546296296298</v>
      </c>
      <c r="C18" s="2">
        <v>-6.42</v>
      </c>
      <c r="D18" s="2">
        <v>3.6</v>
      </c>
      <c r="E18" s="2">
        <v>3.28</v>
      </c>
      <c r="F18" s="2">
        <v>-0.8</v>
      </c>
      <c r="G18" s="119">
        <v>12.48</v>
      </c>
      <c r="H18" s="2">
        <v>23.93</v>
      </c>
      <c r="I18" s="2">
        <v>48.59</v>
      </c>
      <c r="J18" s="2">
        <v>1.35</v>
      </c>
      <c r="K18" s="2">
        <v>-2E-3</v>
      </c>
    </row>
    <row r="19" spans="1:11" x14ac:dyDescent="0.3">
      <c r="A19" s="95">
        <v>45061</v>
      </c>
      <c r="B19" s="96">
        <v>0.33521990740740742</v>
      </c>
      <c r="C19" s="2">
        <v>-6.61</v>
      </c>
      <c r="D19" s="2">
        <v>3.6</v>
      </c>
      <c r="E19" s="2">
        <v>3.28</v>
      </c>
      <c r="F19" s="2">
        <v>-0.82</v>
      </c>
      <c r="G19" s="119">
        <v>12.62</v>
      </c>
      <c r="H19" s="2">
        <v>23.94</v>
      </c>
      <c r="I19" s="2">
        <v>48.1</v>
      </c>
      <c r="J19" s="2">
        <v>1.35</v>
      </c>
      <c r="K19" s="2">
        <v>-3.0000000000000001E-3</v>
      </c>
    </row>
    <row r="20" spans="1:11" x14ac:dyDescent="0.3">
      <c r="A20" s="95">
        <v>45061</v>
      </c>
      <c r="B20" s="96">
        <v>0.33591435185185187</v>
      </c>
      <c r="C20" s="2">
        <v>-6.73</v>
      </c>
      <c r="D20" s="2">
        <v>3.6</v>
      </c>
      <c r="E20" s="2">
        <v>3.28</v>
      </c>
      <c r="F20" s="2">
        <v>-0.8</v>
      </c>
      <c r="G20" s="119">
        <v>12.62</v>
      </c>
      <c r="H20" s="2">
        <v>23.94</v>
      </c>
      <c r="I20" s="2">
        <v>47.76</v>
      </c>
      <c r="J20" s="2">
        <v>1.35</v>
      </c>
      <c r="K20" s="2">
        <v>-3.0000000000000001E-3</v>
      </c>
    </row>
    <row r="21" spans="1:11" x14ac:dyDescent="0.3">
      <c r="A21" s="95">
        <v>45061</v>
      </c>
      <c r="B21" s="96">
        <v>0.33660879629629631</v>
      </c>
      <c r="C21" s="2">
        <v>-6.9</v>
      </c>
      <c r="D21" s="2">
        <v>3.6</v>
      </c>
      <c r="E21" s="2">
        <v>3.28</v>
      </c>
      <c r="F21" s="2">
        <v>-0.8</v>
      </c>
      <c r="G21" s="119">
        <v>12.57</v>
      </c>
      <c r="H21" s="2">
        <v>23.94</v>
      </c>
      <c r="I21" s="2">
        <v>47.62</v>
      </c>
      <c r="J21" s="2">
        <v>1.35</v>
      </c>
      <c r="K21" s="2">
        <v>-3.0000000000000001E-3</v>
      </c>
    </row>
    <row r="22" spans="1:11" x14ac:dyDescent="0.3">
      <c r="A22" s="95">
        <v>45061</v>
      </c>
      <c r="B22" s="96">
        <v>0.33730324074074075</v>
      </c>
      <c r="C22" s="2">
        <v>-7.12</v>
      </c>
      <c r="D22" s="2">
        <v>3.6</v>
      </c>
      <c r="E22" s="2">
        <v>3.28</v>
      </c>
      <c r="F22" s="2">
        <v>-0.78</v>
      </c>
      <c r="G22" s="119">
        <v>12.57</v>
      </c>
      <c r="H22" s="2">
        <v>23.94</v>
      </c>
      <c r="I22" s="2">
        <v>47.61</v>
      </c>
      <c r="J22" s="2">
        <v>1.35</v>
      </c>
      <c r="K22" s="2">
        <v>-4.0000000000000001E-3</v>
      </c>
    </row>
    <row r="23" spans="1:11" x14ac:dyDescent="0.3">
      <c r="A23" s="95">
        <v>45061</v>
      </c>
      <c r="B23" s="96">
        <v>0.33799768518518519</v>
      </c>
      <c r="C23" s="2">
        <v>-7.1</v>
      </c>
      <c r="D23" s="2">
        <v>3.6</v>
      </c>
      <c r="E23" s="2">
        <v>3.28</v>
      </c>
      <c r="F23" s="2">
        <v>-0.77</v>
      </c>
      <c r="G23" s="119">
        <v>12.52</v>
      </c>
      <c r="H23" s="2">
        <v>23.96</v>
      </c>
      <c r="I23" s="2">
        <v>47.32</v>
      </c>
      <c r="J23" s="2">
        <v>1.35</v>
      </c>
      <c r="K23" s="2">
        <v>-4.0000000000000001E-3</v>
      </c>
    </row>
    <row r="24" spans="1:11" x14ac:dyDescent="0.3">
      <c r="A24" s="95">
        <v>45061</v>
      </c>
      <c r="B24" s="96">
        <v>0.33869212962962963</v>
      </c>
      <c r="C24" s="2">
        <v>-7.46</v>
      </c>
      <c r="D24" s="2">
        <v>3.6</v>
      </c>
      <c r="E24" s="2">
        <v>3.28</v>
      </c>
      <c r="F24" s="2">
        <v>-0.77</v>
      </c>
      <c r="G24" s="119">
        <v>12.41</v>
      </c>
      <c r="H24" s="2">
        <v>24.04</v>
      </c>
      <c r="I24" s="2">
        <v>46.43</v>
      </c>
      <c r="J24" s="2">
        <v>1.35</v>
      </c>
      <c r="K24" s="2">
        <v>-4.0000000000000001E-3</v>
      </c>
    </row>
    <row r="25" spans="1:11" x14ac:dyDescent="0.3">
      <c r="A25" s="95">
        <v>45061</v>
      </c>
      <c r="B25" s="96">
        <v>0.33938657407407408</v>
      </c>
      <c r="C25" s="2">
        <v>-7.27</v>
      </c>
      <c r="D25" s="2">
        <v>3.6</v>
      </c>
      <c r="E25" s="2">
        <v>3.28</v>
      </c>
      <c r="F25" s="2">
        <v>-0.75</v>
      </c>
      <c r="G25" s="119">
        <v>12.63</v>
      </c>
      <c r="H25" s="2">
        <v>24.1</v>
      </c>
      <c r="I25" s="2">
        <v>45.82</v>
      </c>
      <c r="J25" s="2">
        <v>1.35</v>
      </c>
      <c r="K25" s="2">
        <v>-4.0000000000000001E-3</v>
      </c>
    </row>
    <row r="26" spans="1:11" x14ac:dyDescent="0.3">
      <c r="A26" s="95">
        <v>45061</v>
      </c>
      <c r="B26" s="96">
        <v>0.34008101851851852</v>
      </c>
      <c r="C26" s="2">
        <v>-7.53</v>
      </c>
      <c r="D26" s="2">
        <v>3.6</v>
      </c>
      <c r="E26" s="2">
        <v>3.28</v>
      </c>
      <c r="F26" s="2">
        <v>-0.76</v>
      </c>
      <c r="G26" s="119">
        <v>12.82</v>
      </c>
      <c r="H26" s="2">
        <v>24.12</v>
      </c>
      <c r="I26" s="2">
        <v>45.47</v>
      </c>
      <c r="J26" s="2">
        <v>1.35</v>
      </c>
      <c r="K26" s="2">
        <v>-4.0000000000000001E-3</v>
      </c>
    </row>
    <row r="27" spans="1:11" x14ac:dyDescent="0.3">
      <c r="A27" s="95">
        <v>45061</v>
      </c>
      <c r="B27" s="96">
        <v>0.34077546296296296</v>
      </c>
      <c r="C27" s="2">
        <v>-7.89</v>
      </c>
      <c r="D27" s="2">
        <v>3.6</v>
      </c>
      <c r="E27" s="2">
        <v>3.28</v>
      </c>
      <c r="F27" s="2">
        <v>-0.76</v>
      </c>
      <c r="G27" s="119">
        <v>12.59</v>
      </c>
      <c r="H27" s="2">
        <v>24.12</v>
      </c>
      <c r="I27" s="2">
        <v>45.16</v>
      </c>
      <c r="J27" s="2">
        <v>1.35</v>
      </c>
      <c r="K27" s="2">
        <v>-5.0000000000000001E-3</v>
      </c>
    </row>
    <row r="28" spans="1:11" x14ac:dyDescent="0.3">
      <c r="A28" s="95">
        <v>45061</v>
      </c>
      <c r="B28" s="96">
        <v>0.3414699074074074</v>
      </c>
      <c r="C28" s="2">
        <v>-5.94</v>
      </c>
      <c r="D28" s="2">
        <v>3.6</v>
      </c>
      <c r="E28" s="2">
        <v>3.28</v>
      </c>
      <c r="F28" s="2">
        <v>-0.74</v>
      </c>
      <c r="G28" s="119">
        <v>12.59</v>
      </c>
      <c r="H28" s="2">
        <v>24.13</v>
      </c>
      <c r="I28" s="2">
        <v>44.98</v>
      </c>
      <c r="J28" s="2">
        <v>1.35</v>
      </c>
      <c r="K28" s="2">
        <v>-2E-3</v>
      </c>
    </row>
    <row r="29" spans="1:11" x14ac:dyDescent="0.3">
      <c r="A29" s="95">
        <v>45061</v>
      </c>
      <c r="B29" s="96">
        <v>0.34216435185185184</v>
      </c>
      <c r="C29" s="2">
        <v>-4.71</v>
      </c>
      <c r="D29" s="2">
        <v>3.6</v>
      </c>
      <c r="E29" s="2">
        <v>3.28</v>
      </c>
      <c r="F29" s="2">
        <v>-0.73</v>
      </c>
      <c r="G29" s="119">
        <v>12.58</v>
      </c>
      <c r="H29" s="2">
        <v>24.13</v>
      </c>
      <c r="I29" s="2">
        <v>46.02</v>
      </c>
      <c r="J29" s="2">
        <v>1.35</v>
      </c>
      <c r="K29" s="2">
        <v>0</v>
      </c>
    </row>
    <row r="30" spans="1:11" x14ac:dyDescent="0.3">
      <c r="A30" s="95">
        <v>45061</v>
      </c>
      <c r="B30" s="96">
        <v>0.34285879629629629</v>
      </c>
      <c r="C30" s="2">
        <v>-4.7699999999999996</v>
      </c>
      <c r="D30" s="2">
        <v>3.6</v>
      </c>
      <c r="E30" s="2">
        <v>3.28</v>
      </c>
      <c r="F30" s="2">
        <v>-0.7</v>
      </c>
      <c r="G30" s="119">
        <v>12.56</v>
      </c>
      <c r="H30" s="2">
        <v>24.13</v>
      </c>
      <c r="I30" s="2">
        <v>48.13</v>
      </c>
      <c r="J30" s="2">
        <v>1.35</v>
      </c>
      <c r="K30" s="2">
        <v>0</v>
      </c>
    </row>
    <row r="31" spans="1:11" x14ac:dyDescent="0.3">
      <c r="A31" s="95">
        <v>45061</v>
      </c>
      <c r="B31" s="96">
        <v>0.34355324074074073</v>
      </c>
      <c r="C31" s="2">
        <v>-4.8099999999999996</v>
      </c>
      <c r="D31" s="2">
        <v>3.59</v>
      </c>
      <c r="E31" s="2">
        <v>3.28</v>
      </c>
      <c r="F31" s="2">
        <v>-0.72</v>
      </c>
      <c r="G31" s="119">
        <v>12.53</v>
      </c>
      <c r="H31" s="2">
        <v>24.19</v>
      </c>
      <c r="I31" s="2">
        <v>49.2</v>
      </c>
      <c r="J31" s="2">
        <v>1.35</v>
      </c>
      <c r="K31" s="2">
        <v>0</v>
      </c>
    </row>
    <row r="32" spans="1:11" x14ac:dyDescent="0.3">
      <c r="A32" s="95">
        <v>45061</v>
      </c>
      <c r="B32" s="96">
        <v>0.34424768518518517</v>
      </c>
      <c r="C32" s="2">
        <v>-4.97</v>
      </c>
      <c r="D32" s="2">
        <v>3.59</v>
      </c>
      <c r="E32" s="2">
        <v>3.28</v>
      </c>
      <c r="F32" s="2">
        <v>-0.72</v>
      </c>
      <c r="G32" s="119">
        <v>12.6</v>
      </c>
      <c r="H32" s="2">
        <v>24.22</v>
      </c>
      <c r="I32" s="2">
        <v>49.74</v>
      </c>
      <c r="J32" s="2">
        <v>1.35</v>
      </c>
      <c r="K32" s="2">
        <v>0</v>
      </c>
    </row>
    <row r="33" spans="1:13" x14ac:dyDescent="0.3">
      <c r="A33" s="95">
        <v>45061</v>
      </c>
      <c r="B33" s="96">
        <v>0.34494212962962961</v>
      </c>
      <c r="C33" s="2">
        <v>-5.05</v>
      </c>
      <c r="D33" s="2">
        <v>3.6</v>
      </c>
      <c r="E33" s="2">
        <v>3.28</v>
      </c>
      <c r="F33" s="2">
        <v>-0.73</v>
      </c>
      <c r="G33" s="119">
        <v>12.62</v>
      </c>
      <c r="H33" s="2">
        <v>24.24</v>
      </c>
      <c r="I33" s="2">
        <v>49.94</v>
      </c>
      <c r="J33" s="2">
        <v>1.35</v>
      </c>
      <c r="K33" s="2">
        <v>0</v>
      </c>
    </row>
    <row r="34" spans="1:13" x14ac:dyDescent="0.3">
      <c r="A34" s="95">
        <v>45061</v>
      </c>
      <c r="B34" s="96">
        <v>0.34563657407407405</v>
      </c>
      <c r="C34" s="2">
        <v>-5.29</v>
      </c>
      <c r="D34" s="2">
        <v>3.6</v>
      </c>
      <c r="E34" s="2">
        <v>3.28</v>
      </c>
      <c r="F34" s="2">
        <v>-0.74</v>
      </c>
      <c r="G34" s="119">
        <v>12.56</v>
      </c>
      <c r="H34" s="2">
        <v>24.24</v>
      </c>
      <c r="I34" s="2">
        <v>50.11</v>
      </c>
      <c r="J34" s="2">
        <v>1.35</v>
      </c>
      <c r="K34" s="2">
        <v>-1E-3</v>
      </c>
    </row>
    <row r="35" spans="1:13" x14ac:dyDescent="0.3">
      <c r="A35" s="95">
        <v>45061</v>
      </c>
      <c r="B35" s="96">
        <v>0.3463310185185185</v>
      </c>
      <c r="C35" s="2">
        <v>-5.24</v>
      </c>
      <c r="D35" s="2">
        <v>3.6</v>
      </c>
      <c r="E35" s="2">
        <v>3.28</v>
      </c>
      <c r="F35" s="2">
        <v>-0.64</v>
      </c>
      <c r="G35" s="119">
        <v>12.56</v>
      </c>
      <c r="H35" s="2">
        <v>24.24</v>
      </c>
      <c r="I35" s="2">
        <v>50.67</v>
      </c>
      <c r="J35" s="2">
        <v>1.35</v>
      </c>
      <c r="K35" s="2">
        <v>0</v>
      </c>
    </row>
    <row r="36" spans="1:13" x14ac:dyDescent="0.3">
      <c r="A36" s="95">
        <v>45061</v>
      </c>
      <c r="B36" s="96">
        <v>0.34702546296296299</v>
      </c>
      <c r="C36" s="2">
        <v>-5.44</v>
      </c>
      <c r="D36" s="2">
        <v>3.6</v>
      </c>
      <c r="E36" s="2">
        <v>3.28</v>
      </c>
      <c r="F36" s="2">
        <v>-0.67</v>
      </c>
      <c r="G36" s="119">
        <v>12.57</v>
      </c>
      <c r="H36" s="2">
        <v>24.24</v>
      </c>
      <c r="I36" s="2">
        <v>51.14</v>
      </c>
      <c r="J36" s="2">
        <v>1.35</v>
      </c>
      <c r="K36" s="2">
        <v>-1E-3</v>
      </c>
    </row>
    <row r="37" spans="1:13" x14ac:dyDescent="0.3">
      <c r="A37" s="95">
        <v>45061</v>
      </c>
      <c r="B37" s="96">
        <v>0.34771990740740738</v>
      </c>
      <c r="C37" s="2">
        <v>-5.58</v>
      </c>
      <c r="D37" s="2">
        <v>3.6</v>
      </c>
      <c r="E37" s="2">
        <v>3.28</v>
      </c>
      <c r="F37" s="2">
        <v>-0.68</v>
      </c>
      <c r="G37" s="119">
        <v>12.55</v>
      </c>
      <c r="H37" s="2">
        <v>24.24</v>
      </c>
      <c r="I37" s="2">
        <v>51.58</v>
      </c>
      <c r="J37" s="2">
        <v>1.35</v>
      </c>
      <c r="K37" s="2">
        <v>-1E-3</v>
      </c>
    </row>
    <row r="38" spans="1:13" x14ac:dyDescent="0.3">
      <c r="A38" s="95">
        <v>45061</v>
      </c>
      <c r="B38" s="96">
        <v>0.34841435185185188</v>
      </c>
      <c r="C38" s="2">
        <v>-5.67</v>
      </c>
      <c r="D38" s="2">
        <v>3.6</v>
      </c>
      <c r="E38" s="2">
        <v>3.28</v>
      </c>
      <c r="F38" s="2">
        <v>-0.68</v>
      </c>
      <c r="G38" s="119">
        <v>12.5</v>
      </c>
      <c r="H38" s="2">
        <v>24.24</v>
      </c>
      <c r="I38" s="2">
        <v>52.04</v>
      </c>
      <c r="J38" s="2">
        <v>1.35</v>
      </c>
      <c r="K38" s="2">
        <v>-1E-3</v>
      </c>
    </row>
    <row r="39" spans="1:13" x14ac:dyDescent="0.3">
      <c r="A39" s="95">
        <v>45061</v>
      </c>
      <c r="B39" s="96">
        <v>0.34910879629629626</v>
      </c>
      <c r="C39" s="2">
        <v>-5.75</v>
      </c>
      <c r="D39" s="2">
        <v>3.6</v>
      </c>
      <c r="E39" s="2">
        <v>3.28</v>
      </c>
      <c r="F39" s="2">
        <v>-0.69</v>
      </c>
      <c r="G39" s="119">
        <v>12.63</v>
      </c>
      <c r="H39" s="2">
        <v>24.24</v>
      </c>
      <c r="I39" s="2">
        <v>52.22</v>
      </c>
      <c r="J39" s="2">
        <v>1.35</v>
      </c>
      <c r="K39" s="2">
        <v>-1E-3</v>
      </c>
    </row>
    <row r="40" spans="1:13" x14ac:dyDescent="0.3">
      <c r="A40" s="95">
        <v>45061</v>
      </c>
      <c r="B40" s="96">
        <v>0.34980324074074076</v>
      </c>
      <c r="C40" s="2">
        <v>-5.83</v>
      </c>
      <c r="D40" s="2">
        <v>3.6</v>
      </c>
      <c r="E40" s="2">
        <v>3.28</v>
      </c>
      <c r="F40" s="2">
        <v>-0.7</v>
      </c>
      <c r="G40" s="119">
        <v>12.58</v>
      </c>
      <c r="H40" s="2">
        <v>24.24</v>
      </c>
      <c r="I40" s="2">
        <v>52.45</v>
      </c>
      <c r="J40" s="2">
        <v>1.35</v>
      </c>
      <c r="K40" s="2">
        <v>-1E-3</v>
      </c>
    </row>
    <row r="41" spans="1:13" x14ac:dyDescent="0.3">
      <c r="A41" s="95">
        <v>45061</v>
      </c>
      <c r="B41" s="96">
        <v>0.35049768518518515</v>
      </c>
      <c r="C41" s="2">
        <v>-5.84</v>
      </c>
      <c r="D41" s="2">
        <v>3.6</v>
      </c>
      <c r="E41" s="2">
        <v>3.28</v>
      </c>
      <c r="F41" s="2">
        <v>-0.66</v>
      </c>
      <c r="G41" s="119">
        <v>12.56</v>
      </c>
      <c r="H41" s="2">
        <v>24.24</v>
      </c>
      <c r="I41" s="2">
        <v>52.56</v>
      </c>
      <c r="J41" s="2">
        <v>1.35</v>
      </c>
      <c r="K41" s="2">
        <v>-1E-3</v>
      </c>
    </row>
    <row r="42" spans="1:13" x14ac:dyDescent="0.3">
      <c r="A42" s="95">
        <v>45061</v>
      </c>
      <c r="B42" s="96">
        <v>0.35119212962962965</v>
      </c>
      <c r="C42" s="2">
        <v>-5.96</v>
      </c>
      <c r="D42" s="2">
        <v>3.6</v>
      </c>
      <c r="E42" s="2">
        <v>3.28</v>
      </c>
      <c r="F42" s="2">
        <v>-0.67</v>
      </c>
      <c r="G42" s="119">
        <v>12.56</v>
      </c>
      <c r="H42" s="2">
        <v>24.24</v>
      </c>
      <c r="I42" s="2">
        <v>52.43</v>
      </c>
      <c r="J42" s="2">
        <v>1.35</v>
      </c>
      <c r="K42" s="2">
        <v>-2E-3</v>
      </c>
    </row>
    <row r="43" spans="1:13" x14ac:dyDescent="0.3">
      <c r="A43" s="95">
        <v>45061</v>
      </c>
      <c r="B43" s="96">
        <v>0.35188657407407403</v>
      </c>
      <c r="C43" s="2">
        <v>-6.05</v>
      </c>
      <c r="D43" s="2">
        <v>3.6</v>
      </c>
      <c r="E43" s="2">
        <v>3.28</v>
      </c>
      <c r="F43" s="2">
        <v>-0.65</v>
      </c>
      <c r="G43" s="119">
        <v>12.55</v>
      </c>
      <c r="H43" s="2">
        <v>24.24</v>
      </c>
      <c r="I43" s="2">
        <v>52.35</v>
      </c>
      <c r="J43" s="2">
        <v>1.35</v>
      </c>
      <c r="K43" s="2">
        <v>-2E-3</v>
      </c>
    </row>
    <row r="44" spans="1:13" x14ac:dyDescent="0.3">
      <c r="A44" s="95">
        <v>45061</v>
      </c>
      <c r="B44" s="96">
        <v>0.35258101851851853</v>
      </c>
      <c r="C44" s="2">
        <v>-6.13</v>
      </c>
      <c r="D44" s="2">
        <v>3.6</v>
      </c>
      <c r="E44" s="2">
        <v>3.28</v>
      </c>
      <c r="F44" s="2">
        <v>-0.65</v>
      </c>
      <c r="G44" s="119">
        <v>12.55</v>
      </c>
      <c r="H44" s="2">
        <v>24.24</v>
      </c>
      <c r="I44" s="2">
        <v>52.18</v>
      </c>
      <c r="J44" s="2">
        <v>1.35</v>
      </c>
      <c r="K44" s="2">
        <v>-2E-3</v>
      </c>
    </row>
    <row r="45" spans="1:13" x14ac:dyDescent="0.3">
      <c r="A45" s="95">
        <v>45061</v>
      </c>
      <c r="B45" s="96">
        <v>0.35327546296296292</v>
      </c>
      <c r="C45" s="2">
        <v>-6.32</v>
      </c>
      <c r="D45" s="2">
        <v>3.6</v>
      </c>
      <c r="E45" s="2">
        <v>3.28</v>
      </c>
      <c r="F45" s="2">
        <v>8.6</v>
      </c>
      <c r="G45" s="119">
        <v>17.23</v>
      </c>
      <c r="H45" s="2">
        <v>24.24</v>
      </c>
      <c r="I45" s="2">
        <v>52.06</v>
      </c>
      <c r="J45" s="2">
        <v>1.35</v>
      </c>
      <c r="K45" s="2">
        <v>-2E-3</v>
      </c>
    </row>
    <row r="46" spans="1:13" x14ac:dyDescent="0.3">
      <c r="A46" s="161">
        <v>45061</v>
      </c>
      <c r="B46" s="162">
        <v>0.35396990740740741</v>
      </c>
      <c r="C46" s="163">
        <v>-5.64</v>
      </c>
      <c r="D46" s="163">
        <v>3.59</v>
      </c>
      <c r="E46" s="163">
        <v>3.28</v>
      </c>
      <c r="F46" s="163">
        <v>32.76</v>
      </c>
      <c r="G46" s="119">
        <v>12.55</v>
      </c>
      <c r="H46" s="163">
        <v>24.24</v>
      </c>
      <c r="I46" s="163">
        <v>52.08</v>
      </c>
      <c r="J46" s="163">
        <v>1.35</v>
      </c>
      <c r="K46" s="163">
        <v>-1E-3</v>
      </c>
      <c r="L46" s="97">
        <f>10-((0.026-K46)*384.14)</f>
        <v>-0.37177999999999933</v>
      </c>
      <c r="M46" s="2" t="s">
        <v>77</v>
      </c>
    </row>
    <row r="47" spans="1:13" x14ac:dyDescent="0.3">
      <c r="A47" s="95">
        <v>45061</v>
      </c>
      <c r="B47" s="96">
        <v>0.3546643518518518</v>
      </c>
      <c r="C47" s="2">
        <v>-3.71</v>
      </c>
      <c r="D47" s="2">
        <v>3.59</v>
      </c>
      <c r="E47" s="2">
        <v>3.28</v>
      </c>
      <c r="F47" s="2">
        <v>32.74</v>
      </c>
      <c r="G47" s="119">
        <v>12.48</v>
      </c>
      <c r="H47" s="2">
        <v>24.24</v>
      </c>
      <c r="I47" s="2">
        <v>51.51</v>
      </c>
      <c r="J47" s="2">
        <v>1.35</v>
      </c>
      <c r="K47" s="2">
        <v>2E-3</v>
      </c>
      <c r="L47" s="97">
        <f t="shared" ref="L47:L110" si="0">10-((0.026-K47)*384.14)</f>
        <v>0.78064</v>
      </c>
      <c r="M47" s="2" t="s">
        <v>135</v>
      </c>
    </row>
    <row r="48" spans="1:13" x14ac:dyDescent="0.3">
      <c r="A48" s="95">
        <v>45061</v>
      </c>
      <c r="B48" s="96">
        <v>0.3553587962962963</v>
      </c>
      <c r="C48" s="2">
        <v>-2.75</v>
      </c>
      <c r="D48" s="2">
        <v>3.59</v>
      </c>
      <c r="E48" s="2">
        <v>3.28</v>
      </c>
      <c r="F48" s="2">
        <v>32.729999999999997</v>
      </c>
      <c r="G48" s="119">
        <v>12.45</v>
      </c>
      <c r="H48" s="2">
        <v>24.24</v>
      </c>
      <c r="I48" s="2">
        <v>50.9</v>
      </c>
      <c r="J48" s="2">
        <v>1.35</v>
      </c>
      <c r="K48" s="2">
        <v>4.0000000000000001E-3</v>
      </c>
      <c r="L48" s="97">
        <f t="shared" si="0"/>
        <v>1.5489200000000007</v>
      </c>
    </row>
    <row r="49" spans="1:12" x14ac:dyDescent="0.3">
      <c r="A49" s="95">
        <v>45061</v>
      </c>
      <c r="B49" s="96">
        <v>0.3560532407407408</v>
      </c>
      <c r="C49" s="2">
        <v>-2.23</v>
      </c>
      <c r="D49" s="2">
        <v>3.59</v>
      </c>
      <c r="E49" s="2">
        <v>3.28</v>
      </c>
      <c r="F49" s="2">
        <v>32.729999999999997</v>
      </c>
      <c r="G49" s="119">
        <v>12.47</v>
      </c>
      <c r="H49" s="2">
        <v>24.24</v>
      </c>
      <c r="I49" s="2">
        <v>51.02</v>
      </c>
      <c r="J49" s="2">
        <v>1.35</v>
      </c>
      <c r="K49" s="2">
        <v>5.0000000000000001E-3</v>
      </c>
      <c r="L49" s="97">
        <f t="shared" si="0"/>
        <v>1.9330600000000011</v>
      </c>
    </row>
    <row r="50" spans="1:12" x14ac:dyDescent="0.3">
      <c r="A50" s="95">
        <v>45061</v>
      </c>
      <c r="B50" s="96">
        <v>0.35674768518518518</v>
      </c>
      <c r="C50" s="2">
        <v>-2.04</v>
      </c>
      <c r="D50" s="2">
        <v>3.59</v>
      </c>
      <c r="E50" s="2">
        <v>3.28</v>
      </c>
      <c r="F50" s="2">
        <v>32.729999999999997</v>
      </c>
      <c r="G50" s="119">
        <v>12.45</v>
      </c>
      <c r="H50" s="2">
        <v>24.24</v>
      </c>
      <c r="I50" s="2">
        <v>51.02</v>
      </c>
      <c r="J50" s="2">
        <v>1.35</v>
      </c>
      <c r="K50" s="2">
        <v>5.0000000000000001E-3</v>
      </c>
      <c r="L50" s="97">
        <f t="shared" si="0"/>
        <v>1.9330600000000011</v>
      </c>
    </row>
    <row r="51" spans="1:12" x14ac:dyDescent="0.3">
      <c r="A51" s="95">
        <v>45061</v>
      </c>
      <c r="B51" s="96">
        <v>0.35744212962962968</v>
      </c>
      <c r="C51" s="2">
        <v>-1.91</v>
      </c>
      <c r="D51" s="2">
        <v>3.59</v>
      </c>
      <c r="E51" s="2">
        <v>3.28</v>
      </c>
      <c r="F51" s="2">
        <v>32.72</v>
      </c>
      <c r="G51" s="119">
        <v>12.42</v>
      </c>
      <c r="H51" s="2">
        <v>24.24</v>
      </c>
      <c r="I51" s="2">
        <v>50.73</v>
      </c>
      <c r="J51" s="2">
        <v>1.35</v>
      </c>
      <c r="K51" s="2">
        <v>5.0000000000000001E-3</v>
      </c>
      <c r="L51" s="97">
        <f t="shared" si="0"/>
        <v>1.9330600000000011</v>
      </c>
    </row>
    <row r="52" spans="1:12" x14ac:dyDescent="0.3">
      <c r="A52" s="95">
        <v>45061</v>
      </c>
      <c r="B52" s="96">
        <v>0.35813657407407407</v>
      </c>
      <c r="C52" s="2">
        <v>-1.82</v>
      </c>
      <c r="D52" s="2">
        <v>3.59</v>
      </c>
      <c r="E52" s="2">
        <v>3.28</v>
      </c>
      <c r="F52" s="2">
        <v>32.76</v>
      </c>
      <c r="G52" s="119">
        <v>12.43</v>
      </c>
      <c r="H52" s="2">
        <v>24.2</v>
      </c>
      <c r="I52" s="2">
        <v>50.5</v>
      </c>
      <c r="J52" s="2">
        <v>1.35</v>
      </c>
      <c r="K52" s="2">
        <v>5.0000000000000001E-3</v>
      </c>
      <c r="L52" s="97">
        <f t="shared" si="0"/>
        <v>1.9330600000000011</v>
      </c>
    </row>
    <row r="53" spans="1:12" x14ac:dyDescent="0.3">
      <c r="A53" s="95">
        <v>45061</v>
      </c>
      <c r="B53" s="96">
        <v>0.35883101851851856</v>
      </c>
      <c r="C53" s="2">
        <v>-1.88</v>
      </c>
      <c r="D53" s="2">
        <v>3.59</v>
      </c>
      <c r="E53" s="2">
        <v>3.28</v>
      </c>
      <c r="F53" s="2">
        <v>32.729999999999997</v>
      </c>
      <c r="G53" s="119">
        <v>12.53</v>
      </c>
      <c r="H53" s="2">
        <v>24.17</v>
      </c>
      <c r="I53" s="2">
        <v>50.82</v>
      </c>
      <c r="J53" s="2">
        <v>1.35</v>
      </c>
      <c r="K53" s="2">
        <v>5.0000000000000001E-3</v>
      </c>
      <c r="L53" s="97">
        <f t="shared" si="0"/>
        <v>1.9330600000000011</v>
      </c>
    </row>
    <row r="54" spans="1:12" x14ac:dyDescent="0.3">
      <c r="A54" s="95">
        <v>45061</v>
      </c>
      <c r="B54" s="96">
        <v>0.35952546296296295</v>
      </c>
      <c r="C54" s="2">
        <v>-2.02</v>
      </c>
      <c r="D54" s="2">
        <v>3.59</v>
      </c>
      <c r="E54" s="2">
        <v>3.28</v>
      </c>
      <c r="F54" s="2">
        <v>32.74</v>
      </c>
      <c r="G54" s="119">
        <v>12.46</v>
      </c>
      <c r="H54" s="2">
        <v>24.16</v>
      </c>
      <c r="I54" s="2">
        <v>50.8</v>
      </c>
      <c r="J54" s="2">
        <v>1.35</v>
      </c>
      <c r="K54" s="2">
        <v>5.0000000000000001E-3</v>
      </c>
      <c r="L54" s="164">
        <f t="shared" si="0"/>
        <v>1.9330600000000011</v>
      </c>
    </row>
    <row r="55" spans="1:12" x14ac:dyDescent="0.3">
      <c r="A55" s="95">
        <v>45061</v>
      </c>
      <c r="B55" s="96">
        <v>0.36021990740740745</v>
      </c>
      <c r="C55" s="2">
        <v>-2.0699999999999998</v>
      </c>
      <c r="D55" s="2">
        <v>3.59</v>
      </c>
      <c r="E55" s="2">
        <v>3.28</v>
      </c>
      <c r="F55" s="2">
        <v>32.729999999999997</v>
      </c>
      <c r="G55" s="119">
        <v>12.44</v>
      </c>
      <c r="H55" s="2">
        <v>24.16</v>
      </c>
      <c r="I55" s="2">
        <v>51.01</v>
      </c>
      <c r="J55" s="2">
        <v>1.35</v>
      </c>
      <c r="K55" s="2">
        <v>5.0000000000000001E-3</v>
      </c>
      <c r="L55" s="97">
        <f t="shared" si="0"/>
        <v>1.9330600000000011</v>
      </c>
    </row>
    <row r="56" spans="1:12" x14ac:dyDescent="0.3">
      <c r="A56" s="95">
        <v>45061</v>
      </c>
      <c r="B56" s="96">
        <v>0.36091435185185183</v>
      </c>
      <c r="C56" s="2">
        <v>-2.15</v>
      </c>
      <c r="D56" s="2">
        <v>3.59</v>
      </c>
      <c r="E56" s="2">
        <v>3.28</v>
      </c>
      <c r="F56" s="2">
        <v>32.729999999999997</v>
      </c>
      <c r="G56" s="119">
        <v>12.44</v>
      </c>
      <c r="H56" s="2">
        <v>24.16</v>
      </c>
      <c r="I56" s="2">
        <v>51.28</v>
      </c>
      <c r="J56" s="2">
        <v>1.35</v>
      </c>
      <c r="K56" s="2">
        <v>5.0000000000000001E-3</v>
      </c>
      <c r="L56" s="97">
        <f t="shared" si="0"/>
        <v>1.9330600000000011</v>
      </c>
    </row>
    <row r="57" spans="1:12" x14ac:dyDescent="0.3">
      <c r="A57" s="95">
        <v>45061</v>
      </c>
      <c r="B57" s="96">
        <v>0.36160879629629633</v>
      </c>
      <c r="C57" s="2">
        <v>-2.2799999999999998</v>
      </c>
      <c r="D57" s="2">
        <v>3.59</v>
      </c>
      <c r="E57" s="2">
        <v>3.28</v>
      </c>
      <c r="F57" s="2">
        <v>32.72</v>
      </c>
      <c r="G57" s="119">
        <v>12.45</v>
      </c>
      <c r="H57" s="2">
        <v>24.18</v>
      </c>
      <c r="I57" s="2">
        <v>51.77</v>
      </c>
      <c r="J57" s="2">
        <v>1.35</v>
      </c>
      <c r="K57" s="2">
        <v>4.0000000000000001E-3</v>
      </c>
      <c r="L57" s="97">
        <f t="shared" si="0"/>
        <v>1.5489200000000007</v>
      </c>
    </row>
    <row r="58" spans="1:12" x14ac:dyDescent="0.3">
      <c r="A58" s="95">
        <v>45061</v>
      </c>
      <c r="B58" s="96">
        <v>0.36230324074074072</v>
      </c>
      <c r="C58" s="2">
        <v>-2.33</v>
      </c>
      <c r="D58" s="2">
        <v>3.59</v>
      </c>
      <c r="E58" s="2">
        <v>3.28</v>
      </c>
      <c r="F58" s="2">
        <v>32.729999999999997</v>
      </c>
      <c r="G58" s="119">
        <v>12.39</v>
      </c>
      <c r="H58" s="2">
        <v>24.18</v>
      </c>
      <c r="I58" s="2">
        <v>51.97</v>
      </c>
      <c r="J58" s="2">
        <v>1.35</v>
      </c>
      <c r="K58" s="2">
        <v>4.0000000000000001E-3</v>
      </c>
      <c r="L58" s="97">
        <f t="shared" si="0"/>
        <v>1.5489200000000007</v>
      </c>
    </row>
    <row r="59" spans="1:12" x14ac:dyDescent="0.3">
      <c r="A59" s="95">
        <v>45061</v>
      </c>
      <c r="B59" s="96">
        <v>0.36299768518518521</v>
      </c>
      <c r="C59" s="2">
        <v>-2.4</v>
      </c>
      <c r="D59" s="2">
        <v>3.59</v>
      </c>
      <c r="E59" s="2">
        <v>3.28</v>
      </c>
      <c r="F59" s="2">
        <v>32.729999999999997</v>
      </c>
      <c r="G59" s="119">
        <v>12.52</v>
      </c>
      <c r="H59" s="2">
        <v>24.14</v>
      </c>
      <c r="I59" s="2">
        <v>51.66</v>
      </c>
      <c r="J59" s="2">
        <v>1.35</v>
      </c>
      <c r="K59" s="2">
        <v>4.0000000000000001E-3</v>
      </c>
      <c r="L59" s="97">
        <f t="shared" si="0"/>
        <v>1.5489200000000007</v>
      </c>
    </row>
    <row r="60" spans="1:12" x14ac:dyDescent="0.3">
      <c r="A60" s="95">
        <v>45061</v>
      </c>
      <c r="B60" s="96">
        <v>0.3636921296296296</v>
      </c>
      <c r="C60" s="2">
        <v>-2.4700000000000002</v>
      </c>
      <c r="D60" s="2">
        <v>3.59</v>
      </c>
      <c r="E60" s="2">
        <v>3.28</v>
      </c>
      <c r="F60" s="2">
        <v>32.729999999999997</v>
      </c>
      <c r="G60" s="119">
        <v>12.47</v>
      </c>
      <c r="H60" s="2">
        <v>24.12</v>
      </c>
      <c r="I60" s="2">
        <v>50.8</v>
      </c>
      <c r="J60" s="2">
        <v>1.35</v>
      </c>
      <c r="K60" s="2">
        <v>4.0000000000000001E-3</v>
      </c>
      <c r="L60" s="97">
        <f t="shared" si="0"/>
        <v>1.5489200000000007</v>
      </c>
    </row>
    <row r="61" spans="1:12" x14ac:dyDescent="0.3">
      <c r="A61" s="95">
        <v>45061</v>
      </c>
      <c r="B61" s="96">
        <v>0.3643865740740741</v>
      </c>
      <c r="C61" s="2">
        <v>-2.5</v>
      </c>
      <c r="D61" s="2">
        <v>3.59</v>
      </c>
      <c r="E61" s="2">
        <v>3.28</v>
      </c>
      <c r="F61" s="2">
        <v>32.729999999999997</v>
      </c>
      <c r="G61" s="119">
        <v>12.45</v>
      </c>
      <c r="H61" s="2">
        <v>24.12</v>
      </c>
      <c r="I61" s="2">
        <v>50.4</v>
      </c>
      <c r="J61" s="2">
        <v>1.35</v>
      </c>
      <c r="K61" s="2">
        <v>4.0000000000000001E-3</v>
      </c>
      <c r="L61" s="97">
        <f t="shared" si="0"/>
        <v>1.5489200000000007</v>
      </c>
    </row>
    <row r="62" spans="1:12" x14ac:dyDescent="0.3">
      <c r="A62" s="95">
        <v>45061</v>
      </c>
      <c r="B62" s="96">
        <v>0.36508101851851849</v>
      </c>
      <c r="C62" s="2">
        <v>-2.4</v>
      </c>
      <c r="D62" s="2">
        <v>3.6</v>
      </c>
      <c r="E62" s="2">
        <v>3.28</v>
      </c>
      <c r="F62" s="2">
        <v>32.729999999999997</v>
      </c>
      <c r="G62" s="119">
        <v>12.44</v>
      </c>
      <c r="H62" s="2">
        <v>24.11</v>
      </c>
      <c r="I62" s="2">
        <v>50.42</v>
      </c>
      <c r="J62" s="2">
        <v>1.35</v>
      </c>
      <c r="K62" s="2">
        <v>4.0000000000000001E-3</v>
      </c>
      <c r="L62" s="97">
        <f t="shared" si="0"/>
        <v>1.5489200000000007</v>
      </c>
    </row>
    <row r="63" spans="1:12" x14ac:dyDescent="0.3">
      <c r="A63" s="95">
        <v>45061</v>
      </c>
      <c r="B63" s="96">
        <v>0.36577546296296298</v>
      </c>
      <c r="C63" s="2">
        <v>-2.4700000000000002</v>
      </c>
      <c r="D63" s="2">
        <v>3.59</v>
      </c>
      <c r="E63" s="2">
        <v>3.28</v>
      </c>
      <c r="F63" s="2">
        <v>32.72</v>
      </c>
      <c r="G63" s="119">
        <v>12.4</v>
      </c>
      <c r="H63" s="2">
        <v>24.11</v>
      </c>
      <c r="I63" s="2">
        <v>50.44</v>
      </c>
      <c r="J63" s="2">
        <v>1.35</v>
      </c>
      <c r="K63" s="2">
        <v>4.0000000000000001E-3</v>
      </c>
      <c r="L63" s="97">
        <f t="shared" si="0"/>
        <v>1.5489200000000007</v>
      </c>
    </row>
    <row r="64" spans="1:12" x14ac:dyDescent="0.3">
      <c r="A64" s="95">
        <v>45061</v>
      </c>
      <c r="B64" s="96">
        <v>0.36646990740740742</v>
      </c>
      <c r="C64" s="2">
        <v>-2.62</v>
      </c>
      <c r="D64" s="2">
        <v>3.59</v>
      </c>
      <c r="E64" s="2">
        <v>3.28</v>
      </c>
      <c r="F64" s="2">
        <v>32.75</v>
      </c>
      <c r="G64" s="119">
        <v>12.38</v>
      </c>
      <c r="H64" s="2">
        <v>24.11</v>
      </c>
      <c r="I64" s="2">
        <v>50.18</v>
      </c>
      <c r="J64" s="2">
        <v>1.35</v>
      </c>
      <c r="K64" s="2">
        <v>4.0000000000000001E-3</v>
      </c>
      <c r="L64" s="97">
        <f t="shared" si="0"/>
        <v>1.5489200000000007</v>
      </c>
    </row>
    <row r="65" spans="1:12" x14ac:dyDescent="0.3">
      <c r="A65" s="95">
        <v>45061</v>
      </c>
      <c r="B65" s="96">
        <v>0.36716435185185187</v>
      </c>
      <c r="C65" s="2">
        <v>-2.57</v>
      </c>
      <c r="D65" s="2">
        <v>3.59</v>
      </c>
      <c r="E65" s="2">
        <v>3.28</v>
      </c>
      <c r="F65" s="2">
        <v>32.729999999999997</v>
      </c>
      <c r="G65" s="119">
        <v>12.4</v>
      </c>
      <c r="H65" s="2">
        <v>24.11</v>
      </c>
      <c r="I65" s="2">
        <v>50.05</v>
      </c>
      <c r="J65" s="2">
        <v>1.35</v>
      </c>
      <c r="K65" s="2">
        <v>4.0000000000000001E-3</v>
      </c>
      <c r="L65" s="97">
        <f t="shared" si="0"/>
        <v>1.5489200000000007</v>
      </c>
    </row>
    <row r="66" spans="1:12" x14ac:dyDescent="0.3">
      <c r="A66" s="95">
        <v>45061</v>
      </c>
      <c r="B66" s="96">
        <v>0.36785879629629631</v>
      </c>
      <c r="C66" s="2">
        <v>-2.58</v>
      </c>
      <c r="D66" s="2">
        <v>3.59</v>
      </c>
      <c r="E66" s="2">
        <v>3.28</v>
      </c>
      <c r="F66" s="2">
        <v>32.729999999999997</v>
      </c>
      <c r="G66" s="119">
        <v>12.49</v>
      </c>
      <c r="H66" s="2">
        <v>24.11</v>
      </c>
      <c r="I66" s="2">
        <v>50.06</v>
      </c>
      <c r="J66" s="2">
        <v>1.35</v>
      </c>
      <c r="K66" s="2">
        <v>4.0000000000000001E-3</v>
      </c>
      <c r="L66" s="97">
        <f t="shared" si="0"/>
        <v>1.5489200000000007</v>
      </c>
    </row>
    <row r="67" spans="1:12" x14ac:dyDescent="0.3">
      <c r="A67" s="95">
        <v>45061</v>
      </c>
      <c r="B67" s="96">
        <v>0.36855324074074075</v>
      </c>
      <c r="C67" s="2">
        <v>-2.68</v>
      </c>
      <c r="D67" s="2">
        <v>3.59</v>
      </c>
      <c r="E67" s="2">
        <v>3.28</v>
      </c>
      <c r="F67" s="2">
        <v>32.72</v>
      </c>
      <c r="G67" s="119">
        <v>12.45</v>
      </c>
      <c r="H67" s="2">
        <v>24.11</v>
      </c>
      <c r="I67" s="2">
        <v>50.08</v>
      </c>
      <c r="J67" s="2">
        <v>1.35</v>
      </c>
      <c r="K67" s="2">
        <v>4.0000000000000001E-3</v>
      </c>
      <c r="L67" s="97">
        <f t="shared" si="0"/>
        <v>1.5489200000000007</v>
      </c>
    </row>
    <row r="68" spans="1:12" x14ac:dyDescent="0.3">
      <c r="A68" s="95">
        <v>45061</v>
      </c>
      <c r="B68" s="96">
        <v>0.36924768518518519</v>
      </c>
      <c r="C68" s="2">
        <v>-2.57</v>
      </c>
      <c r="D68" s="2">
        <v>3.59</v>
      </c>
      <c r="E68" s="2">
        <v>3.28</v>
      </c>
      <c r="F68" s="2">
        <v>32.72</v>
      </c>
      <c r="G68" s="119">
        <v>12.46</v>
      </c>
      <c r="H68" s="2">
        <v>24.11</v>
      </c>
      <c r="I68" s="2">
        <v>50.16</v>
      </c>
      <c r="J68" s="2">
        <v>1.35</v>
      </c>
      <c r="K68" s="2">
        <v>4.0000000000000001E-3</v>
      </c>
      <c r="L68" s="97">
        <f t="shared" si="0"/>
        <v>1.5489200000000007</v>
      </c>
    </row>
    <row r="69" spans="1:12" x14ac:dyDescent="0.3">
      <c r="A69" s="95">
        <v>45061</v>
      </c>
      <c r="B69" s="96">
        <v>0.36994212962962963</v>
      </c>
      <c r="C69" s="2">
        <v>-2.41</v>
      </c>
      <c r="D69" s="2">
        <v>3.59</v>
      </c>
      <c r="E69" s="2">
        <v>3.28</v>
      </c>
      <c r="F69" s="2">
        <v>32.72</v>
      </c>
      <c r="G69" s="119">
        <v>12.47</v>
      </c>
      <c r="H69" s="2">
        <v>24.11</v>
      </c>
      <c r="I69" s="2">
        <v>50.3</v>
      </c>
      <c r="J69" s="2">
        <v>1.35</v>
      </c>
      <c r="K69" s="2">
        <v>4.0000000000000001E-3</v>
      </c>
      <c r="L69" s="97">
        <f t="shared" si="0"/>
        <v>1.5489200000000007</v>
      </c>
    </row>
    <row r="70" spans="1:12" x14ac:dyDescent="0.3">
      <c r="A70" s="95">
        <v>45061</v>
      </c>
      <c r="B70" s="96">
        <v>0.37063657407407408</v>
      </c>
      <c r="C70" s="2">
        <v>-2.39</v>
      </c>
      <c r="D70" s="2">
        <v>3.59</v>
      </c>
      <c r="E70" s="2">
        <v>3.28</v>
      </c>
      <c r="F70" s="2">
        <v>32.74</v>
      </c>
      <c r="G70" s="119">
        <v>12.38</v>
      </c>
      <c r="H70" s="2">
        <v>24.11</v>
      </c>
      <c r="I70" s="2">
        <v>50.21</v>
      </c>
      <c r="J70" s="2">
        <v>1.35</v>
      </c>
      <c r="K70" s="2">
        <v>4.0000000000000001E-3</v>
      </c>
      <c r="L70" s="97">
        <f t="shared" si="0"/>
        <v>1.5489200000000007</v>
      </c>
    </row>
    <row r="71" spans="1:12" x14ac:dyDescent="0.3">
      <c r="A71" s="95">
        <v>45061</v>
      </c>
      <c r="B71" s="96">
        <v>0.37133101851851852</v>
      </c>
      <c r="C71" s="2">
        <v>-2.36</v>
      </c>
      <c r="D71" s="2">
        <v>3.59</v>
      </c>
      <c r="E71" s="2">
        <v>3.28</v>
      </c>
      <c r="F71" s="2">
        <v>32.729999999999997</v>
      </c>
      <c r="G71" s="119">
        <v>12.31</v>
      </c>
      <c r="H71" s="2">
        <v>24.11</v>
      </c>
      <c r="I71" s="2">
        <v>50.12</v>
      </c>
      <c r="J71" s="2">
        <v>1.35</v>
      </c>
      <c r="K71" s="2">
        <v>4.0000000000000001E-3</v>
      </c>
      <c r="L71" s="97">
        <f t="shared" si="0"/>
        <v>1.5489200000000007</v>
      </c>
    </row>
    <row r="72" spans="1:12" x14ac:dyDescent="0.3">
      <c r="A72" s="95">
        <v>45061</v>
      </c>
      <c r="B72" s="96">
        <v>0.37202546296296296</v>
      </c>
      <c r="C72" s="2">
        <v>-2.23</v>
      </c>
      <c r="D72" s="2">
        <v>3.59</v>
      </c>
      <c r="E72" s="2">
        <v>3.28</v>
      </c>
      <c r="F72" s="2">
        <v>32.729999999999997</v>
      </c>
      <c r="G72" s="119">
        <v>12.22</v>
      </c>
      <c r="H72" s="2">
        <v>24.11</v>
      </c>
      <c r="I72" s="2">
        <v>50.33</v>
      </c>
      <c r="J72" s="2">
        <v>1.35</v>
      </c>
      <c r="K72" s="2">
        <v>5.0000000000000001E-3</v>
      </c>
      <c r="L72" s="97">
        <f t="shared" si="0"/>
        <v>1.9330600000000011</v>
      </c>
    </row>
    <row r="73" spans="1:12" x14ac:dyDescent="0.3">
      <c r="A73" s="95">
        <v>45061</v>
      </c>
      <c r="B73" s="96">
        <v>0.3727199074074074</v>
      </c>
      <c r="C73" s="2">
        <v>-1.99</v>
      </c>
      <c r="D73" s="2">
        <v>3.59</v>
      </c>
      <c r="E73" s="2">
        <v>3.28</v>
      </c>
      <c r="F73" s="2">
        <v>32.729999999999997</v>
      </c>
      <c r="G73" s="119">
        <v>12.41</v>
      </c>
      <c r="H73" s="2">
        <v>24.11</v>
      </c>
      <c r="I73" s="2">
        <v>50.36</v>
      </c>
      <c r="J73" s="2">
        <v>1.35</v>
      </c>
      <c r="K73" s="2">
        <v>5.0000000000000001E-3</v>
      </c>
      <c r="L73" s="97">
        <f t="shared" si="0"/>
        <v>1.9330600000000011</v>
      </c>
    </row>
    <row r="74" spans="1:12" x14ac:dyDescent="0.3">
      <c r="A74" s="95">
        <v>45061</v>
      </c>
      <c r="B74" s="96">
        <v>0.37341435185185184</v>
      </c>
      <c r="C74" s="2">
        <v>-1.75</v>
      </c>
      <c r="D74" s="2">
        <v>3.59</v>
      </c>
      <c r="E74" s="2">
        <v>3.28</v>
      </c>
      <c r="F74" s="2">
        <v>32.72</v>
      </c>
      <c r="G74" s="119">
        <v>12.23</v>
      </c>
      <c r="H74" s="2">
        <v>24.11</v>
      </c>
      <c r="I74" s="2">
        <v>50.24</v>
      </c>
      <c r="J74" s="2">
        <v>1.35</v>
      </c>
      <c r="K74" s="2">
        <v>5.0000000000000001E-3</v>
      </c>
      <c r="L74" s="97">
        <f t="shared" si="0"/>
        <v>1.9330600000000011</v>
      </c>
    </row>
    <row r="75" spans="1:12" x14ac:dyDescent="0.3">
      <c r="A75" s="95">
        <v>45061</v>
      </c>
      <c r="B75" s="96">
        <v>0.37410879629629629</v>
      </c>
      <c r="C75" s="2">
        <v>-1.71</v>
      </c>
      <c r="D75" s="2">
        <v>3.59</v>
      </c>
      <c r="E75" s="2">
        <v>3.28</v>
      </c>
      <c r="F75" s="2">
        <v>32.729999999999997</v>
      </c>
      <c r="G75" s="119">
        <v>12.26</v>
      </c>
      <c r="H75" s="2">
        <v>24.11</v>
      </c>
      <c r="I75" s="2">
        <v>50.13</v>
      </c>
      <c r="J75" s="2">
        <v>1.35</v>
      </c>
      <c r="K75" s="2">
        <v>5.0000000000000001E-3</v>
      </c>
      <c r="L75" s="97">
        <f t="shared" si="0"/>
        <v>1.9330600000000011</v>
      </c>
    </row>
    <row r="76" spans="1:12" x14ac:dyDescent="0.3">
      <c r="A76" s="95">
        <v>45061</v>
      </c>
      <c r="B76" s="96">
        <v>0.37480324074074073</v>
      </c>
      <c r="C76" s="2">
        <v>-1.5</v>
      </c>
      <c r="D76" s="2">
        <v>3.6</v>
      </c>
      <c r="E76" s="2">
        <v>3.28</v>
      </c>
      <c r="F76" s="2">
        <v>32.74</v>
      </c>
      <c r="G76" s="119">
        <v>12.25</v>
      </c>
      <c r="H76" s="2">
        <v>24.11</v>
      </c>
      <c r="I76" s="2">
        <v>50.09</v>
      </c>
      <c r="J76" s="2">
        <v>1.35</v>
      </c>
      <c r="K76" s="2">
        <v>6.0000000000000001E-3</v>
      </c>
      <c r="L76" s="97">
        <f t="shared" si="0"/>
        <v>2.3172000000000015</v>
      </c>
    </row>
    <row r="77" spans="1:12" x14ac:dyDescent="0.3">
      <c r="A77" s="95">
        <v>45061</v>
      </c>
      <c r="B77" s="96">
        <v>0.37549768518518517</v>
      </c>
      <c r="C77" s="2">
        <v>-1.44</v>
      </c>
      <c r="D77" s="2">
        <v>3.59</v>
      </c>
      <c r="E77" s="2">
        <v>3.28</v>
      </c>
      <c r="F77" s="2">
        <v>32.729999999999997</v>
      </c>
      <c r="G77" s="119">
        <v>12.22</v>
      </c>
      <c r="H77" s="2">
        <v>24.11</v>
      </c>
      <c r="I77" s="2">
        <v>50.07</v>
      </c>
      <c r="J77" s="2">
        <v>1.35</v>
      </c>
      <c r="K77" s="2">
        <v>6.0000000000000001E-3</v>
      </c>
      <c r="L77" s="97">
        <f t="shared" si="0"/>
        <v>2.3172000000000015</v>
      </c>
    </row>
    <row r="78" spans="1:12" x14ac:dyDescent="0.3">
      <c r="A78" s="95">
        <v>45061</v>
      </c>
      <c r="B78" s="96">
        <v>0.37619212962962961</v>
      </c>
      <c r="C78" s="2">
        <v>-1.25</v>
      </c>
      <c r="D78" s="2">
        <v>3.59</v>
      </c>
      <c r="E78" s="2">
        <v>3.28</v>
      </c>
      <c r="F78" s="2">
        <v>32.729999999999997</v>
      </c>
      <c r="G78" s="119">
        <v>12.2</v>
      </c>
      <c r="H78" s="2">
        <v>24.11</v>
      </c>
      <c r="I78" s="2">
        <v>50.06</v>
      </c>
      <c r="J78" s="2">
        <v>1.35</v>
      </c>
      <c r="K78" s="2">
        <v>6.0000000000000001E-3</v>
      </c>
      <c r="L78" s="97">
        <f t="shared" si="0"/>
        <v>2.3172000000000015</v>
      </c>
    </row>
    <row r="79" spans="1:12" x14ac:dyDescent="0.3">
      <c r="A79" s="95">
        <v>45061</v>
      </c>
      <c r="B79" s="96">
        <v>0.37688657407407411</v>
      </c>
      <c r="C79" s="2">
        <v>-1.1100000000000001</v>
      </c>
      <c r="D79" s="2">
        <v>3.59</v>
      </c>
      <c r="E79" s="2">
        <v>3.28</v>
      </c>
      <c r="F79" s="2">
        <v>32.729999999999997</v>
      </c>
      <c r="G79" s="119">
        <v>12.23</v>
      </c>
      <c r="H79" s="2">
        <v>24.11</v>
      </c>
      <c r="I79" s="2">
        <v>50.06</v>
      </c>
      <c r="J79" s="2">
        <v>1.35</v>
      </c>
      <c r="K79" s="2">
        <v>6.0000000000000001E-3</v>
      </c>
      <c r="L79" s="97">
        <f t="shared" si="0"/>
        <v>2.3172000000000015</v>
      </c>
    </row>
    <row r="80" spans="1:12" x14ac:dyDescent="0.3">
      <c r="A80" s="95">
        <v>45061</v>
      </c>
      <c r="B80" s="96">
        <v>0.3775810185185185</v>
      </c>
      <c r="C80" s="2">
        <v>-1.08</v>
      </c>
      <c r="D80" s="2">
        <v>3.59</v>
      </c>
      <c r="E80" s="2">
        <v>3.28</v>
      </c>
      <c r="F80" s="2">
        <v>32.729999999999997</v>
      </c>
      <c r="G80" s="119">
        <v>12.27</v>
      </c>
      <c r="H80" s="2">
        <v>24.11</v>
      </c>
      <c r="I80" s="2">
        <v>50.08</v>
      </c>
      <c r="J80" s="2">
        <v>1.35</v>
      </c>
      <c r="K80" s="2">
        <v>6.0000000000000001E-3</v>
      </c>
      <c r="L80" s="97">
        <f t="shared" si="0"/>
        <v>2.3172000000000015</v>
      </c>
    </row>
    <row r="81" spans="1:12" x14ac:dyDescent="0.3">
      <c r="A81" s="95">
        <v>45061</v>
      </c>
      <c r="B81" s="96">
        <v>0.37827546296296299</v>
      </c>
      <c r="C81" s="2">
        <v>-0.87</v>
      </c>
      <c r="D81" s="2">
        <v>3.59</v>
      </c>
      <c r="E81" s="2">
        <v>3.28</v>
      </c>
      <c r="F81" s="2">
        <v>32.75</v>
      </c>
      <c r="G81" s="119">
        <v>12.27</v>
      </c>
      <c r="H81" s="2">
        <v>24.12</v>
      </c>
      <c r="I81" s="2">
        <v>50.07</v>
      </c>
      <c r="J81" s="2">
        <v>1.35</v>
      </c>
      <c r="K81" s="2">
        <v>7.0000000000000001E-3</v>
      </c>
      <c r="L81" s="97">
        <f t="shared" si="0"/>
        <v>2.7013400000000001</v>
      </c>
    </row>
    <row r="82" spans="1:12" x14ac:dyDescent="0.3">
      <c r="A82" s="95">
        <v>45061</v>
      </c>
      <c r="B82" s="96">
        <v>0.37896990740740738</v>
      </c>
      <c r="C82" s="2">
        <v>-0.93</v>
      </c>
      <c r="D82" s="2">
        <v>3.59</v>
      </c>
      <c r="E82" s="2">
        <v>3.28</v>
      </c>
      <c r="F82" s="2">
        <v>32.729999999999997</v>
      </c>
      <c r="G82" s="119">
        <v>12.27</v>
      </c>
      <c r="H82" s="2">
        <v>24.11</v>
      </c>
      <c r="I82" s="2">
        <v>50.06</v>
      </c>
      <c r="J82" s="2">
        <v>1.35</v>
      </c>
      <c r="K82" s="2">
        <v>7.0000000000000001E-3</v>
      </c>
      <c r="L82" s="97">
        <f t="shared" si="0"/>
        <v>2.7013400000000001</v>
      </c>
    </row>
    <row r="83" spans="1:12" x14ac:dyDescent="0.3">
      <c r="A83" s="95">
        <v>45061</v>
      </c>
      <c r="B83" s="96">
        <v>0.37966435185185188</v>
      </c>
      <c r="C83" s="2">
        <v>-0.91</v>
      </c>
      <c r="D83" s="2">
        <v>3.59</v>
      </c>
      <c r="E83" s="2">
        <v>3.28</v>
      </c>
      <c r="F83" s="2">
        <v>32.74</v>
      </c>
      <c r="G83" s="119">
        <v>12.24</v>
      </c>
      <c r="H83" s="2">
        <v>24.11</v>
      </c>
      <c r="I83" s="2">
        <v>50.06</v>
      </c>
      <c r="J83" s="2">
        <v>1.35</v>
      </c>
      <c r="K83" s="2">
        <v>7.0000000000000001E-3</v>
      </c>
      <c r="L83" s="97">
        <f t="shared" si="0"/>
        <v>2.7013400000000001</v>
      </c>
    </row>
    <row r="84" spans="1:12" x14ac:dyDescent="0.3">
      <c r="A84" s="95">
        <v>45061</v>
      </c>
      <c r="B84" s="96">
        <v>0.38035879629629626</v>
      </c>
      <c r="C84" s="2">
        <v>-0.69</v>
      </c>
      <c r="D84" s="2">
        <v>3.59</v>
      </c>
      <c r="E84" s="2">
        <v>3.28</v>
      </c>
      <c r="F84" s="2">
        <v>32.729999999999997</v>
      </c>
      <c r="G84" s="119">
        <v>12.24</v>
      </c>
      <c r="H84" s="2">
        <v>24.11</v>
      </c>
      <c r="I84" s="2">
        <v>50.06</v>
      </c>
      <c r="J84" s="2">
        <v>1.35</v>
      </c>
      <c r="K84" s="2">
        <v>7.0000000000000001E-3</v>
      </c>
      <c r="L84" s="97">
        <f t="shared" si="0"/>
        <v>2.7013400000000001</v>
      </c>
    </row>
    <row r="85" spans="1:12" x14ac:dyDescent="0.3">
      <c r="A85" s="95">
        <v>45061</v>
      </c>
      <c r="B85" s="96">
        <v>0.38105324074074076</v>
      </c>
      <c r="C85" s="2">
        <v>-0.48</v>
      </c>
      <c r="D85" s="2">
        <v>3.59</v>
      </c>
      <c r="E85" s="2">
        <v>3.28</v>
      </c>
      <c r="F85" s="2">
        <v>32.729999999999997</v>
      </c>
      <c r="G85" s="119">
        <v>12.18</v>
      </c>
      <c r="H85" s="2">
        <v>24.12</v>
      </c>
      <c r="I85" s="2">
        <v>50.06</v>
      </c>
      <c r="J85" s="2">
        <v>1.35</v>
      </c>
      <c r="K85" s="2">
        <v>7.0000000000000001E-3</v>
      </c>
      <c r="L85" s="97">
        <f t="shared" si="0"/>
        <v>2.7013400000000001</v>
      </c>
    </row>
    <row r="86" spans="1:12" x14ac:dyDescent="0.3">
      <c r="A86" s="95">
        <v>45061</v>
      </c>
      <c r="B86" s="96">
        <v>0.38174768518518515</v>
      </c>
      <c r="C86" s="2">
        <v>-0.32</v>
      </c>
      <c r="D86" s="2">
        <v>3.59</v>
      </c>
      <c r="E86" s="2">
        <v>3.28</v>
      </c>
      <c r="F86" s="2">
        <v>32.72</v>
      </c>
      <c r="G86" s="119">
        <v>12.39</v>
      </c>
      <c r="H86" s="2">
        <v>24.12</v>
      </c>
      <c r="I86" s="2">
        <v>50.06</v>
      </c>
      <c r="J86" s="2">
        <v>1.35</v>
      </c>
      <c r="K86" s="2">
        <v>8.0000000000000002E-3</v>
      </c>
      <c r="L86" s="97">
        <f t="shared" si="0"/>
        <v>3.0854800000000004</v>
      </c>
    </row>
    <row r="87" spans="1:12" x14ac:dyDescent="0.3">
      <c r="A87" s="95">
        <v>45061</v>
      </c>
      <c r="B87" s="96">
        <v>0.38244212962962965</v>
      </c>
      <c r="C87" s="2">
        <v>-0.22</v>
      </c>
      <c r="D87" s="2">
        <v>3.59</v>
      </c>
      <c r="E87" s="2">
        <v>3.28</v>
      </c>
      <c r="F87" s="2">
        <v>32.75</v>
      </c>
      <c r="G87" s="119">
        <v>12.24</v>
      </c>
      <c r="H87" s="2">
        <v>24.12</v>
      </c>
      <c r="I87" s="2">
        <v>50.06</v>
      </c>
      <c r="J87" s="2">
        <v>1.35</v>
      </c>
      <c r="K87" s="2">
        <v>8.0000000000000002E-3</v>
      </c>
      <c r="L87" s="97">
        <f t="shared" si="0"/>
        <v>3.0854800000000004</v>
      </c>
    </row>
    <row r="88" spans="1:12" x14ac:dyDescent="0.3">
      <c r="A88" s="95">
        <v>45061</v>
      </c>
      <c r="B88" s="96">
        <v>0.38313657407407403</v>
      </c>
      <c r="C88" s="2">
        <v>-0.15</v>
      </c>
      <c r="D88" s="2">
        <v>3.6</v>
      </c>
      <c r="E88" s="2">
        <v>3.28</v>
      </c>
      <c r="F88" s="2">
        <v>32.729999999999997</v>
      </c>
      <c r="G88" s="119">
        <v>12.25</v>
      </c>
      <c r="H88" s="2">
        <v>24.12</v>
      </c>
      <c r="I88" s="2">
        <v>50.05</v>
      </c>
      <c r="J88" s="2">
        <v>1.35</v>
      </c>
      <c r="K88" s="2">
        <v>8.0000000000000002E-3</v>
      </c>
      <c r="L88" s="97">
        <f t="shared" si="0"/>
        <v>3.0854800000000004</v>
      </c>
    </row>
    <row r="89" spans="1:12" x14ac:dyDescent="0.3">
      <c r="A89" s="95">
        <v>45061</v>
      </c>
      <c r="B89" s="96">
        <v>0.38383101851851853</v>
      </c>
      <c r="C89" s="2">
        <v>-0.13</v>
      </c>
      <c r="D89" s="2">
        <v>3.6</v>
      </c>
      <c r="E89" s="2">
        <v>3.28</v>
      </c>
      <c r="F89" s="2">
        <v>32.729999999999997</v>
      </c>
      <c r="G89" s="119">
        <v>12.22</v>
      </c>
      <c r="H89" s="2">
        <v>24.12</v>
      </c>
      <c r="I89" s="2">
        <v>50.04</v>
      </c>
      <c r="J89" s="2">
        <v>1.35</v>
      </c>
      <c r="K89" s="2">
        <v>8.0000000000000002E-3</v>
      </c>
      <c r="L89" s="97">
        <f t="shared" si="0"/>
        <v>3.0854800000000004</v>
      </c>
    </row>
    <row r="90" spans="1:12" x14ac:dyDescent="0.3">
      <c r="A90" s="95">
        <v>45061</v>
      </c>
      <c r="B90" s="96">
        <v>0.38452546296296292</v>
      </c>
      <c r="C90" s="2">
        <v>7.0000000000000007E-2</v>
      </c>
      <c r="D90" s="2">
        <v>3.6</v>
      </c>
      <c r="E90" s="2">
        <v>3.28</v>
      </c>
      <c r="F90" s="2">
        <v>32.72</v>
      </c>
      <c r="G90" s="119">
        <v>12.17</v>
      </c>
      <c r="H90" s="2">
        <v>24.11</v>
      </c>
      <c r="I90" s="2">
        <v>50.05</v>
      </c>
      <c r="J90" s="2">
        <v>1.35</v>
      </c>
      <c r="K90" s="2">
        <v>8.0000000000000002E-3</v>
      </c>
      <c r="L90" s="97">
        <f t="shared" si="0"/>
        <v>3.0854800000000004</v>
      </c>
    </row>
    <row r="91" spans="1:12" x14ac:dyDescent="0.3">
      <c r="A91" s="95">
        <v>45061</v>
      </c>
      <c r="B91" s="96">
        <v>0.38521990740740741</v>
      </c>
      <c r="C91" s="2">
        <v>0.24</v>
      </c>
      <c r="D91" s="2">
        <v>3.59</v>
      </c>
      <c r="E91" s="2">
        <v>3.28</v>
      </c>
      <c r="F91" s="2">
        <v>32.700000000000003</v>
      </c>
      <c r="G91" s="119">
        <v>12.05</v>
      </c>
      <c r="H91" s="2">
        <v>24.12</v>
      </c>
      <c r="I91" s="2">
        <v>50.05</v>
      </c>
      <c r="J91" s="2">
        <v>1.35</v>
      </c>
      <c r="K91" s="2">
        <v>8.9999999999999993E-3</v>
      </c>
      <c r="L91" s="97">
        <f t="shared" si="0"/>
        <v>3.4696199999999999</v>
      </c>
    </row>
    <row r="92" spans="1:12" x14ac:dyDescent="0.3">
      <c r="A92" s="95">
        <v>45061</v>
      </c>
      <c r="B92" s="96">
        <v>0.3859143518518518</v>
      </c>
      <c r="C92" s="2">
        <v>0.25</v>
      </c>
      <c r="D92" s="2">
        <v>3.59</v>
      </c>
      <c r="E92" s="2">
        <v>3.28</v>
      </c>
      <c r="F92" s="2">
        <v>32.78</v>
      </c>
      <c r="G92" s="119">
        <v>12.63</v>
      </c>
      <c r="H92" s="2">
        <v>24.12</v>
      </c>
      <c r="I92" s="2">
        <v>50.06</v>
      </c>
      <c r="J92" s="2">
        <v>1.35</v>
      </c>
      <c r="K92" s="2">
        <v>8.9999999999999993E-3</v>
      </c>
      <c r="L92" s="97">
        <f t="shared" si="0"/>
        <v>3.4696199999999999</v>
      </c>
    </row>
    <row r="93" spans="1:12" x14ac:dyDescent="0.3">
      <c r="A93" s="95">
        <v>45061</v>
      </c>
      <c r="B93" s="96">
        <v>0.3866087962962963</v>
      </c>
      <c r="C93" s="2">
        <v>0.44</v>
      </c>
      <c r="D93" s="2">
        <v>3.59</v>
      </c>
      <c r="E93" s="2">
        <v>3.28</v>
      </c>
      <c r="F93" s="2">
        <v>32.75</v>
      </c>
      <c r="G93" s="119">
        <v>12.28</v>
      </c>
      <c r="H93" s="2">
        <v>24.12</v>
      </c>
      <c r="I93" s="2">
        <v>50.06</v>
      </c>
      <c r="J93" s="2">
        <v>1.35</v>
      </c>
      <c r="K93" s="2">
        <v>8.9999999999999993E-3</v>
      </c>
      <c r="L93" s="97">
        <f t="shared" si="0"/>
        <v>3.4696199999999999</v>
      </c>
    </row>
    <row r="94" spans="1:12" x14ac:dyDescent="0.3">
      <c r="A94" s="95">
        <v>45061</v>
      </c>
      <c r="B94" s="96">
        <v>0.38730324074074068</v>
      </c>
      <c r="C94" s="2">
        <v>0.51</v>
      </c>
      <c r="D94" s="2">
        <v>3.59</v>
      </c>
      <c r="E94" s="2">
        <v>3.28</v>
      </c>
      <c r="F94" s="2">
        <v>32.729999999999997</v>
      </c>
      <c r="G94" s="119">
        <v>12.28</v>
      </c>
      <c r="H94" s="2">
        <v>24.12</v>
      </c>
      <c r="I94" s="2">
        <v>50.06</v>
      </c>
      <c r="J94" s="2">
        <v>1.35</v>
      </c>
      <c r="K94" s="2">
        <v>8.9999999999999993E-3</v>
      </c>
      <c r="L94" s="97">
        <f t="shared" si="0"/>
        <v>3.4696199999999999</v>
      </c>
    </row>
    <row r="95" spans="1:12" x14ac:dyDescent="0.3">
      <c r="A95" s="95">
        <v>45061</v>
      </c>
      <c r="B95" s="96">
        <v>0.38799768518518518</v>
      </c>
      <c r="C95" s="2">
        <v>0.57999999999999996</v>
      </c>
      <c r="D95" s="2">
        <v>3.59</v>
      </c>
      <c r="E95" s="2">
        <v>3.28</v>
      </c>
      <c r="F95" s="2">
        <v>32.729999999999997</v>
      </c>
      <c r="G95" s="119">
        <v>12.26</v>
      </c>
      <c r="H95" s="2">
        <v>24.12</v>
      </c>
      <c r="I95" s="2">
        <v>50.06</v>
      </c>
      <c r="J95" s="2">
        <v>1.35</v>
      </c>
      <c r="K95" s="2">
        <v>8.9999999999999993E-3</v>
      </c>
      <c r="L95" s="97">
        <f t="shared" si="0"/>
        <v>3.4696199999999999</v>
      </c>
    </row>
    <row r="96" spans="1:12" x14ac:dyDescent="0.3">
      <c r="A96" s="95">
        <v>45061</v>
      </c>
      <c r="B96" s="96">
        <v>0.38869212962962968</v>
      </c>
      <c r="C96" s="2">
        <v>0.82</v>
      </c>
      <c r="D96" s="2">
        <v>3.59</v>
      </c>
      <c r="E96" s="2">
        <v>3.28</v>
      </c>
      <c r="F96" s="2">
        <v>32.729999999999997</v>
      </c>
      <c r="G96" s="119">
        <v>12.25</v>
      </c>
      <c r="H96" s="2">
        <v>24.12</v>
      </c>
      <c r="I96" s="2">
        <v>50.06</v>
      </c>
      <c r="J96" s="2">
        <v>1.35</v>
      </c>
      <c r="K96" s="2">
        <v>8.9999999999999993E-3</v>
      </c>
      <c r="L96" s="97">
        <f t="shared" si="0"/>
        <v>3.4696199999999999</v>
      </c>
    </row>
    <row r="97" spans="1:12" x14ac:dyDescent="0.3">
      <c r="A97" s="95">
        <v>45061</v>
      </c>
      <c r="B97" s="96">
        <v>0.38938657407407407</v>
      </c>
      <c r="C97" s="2">
        <v>0.93</v>
      </c>
      <c r="D97" s="2">
        <v>3.6</v>
      </c>
      <c r="E97" s="2">
        <v>3.28</v>
      </c>
      <c r="F97" s="2">
        <v>32.729999999999997</v>
      </c>
      <c r="G97" s="119">
        <v>12.23</v>
      </c>
      <c r="H97" s="2">
        <v>24.12</v>
      </c>
      <c r="I97" s="2">
        <v>50.08</v>
      </c>
      <c r="J97" s="2">
        <v>1.35</v>
      </c>
      <c r="K97" s="2">
        <v>0.01</v>
      </c>
      <c r="L97" s="97">
        <f t="shared" si="0"/>
        <v>3.8537600000000003</v>
      </c>
    </row>
    <row r="98" spans="1:12" x14ac:dyDescent="0.3">
      <c r="A98" s="95">
        <v>45061</v>
      </c>
      <c r="B98" s="96">
        <v>0.39008101851851856</v>
      </c>
      <c r="C98" s="2">
        <v>0.99</v>
      </c>
      <c r="D98" s="2">
        <v>3.59</v>
      </c>
      <c r="E98" s="2">
        <v>3.28</v>
      </c>
      <c r="F98" s="2">
        <v>32.75</v>
      </c>
      <c r="G98" s="119">
        <v>12.22</v>
      </c>
      <c r="H98" s="2">
        <v>24.12</v>
      </c>
      <c r="I98" s="2">
        <v>50.07</v>
      </c>
      <c r="J98" s="2">
        <v>1.35</v>
      </c>
      <c r="K98" s="2">
        <v>0.01</v>
      </c>
      <c r="L98" s="97">
        <f t="shared" si="0"/>
        <v>3.8537600000000003</v>
      </c>
    </row>
    <row r="99" spans="1:12" x14ac:dyDescent="0.3">
      <c r="A99" s="95">
        <v>45061</v>
      </c>
      <c r="B99" s="96">
        <v>0.39077546296296295</v>
      </c>
      <c r="C99" s="2">
        <v>1.03</v>
      </c>
      <c r="D99" s="2">
        <v>3.59</v>
      </c>
      <c r="E99" s="2">
        <v>3.28</v>
      </c>
      <c r="F99" s="2">
        <v>32.729999999999997</v>
      </c>
      <c r="G99" s="119">
        <v>12.32</v>
      </c>
      <c r="H99" s="2">
        <v>24.12</v>
      </c>
      <c r="I99" s="2">
        <v>50.06</v>
      </c>
      <c r="J99" s="2">
        <v>1.35</v>
      </c>
      <c r="K99" s="2">
        <v>0.01</v>
      </c>
      <c r="L99" s="97">
        <f t="shared" si="0"/>
        <v>3.8537600000000003</v>
      </c>
    </row>
    <row r="100" spans="1:12" x14ac:dyDescent="0.3">
      <c r="A100" s="95">
        <v>45061</v>
      </c>
      <c r="B100" s="96">
        <v>0.39146990740740745</v>
      </c>
      <c r="C100" s="2">
        <v>1.1200000000000001</v>
      </c>
      <c r="D100" s="2">
        <v>3.59</v>
      </c>
      <c r="E100" s="2">
        <v>3.28</v>
      </c>
      <c r="F100" s="2">
        <v>32.729999999999997</v>
      </c>
      <c r="G100" s="119">
        <v>12.28</v>
      </c>
      <c r="H100" s="2">
        <v>24.12</v>
      </c>
      <c r="I100" s="2">
        <v>50.03</v>
      </c>
      <c r="J100" s="2">
        <v>1.35</v>
      </c>
      <c r="K100" s="2">
        <v>0.01</v>
      </c>
      <c r="L100" s="97">
        <f t="shared" si="0"/>
        <v>3.8537600000000003</v>
      </c>
    </row>
    <row r="101" spans="1:12" x14ac:dyDescent="0.3">
      <c r="A101" s="95">
        <v>45061</v>
      </c>
      <c r="B101" s="96">
        <v>0.39216435185185183</v>
      </c>
      <c r="C101" s="2">
        <v>1.31</v>
      </c>
      <c r="D101" s="2">
        <v>3.6</v>
      </c>
      <c r="E101" s="2">
        <v>3.28</v>
      </c>
      <c r="F101" s="2">
        <v>32.729999999999997</v>
      </c>
      <c r="G101" s="119">
        <v>12.25</v>
      </c>
      <c r="H101" s="2">
        <v>24.12</v>
      </c>
      <c r="I101" s="2">
        <v>50.02</v>
      </c>
      <c r="J101" s="2">
        <v>1.35</v>
      </c>
      <c r="K101" s="2">
        <v>0.01</v>
      </c>
      <c r="L101" s="97">
        <f t="shared" si="0"/>
        <v>3.8537600000000003</v>
      </c>
    </row>
    <row r="102" spans="1:12" x14ac:dyDescent="0.3">
      <c r="A102" s="95">
        <v>45061</v>
      </c>
      <c r="B102" s="96">
        <v>0.39285879629629633</v>
      </c>
      <c r="C102" s="2">
        <v>1.51</v>
      </c>
      <c r="D102" s="2">
        <v>3.59</v>
      </c>
      <c r="E102" s="2">
        <v>3.28</v>
      </c>
      <c r="F102" s="2">
        <v>32.729999999999997</v>
      </c>
      <c r="G102" s="119">
        <v>12.27</v>
      </c>
      <c r="H102" s="2">
        <v>24.12</v>
      </c>
      <c r="I102" s="2">
        <v>50.02</v>
      </c>
      <c r="J102" s="2">
        <v>1.35</v>
      </c>
      <c r="K102" s="2">
        <v>1.0999999999999999E-2</v>
      </c>
      <c r="L102" s="97">
        <f t="shared" si="0"/>
        <v>4.2379000000000007</v>
      </c>
    </row>
    <row r="103" spans="1:12" x14ac:dyDescent="0.3">
      <c r="A103" s="95">
        <v>45061</v>
      </c>
      <c r="B103" s="96">
        <v>0.39355324074074072</v>
      </c>
      <c r="C103" s="2">
        <v>1.67</v>
      </c>
      <c r="D103" s="2">
        <v>3.59</v>
      </c>
      <c r="E103" s="2">
        <v>3.28</v>
      </c>
      <c r="F103" s="2">
        <v>32.729999999999997</v>
      </c>
      <c r="G103" s="119">
        <v>12.25</v>
      </c>
      <c r="H103" s="2">
        <v>24.12</v>
      </c>
      <c r="I103" s="2">
        <v>49.97</v>
      </c>
      <c r="J103" s="2">
        <v>1.35</v>
      </c>
      <c r="K103" s="2">
        <v>1.0999999999999999E-2</v>
      </c>
      <c r="L103" s="97">
        <f t="shared" si="0"/>
        <v>4.2379000000000007</v>
      </c>
    </row>
    <row r="104" spans="1:12" x14ac:dyDescent="0.3">
      <c r="A104" s="95">
        <v>45061</v>
      </c>
      <c r="B104" s="96">
        <v>0.39424768518518521</v>
      </c>
      <c r="C104" s="2">
        <v>1.89</v>
      </c>
      <c r="D104" s="2">
        <v>3.6</v>
      </c>
      <c r="E104" s="2">
        <v>3.28</v>
      </c>
      <c r="F104" s="2">
        <v>32.74</v>
      </c>
      <c r="G104" s="119">
        <v>12.19</v>
      </c>
      <c r="H104" s="2">
        <v>24.12</v>
      </c>
      <c r="I104" s="2">
        <v>49.96</v>
      </c>
      <c r="J104" s="2">
        <v>1.35</v>
      </c>
      <c r="K104" s="2">
        <v>1.0999999999999999E-2</v>
      </c>
      <c r="L104" s="97">
        <f t="shared" si="0"/>
        <v>4.2379000000000007</v>
      </c>
    </row>
    <row r="105" spans="1:12" x14ac:dyDescent="0.3">
      <c r="A105" s="95">
        <v>45061</v>
      </c>
      <c r="B105" s="96">
        <v>0.3949421296296296</v>
      </c>
      <c r="C105" s="2">
        <v>2</v>
      </c>
      <c r="D105" s="2">
        <v>3.6</v>
      </c>
      <c r="E105" s="2">
        <v>3.28</v>
      </c>
      <c r="F105" s="2">
        <v>32.729999999999997</v>
      </c>
      <c r="G105" s="119">
        <v>12.34</v>
      </c>
      <c r="H105" s="2">
        <v>24.12</v>
      </c>
      <c r="I105" s="2">
        <v>49.87</v>
      </c>
      <c r="J105" s="2">
        <v>1.35</v>
      </c>
      <c r="K105" s="2">
        <v>1.0999999999999999E-2</v>
      </c>
      <c r="L105" s="97">
        <f t="shared" si="0"/>
        <v>4.2379000000000007</v>
      </c>
    </row>
    <row r="106" spans="1:12" x14ac:dyDescent="0.3">
      <c r="A106" s="95">
        <v>45061</v>
      </c>
      <c r="B106" s="96">
        <v>0.3956365740740741</v>
      </c>
      <c r="C106" s="2">
        <v>2.0699999999999998</v>
      </c>
      <c r="D106" s="2">
        <v>3.6</v>
      </c>
      <c r="E106" s="2">
        <v>3.28</v>
      </c>
      <c r="F106" s="2">
        <v>32.729999999999997</v>
      </c>
      <c r="G106" s="119">
        <v>12.27</v>
      </c>
      <c r="H106" s="2">
        <v>24.12</v>
      </c>
      <c r="I106" s="2">
        <v>49.93</v>
      </c>
      <c r="J106" s="2">
        <v>1.35</v>
      </c>
      <c r="K106" s="2">
        <v>1.0999999999999999E-2</v>
      </c>
      <c r="L106" s="97">
        <f t="shared" si="0"/>
        <v>4.2379000000000007</v>
      </c>
    </row>
    <row r="107" spans="1:12" x14ac:dyDescent="0.3">
      <c r="A107" s="95">
        <v>45061</v>
      </c>
      <c r="B107" s="96">
        <v>0.39633101851851849</v>
      </c>
      <c r="C107" s="2">
        <v>2.2799999999999998</v>
      </c>
      <c r="D107" s="2">
        <v>3.59</v>
      </c>
      <c r="E107" s="2">
        <v>3.28</v>
      </c>
      <c r="F107" s="2">
        <v>32.729999999999997</v>
      </c>
      <c r="G107" s="119">
        <v>12.27</v>
      </c>
      <c r="H107" s="2">
        <v>24.12</v>
      </c>
      <c r="I107" s="2">
        <v>49.87</v>
      </c>
      <c r="J107" s="2">
        <v>1.35</v>
      </c>
      <c r="K107" s="2">
        <v>1.2E-2</v>
      </c>
      <c r="L107" s="97">
        <f t="shared" si="0"/>
        <v>4.622040000000001</v>
      </c>
    </row>
    <row r="108" spans="1:12" x14ac:dyDescent="0.3">
      <c r="A108" s="95">
        <v>45061</v>
      </c>
      <c r="B108" s="96">
        <v>0.39702546296296298</v>
      </c>
      <c r="C108" s="2">
        <v>2.27</v>
      </c>
      <c r="D108" s="2">
        <v>3.59</v>
      </c>
      <c r="E108" s="2">
        <v>3.28</v>
      </c>
      <c r="F108" s="2">
        <v>32.72</v>
      </c>
      <c r="G108" s="119">
        <v>12.27</v>
      </c>
      <c r="H108" s="2">
        <v>24.12</v>
      </c>
      <c r="I108" s="2">
        <v>49.82</v>
      </c>
      <c r="J108" s="2">
        <v>1.35</v>
      </c>
      <c r="K108" s="2">
        <v>1.2E-2</v>
      </c>
      <c r="L108" s="97">
        <f t="shared" si="0"/>
        <v>4.622040000000001</v>
      </c>
    </row>
    <row r="109" spans="1:12" x14ac:dyDescent="0.3">
      <c r="A109" s="95">
        <v>45061</v>
      </c>
      <c r="B109" s="96">
        <v>0.39771990740740742</v>
      </c>
      <c r="C109" s="2">
        <v>2.33</v>
      </c>
      <c r="D109" s="2">
        <v>3.59</v>
      </c>
      <c r="E109" s="2">
        <v>3.28</v>
      </c>
      <c r="F109" s="2">
        <v>32.74</v>
      </c>
      <c r="G109" s="119">
        <v>12.25</v>
      </c>
      <c r="H109" s="2">
        <v>24.12</v>
      </c>
      <c r="I109" s="2">
        <v>49.81</v>
      </c>
      <c r="J109" s="2">
        <v>1.35</v>
      </c>
      <c r="K109" s="2">
        <v>1.2E-2</v>
      </c>
      <c r="L109" s="97">
        <f t="shared" si="0"/>
        <v>4.622040000000001</v>
      </c>
    </row>
    <row r="110" spans="1:12" x14ac:dyDescent="0.3">
      <c r="A110" s="95">
        <v>45061</v>
      </c>
      <c r="B110" s="96">
        <v>0.39841435185185187</v>
      </c>
      <c r="C110" s="2">
        <v>2.36</v>
      </c>
      <c r="D110" s="2">
        <v>3.6</v>
      </c>
      <c r="E110" s="2">
        <v>3.28</v>
      </c>
      <c r="F110" s="2">
        <v>32.74</v>
      </c>
      <c r="G110" s="119">
        <v>12.2</v>
      </c>
      <c r="H110" s="2">
        <v>24.12</v>
      </c>
      <c r="I110" s="2">
        <v>49.83</v>
      </c>
      <c r="J110" s="2">
        <v>1.35</v>
      </c>
      <c r="K110" s="2">
        <v>1.2E-2</v>
      </c>
      <c r="L110" s="97">
        <f t="shared" si="0"/>
        <v>4.622040000000001</v>
      </c>
    </row>
    <row r="111" spans="1:12" x14ac:dyDescent="0.3">
      <c r="A111" s="95">
        <v>45061</v>
      </c>
      <c r="B111" s="96">
        <v>0.39910879629629631</v>
      </c>
      <c r="C111" s="2">
        <v>2.4700000000000002</v>
      </c>
      <c r="D111" s="2">
        <v>3.6</v>
      </c>
      <c r="E111" s="2">
        <v>3.28</v>
      </c>
      <c r="F111" s="2">
        <v>32.729999999999997</v>
      </c>
      <c r="G111" s="119">
        <v>12.38</v>
      </c>
      <c r="H111" s="2">
        <v>24.12</v>
      </c>
      <c r="I111" s="2">
        <v>49.84</v>
      </c>
      <c r="J111" s="2">
        <v>1.35</v>
      </c>
      <c r="K111" s="2">
        <v>1.2E-2</v>
      </c>
      <c r="L111" s="97">
        <f t="shared" ref="L111:L174" si="1">10-((0.026-K111)*384.14)</f>
        <v>4.622040000000001</v>
      </c>
    </row>
    <row r="112" spans="1:12" x14ac:dyDescent="0.3">
      <c r="A112" s="95">
        <v>45061</v>
      </c>
      <c r="B112" s="96">
        <v>0.39980324074074075</v>
      </c>
      <c r="C112" s="2">
        <v>2.67</v>
      </c>
      <c r="D112" s="2">
        <v>3.6</v>
      </c>
      <c r="E112" s="2">
        <v>3.28</v>
      </c>
      <c r="F112" s="2">
        <v>32.729999999999997</v>
      </c>
      <c r="G112" s="119">
        <v>12.28</v>
      </c>
      <c r="H112" s="2">
        <v>24.12</v>
      </c>
      <c r="I112" s="2">
        <v>49.81</v>
      </c>
      <c r="J112" s="2">
        <v>1.35</v>
      </c>
      <c r="K112" s="2">
        <v>1.2E-2</v>
      </c>
      <c r="L112" s="97">
        <f t="shared" si="1"/>
        <v>4.622040000000001</v>
      </c>
    </row>
    <row r="113" spans="1:12" x14ac:dyDescent="0.3">
      <c r="A113" s="95">
        <v>45061</v>
      </c>
      <c r="B113" s="96">
        <v>0.40049768518518519</v>
      </c>
      <c r="C113" s="2">
        <v>2.76</v>
      </c>
      <c r="D113" s="2">
        <v>3.59</v>
      </c>
      <c r="E113" s="2">
        <v>3.28</v>
      </c>
      <c r="F113" s="2">
        <v>32.729999999999997</v>
      </c>
      <c r="G113" s="119">
        <v>12.28</v>
      </c>
      <c r="H113" s="2">
        <v>24.12</v>
      </c>
      <c r="I113" s="2">
        <v>49.86</v>
      </c>
      <c r="J113" s="2">
        <v>1.35</v>
      </c>
      <c r="K113" s="2">
        <v>1.2999999999999999E-2</v>
      </c>
      <c r="L113" s="97">
        <f t="shared" si="1"/>
        <v>5.0061800000000005</v>
      </c>
    </row>
    <row r="114" spans="1:12" x14ac:dyDescent="0.3">
      <c r="A114" s="95">
        <v>45061</v>
      </c>
      <c r="B114" s="96">
        <v>0.40119212962962963</v>
      </c>
      <c r="C114" s="2">
        <v>2.79</v>
      </c>
      <c r="D114" s="2">
        <v>3.6</v>
      </c>
      <c r="E114" s="2">
        <v>3.28</v>
      </c>
      <c r="F114" s="2">
        <v>32.74</v>
      </c>
      <c r="G114" s="119">
        <v>12.28</v>
      </c>
      <c r="H114" s="2">
        <v>24.12</v>
      </c>
      <c r="I114" s="2">
        <v>49.87</v>
      </c>
      <c r="J114" s="2">
        <v>1.35</v>
      </c>
      <c r="K114" s="2">
        <v>1.2999999999999999E-2</v>
      </c>
      <c r="L114" s="97">
        <f t="shared" si="1"/>
        <v>5.0061800000000005</v>
      </c>
    </row>
    <row r="115" spans="1:12" x14ac:dyDescent="0.3">
      <c r="A115" s="95">
        <v>45061</v>
      </c>
      <c r="B115" s="96">
        <v>0.40188657407407408</v>
      </c>
      <c r="C115" s="2">
        <v>3.02</v>
      </c>
      <c r="D115" s="2">
        <v>3.6</v>
      </c>
      <c r="E115" s="2">
        <v>3.28</v>
      </c>
      <c r="F115" s="2">
        <v>32.74</v>
      </c>
      <c r="G115" s="119">
        <v>12.25</v>
      </c>
      <c r="H115" s="2">
        <v>24.12</v>
      </c>
      <c r="I115" s="2">
        <v>49.88</v>
      </c>
      <c r="J115" s="2">
        <v>1.35</v>
      </c>
      <c r="K115" s="2">
        <v>1.2999999999999999E-2</v>
      </c>
      <c r="L115" s="97">
        <f t="shared" si="1"/>
        <v>5.0061800000000005</v>
      </c>
    </row>
    <row r="116" spans="1:12" x14ac:dyDescent="0.3">
      <c r="A116" s="95">
        <v>45061</v>
      </c>
      <c r="B116" s="96">
        <v>0.40258101851851852</v>
      </c>
      <c r="C116" s="2">
        <v>3.15</v>
      </c>
      <c r="D116" s="2">
        <v>3.6</v>
      </c>
      <c r="E116" s="2">
        <v>3.28</v>
      </c>
      <c r="F116" s="2">
        <v>32.729999999999997</v>
      </c>
      <c r="G116" s="119">
        <v>12.22</v>
      </c>
      <c r="H116" s="2">
        <v>24.12</v>
      </c>
      <c r="I116" s="2">
        <v>49.78</v>
      </c>
      <c r="J116" s="2">
        <v>1.35</v>
      </c>
      <c r="K116" s="2">
        <v>1.2999999999999999E-2</v>
      </c>
      <c r="L116" s="97">
        <f t="shared" si="1"/>
        <v>5.0061800000000005</v>
      </c>
    </row>
    <row r="117" spans="1:12" x14ac:dyDescent="0.3">
      <c r="A117" s="95">
        <v>45061</v>
      </c>
      <c r="B117" s="96">
        <v>0.40327546296296296</v>
      </c>
      <c r="C117" s="2">
        <v>3.22</v>
      </c>
      <c r="D117" s="2">
        <v>3.6</v>
      </c>
      <c r="E117" s="2">
        <v>3.28</v>
      </c>
      <c r="F117" s="2">
        <v>32.729999999999997</v>
      </c>
      <c r="G117" s="119">
        <v>12.29</v>
      </c>
      <c r="H117" s="2">
        <v>24.12</v>
      </c>
      <c r="I117" s="2">
        <v>49.59</v>
      </c>
      <c r="J117" s="2">
        <v>1.35</v>
      </c>
      <c r="K117" s="2">
        <v>1.2999999999999999E-2</v>
      </c>
      <c r="L117" s="97">
        <f t="shared" si="1"/>
        <v>5.0061800000000005</v>
      </c>
    </row>
    <row r="118" spans="1:12" x14ac:dyDescent="0.3">
      <c r="A118" s="95">
        <v>45061</v>
      </c>
      <c r="B118" s="96">
        <v>0.4039699074074074</v>
      </c>
      <c r="C118" s="2">
        <v>3.3</v>
      </c>
      <c r="D118" s="2">
        <v>3.6</v>
      </c>
      <c r="E118" s="2">
        <v>3.28</v>
      </c>
      <c r="F118" s="2">
        <v>32.729999999999997</v>
      </c>
      <c r="G118" s="119">
        <v>12.26</v>
      </c>
      <c r="H118" s="2">
        <v>24.12</v>
      </c>
      <c r="I118" s="2">
        <v>49.48</v>
      </c>
      <c r="J118" s="2">
        <v>1.35</v>
      </c>
      <c r="K118" s="2">
        <v>1.2999999999999999E-2</v>
      </c>
      <c r="L118" s="97">
        <f t="shared" si="1"/>
        <v>5.0061800000000005</v>
      </c>
    </row>
    <row r="119" spans="1:12" x14ac:dyDescent="0.3">
      <c r="A119" s="95">
        <v>45061</v>
      </c>
      <c r="B119" s="96">
        <v>0.40466435185185184</v>
      </c>
      <c r="C119" s="2">
        <v>3.4</v>
      </c>
      <c r="D119" s="2">
        <v>3.6</v>
      </c>
      <c r="E119" s="2">
        <v>3.28</v>
      </c>
      <c r="F119" s="2">
        <v>32.72</v>
      </c>
      <c r="G119" s="119">
        <v>12.26</v>
      </c>
      <c r="H119" s="2">
        <v>24.12</v>
      </c>
      <c r="I119" s="2">
        <v>49.59</v>
      </c>
      <c r="J119" s="2">
        <v>1.35</v>
      </c>
      <c r="K119" s="2">
        <v>1.4E-2</v>
      </c>
      <c r="L119" s="97">
        <f t="shared" si="1"/>
        <v>5.3903200000000009</v>
      </c>
    </row>
    <row r="120" spans="1:12" x14ac:dyDescent="0.3">
      <c r="A120" s="95">
        <v>45061</v>
      </c>
      <c r="B120" s="96">
        <v>0.40535879629629629</v>
      </c>
      <c r="C120" s="2">
        <v>3.58</v>
      </c>
      <c r="D120" s="2">
        <v>3.6</v>
      </c>
      <c r="E120" s="2">
        <v>3.28</v>
      </c>
      <c r="F120" s="2">
        <v>32.75</v>
      </c>
      <c r="G120" s="119">
        <v>12.26</v>
      </c>
      <c r="H120" s="2">
        <v>24.14</v>
      </c>
      <c r="I120" s="2">
        <v>49.63</v>
      </c>
      <c r="J120" s="2">
        <v>1.35</v>
      </c>
      <c r="K120" s="2">
        <v>1.4E-2</v>
      </c>
      <c r="L120" s="97">
        <f t="shared" si="1"/>
        <v>5.3903200000000009</v>
      </c>
    </row>
    <row r="121" spans="1:12" x14ac:dyDescent="0.3">
      <c r="A121" s="95">
        <v>45061</v>
      </c>
      <c r="B121" s="96">
        <v>0.40605324074074073</v>
      </c>
      <c r="C121" s="2">
        <v>3.57</v>
      </c>
      <c r="D121" s="2">
        <v>3.6</v>
      </c>
      <c r="E121" s="2">
        <v>3.28</v>
      </c>
      <c r="F121" s="2">
        <v>32.729999999999997</v>
      </c>
      <c r="G121" s="119">
        <v>12.26</v>
      </c>
      <c r="H121" s="2">
        <v>24.19</v>
      </c>
      <c r="I121" s="2">
        <v>49.64</v>
      </c>
      <c r="J121" s="2">
        <v>1.35</v>
      </c>
      <c r="K121" s="2">
        <v>1.4E-2</v>
      </c>
      <c r="L121" s="97">
        <f t="shared" si="1"/>
        <v>5.3903200000000009</v>
      </c>
    </row>
    <row r="122" spans="1:12" x14ac:dyDescent="0.3">
      <c r="A122" s="95">
        <v>45061</v>
      </c>
      <c r="B122" s="96">
        <v>0.40674768518518517</v>
      </c>
      <c r="C122" s="2">
        <v>3.75</v>
      </c>
      <c r="D122" s="2">
        <v>3.6</v>
      </c>
      <c r="E122" s="2">
        <v>3.28</v>
      </c>
      <c r="F122" s="2">
        <v>32.729999999999997</v>
      </c>
      <c r="G122" s="119">
        <v>12.21</v>
      </c>
      <c r="H122" s="2">
        <v>24.23</v>
      </c>
      <c r="I122" s="2">
        <v>49.69</v>
      </c>
      <c r="J122" s="2">
        <v>1.35</v>
      </c>
      <c r="K122" s="2">
        <v>1.4E-2</v>
      </c>
      <c r="L122" s="97">
        <f t="shared" si="1"/>
        <v>5.3903200000000009</v>
      </c>
    </row>
    <row r="123" spans="1:12" x14ac:dyDescent="0.3">
      <c r="A123" s="95">
        <v>45061</v>
      </c>
      <c r="B123" s="96">
        <v>0.40744212962962961</v>
      </c>
      <c r="C123" s="2">
        <v>3.83</v>
      </c>
      <c r="D123" s="2">
        <v>3.59</v>
      </c>
      <c r="E123" s="2">
        <v>3.28</v>
      </c>
      <c r="F123" s="2">
        <v>32.72</v>
      </c>
      <c r="G123" s="119">
        <v>12.32</v>
      </c>
      <c r="H123" s="2">
        <v>24.24</v>
      </c>
      <c r="I123" s="2">
        <v>49.76</v>
      </c>
      <c r="J123" s="2">
        <v>1.35</v>
      </c>
      <c r="K123" s="2">
        <v>1.4E-2</v>
      </c>
      <c r="L123" s="97">
        <f t="shared" si="1"/>
        <v>5.3903200000000009</v>
      </c>
    </row>
    <row r="124" spans="1:12" x14ac:dyDescent="0.3">
      <c r="A124" s="95">
        <v>45061</v>
      </c>
      <c r="B124" s="96">
        <v>0.40813657407407411</v>
      </c>
      <c r="C124" s="2">
        <v>3.97</v>
      </c>
      <c r="D124" s="2">
        <v>3.6</v>
      </c>
      <c r="E124" s="2">
        <v>3.28</v>
      </c>
      <c r="F124" s="2">
        <v>32.72</v>
      </c>
      <c r="G124" s="119">
        <v>12.25</v>
      </c>
      <c r="H124" s="2">
        <v>24.25</v>
      </c>
      <c r="I124" s="2">
        <v>49.8</v>
      </c>
      <c r="J124" s="2">
        <v>1.35</v>
      </c>
      <c r="K124" s="2">
        <v>1.4E-2</v>
      </c>
      <c r="L124" s="97">
        <f t="shared" si="1"/>
        <v>5.3903200000000009</v>
      </c>
    </row>
    <row r="125" spans="1:12" x14ac:dyDescent="0.3">
      <c r="A125" s="95">
        <v>45061</v>
      </c>
      <c r="B125" s="96">
        <v>0.4088310185185185</v>
      </c>
      <c r="C125" s="2">
        <v>4.0599999999999996</v>
      </c>
      <c r="D125" s="2">
        <v>3.59</v>
      </c>
      <c r="E125" s="2">
        <v>3.28</v>
      </c>
      <c r="F125" s="2">
        <v>32.770000000000003</v>
      </c>
      <c r="G125" s="119">
        <v>12.11</v>
      </c>
      <c r="H125" s="2">
        <v>24.25</v>
      </c>
      <c r="I125" s="2">
        <v>49.94</v>
      </c>
      <c r="J125" s="2">
        <v>1.35</v>
      </c>
      <c r="K125" s="2">
        <v>1.4999999999999999E-2</v>
      </c>
      <c r="L125" s="97">
        <f t="shared" si="1"/>
        <v>5.7744600000000004</v>
      </c>
    </row>
    <row r="126" spans="1:12" x14ac:dyDescent="0.3">
      <c r="A126" s="95">
        <v>45061</v>
      </c>
      <c r="B126" s="96">
        <v>0.40952546296296299</v>
      </c>
      <c r="C126" s="2">
        <v>4.18</v>
      </c>
      <c r="D126" s="2">
        <v>3.6</v>
      </c>
      <c r="E126" s="2">
        <v>3.28</v>
      </c>
      <c r="F126" s="2">
        <v>32.729999999999997</v>
      </c>
      <c r="G126" s="119">
        <v>12.05</v>
      </c>
      <c r="H126" s="2">
        <v>24.24</v>
      </c>
      <c r="I126" s="2">
        <v>50.03</v>
      </c>
      <c r="J126" s="2">
        <v>1.35</v>
      </c>
      <c r="K126" s="2">
        <v>1.4999999999999999E-2</v>
      </c>
      <c r="L126" s="97">
        <f t="shared" si="1"/>
        <v>5.7744600000000004</v>
      </c>
    </row>
    <row r="127" spans="1:12" x14ac:dyDescent="0.3">
      <c r="A127" s="95">
        <v>45061</v>
      </c>
      <c r="B127" s="96">
        <v>0.41021990740740738</v>
      </c>
      <c r="C127" s="2">
        <v>4.2300000000000004</v>
      </c>
      <c r="D127" s="2">
        <v>3.6</v>
      </c>
      <c r="E127" s="2">
        <v>3.28</v>
      </c>
      <c r="F127" s="2">
        <v>32.729999999999997</v>
      </c>
      <c r="G127" s="119">
        <v>12</v>
      </c>
      <c r="H127" s="2">
        <v>24.24</v>
      </c>
      <c r="I127" s="2">
        <v>50.05</v>
      </c>
      <c r="J127" s="2">
        <v>1.35</v>
      </c>
      <c r="K127" s="2">
        <v>1.4999999999999999E-2</v>
      </c>
      <c r="L127" s="97">
        <f t="shared" si="1"/>
        <v>5.7744600000000004</v>
      </c>
    </row>
    <row r="128" spans="1:12" x14ac:dyDescent="0.3">
      <c r="A128" s="95">
        <v>45061</v>
      </c>
      <c r="B128" s="96">
        <v>0.41091435185185188</v>
      </c>
      <c r="C128" s="2">
        <v>4.51</v>
      </c>
      <c r="D128" s="2">
        <v>3.6</v>
      </c>
      <c r="E128" s="2">
        <v>3.28</v>
      </c>
      <c r="F128" s="2">
        <v>32.729999999999997</v>
      </c>
      <c r="G128" s="119">
        <v>12.06</v>
      </c>
      <c r="H128" s="2">
        <v>24.24</v>
      </c>
      <c r="I128" s="2">
        <v>50.08</v>
      </c>
      <c r="J128" s="2">
        <v>1.35</v>
      </c>
      <c r="K128" s="2">
        <v>1.4999999999999999E-2</v>
      </c>
      <c r="L128" s="97">
        <f t="shared" si="1"/>
        <v>5.7744600000000004</v>
      </c>
    </row>
    <row r="129" spans="1:12" x14ac:dyDescent="0.3">
      <c r="A129" s="95">
        <v>45061</v>
      </c>
      <c r="B129" s="96">
        <v>0.41160879629629626</v>
      </c>
      <c r="C129" s="2">
        <v>4.58</v>
      </c>
      <c r="D129" s="2">
        <v>3.6</v>
      </c>
      <c r="E129" s="2">
        <v>3.28</v>
      </c>
      <c r="F129" s="2">
        <v>32.729999999999997</v>
      </c>
      <c r="G129" s="119">
        <v>12.14</v>
      </c>
      <c r="H129" s="2">
        <v>24.24</v>
      </c>
      <c r="I129" s="2">
        <v>50.07</v>
      </c>
      <c r="J129" s="2">
        <v>1.35</v>
      </c>
      <c r="K129" s="2">
        <v>1.4999999999999999E-2</v>
      </c>
      <c r="L129" s="97">
        <f t="shared" si="1"/>
        <v>5.7744600000000004</v>
      </c>
    </row>
    <row r="130" spans="1:12" x14ac:dyDescent="0.3">
      <c r="A130" s="95">
        <v>45061</v>
      </c>
      <c r="B130" s="96">
        <v>0.41230324074074076</v>
      </c>
      <c r="C130" s="2">
        <v>4.47</v>
      </c>
      <c r="D130" s="2">
        <v>3.6</v>
      </c>
      <c r="E130" s="2">
        <v>3.28</v>
      </c>
      <c r="F130" s="2">
        <v>32.74</v>
      </c>
      <c r="G130" s="119">
        <v>12.06</v>
      </c>
      <c r="H130" s="2">
        <v>24.25</v>
      </c>
      <c r="I130" s="2">
        <v>50.06</v>
      </c>
      <c r="J130" s="2">
        <v>1.35</v>
      </c>
      <c r="K130" s="2">
        <v>1.4999999999999999E-2</v>
      </c>
      <c r="L130" s="97">
        <f t="shared" si="1"/>
        <v>5.7744600000000004</v>
      </c>
    </row>
    <row r="131" spans="1:12" x14ac:dyDescent="0.3">
      <c r="A131" s="95">
        <v>45061</v>
      </c>
      <c r="B131" s="96">
        <v>0.41299768518518515</v>
      </c>
      <c r="C131" s="2">
        <v>4.42</v>
      </c>
      <c r="D131" s="2">
        <v>3.6</v>
      </c>
      <c r="E131" s="2">
        <v>3.28</v>
      </c>
      <c r="F131" s="2">
        <v>32.74</v>
      </c>
      <c r="G131" s="119">
        <v>12.07</v>
      </c>
      <c r="H131" s="2">
        <v>24.25</v>
      </c>
      <c r="I131" s="2">
        <v>50.06</v>
      </c>
      <c r="J131" s="2">
        <v>1.35</v>
      </c>
      <c r="K131" s="2">
        <v>1.4999999999999999E-2</v>
      </c>
      <c r="L131" s="97">
        <f t="shared" si="1"/>
        <v>5.7744600000000004</v>
      </c>
    </row>
    <row r="132" spans="1:12" x14ac:dyDescent="0.3">
      <c r="A132" s="95">
        <v>45061</v>
      </c>
      <c r="B132" s="96">
        <v>0.41369212962962965</v>
      </c>
      <c r="C132" s="2">
        <v>4.5199999999999996</v>
      </c>
      <c r="D132" s="2">
        <v>3.6</v>
      </c>
      <c r="E132" s="2">
        <v>3.28</v>
      </c>
      <c r="F132" s="2">
        <v>32.729999999999997</v>
      </c>
      <c r="G132" s="119">
        <v>12.08</v>
      </c>
      <c r="H132" s="2">
        <v>24.24</v>
      </c>
      <c r="I132" s="2">
        <v>50.05</v>
      </c>
      <c r="J132" s="2">
        <v>1.35</v>
      </c>
      <c r="K132" s="2">
        <v>1.4999999999999999E-2</v>
      </c>
      <c r="L132" s="97">
        <f t="shared" si="1"/>
        <v>5.7744600000000004</v>
      </c>
    </row>
    <row r="133" spans="1:12" x14ac:dyDescent="0.3">
      <c r="A133" s="95">
        <v>45061</v>
      </c>
      <c r="B133" s="96">
        <v>0.41438657407407403</v>
      </c>
      <c r="C133" s="2">
        <v>4.6399999999999997</v>
      </c>
      <c r="D133" s="2">
        <v>3.6</v>
      </c>
      <c r="E133" s="2">
        <v>3.28</v>
      </c>
      <c r="F133" s="2">
        <v>32.729999999999997</v>
      </c>
      <c r="G133" s="119">
        <v>12.06</v>
      </c>
      <c r="H133" s="2">
        <v>24.24</v>
      </c>
      <c r="I133" s="2">
        <v>50.05</v>
      </c>
      <c r="J133" s="2">
        <v>1.35</v>
      </c>
      <c r="K133" s="2">
        <v>1.4999999999999999E-2</v>
      </c>
      <c r="L133" s="97">
        <f t="shared" si="1"/>
        <v>5.7744600000000004</v>
      </c>
    </row>
    <row r="134" spans="1:12" x14ac:dyDescent="0.3">
      <c r="A134" s="95">
        <v>45061</v>
      </c>
      <c r="B134" s="96">
        <v>0.41508101851851853</v>
      </c>
      <c r="C134" s="2">
        <v>4.33</v>
      </c>
      <c r="D134" s="2">
        <v>3.6</v>
      </c>
      <c r="E134" s="2">
        <v>3.28</v>
      </c>
      <c r="F134" s="2">
        <v>32.729999999999997</v>
      </c>
      <c r="G134" s="119">
        <v>12</v>
      </c>
      <c r="H134" s="2">
        <v>24.24</v>
      </c>
      <c r="I134" s="2">
        <v>49.89</v>
      </c>
      <c r="J134" s="2">
        <v>1.35</v>
      </c>
      <c r="K134" s="2">
        <v>1.4999999999999999E-2</v>
      </c>
      <c r="L134" s="97">
        <f t="shared" si="1"/>
        <v>5.7744600000000004</v>
      </c>
    </row>
    <row r="135" spans="1:12" x14ac:dyDescent="0.3">
      <c r="A135" s="95">
        <v>45061</v>
      </c>
      <c r="B135" s="96">
        <v>0.41577546296296292</v>
      </c>
      <c r="C135" s="2">
        <v>4.34</v>
      </c>
      <c r="D135" s="2">
        <v>3.6</v>
      </c>
      <c r="E135" s="2">
        <v>3.28</v>
      </c>
      <c r="F135" s="2">
        <v>32.72</v>
      </c>
      <c r="G135" s="119">
        <v>12.18</v>
      </c>
      <c r="H135" s="2">
        <v>24.24</v>
      </c>
      <c r="I135" s="2">
        <v>49.29</v>
      </c>
      <c r="J135" s="2">
        <v>1.35</v>
      </c>
      <c r="K135" s="2">
        <v>1.4999999999999999E-2</v>
      </c>
      <c r="L135" s="97">
        <f t="shared" si="1"/>
        <v>5.7744600000000004</v>
      </c>
    </row>
    <row r="136" spans="1:12" x14ac:dyDescent="0.3">
      <c r="A136" s="95">
        <v>45061</v>
      </c>
      <c r="B136" s="96">
        <v>0.41646990740740741</v>
      </c>
      <c r="C136" s="2">
        <v>4.04</v>
      </c>
      <c r="D136" s="2">
        <v>3.6</v>
      </c>
      <c r="E136" s="2">
        <v>3.28</v>
      </c>
      <c r="F136" s="2">
        <v>32.729999999999997</v>
      </c>
      <c r="G136" s="119">
        <v>12.08</v>
      </c>
      <c r="H136" s="2">
        <v>24.25</v>
      </c>
      <c r="I136" s="2">
        <v>48.57</v>
      </c>
      <c r="J136" s="2">
        <v>1.35</v>
      </c>
      <c r="K136" s="2">
        <v>1.4999999999999999E-2</v>
      </c>
      <c r="L136" s="97">
        <f t="shared" si="1"/>
        <v>5.7744600000000004</v>
      </c>
    </row>
    <row r="137" spans="1:12" x14ac:dyDescent="0.3">
      <c r="A137" s="95">
        <v>45061</v>
      </c>
      <c r="B137" s="96">
        <v>0.4171643518518518</v>
      </c>
      <c r="C137" s="2">
        <v>3.97</v>
      </c>
      <c r="D137" s="2">
        <v>3.59</v>
      </c>
      <c r="E137" s="2">
        <v>3.28</v>
      </c>
      <c r="F137" s="2">
        <v>32.729999999999997</v>
      </c>
      <c r="G137" s="119">
        <v>12.08</v>
      </c>
      <c r="H137" s="2">
        <v>24.24</v>
      </c>
      <c r="I137" s="2">
        <v>48.09</v>
      </c>
      <c r="J137" s="2">
        <v>1.35</v>
      </c>
      <c r="K137" s="2">
        <v>1.4E-2</v>
      </c>
      <c r="L137" s="97">
        <f t="shared" si="1"/>
        <v>5.3903200000000009</v>
      </c>
    </row>
    <row r="138" spans="1:12" x14ac:dyDescent="0.3">
      <c r="A138" s="95">
        <v>45061</v>
      </c>
      <c r="B138" s="96">
        <v>0.4178587962962963</v>
      </c>
      <c r="C138" s="2">
        <v>3.9</v>
      </c>
      <c r="D138" s="2">
        <v>3.6</v>
      </c>
      <c r="E138" s="2">
        <v>3.28</v>
      </c>
      <c r="F138" s="2">
        <v>32.74</v>
      </c>
      <c r="G138" s="119">
        <v>12.06</v>
      </c>
      <c r="H138" s="2">
        <v>24.24</v>
      </c>
      <c r="I138" s="2">
        <v>47.74</v>
      </c>
      <c r="J138" s="2">
        <v>1.35</v>
      </c>
      <c r="K138" s="2">
        <v>1.4E-2</v>
      </c>
      <c r="L138" s="97">
        <f t="shared" si="1"/>
        <v>5.3903200000000009</v>
      </c>
    </row>
    <row r="139" spans="1:12" x14ac:dyDescent="0.3">
      <c r="A139" s="95">
        <v>45061</v>
      </c>
      <c r="B139" s="96">
        <v>0.4185532407407408</v>
      </c>
      <c r="C139" s="2">
        <v>3.68</v>
      </c>
      <c r="D139" s="2">
        <v>3.6</v>
      </c>
      <c r="E139" s="2">
        <v>3.28</v>
      </c>
      <c r="F139" s="2">
        <v>32.729999999999997</v>
      </c>
      <c r="G139" s="119">
        <v>12.14</v>
      </c>
      <c r="H139" s="2">
        <v>24.24</v>
      </c>
      <c r="I139" s="2">
        <v>47.59</v>
      </c>
      <c r="J139" s="2">
        <v>1.35</v>
      </c>
      <c r="K139" s="2">
        <v>1.4E-2</v>
      </c>
      <c r="L139" s="97">
        <f t="shared" si="1"/>
        <v>5.3903200000000009</v>
      </c>
    </row>
    <row r="140" spans="1:12" x14ac:dyDescent="0.3">
      <c r="A140" s="95">
        <v>45061</v>
      </c>
      <c r="B140" s="96">
        <v>0.41924768518518518</v>
      </c>
      <c r="C140" s="2">
        <v>3.63</v>
      </c>
      <c r="D140" s="2">
        <v>3.6</v>
      </c>
      <c r="E140" s="2">
        <v>3.28</v>
      </c>
      <c r="F140" s="2">
        <v>32.72</v>
      </c>
      <c r="G140" s="119">
        <v>12.19</v>
      </c>
      <c r="H140" s="2">
        <v>24.24</v>
      </c>
      <c r="I140" s="2">
        <v>47.52</v>
      </c>
      <c r="J140" s="2">
        <v>1.35</v>
      </c>
      <c r="K140" s="2">
        <v>1.4E-2</v>
      </c>
      <c r="L140" s="97">
        <f t="shared" si="1"/>
        <v>5.3903200000000009</v>
      </c>
    </row>
    <row r="141" spans="1:12" x14ac:dyDescent="0.3">
      <c r="A141" s="95">
        <v>45061</v>
      </c>
      <c r="B141" s="96">
        <v>0.41994212962962968</v>
      </c>
      <c r="C141" s="2">
        <v>3.45</v>
      </c>
      <c r="D141" s="2">
        <v>3.6</v>
      </c>
      <c r="E141" s="2">
        <v>3.28</v>
      </c>
      <c r="F141" s="2">
        <v>32.76</v>
      </c>
      <c r="G141" s="119">
        <v>12.3</v>
      </c>
      <c r="H141" s="2">
        <v>24.25</v>
      </c>
      <c r="I141" s="2">
        <v>47.46</v>
      </c>
      <c r="J141" s="2">
        <v>1.35</v>
      </c>
      <c r="K141" s="2">
        <v>1.4E-2</v>
      </c>
      <c r="L141" s="97">
        <f t="shared" si="1"/>
        <v>5.3903200000000009</v>
      </c>
    </row>
    <row r="142" spans="1:12" x14ac:dyDescent="0.3">
      <c r="A142" s="95">
        <v>45061</v>
      </c>
      <c r="B142" s="96">
        <v>0.42063657407407407</v>
      </c>
      <c r="C142" s="2">
        <v>3.31</v>
      </c>
      <c r="D142" s="2">
        <v>3.6</v>
      </c>
      <c r="E142" s="2">
        <v>3.28</v>
      </c>
      <c r="F142" s="2">
        <v>32.729999999999997</v>
      </c>
      <c r="G142" s="119">
        <v>12.28</v>
      </c>
      <c r="H142" s="2">
        <v>24.24</v>
      </c>
      <c r="I142" s="2">
        <v>47.21</v>
      </c>
      <c r="J142" s="2">
        <v>1.35</v>
      </c>
      <c r="K142" s="2">
        <v>1.2999999999999999E-2</v>
      </c>
      <c r="L142" s="97">
        <f t="shared" si="1"/>
        <v>5.0061800000000005</v>
      </c>
    </row>
    <row r="143" spans="1:12" x14ac:dyDescent="0.3">
      <c r="A143" s="95">
        <v>45061</v>
      </c>
      <c r="B143" s="96">
        <v>0.42133101851851856</v>
      </c>
      <c r="C143" s="2">
        <v>3.2</v>
      </c>
      <c r="D143" s="2">
        <v>3.6</v>
      </c>
      <c r="E143" s="2">
        <v>3.28</v>
      </c>
      <c r="F143" s="2">
        <v>32.729999999999997</v>
      </c>
      <c r="G143" s="119">
        <v>12.26</v>
      </c>
      <c r="H143" s="2">
        <v>24.24</v>
      </c>
      <c r="I143" s="2">
        <v>46.49</v>
      </c>
      <c r="J143" s="2">
        <v>1.35</v>
      </c>
      <c r="K143" s="2">
        <v>1.2999999999999999E-2</v>
      </c>
      <c r="L143" s="97">
        <f t="shared" si="1"/>
        <v>5.0061800000000005</v>
      </c>
    </row>
    <row r="144" spans="1:12" x14ac:dyDescent="0.3">
      <c r="A144" s="95">
        <v>45061</v>
      </c>
      <c r="B144" s="96">
        <v>0.42202546296296295</v>
      </c>
      <c r="C144" s="2">
        <v>3.05</v>
      </c>
      <c r="D144" s="2">
        <v>3.59</v>
      </c>
      <c r="E144" s="2">
        <v>3.28</v>
      </c>
      <c r="F144" s="2">
        <v>32.729999999999997</v>
      </c>
      <c r="G144" s="119">
        <v>12.25</v>
      </c>
      <c r="H144" s="2">
        <v>24.24</v>
      </c>
      <c r="I144" s="2">
        <v>45.84</v>
      </c>
      <c r="J144" s="2">
        <v>1.35</v>
      </c>
      <c r="K144" s="2">
        <v>1.2999999999999999E-2</v>
      </c>
      <c r="L144" s="97">
        <f t="shared" si="1"/>
        <v>5.0061800000000005</v>
      </c>
    </row>
    <row r="145" spans="1:12" x14ac:dyDescent="0.3">
      <c r="A145" s="95">
        <v>45061</v>
      </c>
      <c r="B145" s="96">
        <v>0.42271990740740745</v>
      </c>
      <c r="C145" s="2">
        <v>2.96</v>
      </c>
      <c r="D145" s="2">
        <v>3.6</v>
      </c>
      <c r="E145" s="2">
        <v>3.28</v>
      </c>
      <c r="F145" s="2">
        <v>32.700000000000003</v>
      </c>
      <c r="G145" s="119">
        <v>12.24</v>
      </c>
      <c r="H145" s="2">
        <v>24.24</v>
      </c>
      <c r="I145" s="2">
        <v>45.51</v>
      </c>
      <c r="J145" s="2">
        <v>1.35</v>
      </c>
      <c r="K145" s="2">
        <v>1.2999999999999999E-2</v>
      </c>
      <c r="L145" s="97">
        <f t="shared" si="1"/>
        <v>5.0061800000000005</v>
      </c>
    </row>
    <row r="146" spans="1:12" x14ac:dyDescent="0.3">
      <c r="A146" s="95">
        <v>45061</v>
      </c>
      <c r="B146" s="96">
        <v>0.42341435185185183</v>
      </c>
      <c r="C146" s="2">
        <v>2.74</v>
      </c>
      <c r="D146" s="2">
        <v>3.6</v>
      </c>
      <c r="E146" s="2">
        <v>3.28</v>
      </c>
      <c r="F146" s="2">
        <v>32.75</v>
      </c>
      <c r="G146" s="119">
        <v>12.24</v>
      </c>
      <c r="H146" s="2">
        <v>24.24</v>
      </c>
      <c r="I146" s="2">
        <v>45.32</v>
      </c>
      <c r="J146" s="2">
        <v>1.35</v>
      </c>
      <c r="K146" s="2">
        <v>1.2E-2</v>
      </c>
      <c r="L146" s="97">
        <f t="shared" si="1"/>
        <v>4.622040000000001</v>
      </c>
    </row>
    <row r="147" spans="1:12" x14ac:dyDescent="0.3">
      <c r="A147" s="95">
        <v>45061</v>
      </c>
      <c r="B147" s="96">
        <v>0.42410879629629633</v>
      </c>
      <c r="C147" s="2">
        <v>2.54</v>
      </c>
      <c r="D147" s="2">
        <v>3.59</v>
      </c>
      <c r="E147" s="2">
        <v>3.28</v>
      </c>
      <c r="F147" s="2">
        <v>32.75</v>
      </c>
      <c r="G147" s="119">
        <v>12.24</v>
      </c>
      <c r="H147" s="2">
        <v>24.24</v>
      </c>
      <c r="I147" s="2">
        <v>45.08</v>
      </c>
      <c r="J147" s="2">
        <v>1.35</v>
      </c>
      <c r="K147" s="2">
        <v>1.2E-2</v>
      </c>
      <c r="L147" s="97">
        <f t="shared" si="1"/>
        <v>4.622040000000001</v>
      </c>
    </row>
    <row r="148" spans="1:12" x14ac:dyDescent="0.3">
      <c r="A148" s="95">
        <v>45061</v>
      </c>
      <c r="B148" s="96">
        <v>0.42480324074074072</v>
      </c>
      <c r="C148" s="2">
        <v>2.36</v>
      </c>
      <c r="D148" s="2">
        <v>3.59</v>
      </c>
      <c r="E148" s="2">
        <v>3.28</v>
      </c>
      <c r="F148" s="2">
        <v>32.729999999999997</v>
      </c>
      <c r="G148" s="119">
        <v>12.3</v>
      </c>
      <c r="H148" s="2">
        <v>24.24</v>
      </c>
      <c r="I148" s="2">
        <v>44.95</v>
      </c>
      <c r="J148" s="2">
        <v>1.35</v>
      </c>
      <c r="K148" s="2">
        <v>1.2E-2</v>
      </c>
      <c r="L148" s="97">
        <f t="shared" si="1"/>
        <v>4.622040000000001</v>
      </c>
    </row>
    <row r="149" spans="1:12" x14ac:dyDescent="0.3">
      <c r="A149" s="95">
        <v>45061</v>
      </c>
      <c r="B149" s="96">
        <v>0.42549768518518521</v>
      </c>
      <c r="C149" s="2">
        <v>2.34</v>
      </c>
      <c r="D149" s="2">
        <v>3.59</v>
      </c>
      <c r="E149" s="2">
        <v>3.28</v>
      </c>
      <c r="F149" s="2">
        <v>32.729999999999997</v>
      </c>
      <c r="G149" s="119">
        <v>12.28</v>
      </c>
      <c r="H149" s="2">
        <v>24.24</v>
      </c>
      <c r="I149" s="2">
        <v>44.86</v>
      </c>
      <c r="J149" s="2">
        <v>1.35</v>
      </c>
      <c r="K149" s="2">
        <v>1.2E-2</v>
      </c>
      <c r="L149" s="97">
        <f t="shared" si="1"/>
        <v>4.622040000000001</v>
      </c>
    </row>
    <row r="150" spans="1:12" x14ac:dyDescent="0.3">
      <c r="A150" s="95">
        <v>45061</v>
      </c>
      <c r="B150" s="96">
        <v>0.4261921296296296</v>
      </c>
      <c r="C150" s="2">
        <v>2.17</v>
      </c>
      <c r="D150" s="2">
        <v>3.59</v>
      </c>
      <c r="E150" s="2">
        <v>3.28</v>
      </c>
      <c r="F150" s="2">
        <v>32.729999999999997</v>
      </c>
      <c r="G150" s="119">
        <v>12.25</v>
      </c>
      <c r="H150" s="2">
        <v>24.24</v>
      </c>
      <c r="I150" s="2">
        <v>44.75</v>
      </c>
      <c r="J150" s="2">
        <v>1.35</v>
      </c>
      <c r="K150" s="2">
        <v>1.2E-2</v>
      </c>
      <c r="L150" s="97">
        <f t="shared" si="1"/>
        <v>4.622040000000001</v>
      </c>
    </row>
    <row r="151" spans="1:12" x14ac:dyDescent="0.3">
      <c r="A151" s="95">
        <v>45061</v>
      </c>
      <c r="B151" s="96">
        <v>0.4268865740740741</v>
      </c>
      <c r="C151" s="2">
        <v>1.96</v>
      </c>
      <c r="D151" s="2">
        <v>3.6</v>
      </c>
      <c r="E151" s="2">
        <v>3.28</v>
      </c>
      <c r="F151" s="2">
        <v>32.729999999999997</v>
      </c>
      <c r="G151" s="119">
        <v>12.22</v>
      </c>
      <c r="H151" s="2">
        <v>24.24</v>
      </c>
      <c r="I151" s="2">
        <v>44.61</v>
      </c>
      <c r="J151" s="2">
        <v>1.35</v>
      </c>
      <c r="K151" s="2">
        <v>1.0999999999999999E-2</v>
      </c>
      <c r="L151" s="97">
        <f t="shared" si="1"/>
        <v>4.2379000000000007</v>
      </c>
    </row>
    <row r="152" spans="1:12" x14ac:dyDescent="0.3">
      <c r="A152" s="95">
        <v>45061</v>
      </c>
      <c r="B152" s="96">
        <v>0.42758101851851849</v>
      </c>
      <c r="C152" s="2">
        <v>1.85</v>
      </c>
      <c r="D152" s="2">
        <v>3.6</v>
      </c>
      <c r="E152" s="2">
        <v>3.28</v>
      </c>
      <c r="F152" s="2">
        <v>32.72</v>
      </c>
      <c r="G152" s="119">
        <v>12.15</v>
      </c>
      <c r="H152" s="2">
        <v>24.24</v>
      </c>
      <c r="I152" s="2">
        <v>44.44</v>
      </c>
      <c r="J152" s="2">
        <v>1.35</v>
      </c>
      <c r="K152" s="2">
        <v>1.0999999999999999E-2</v>
      </c>
      <c r="L152" s="97">
        <f t="shared" si="1"/>
        <v>4.2379000000000007</v>
      </c>
    </row>
    <row r="153" spans="1:12" x14ac:dyDescent="0.3">
      <c r="A153" s="95">
        <v>45061</v>
      </c>
      <c r="B153" s="96">
        <v>0.42827546296296298</v>
      </c>
      <c r="C153" s="2">
        <v>1.72</v>
      </c>
      <c r="D153" s="2">
        <v>3.59</v>
      </c>
      <c r="E153" s="2">
        <v>3.28</v>
      </c>
      <c r="F153" s="2">
        <v>32.75</v>
      </c>
      <c r="G153" s="119">
        <v>12.12</v>
      </c>
      <c r="H153" s="2">
        <v>24.24</v>
      </c>
      <c r="I153" s="2">
        <v>44.13</v>
      </c>
      <c r="J153" s="2">
        <v>1.35</v>
      </c>
      <c r="K153" s="2">
        <v>1.0999999999999999E-2</v>
      </c>
      <c r="L153" s="97">
        <f t="shared" si="1"/>
        <v>4.2379000000000007</v>
      </c>
    </row>
    <row r="154" spans="1:12" x14ac:dyDescent="0.3">
      <c r="A154" s="95">
        <v>45061</v>
      </c>
      <c r="B154" s="96">
        <v>0.42896990740740737</v>
      </c>
      <c r="C154" s="2">
        <v>1.62</v>
      </c>
      <c r="D154" s="2">
        <v>3.59</v>
      </c>
      <c r="E154" s="2">
        <v>3.28</v>
      </c>
      <c r="F154" s="2">
        <v>32.729999999999997</v>
      </c>
      <c r="G154" s="119">
        <v>12.58</v>
      </c>
      <c r="H154" s="2">
        <v>24.24</v>
      </c>
      <c r="I154" s="2">
        <v>43.76</v>
      </c>
      <c r="J154" s="2">
        <v>1.35</v>
      </c>
      <c r="K154" s="2">
        <v>1.0999999999999999E-2</v>
      </c>
      <c r="L154" s="97">
        <f t="shared" si="1"/>
        <v>4.2379000000000007</v>
      </c>
    </row>
    <row r="155" spans="1:12" x14ac:dyDescent="0.3">
      <c r="A155" s="95">
        <v>45061</v>
      </c>
      <c r="B155" s="96">
        <v>0.42966435185185187</v>
      </c>
      <c r="C155" s="2">
        <v>1.41</v>
      </c>
      <c r="D155" s="2">
        <v>3.59</v>
      </c>
      <c r="E155" s="2">
        <v>3.28</v>
      </c>
      <c r="F155" s="2">
        <v>32.729999999999997</v>
      </c>
      <c r="G155" s="119">
        <v>12.25</v>
      </c>
      <c r="H155" s="2">
        <v>24.24</v>
      </c>
      <c r="I155" s="2">
        <v>43.48</v>
      </c>
      <c r="J155" s="2">
        <v>1.35</v>
      </c>
      <c r="K155" s="2">
        <v>0.01</v>
      </c>
      <c r="L155" s="97">
        <f t="shared" si="1"/>
        <v>3.8537600000000003</v>
      </c>
    </row>
    <row r="156" spans="1:12" x14ac:dyDescent="0.3">
      <c r="A156" s="95">
        <v>45061</v>
      </c>
      <c r="B156" s="96">
        <v>0.43035879629629631</v>
      </c>
      <c r="C156" s="2">
        <v>1.38</v>
      </c>
      <c r="D156" s="2">
        <v>3.59</v>
      </c>
      <c r="E156" s="2">
        <v>3.28</v>
      </c>
      <c r="F156" s="2">
        <v>32.729999999999997</v>
      </c>
      <c r="G156" s="119">
        <v>12.25</v>
      </c>
      <c r="H156" s="2">
        <v>24.24</v>
      </c>
      <c r="I156" s="2">
        <v>43.2</v>
      </c>
      <c r="J156" s="2">
        <v>1.35</v>
      </c>
      <c r="K156" s="2">
        <v>0.01</v>
      </c>
      <c r="L156" s="97">
        <f t="shared" si="1"/>
        <v>3.8537600000000003</v>
      </c>
    </row>
    <row r="157" spans="1:12" x14ac:dyDescent="0.3">
      <c r="A157" s="95">
        <v>45061</v>
      </c>
      <c r="B157" s="96">
        <v>0.43105324074074075</v>
      </c>
      <c r="C157" s="2">
        <v>1.19</v>
      </c>
      <c r="D157" s="2">
        <v>3.59</v>
      </c>
      <c r="E157" s="2">
        <v>3.28</v>
      </c>
      <c r="F157" s="2">
        <v>32.72</v>
      </c>
      <c r="G157" s="119">
        <v>12.26</v>
      </c>
      <c r="H157" s="2">
        <v>24.24</v>
      </c>
      <c r="I157" s="2">
        <v>42.89</v>
      </c>
      <c r="J157" s="2">
        <v>1.35</v>
      </c>
      <c r="K157" s="2">
        <v>0.01</v>
      </c>
      <c r="L157" s="97">
        <f t="shared" si="1"/>
        <v>3.8537600000000003</v>
      </c>
    </row>
    <row r="158" spans="1:12" x14ac:dyDescent="0.3">
      <c r="A158" s="95">
        <v>45061</v>
      </c>
      <c r="B158" s="96">
        <v>0.43174768518518519</v>
      </c>
      <c r="C158" s="2">
        <v>1.02</v>
      </c>
      <c r="D158" s="2">
        <v>3.59</v>
      </c>
      <c r="E158" s="2">
        <v>3.28</v>
      </c>
      <c r="F158" s="2">
        <v>32.74</v>
      </c>
      <c r="G158" s="119">
        <v>12.24</v>
      </c>
      <c r="H158" s="2">
        <v>24.24</v>
      </c>
      <c r="I158" s="2">
        <v>42.68</v>
      </c>
      <c r="J158" s="2">
        <v>1.35</v>
      </c>
      <c r="K158" s="2">
        <v>0.01</v>
      </c>
      <c r="L158" s="97">
        <f t="shared" si="1"/>
        <v>3.8537600000000003</v>
      </c>
    </row>
    <row r="159" spans="1:12" x14ac:dyDescent="0.3">
      <c r="A159" s="95">
        <v>45061</v>
      </c>
      <c r="B159" s="96">
        <v>0.43244212962962963</v>
      </c>
      <c r="C159" s="2">
        <v>0.87</v>
      </c>
      <c r="D159" s="2">
        <v>3.59</v>
      </c>
      <c r="E159" s="2">
        <v>3.28</v>
      </c>
      <c r="F159" s="2">
        <v>32.74</v>
      </c>
      <c r="G159" s="119">
        <v>12.23</v>
      </c>
      <c r="H159" s="2">
        <v>24.24</v>
      </c>
      <c r="I159" s="2">
        <v>42.57</v>
      </c>
      <c r="J159" s="2">
        <v>1.35</v>
      </c>
      <c r="K159" s="2">
        <v>0.01</v>
      </c>
      <c r="L159" s="97">
        <f t="shared" si="1"/>
        <v>3.8537600000000003</v>
      </c>
    </row>
    <row r="160" spans="1:12" x14ac:dyDescent="0.3">
      <c r="A160" s="95">
        <v>45061</v>
      </c>
      <c r="B160" s="96">
        <v>0.43313657407407408</v>
      </c>
      <c r="C160" s="2">
        <v>0.67</v>
      </c>
      <c r="D160" s="2">
        <v>3.59</v>
      </c>
      <c r="E160" s="2">
        <v>3.28</v>
      </c>
      <c r="F160" s="2">
        <v>32.729999999999997</v>
      </c>
      <c r="G160" s="119">
        <v>12.18</v>
      </c>
      <c r="H160" s="2">
        <v>24.24</v>
      </c>
      <c r="I160" s="2">
        <v>42.45</v>
      </c>
      <c r="J160" s="2">
        <v>1.35</v>
      </c>
      <c r="K160" s="2">
        <v>8.9999999999999993E-3</v>
      </c>
      <c r="L160" s="97">
        <f t="shared" si="1"/>
        <v>3.4696199999999999</v>
      </c>
    </row>
    <row r="161" spans="1:12" x14ac:dyDescent="0.3">
      <c r="A161" s="95">
        <v>45061</v>
      </c>
      <c r="B161" s="96">
        <v>0.43383101851851852</v>
      </c>
      <c r="C161" s="2">
        <v>0.48</v>
      </c>
      <c r="D161" s="2">
        <v>3.59</v>
      </c>
      <c r="E161" s="2">
        <v>3.28</v>
      </c>
      <c r="F161" s="2">
        <v>32.72</v>
      </c>
      <c r="G161" s="119">
        <v>12.4</v>
      </c>
      <c r="H161" s="2">
        <v>24.24</v>
      </c>
      <c r="I161" s="2">
        <v>42.34</v>
      </c>
      <c r="J161" s="2">
        <v>1.35</v>
      </c>
      <c r="K161" s="2">
        <v>8.9999999999999993E-3</v>
      </c>
      <c r="L161" s="97">
        <f t="shared" si="1"/>
        <v>3.4696199999999999</v>
      </c>
    </row>
    <row r="162" spans="1:12" x14ac:dyDescent="0.3">
      <c r="A162" s="95">
        <v>45061</v>
      </c>
      <c r="B162" s="96">
        <v>0.43452546296296296</v>
      </c>
      <c r="C162" s="2">
        <v>0.45</v>
      </c>
      <c r="D162" s="2">
        <v>3.59</v>
      </c>
      <c r="E162" s="2">
        <v>3.28</v>
      </c>
      <c r="F162" s="2">
        <v>32.729999999999997</v>
      </c>
      <c r="G162" s="119">
        <v>12.24</v>
      </c>
      <c r="H162" s="2">
        <v>24.24</v>
      </c>
      <c r="I162" s="2">
        <v>42.24</v>
      </c>
      <c r="J162" s="2">
        <v>1.35</v>
      </c>
      <c r="K162" s="2">
        <v>8.9999999999999993E-3</v>
      </c>
      <c r="L162" s="97">
        <f t="shared" si="1"/>
        <v>3.4696199999999999</v>
      </c>
    </row>
    <row r="163" spans="1:12" x14ac:dyDescent="0.3">
      <c r="A163" s="95">
        <v>45061</v>
      </c>
      <c r="B163" s="96">
        <v>0.4352199074074074</v>
      </c>
      <c r="C163" s="2">
        <v>0.31</v>
      </c>
      <c r="D163" s="2">
        <v>3.59</v>
      </c>
      <c r="E163" s="2">
        <v>3.28</v>
      </c>
      <c r="F163" s="2">
        <v>32.72</v>
      </c>
      <c r="G163" s="119">
        <v>12.27</v>
      </c>
      <c r="H163" s="2">
        <v>24.24</v>
      </c>
      <c r="I163" s="2">
        <v>42.11</v>
      </c>
      <c r="J163" s="2">
        <v>1.35</v>
      </c>
      <c r="K163" s="2">
        <v>8.9999999999999993E-3</v>
      </c>
      <c r="L163" s="97">
        <f t="shared" si="1"/>
        <v>3.4696199999999999</v>
      </c>
    </row>
    <row r="164" spans="1:12" x14ac:dyDescent="0.3">
      <c r="A164" s="95">
        <v>45061</v>
      </c>
      <c r="B164" s="96">
        <v>0.43591435185185184</v>
      </c>
      <c r="C164" s="2">
        <v>0.19</v>
      </c>
      <c r="D164" s="2">
        <v>3.6</v>
      </c>
      <c r="E164" s="2">
        <v>3.28</v>
      </c>
      <c r="F164" s="2">
        <v>32.72</v>
      </c>
      <c r="G164" s="119">
        <v>12.26</v>
      </c>
      <c r="H164" s="2">
        <v>24.24</v>
      </c>
      <c r="I164" s="2">
        <v>42.03</v>
      </c>
      <c r="J164" s="2">
        <v>1.35</v>
      </c>
      <c r="K164" s="2">
        <v>8.0000000000000002E-3</v>
      </c>
      <c r="L164" s="97">
        <f t="shared" si="1"/>
        <v>3.0854800000000004</v>
      </c>
    </row>
    <row r="165" spans="1:12" x14ac:dyDescent="0.3">
      <c r="A165" s="95">
        <v>45061</v>
      </c>
      <c r="B165" s="96">
        <v>0.43660879629629629</v>
      </c>
      <c r="C165" s="2">
        <v>0.03</v>
      </c>
      <c r="D165" s="2">
        <v>3.6</v>
      </c>
      <c r="E165" s="2">
        <v>3.28</v>
      </c>
      <c r="F165" s="2">
        <v>32.75</v>
      </c>
      <c r="G165" s="119">
        <v>12.27</v>
      </c>
      <c r="H165" s="2">
        <v>24.24</v>
      </c>
      <c r="I165" s="2">
        <v>42</v>
      </c>
      <c r="J165" s="2">
        <v>1.35</v>
      </c>
      <c r="K165" s="2">
        <v>8.0000000000000002E-3</v>
      </c>
      <c r="L165" s="97">
        <f t="shared" si="1"/>
        <v>3.0854800000000004</v>
      </c>
    </row>
    <row r="166" spans="1:12" x14ac:dyDescent="0.3">
      <c r="A166" s="95">
        <v>45061</v>
      </c>
      <c r="B166" s="96">
        <v>0.43730324074074073</v>
      </c>
      <c r="C166" s="2">
        <v>-0.04</v>
      </c>
      <c r="D166" s="2">
        <v>3.59</v>
      </c>
      <c r="E166" s="2">
        <v>3.28</v>
      </c>
      <c r="F166" s="2">
        <v>32.729999999999997</v>
      </c>
      <c r="G166" s="119">
        <v>12.25</v>
      </c>
      <c r="H166" s="2">
        <v>24.24</v>
      </c>
      <c r="I166" s="2">
        <v>41.87</v>
      </c>
      <c r="J166" s="2">
        <v>1.35</v>
      </c>
      <c r="K166" s="2">
        <v>8.0000000000000002E-3</v>
      </c>
      <c r="L166" s="97">
        <f t="shared" si="1"/>
        <v>3.0854800000000004</v>
      </c>
    </row>
    <row r="167" spans="1:12" x14ac:dyDescent="0.3">
      <c r="A167" s="95">
        <v>45061</v>
      </c>
      <c r="B167" s="96">
        <v>0.43799768518518517</v>
      </c>
      <c r="C167" s="2">
        <v>-0.18</v>
      </c>
      <c r="D167" s="2">
        <v>3.59</v>
      </c>
      <c r="E167" s="2">
        <v>3.28</v>
      </c>
      <c r="F167" s="2">
        <v>32.729999999999997</v>
      </c>
      <c r="G167" s="119">
        <v>12.39</v>
      </c>
      <c r="H167" s="2">
        <v>24.24</v>
      </c>
      <c r="I167" s="2">
        <v>41.79</v>
      </c>
      <c r="J167" s="2">
        <v>1.35</v>
      </c>
      <c r="K167" s="2">
        <v>8.0000000000000002E-3</v>
      </c>
      <c r="L167" s="97">
        <f t="shared" si="1"/>
        <v>3.0854800000000004</v>
      </c>
    </row>
    <row r="168" spans="1:12" x14ac:dyDescent="0.3">
      <c r="A168" s="95">
        <v>45061</v>
      </c>
      <c r="B168" s="96">
        <v>0.43869212962962961</v>
      </c>
      <c r="C168" s="2">
        <v>-0.26</v>
      </c>
      <c r="D168" s="2">
        <v>3.59</v>
      </c>
      <c r="E168" s="2">
        <v>3.28</v>
      </c>
      <c r="F168" s="2">
        <v>32.729999999999997</v>
      </c>
      <c r="G168" s="119">
        <v>12.28</v>
      </c>
      <c r="H168" s="2">
        <v>24.24</v>
      </c>
      <c r="I168" s="2">
        <v>41.5</v>
      </c>
      <c r="J168" s="2">
        <v>1.35</v>
      </c>
      <c r="K168" s="2">
        <v>8.0000000000000002E-3</v>
      </c>
      <c r="L168" s="97">
        <f t="shared" si="1"/>
        <v>3.0854800000000004</v>
      </c>
    </row>
    <row r="169" spans="1:12" x14ac:dyDescent="0.3">
      <c r="A169" s="95">
        <v>45061</v>
      </c>
      <c r="B169" s="96">
        <v>0.43938657407407411</v>
      </c>
      <c r="C169" s="2">
        <v>-0.38</v>
      </c>
      <c r="D169" s="2">
        <v>3.59</v>
      </c>
      <c r="E169" s="2">
        <v>3.28</v>
      </c>
      <c r="F169" s="2">
        <v>32.729999999999997</v>
      </c>
      <c r="G169" s="119">
        <v>12.27</v>
      </c>
      <c r="H169" s="2">
        <v>24.24</v>
      </c>
      <c r="I169" s="2">
        <v>41.23</v>
      </c>
      <c r="J169" s="2">
        <v>1.35</v>
      </c>
      <c r="K169" s="2">
        <v>8.0000000000000002E-3</v>
      </c>
      <c r="L169" s="97">
        <f t="shared" si="1"/>
        <v>3.0854800000000004</v>
      </c>
    </row>
    <row r="170" spans="1:12" x14ac:dyDescent="0.3">
      <c r="A170" s="95">
        <v>45061</v>
      </c>
      <c r="B170" s="96">
        <v>0.4400810185185185</v>
      </c>
      <c r="C170" s="2">
        <v>-0.63</v>
      </c>
      <c r="D170" s="2">
        <v>3.59</v>
      </c>
      <c r="E170" s="2">
        <v>3.28</v>
      </c>
      <c r="F170" s="2">
        <v>32.72</v>
      </c>
      <c r="G170" s="119">
        <v>12.31</v>
      </c>
      <c r="H170" s="2">
        <v>24.24</v>
      </c>
      <c r="I170" s="2">
        <v>41.02</v>
      </c>
      <c r="J170" s="2">
        <v>1.35</v>
      </c>
      <c r="K170" s="2">
        <v>7.0000000000000001E-3</v>
      </c>
      <c r="L170" s="97">
        <f t="shared" si="1"/>
        <v>2.7013400000000001</v>
      </c>
    </row>
    <row r="171" spans="1:12" x14ac:dyDescent="0.3">
      <c r="A171" s="95">
        <v>45061</v>
      </c>
      <c r="B171" s="96">
        <v>0.44077546296296299</v>
      </c>
      <c r="C171" s="2">
        <v>-0.7</v>
      </c>
      <c r="D171" s="2">
        <v>3.59</v>
      </c>
      <c r="E171" s="2">
        <v>3.28</v>
      </c>
      <c r="F171" s="2">
        <v>32.74</v>
      </c>
      <c r="G171" s="119">
        <v>12.37</v>
      </c>
      <c r="H171" s="2">
        <v>24.24</v>
      </c>
      <c r="I171" s="2">
        <v>40.880000000000003</v>
      </c>
      <c r="J171" s="2">
        <v>1.35</v>
      </c>
      <c r="K171" s="2">
        <v>7.0000000000000001E-3</v>
      </c>
      <c r="L171" s="97">
        <f t="shared" si="1"/>
        <v>2.7013400000000001</v>
      </c>
    </row>
    <row r="172" spans="1:12" x14ac:dyDescent="0.3">
      <c r="A172" s="95">
        <v>45061</v>
      </c>
      <c r="B172" s="96">
        <v>0.44146990740740738</v>
      </c>
      <c r="C172" s="2">
        <v>-0.92</v>
      </c>
      <c r="D172" s="2">
        <v>3.59</v>
      </c>
      <c r="E172" s="2">
        <v>3.28</v>
      </c>
      <c r="F172" s="2">
        <v>32.729999999999997</v>
      </c>
      <c r="G172" s="119">
        <v>12.41</v>
      </c>
      <c r="H172" s="2">
        <v>24.24</v>
      </c>
      <c r="I172" s="2">
        <v>40.82</v>
      </c>
      <c r="J172" s="2">
        <v>1.35</v>
      </c>
      <c r="K172" s="2">
        <v>7.0000000000000001E-3</v>
      </c>
      <c r="L172" s="97">
        <f t="shared" si="1"/>
        <v>2.7013400000000001</v>
      </c>
    </row>
    <row r="173" spans="1:12" x14ac:dyDescent="0.3">
      <c r="A173" s="95">
        <v>45061</v>
      </c>
      <c r="B173" s="96">
        <v>0.44216435185185188</v>
      </c>
      <c r="C173" s="2">
        <v>-1</v>
      </c>
      <c r="D173" s="2">
        <v>3.59</v>
      </c>
      <c r="E173" s="2">
        <v>3.28</v>
      </c>
      <c r="F173" s="2">
        <v>32.729999999999997</v>
      </c>
      <c r="G173" s="119">
        <v>12.35</v>
      </c>
      <c r="H173" s="2">
        <v>24.24</v>
      </c>
      <c r="I173" s="2">
        <v>40.79</v>
      </c>
      <c r="J173" s="2">
        <v>1.35</v>
      </c>
      <c r="K173" s="2">
        <v>7.0000000000000001E-3</v>
      </c>
      <c r="L173" s="97">
        <f t="shared" si="1"/>
        <v>2.7013400000000001</v>
      </c>
    </row>
    <row r="174" spans="1:12" x14ac:dyDescent="0.3">
      <c r="A174" s="95">
        <v>45061</v>
      </c>
      <c r="B174" s="96">
        <v>0.44285879629629626</v>
      </c>
      <c r="C174" s="2">
        <v>-1.05</v>
      </c>
      <c r="D174" s="2">
        <v>3.59</v>
      </c>
      <c r="E174" s="2">
        <v>3.28</v>
      </c>
      <c r="F174" s="2">
        <v>32.729999999999997</v>
      </c>
      <c r="G174" s="119">
        <v>12.5</v>
      </c>
      <c r="H174" s="2">
        <v>24.24</v>
      </c>
      <c r="I174" s="2">
        <v>40.78</v>
      </c>
      <c r="J174" s="2">
        <v>1.35</v>
      </c>
      <c r="K174" s="2">
        <v>6.0000000000000001E-3</v>
      </c>
      <c r="L174" s="97">
        <f t="shared" si="1"/>
        <v>2.3172000000000015</v>
      </c>
    </row>
    <row r="175" spans="1:12" x14ac:dyDescent="0.3">
      <c r="A175" s="95">
        <v>45061</v>
      </c>
      <c r="B175" s="96">
        <v>0.44355324074074076</v>
      </c>
      <c r="C175" s="2">
        <v>-1.18</v>
      </c>
      <c r="D175" s="2">
        <v>3.59</v>
      </c>
      <c r="E175" s="2">
        <v>3.28</v>
      </c>
      <c r="F175" s="2">
        <v>32.729999999999997</v>
      </c>
      <c r="G175" s="119">
        <v>12.36</v>
      </c>
      <c r="H175" s="2">
        <v>24.24</v>
      </c>
      <c r="I175" s="2">
        <v>40.72</v>
      </c>
      <c r="J175" s="2">
        <v>1.35</v>
      </c>
      <c r="K175" s="2">
        <v>6.0000000000000001E-3</v>
      </c>
      <c r="L175" s="97">
        <f t="shared" ref="L175:L238" si="2">10-((0.026-K175)*384.14)</f>
        <v>2.3172000000000015</v>
      </c>
    </row>
    <row r="176" spans="1:12" x14ac:dyDescent="0.3">
      <c r="A176" s="95">
        <v>45061</v>
      </c>
      <c r="B176" s="96">
        <v>0.44424768518518515</v>
      </c>
      <c r="C176" s="2">
        <v>-1.18</v>
      </c>
      <c r="D176" s="2">
        <v>3.59</v>
      </c>
      <c r="E176" s="2">
        <v>3.28</v>
      </c>
      <c r="F176" s="2">
        <v>32.72</v>
      </c>
      <c r="G176" s="119">
        <v>12.44</v>
      </c>
      <c r="H176" s="2">
        <v>24.24</v>
      </c>
      <c r="I176" s="2">
        <v>40.64</v>
      </c>
      <c r="J176" s="2">
        <v>1.35</v>
      </c>
      <c r="K176" s="2">
        <v>6.0000000000000001E-3</v>
      </c>
      <c r="L176" s="97">
        <f t="shared" si="2"/>
        <v>2.3172000000000015</v>
      </c>
    </row>
    <row r="177" spans="1:12" x14ac:dyDescent="0.3">
      <c r="A177" s="95">
        <v>45061</v>
      </c>
      <c r="B177" s="96">
        <v>0.44494212962962965</v>
      </c>
      <c r="C177" s="2">
        <v>-1.36</v>
      </c>
      <c r="D177" s="2">
        <v>3.59</v>
      </c>
      <c r="E177" s="2">
        <v>3.28</v>
      </c>
      <c r="F177" s="2">
        <v>32.729999999999997</v>
      </c>
      <c r="G177" s="119">
        <v>12.44</v>
      </c>
      <c r="H177" s="2">
        <v>24.24</v>
      </c>
      <c r="I177" s="2">
        <v>40.659999999999997</v>
      </c>
      <c r="J177" s="2">
        <v>1.35</v>
      </c>
      <c r="K177" s="2">
        <v>6.0000000000000001E-3</v>
      </c>
      <c r="L177" s="97">
        <f t="shared" si="2"/>
        <v>2.3172000000000015</v>
      </c>
    </row>
    <row r="178" spans="1:12" x14ac:dyDescent="0.3">
      <c r="A178" s="95">
        <v>45061</v>
      </c>
      <c r="B178" s="96">
        <v>0.44563657407407403</v>
      </c>
      <c r="C178" s="2">
        <v>-1.41</v>
      </c>
      <c r="D178" s="2">
        <v>3.6</v>
      </c>
      <c r="E178" s="2">
        <v>3.28</v>
      </c>
      <c r="F178" s="2">
        <v>32.729999999999997</v>
      </c>
      <c r="G178" s="119">
        <v>12.42</v>
      </c>
      <c r="H178" s="2">
        <v>24.24</v>
      </c>
      <c r="I178" s="2">
        <v>40.71</v>
      </c>
      <c r="J178" s="2">
        <v>1.35</v>
      </c>
      <c r="K178" s="2">
        <v>6.0000000000000001E-3</v>
      </c>
      <c r="L178" s="97">
        <f t="shared" si="2"/>
        <v>2.3172000000000015</v>
      </c>
    </row>
    <row r="179" spans="1:12" x14ac:dyDescent="0.3">
      <c r="A179" s="95">
        <v>45061</v>
      </c>
      <c r="B179" s="96">
        <v>0.44633101851851853</v>
      </c>
      <c r="C179" s="2">
        <v>-1.54</v>
      </c>
      <c r="D179" s="2">
        <v>3.59</v>
      </c>
      <c r="E179" s="2">
        <v>3.28</v>
      </c>
      <c r="F179" s="2">
        <v>32.729999999999997</v>
      </c>
      <c r="G179" s="119">
        <v>12.42</v>
      </c>
      <c r="H179" s="2">
        <v>24.24</v>
      </c>
      <c r="I179" s="2">
        <v>40.479999999999997</v>
      </c>
      <c r="J179" s="2">
        <v>1.35</v>
      </c>
      <c r="K179" s="2">
        <v>6.0000000000000001E-3</v>
      </c>
      <c r="L179" s="97">
        <f t="shared" si="2"/>
        <v>2.3172000000000015</v>
      </c>
    </row>
    <row r="180" spans="1:12" x14ac:dyDescent="0.3">
      <c r="A180" s="95">
        <v>45061</v>
      </c>
      <c r="B180" s="96">
        <v>0.44702546296296292</v>
      </c>
      <c r="C180" s="2">
        <v>-1.65</v>
      </c>
      <c r="D180" s="2">
        <v>3.59</v>
      </c>
      <c r="E180" s="2">
        <v>3.28</v>
      </c>
      <c r="F180" s="2">
        <v>32.72</v>
      </c>
      <c r="G180" s="119">
        <v>12.37</v>
      </c>
      <c r="H180" s="2">
        <v>24.24</v>
      </c>
      <c r="I180" s="2">
        <v>40.25</v>
      </c>
      <c r="J180" s="2">
        <v>1.35</v>
      </c>
      <c r="K180" s="2">
        <v>5.0000000000000001E-3</v>
      </c>
      <c r="L180" s="97">
        <f t="shared" si="2"/>
        <v>1.9330600000000011</v>
      </c>
    </row>
    <row r="181" spans="1:12" x14ac:dyDescent="0.3">
      <c r="A181" s="95">
        <v>45061</v>
      </c>
      <c r="B181" s="96">
        <v>0.44771990740740741</v>
      </c>
      <c r="C181" s="2">
        <v>-1.84</v>
      </c>
      <c r="D181" s="2">
        <v>3.59</v>
      </c>
      <c r="E181" s="2">
        <v>3.28</v>
      </c>
      <c r="F181" s="2">
        <v>32.72</v>
      </c>
      <c r="G181" s="119">
        <v>12.52</v>
      </c>
      <c r="H181" s="2">
        <v>24.24</v>
      </c>
      <c r="I181" s="2">
        <v>40.090000000000003</v>
      </c>
      <c r="J181" s="2">
        <v>1.35</v>
      </c>
      <c r="K181" s="2">
        <v>5.0000000000000001E-3</v>
      </c>
      <c r="L181" s="97">
        <f t="shared" si="2"/>
        <v>1.9330600000000011</v>
      </c>
    </row>
    <row r="182" spans="1:12" x14ac:dyDescent="0.3">
      <c r="A182" s="95">
        <v>45061</v>
      </c>
      <c r="B182" s="96">
        <v>0.4484143518518518</v>
      </c>
      <c r="C182" s="2">
        <v>-1.99</v>
      </c>
      <c r="D182" s="2">
        <v>3.59</v>
      </c>
      <c r="E182" s="2">
        <v>3.28</v>
      </c>
      <c r="F182" s="2">
        <v>32.72</v>
      </c>
      <c r="G182" s="119">
        <v>12.44</v>
      </c>
      <c r="H182" s="2">
        <v>24.24</v>
      </c>
      <c r="I182" s="2">
        <v>39.950000000000003</v>
      </c>
      <c r="J182" s="2">
        <v>1.35</v>
      </c>
      <c r="K182" s="2">
        <v>5.0000000000000001E-3</v>
      </c>
      <c r="L182" s="97">
        <f t="shared" si="2"/>
        <v>1.9330600000000011</v>
      </c>
    </row>
    <row r="183" spans="1:12" x14ac:dyDescent="0.3">
      <c r="A183" s="95">
        <v>45061</v>
      </c>
      <c r="B183" s="96">
        <v>0.4491087962962963</v>
      </c>
      <c r="C183" s="2">
        <v>-2.08</v>
      </c>
      <c r="D183" s="2">
        <v>3.59</v>
      </c>
      <c r="E183" s="2">
        <v>3.28</v>
      </c>
      <c r="F183" s="2">
        <v>32.74</v>
      </c>
      <c r="G183" s="119">
        <v>12.43</v>
      </c>
      <c r="H183" s="2">
        <v>24.24</v>
      </c>
      <c r="I183" s="2">
        <v>40.1</v>
      </c>
      <c r="J183" s="2">
        <v>1.35</v>
      </c>
      <c r="K183" s="2">
        <v>5.0000000000000001E-3</v>
      </c>
      <c r="L183" s="97">
        <f t="shared" si="2"/>
        <v>1.9330600000000011</v>
      </c>
    </row>
    <row r="184" spans="1:12" x14ac:dyDescent="0.3">
      <c r="A184" s="95">
        <v>45061</v>
      </c>
      <c r="B184" s="96">
        <v>0.4498032407407408</v>
      </c>
      <c r="C184" s="2">
        <v>-2.0699999999999998</v>
      </c>
      <c r="D184" s="2">
        <v>3.59</v>
      </c>
      <c r="E184" s="2">
        <v>3.28</v>
      </c>
      <c r="F184" s="2">
        <v>32.729999999999997</v>
      </c>
      <c r="G184" s="119">
        <v>12.43</v>
      </c>
      <c r="H184" s="2">
        <v>24.24</v>
      </c>
      <c r="I184" s="2">
        <v>40.04</v>
      </c>
      <c r="J184" s="2">
        <v>1.35</v>
      </c>
      <c r="K184" s="2">
        <v>5.0000000000000001E-3</v>
      </c>
      <c r="L184" s="97">
        <f t="shared" si="2"/>
        <v>1.9330600000000011</v>
      </c>
    </row>
    <row r="185" spans="1:12" x14ac:dyDescent="0.3">
      <c r="A185" s="95">
        <v>45061</v>
      </c>
      <c r="B185" s="96">
        <v>0.45049768518518518</v>
      </c>
      <c r="C185" s="2">
        <v>-2.21</v>
      </c>
      <c r="D185" s="2">
        <v>3.59</v>
      </c>
      <c r="E185" s="2">
        <v>3.28</v>
      </c>
      <c r="F185" s="2">
        <v>32.729999999999997</v>
      </c>
      <c r="G185" s="119">
        <v>12.4</v>
      </c>
      <c r="H185" s="2">
        <v>24.24</v>
      </c>
      <c r="I185" s="2">
        <v>39.840000000000003</v>
      </c>
      <c r="J185" s="2">
        <v>1.35</v>
      </c>
      <c r="K185" s="2">
        <v>5.0000000000000001E-3</v>
      </c>
      <c r="L185" s="97">
        <f t="shared" si="2"/>
        <v>1.9330600000000011</v>
      </c>
    </row>
    <row r="186" spans="1:12" x14ac:dyDescent="0.3">
      <c r="A186" s="95">
        <v>45061</v>
      </c>
      <c r="B186" s="96">
        <v>0.45119212962962968</v>
      </c>
      <c r="C186" s="2">
        <v>-2.2200000000000002</v>
      </c>
      <c r="D186" s="2">
        <v>3.59</v>
      </c>
      <c r="E186" s="2">
        <v>3.28</v>
      </c>
      <c r="F186" s="2">
        <v>32.729999999999997</v>
      </c>
      <c r="G186" s="119">
        <v>12.41</v>
      </c>
      <c r="H186" s="2">
        <v>24.24</v>
      </c>
      <c r="I186" s="2">
        <v>39.770000000000003</v>
      </c>
      <c r="J186" s="2">
        <v>1.35</v>
      </c>
      <c r="K186" s="2">
        <v>5.0000000000000001E-3</v>
      </c>
      <c r="L186" s="97">
        <f t="shared" si="2"/>
        <v>1.9330600000000011</v>
      </c>
    </row>
    <row r="187" spans="1:12" x14ac:dyDescent="0.3">
      <c r="A187" s="95">
        <v>45061</v>
      </c>
      <c r="B187" s="96">
        <v>0.45188657407407407</v>
      </c>
      <c r="C187" s="2">
        <v>-2.23</v>
      </c>
      <c r="D187" s="2">
        <v>3.59</v>
      </c>
      <c r="E187" s="2">
        <v>3.28</v>
      </c>
      <c r="F187" s="2">
        <v>32.729999999999997</v>
      </c>
      <c r="G187" s="119">
        <v>12.34</v>
      </c>
      <c r="H187" s="2">
        <v>24.24</v>
      </c>
      <c r="I187" s="2">
        <v>39.69</v>
      </c>
      <c r="J187" s="2">
        <v>1.35</v>
      </c>
      <c r="K187" s="2">
        <v>5.0000000000000001E-3</v>
      </c>
      <c r="L187" s="97">
        <f t="shared" si="2"/>
        <v>1.9330600000000011</v>
      </c>
    </row>
    <row r="188" spans="1:12" x14ac:dyDescent="0.3">
      <c r="A188" s="95">
        <v>45061</v>
      </c>
      <c r="B188" s="96">
        <v>0.45258101851851856</v>
      </c>
      <c r="C188" s="2">
        <v>-2.37</v>
      </c>
      <c r="D188" s="2">
        <v>3.59</v>
      </c>
      <c r="E188" s="2">
        <v>3.28</v>
      </c>
      <c r="F188" s="2">
        <v>32.72</v>
      </c>
      <c r="G188" s="119">
        <v>12.54</v>
      </c>
      <c r="H188" s="2">
        <v>24.24</v>
      </c>
      <c r="I188" s="2">
        <v>39.67</v>
      </c>
      <c r="J188" s="2">
        <v>1.35</v>
      </c>
      <c r="K188" s="2">
        <v>4.0000000000000001E-3</v>
      </c>
      <c r="L188" s="97">
        <f t="shared" si="2"/>
        <v>1.5489200000000007</v>
      </c>
    </row>
    <row r="189" spans="1:12" x14ac:dyDescent="0.3">
      <c r="A189" s="95">
        <v>45061</v>
      </c>
      <c r="B189" s="96">
        <v>0.45327546296296295</v>
      </c>
      <c r="C189" s="2">
        <v>-2.46</v>
      </c>
      <c r="D189" s="2">
        <v>3.59</v>
      </c>
      <c r="E189" s="2">
        <v>3.28</v>
      </c>
      <c r="F189" s="2">
        <v>32.72</v>
      </c>
      <c r="G189" s="119">
        <v>12.42</v>
      </c>
      <c r="H189" s="2">
        <v>24.24</v>
      </c>
      <c r="I189" s="2">
        <v>39.65</v>
      </c>
      <c r="J189" s="2">
        <v>1.35</v>
      </c>
      <c r="K189" s="2">
        <v>4.0000000000000001E-3</v>
      </c>
      <c r="L189" s="97">
        <f t="shared" si="2"/>
        <v>1.5489200000000007</v>
      </c>
    </row>
    <row r="190" spans="1:12" x14ac:dyDescent="0.3">
      <c r="A190" s="95">
        <v>45061</v>
      </c>
      <c r="B190" s="96">
        <v>0.45396990740740745</v>
      </c>
      <c r="C190" s="2">
        <v>-2.42</v>
      </c>
      <c r="D190" s="2">
        <v>3.59</v>
      </c>
      <c r="E190" s="2">
        <v>3.28</v>
      </c>
      <c r="F190" s="2">
        <v>32.75</v>
      </c>
      <c r="G190" s="119">
        <v>12.42</v>
      </c>
      <c r="H190" s="2">
        <v>24.24</v>
      </c>
      <c r="I190" s="2">
        <v>39.64</v>
      </c>
      <c r="J190" s="2">
        <v>1.35</v>
      </c>
      <c r="K190" s="2">
        <v>4.0000000000000001E-3</v>
      </c>
      <c r="L190" s="97">
        <f t="shared" si="2"/>
        <v>1.5489200000000007</v>
      </c>
    </row>
    <row r="191" spans="1:12" x14ac:dyDescent="0.3">
      <c r="A191" s="95">
        <v>45061</v>
      </c>
      <c r="B191" s="96">
        <v>0.45466435185185183</v>
      </c>
      <c r="C191" s="2">
        <v>-2.48</v>
      </c>
      <c r="D191" s="2">
        <v>3.59</v>
      </c>
      <c r="E191" s="2">
        <v>3.28</v>
      </c>
      <c r="F191" s="2">
        <v>32.729999999999997</v>
      </c>
      <c r="G191" s="119">
        <v>12.39</v>
      </c>
      <c r="H191" s="2">
        <v>24.24</v>
      </c>
      <c r="I191" s="2">
        <v>39.65</v>
      </c>
      <c r="J191" s="2">
        <v>1.35</v>
      </c>
      <c r="K191" s="2">
        <v>4.0000000000000001E-3</v>
      </c>
      <c r="L191" s="97">
        <f t="shared" si="2"/>
        <v>1.5489200000000007</v>
      </c>
    </row>
    <row r="192" spans="1:12" x14ac:dyDescent="0.3">
      <c r="A192" s="95">
        <v>45061</v>
      </c>
      <c r="B192" s="96">
        <v>0.45535879629629633</v>
      </c>
      <c r="C192" s="2">
        <v>-2.4700000000000002</v>
      </c>
      <c r="D192" s="2">
        <v>3.6</v>
      </c>
      <c r="E192" s="2">
        <v>3.28</v>
      </c>
      <c r="F192" s="2">
        <v>32.729999999999997</v>
      </c>
      <c r="G192" s="119">
        <v>12.35</v>
      </c>
      <c r="H192" s="2">
        <v>24.24</v>
      </c>
      <c r="I192" s="2">
        <v>39.65</v>
      </c>
      <c r="J192" s="2">
        <v>1.35</v>
      </c>
      <c r="K192" s="2">
        <v>4.0000000000000001E-3</v>
      </c>
      <c r="L192" s="97">
        <f t="shared" si="2"/>
        <v>1.5489200000000007</v>
      </c>
    </row>
    <row r="193" spans="1:12" x14ac:dyDescent="0.3">
      <c r="A193" s="95">
        <v>45061</v>
      </c>
      <c r="B193" s="96">
        <v>0.45605324074074072</v>
      </c>
      <c r="C193" s="2">
        <v>-2.5</v>
      </c>
      <c r="D193" s="2">
        <v>3.59</v>
      </c>
      <c r="E193" s="2">
        <v>3.28</v>
      </c>
      <c r="F193" s="2">
        <v>32.729999999999997</v>
      </c>
      <c r="G193" s="119">
        <v>12.36</v>
      </c>
      <c r="H193" s="2">
        <v>24.24</v>
      </c>
      <c r="I193" s="2">
        <v>39.71</v>
      </c>
      <c r="J193" s="2">
        <v>1.35</v>
      </c>
      <c r="K193" s="2">
        <v>4.0000000000000001E-3</v>
      </c>
      <c r="L193" s="97">
        <f t="shared" si="2"/>
        <v>1.5489200000000007</v>
      </c>
    </row>
    <row r="194" spans="1:12" x14ac:dyDescent="0.3">
      <c r="A194" s="95">
        <v>45061</v>
      </c>
      <c r="B194" s="96">
        <v>0.45674768518518521</v>
      </c>
      <c r="C194" s="2">
        <v>-2.39</v>
      </c>
      <c r="D194" s="2">
        <v>3.59</v>
      </c>
      <c r="E194" s="2">
        <v>3.28</v>
      </c>
      <c r="F194" s="2">
        <v>32.729999999999997</v>
      </c>
      <c r="G194" s="119">
        <v>12.33</v>
      </c>
      <c r="H194" s="2">
        <v>24.24</v>
      </c>
      <c r="I194" s="2">
        <v>39.72</v>
      </c>
      <c r="J194" s="2">
        <v>1.35</v>
      </c>
      <c r="K194" s="2">
        <v>4.0000000000000001E-3</v>
      </c>
      <c r="L194" s="97">
        <f t="shared" si="2"/>
        <v>1.5489200000000007</v>
      </c>
    </row>
    <row r="195" spans="1:12" x14ac:dyDescent="0.3">
      <c r="A195" s="95">
        <v>45061</v>
      </c>
      <c r="B195" s="96">
        <v>0.4574421296296296</v>
      </c>
      <c r="C195" s="2">
        <v>-2.4300000000000002</v>
      </c>
      <c r="D195" s="2">
        <v>3.59</v>
      </c>
      <c r="E195" s="2">
        <v>3.28</v>
      </c>
      <c r="F195" s="2">
        <v>32.72</v>
      </c>
      <c r="G195" s="119">
        <v>12.36</v>
      </c>
      <c r="H195" s="2">
        <v>24.24</v>
      </c>
      <c r="I195" s="2">
        <v>39.78</v>
      </c>
      <c r="J195" s="2">
        <v>1.35</v>
      </c>
      <c r="K195" s="2">
        <v>4.0000000000000001E-3</v>
      </c>
      <c r="L195" s="97">
        <f t="shared" si="2"/>
        <v>1.5489200000000007</v>
      </c>
    </row>
    <row r="196" spans="1:12" x14ac:dyDescent="0.3">
      <c r="A196" s="95">
        <v>45061</v>
      </c>
      <c r="B196" s="96">
        <v>0.4581365740740741</v>
      </c>
      <c r="C196" s="2">
        <v>-2.4900000000000002</v>
      </c>
      <c r="D196" s="2">
        <v>3.59</v>
      </c>
      <c r="E196" s="2">
        <v>3.28</v>
      </c>
      <c r="F196" s="2">
        <v>32.74</v>
      </c>
      <c r="G196" s="119">
        <v>12.34</v>
      </c>
      <c r="H196" s="2">
        <v>24.24</v>
      </c>
      <c r="I196" s="2">
        <v>39.909999999999997</v>
      </c>
      <c r="J196" s="2">
        <v>1.35</v>
      </c>
      <c r="K196" s="2">
        <v>4.0000000000000001E-3</v>
      </c>
      <c r="L196" s="97">
        <f t="shared" si="2"/>
        <v>1.5489200000000007</v>
      </c>
    </row>
    <row r="197" spans="1:12" x14ac:dyDescent="0.3">
      <c r="A197" s="95">
        <v>45061</v>
      </c>
      <c r="B197" s="96">
        <v>0.45883101851851849</v>
      </c>
      <c r="C197" s="2">
        <v>-2.42</v>
      </c>
      <c r="D197" s="2">
        <v>3.59</v>
      </c>
      <c r="E197" s="2">
        <v>3.28</v>
      </c>
      <c r="F197" s="2">
        <v>32.729999999999997</v>
      </c>
      <c r="G197" s="119">
        <v>12.36</v>
      </c>
      <c r="H197" s="2">
        <v>24.24</v>
      </c>
      <c r="I197" s="2">
        <v>40.119999999999997</v>
      </c>
      <c r="J197" s="2">
        <v>1.35</v>
      </c>
      <c r="K197" s="2">
        <v>4.0000000000000001E-3</v>
      </c>
      <c r="L197" s="97">
        <f t="shared" si="2"/>
        <v>1.5489200000000007</v>
      </c>
    </row>
    <row r="198" spans="1:12" x14ac:dyDescent="0.3">
      <c r="A198" s="95">
        <v>45061</v>
      </c>
      <c r="B198" s="96">
        <v>0.45952546296296298</v>
      </c>
      <c r="C198" s="2">
        <v>-2.27</v>
      </c>
      <c r="D198" s="2">
        <v>3.59</v>
      </c>
      <c r="E198" s="2">
        <v>3.28</v>
      </c>
      <c r="F198" s="2">
        <v>32.729999999999997</v>
      </c>
      <c r="G198" s="119">
        <v>12.29</v>
      </c>
      <c r="H198" s="2">
        <v>24.24</v>
      </c>
      <c r="I198" s="2">
        <v>40.369999999999997</v>
      </c>
      <c r="J198" s="2">
        <v>1.35</v>
      </c>
      <c r="K198" s="2">
        <v>4.0000000000000001E-3</v>
      </c>
      <c r="L198" s="97">
        <f t="shared" si="2"/>
        <v>1.5489200000000007</v>
      </c>
    </row>
    <row r="199" spans="1:12" x14ac:dyDescent="0.3">
      <c r="A199" s="95">
        <v>45061</v>
      </c>
      <c r="B199" s="96">
        <v>0.46021990740740742</v>
      </c>
      <c r="C199" s="2">
        <v>-2.31</v>
      </c>
      <c r="D199" s="2">
        <v>3.59</v>
      </c>
      <c r="E199" s="2">
        <v>3.28</v>
      </c>
      <c r="F199" s="2">
        <v>32.729999999999997</v>
      </c>
      <c r="G199" s="119">
        <v>12.22</v>
      </c>
      <c r="H199" s="2">
        <v>24.24</v>
      </c>
      <c r="I199" s="2">
        <v>40.590000000000003</v>
      </c>
      <c r="J199" s="2">
        <v>1.35</v>
      </c>
      <c r="K199" s="2">
        <v>4.0000000000000001E-3</v>
      </c>
      <c r="L199" s="97">
        <f t="shared" si="2"/>
        <v>1.5489200000000007</v>
      </c>
    </row>
    <row r="200" spans="1:12" x14ac:dyDescent="0.3">
      <c r="A200" s="95">
        <v>45061</v>
      </c>
      <c r="B200" s="96">
        <v>0.46091435185185187</v>
      </c>
      <c r="C200" s="2">
        <v>-2.41</v>
      </c>
      <c r="D200" s="2">
        <v>3.59</v>
      </c>
      <c r="E200" s="2">
        <v>3.28</v>
      </c>
      <c r="F200" s="2">
        <v>32.729999999999997</v>
      </c>
      <c r="G200" s="119">
        <v>12.16</v>
      </c>
      <c r="H200" s="2">
        <v>24.24</v>
      </c>
      <c r="I200" s="2">
        <v>40.69</v>
      </c>
      <c r="J200" s="2">
        <v>1.35</v>
      </c>
      <c r="K200" s="2">
        <v>4.0000000000000001E-3</v>
      </c>
      <c r="L200" s="97">
        <f t="shared" si="2"/>
        <v>1.5489200000000007</v>
      </c>
    </row>
    <row r="201" spans="1:12" x14ac:dyDescent="0.3">
      <c r="A201" s="95">
        <v>45061</v>
      </c>
      <c r="B201" s="96">
        <v>0.46160879629629631</v>
      </c>
      <c r="C201" s="2">
        <v>-2.17</v>
      </c>
      <c r="D201" s="2">
        <v>3.59</v>
      </c>
      <c r="E201" s="2">
        <v>3.28</v>
      </c>
      <c r="F201" s="2">
        <v>32.72</v>
      </c>
      <c r="G201" s="119">
        <v>12.35</v>
      </c>
      <c r="H201" s="2">
        <v>24.24</v>
      </c>
      <c r="I201" s="2">
        <v>40.75</v>
      </c>
      <c r="J201" s="2">
        <v>1.35</v>
      </c>
      <c r="K201" s="2">
        <v>5.0000000000000001E-3</v>
      </c>
      <c r="L201" s="97">
        <f t="shared" si="2"/>
        <v>1.9330600000000011</v>
      </c>
    </row>
    <row r="202" spans="1:12" x14ac:dyDescent="0.3">
      <c r="A202" s="95">
        <v>45061</v>
      </c>
      <c r="B202" s="96">
        <v>0.46230324074074075</v>
      </c>
      <c r="C202" s="2">
        <v>-2.34</v>
      </c>
      <c r="D202" s="2">
        <v>3.59</v>
      </c>
      <c r="E202" s="2">
        <v>3.28</v>
      </c>
      <c r="F202" s="2">
        <v>32.75</v>
      </c>
      <c r="G202" s="119">
        <v>12.24</v>
      </c>
      <c r="H202" s="2">
        <v>24.24</v>
      </c>
      <c r="I202" s="2">
        <v>40.79</v>
      </c>
      <c r="J202" s="2">
        <v>1.35</v>
      </c>
      <c r="K202" s="2">
        <v>4.0000000000000001E-3</v>
      </c>
      <c r="L202" s="97">
        <f t="shared" si="2"/>
        <v>1.5489200000000007</v>
      </c>
    </row>
    <row r="203" spans="1:12" x14ac:dyDescent="0.3">
      <c r="A203" s="95">
        <v>45061</v>
      </c>
      <c r="B203" s="96">
        <v>0.46299768518518519</v>
      </c>
      <c r="C203" s="2">
        <v>-2.11</v>
      </c>
      <c r="D203" s="2">
        <v>3.59</v>
      </c>
      <c r="E203" s="2">
        <v>3.28</v>
      </c>
      <c r="F203" s="2">
        <v>32.729999999999997</v>
      </c>
      <c r="G203" s="119">
        <v>12.24</v>
      </c>
      <c r="H203" s="2">
        <v>24.24</v>
      </c>
      <c r="I203" s="2">
        <v>40.81</v>
      </c>
      <c r="J203" s="2">
        <v>1.35</v>
      </c>
      <c r="K203" s="2">
        <v>5.0000000000000001E-3</v>
      </c>
      <c r="L203" s="97">
        <f t="shared" si="2"/>
        <v>1.9330600000000011</v>
      </c>
    </row>
    <row r="204" spans="1:12" x14ac:dyDescent="0.3">
      <c r="A204" s="95">
        <v>45061</v>
      </c>
      <c r="B204" s="96">
        <v>0.46369212962962963</v>
      </c>
      <c r="C204" s="2">
        <v>-1.96</v>
      </c>
      <c r="D204" s="2">
        <v>3.59</v>
      </c>
      <c r="E204" s="2">
        <v>3.28</v>
      </c>
      <c r="F204" s="2">
        <v>32.729999999999997</v>
      </c>
      <c r="G204" s="119">
        <v>12.23</v>
      </c>
      <c r="H204" s="2">
        <v>24.24</v>
      </c>
      <c r="I204" s="2">
        <v>41.02</v>
      </c>
      <c r="J204" s="2">
        <v>1.35</v>
      </c>
      <c r="K204" s="2">
        <v>5.0000000000000001E-3</v>
      </c>
      <c r="L204" s="97">
        <f t="shared" si="2"/>
        <v>1.9330600000000011</v>
      </c>
    </row>
    <row r="205" spans="1:12" x14ac:dyDescent="0.3">
      <c r="A205" s="95">
        <v>45061</v>
      </c>
      <c r="B205" s="96">
        <v>0.46438657407407408</v>
      </c>
      <c r="C205" s="2">
        <v>-1.78</v>
      </c>
      <c r="D205" s="2">
        <v>3.59</v>
      </c>
      <c r="E205" s="2">
        <v>3.28</v>
      </c>
      <c r="F205" s="2">
        <v>32.729999999999997</v>
      </c>
      <c r="G205" s="119">
        <v>12.22</v>
      </c>
      <c r="H205" s="2">
        <v>24.24</v>
      </c>
      <c r="I205" s="2">
        <v>41.3</v>
      </c>
      <c r="J205" s="2">
        <v>1.35</v>
      </c>
      <c r="K205" s="2">
        <v>5.0000000000000001E-3</v>
      </c>
      <c r="L205" s="97">
        <f t="shared" si="2"/>
        <v>1.9330600000000011</v>
      </c>
    </row>
    <row r="206" spans="1:12" x14ac:dyDescent="0.3">
      <c r="A206" s="95">
        <v>45061</v>
      </c>
      <c r="B206" s="96">
        <v>0.46508101851851852</v>
      </c>
      <c r="C206" s="2">
        <v>-1.75</v>
      </c>
      <c r="D206" s="2">
        <v>3.6</v>
      </c>
      <c r="E206" s="2">
        <v>3.28</v>
      </c>
      <c r="F206" s="2">
        <v>32.72</v>
      </c>
      <c r="G206" s="119">
        <v>12.24</v>
      </c>
      <c r="H206" s="2">
        <v>24.24</v>
      </c>
      <c r="I206" s="2">
        <v>41.6</v>
      </c>
      <c r="J206" s="2">
        <v>1.35</v>
      </c>
      <c r="K206" s="2">
        <v>5.0000000000000001E-3</v>
      </c>
      <c r="L206" s="97">
        <f t="shared" si="2"/>
        <v>1.9330600000000011</v>
      </c>
    </row>
    <row r="207" spans="1:12" x14ac:dyDescent="0.3">
      <c r="A207" s="95">
        <v>45061</v>
      </c>
      <c r="B207" s="96">
        <v>0.46577546296296296</v>
      </c>
      <c r="C207" s="2">
        <v>-1.72</v>
      </c>
      <c r="D207" s="2">
        <v>3.59</v>
      </c>
      <c r="E207" s="2">
        <v>3.28</v>
      </c>
      <c r="F207" s="2">
        <v>32.69</v>
      </c>
      <c r="G207" s="119">
        <v>12.17</v>
      </c>
      <c r="H207" s="2">
        <v>24.24</v>
      </c>
      <c r="I207" s="2">
        <v>41.85</v>
      </c>
      <c r="J207" s="2">
        <v>1.35</v>
      </c>
      <c r="K207" s="2">
        <v>5.0000000000000001E-3</v>
      </c>
      <c r="L207" s="97">
        <f t="shared" si="2"/>
        <v>1.9330600000000011</v>
      </c>
    </row>
    <row r="208" spans="1:12" x14ac:dyDescent="0.3">
      <c r="A208" s="95">
        <v>45061</v>
      </c>
      <c r="B208" s="96">
        <v>0.4664699074074074</v>
      </c>
      <c r="C208" s="2">
        <v>-1.55</v>
      </c>
      <c r="D208" s="2">
        <v>3.59</v>
      </c>
      <c r="E208" s="2">
        <v>3.28</v>
      </c>
      <c r="F208" s="2">
        <v>32.78</v>
      </c>
      <c r="G208" s="119">
        <v>12.39</v>
      </c>
      <c r="H208" s="2">
        <v>24.24</v>
      </c>
      <c r="I208" s="2">
        <v>42.01</v>
      </c>
      <c r="J208" s="2">
        <v>1.35</v>
      </c>
      <c r="K208" s="2">
        <v>6.0000000000000001E-3</v>
      </c>
      <c r="L208" s="97">
        <f t="shared" si="2"/>
        <v>2.3172000000000015</v>
      </c>
    </row>
    <row r="209" spans="1:12" x14ac:dyDescent="0.3">
      <c r="A209" s="95">
        <v>45061</v>
      </c>
      <c r="B209" s="96">
        <v>0.46716435185185184</v>
      </c>
      <c r="C209" s="2">
        <v>-1.52</v>
      </c>
      <c r="D209" s="2">
        <v>3.59</v>
      </c>
      <c r="E209" s="2">
        <v>3.28</v>
      </c>
      <c r="F209" s="2">
        <v>32.74</v>
      </c>
      <c r="G209" s="119">
        <v>12.26</v>
      </c>
      <c r="H209" s="2">
        <v>24.24</v>
      </c>
      <c r="I209" s="2">
        <v>42.2</v>
      </c>
      <c r="J209" s="2">
        <v>1.35</v>
      </c>
      <c r="K209" s="2">
        <v>6.0000000000000001E-3</v>
      </c>
      <c r="L209" s="97">
        <f t="shared" si="2"/>
        <v>2.3172000000000015</v>
      </c>
    </row>
    <row r="210" spans="1:12" x14ac:dyDescent="0.3">
      <c r="A210" s="95">
        <v>45061</v>
      </c>
      <c r="B210" s="96">
        <v>0.46785879629629629</v>
      </c>
      <c r="C210" s="2">
        <v>-1.35</v>
      </c>
      <c r="D210" s="2">
        <v>3.59</v>
      </c>
      <c r="E210" s="2">
        <v>3.28</v>
      </c>
      <c r="F210" s="2">
        <v>32.729999999999997</v>
      </c>
      <c r="G210" s="119">
        <v>12.25</v>
      </c>
      <c r="H210" s="2">
        <v>24.24</v>
      </c>
      <c r="I210" s="2">
        <v>42.33</v>
      </c>
      <c r="J210" s="2">
        <v>1.35</v>
      </c>
      <c r="K210" s="2">
        <v>6.0000000000000001E-3</v>
      </c>
      <c r="L210" s="97">
        <f t="shared" si="2"/>
        <v>2.3172000000000015</v>
      </c>
    </row>
    <row r="211" spans="1:12" x14ac:dyDescent="0.3">
      <c r="A211" s="95">
        <v>45061</v>
      </c>
      <c r="B211" s="96">
        <v>0.46855324074074073</v>
      </c>
      <c r="C211" s="2">
        <v>-1.1499999999999999</v>
      </c>
      <c r="D211" s="2">
        <v>3.59</v>
      </c>
      <c r="E211" s="2">
        <v>3.28</v>
      </c>
      <c r="F211" s="2">
        <v>32.729999999999997</v>
      </c>
      <c r="G211" s="119">
        <v>12.22</v>
      </c>
      <c r="H211" s="2">
        <v>24.24</v>
      </c>
      <c r="I211" s="2">
        <v>42.37</v>
      </c>
      <c r="J211" s="2">
        <v>1.35</v>
      </c>
      <c r="K211" s="2">
        <v>6.0000000000000001E-3</v>
      </c>
      <c r="L211" s="97">
        <f t="shared" si="2"/>
        <v>2.3172000000000015</v>
      </c>
    </row>
    <row r="212" spans="1:12" x14ac:dyDescent="0.3">
      <c r="A212" s="95">
        <v>45061</v>
      </c>
      <c r="B212" s="96">
        <v>0.46924768518518517</v>
      </c>
      <c r="C212" s="2">
        <v>-1.02</v>
      </c>
      <c r="D212" s="2">
        <v>3.59</v>
      </c>
      <c r="E212" s="2">
        <v>3.28</v>
      </c>
      <c r="F212" s="2">
        <v>32.729999999999997</v>
      </c>
      <c r="G212" s="119">
        <v>12.23</v>
      </c>
      <c r="H212" s="2">
        <v>24.24</v>
      </c>
      <c r="I212" s="2">
        <v>42.56</v>
      </c>
      <c r="J212" s="2">
        <v>1.35</v>
      </c>
      <c r="K212" s="2">
        <v>6.0000000000000001E-3</v>
      </c>
      <c r="L212" s="97">
        <f t="shared" si="2"/>
        <v>2.3172000000000015</v>
      </c>
    </row>
    <row r="213" spans="1:12" x14ac:dyDescent="0.3">
      <c r="A213" s="95">
        <v>45061</v>
      </c>
      <c r="B213" s="96">
        <v>0.46994212962962961</v>
      </c>
      <c r="C213" s="2">
        <v>-0.96</v>
      </c>
      <c r="D213" s="2">
        <v>3.59</v>
      </c>
      <c r="E213" s="2">
        <v>3.28</v>
      </c>
      <c r="F213" s="2">
        <v>32.729999999999997</v>
      </c>
      <c r="G213" s="119">
        <v>12.2</v>
      </c>
      <c r="H213" s="2">
        <v>24.24</v>
      </c>
      <c r="I213" s="2">
        <v>42.84</v>
      </c>
      <c r="J213" s="2">
        <v>1.35</v>
      </c>
      <c r="K213" s="2">
        <v>7.0000000000000001E-3</v>
      </c>
      <c r="L213" s="97">
        <f t="shared" si="2"/>
        <v>2.7013400000000001</v>
      </c>
    </row>
    <row r="214" spans="1:12" x14ac:dyDescent="0.3">
      <c r="A214" s="95">
        <v>45061</v>
      </c>
      <c r="B214" s="96">
        <v>0.47063657407407405</v>
      </c>
      <c r="C214" s="2">
        <v>-0.61</v>
      </c>
      <c r="D214" s="2">
        <v>3.59</v>
      </c>
      <c r="E214" s="2">
        <v>3.28</v>
      </c>
      <c r="F214" s="2">
        <v>33.090000000000003</v>
      </c>
      <c r="G214" s="119">
        <v>12.22</v>
      </c>
      <c r="H214" s="2">
        <v>24.24</v>
      </c>
      <c r="I214" s="2">
        <v>43.07</v>
      </c>
      <c r="J214" s="2">
        <v>1.35</v>
      </c>
      <c r="K214" s="2">
        <v>7.0000000000000001E-3</v>
      </c>
      <c r="L214" s="97">
        <f t="shared" si="2"/>
        <v>2.7013400000000001</v>
      </c>
    </row>
    <row r="215" spans="1:12" x14ac:dyDescent="0.3">
      <c r="A215" s="95">
        <v>45061</v>
      </c>
      <c r="B215" s="96">
        <v>0.4713310185185185</v>
      </c>
      <c r="C215" s="2">
        <v>-0.64</v>
      </c>
      <c r="D215" s="2">
        <v>3.59</v>
      </c>
      <c r="E215" s="2">
        <v>3.28</v>
      </c>
      <c r="F215" s="2">
        <v>34.270000000000003</v>
      </c>
      <c r="G215" s="119">
        <v>12.29</v>
      </c>
      <c r="H215" s="2">
        <v>24.24</v>
      </c>
      <c r="I215" s="2">
        <v>43.24</v>
      </c>
      <c r="J215" s="2">
        <v>1.35</v>
      </c>
      <c r="K215" s="2">
        <v>7.0000000000000001E-3</v>
      </c>
      <c r="L215" s="97">
        <f t="shared" si="2"/>
        <v>2.7013400000000001</v>
      </c>
    </row>
    <row r="216" spans="1:12" x14ac:dyDescent="0.3">
      <c r="A216" s="95">
        <v>45061</v>
      </c>
      <c r="B216" s="96">
        <v>0.47202546296296299</v>
      </c>
      <c r="C216" s="2">
        <v>-0.3</v>
      </c>
      <c r="D216" s="2">
        <v>3.59</v>
      </c>
      <c r="E216" s="2">
        <v>3.28</v>
      </c>
      <c r="F216" s="2">
        <v>34.26</v>
      </c>
      <c r="G216" s="119">
        <v>12.25</v>
      </c>
      <c r="H216" s="2">
        <v>24.24</v>
      </c>
      <c r="I216" s="2">
        <v>43.58</v>
      </c>
      <c r="J216" s="2">
        <v>1.35</v>
      </c>
      <c r="K216" s="2">
        <v>8.0000000000000002E-3</v>
      </c>
      <c r="L216" s="97">
        <f t="shared" si="2"/>
        <v>3.0854800000000004</v>
      </c>
    </row>
    <row r="217" spans="1:12" x14ac:dyDescent="0.3">
      <c r="A217" s="95">
        <v>45061</v>
      </c>
      <c r="B217" s="96">
        <v>0.47271990740740738</v>
      </c>
      <c r="C217" s="2">
        <v>-0.12</v>
      </c>
      <c r="D217" s="2">
        <v>3.59</v>
      </c>
      <c r="E217" s="2">
        <v>3.28</v>
      </c>
      <c r="F217" s="2">
        <v>34.26</v>
      </c>
      <c r="G217" s="119">
        <v>12.23</v>
      </c>
      <c r="H217" s="2">
        <v>24.24</v>
      </c>
      <c r="I217" s="2">
        <v>43.93</v>
      </c>
      <c r="J217" s="2">
        <v>1.35</v>
      </c>
      <c r="K217" s="2">
        <v>8.0000000000000002E-3</v>
      </c>
      <c r="L217" s="97">
        <f t="shared" si="2"/>
        <v>3.0854800000000004</v>
      </c>
    </row>
    <row r="218" spans="1:12" x14ac:dyDescent="0.3">
      <c r="A218" s="95">
        <v>45061</v>
      </c>
      <c r="B218" s="96">
        <v>0.47341435185185188</v>
      </c>
      <c r="C218" s="2">
        <v>-0.06</v>
      </c>
      <c r="D218" s="2">
        <v>3.59</v>
      </c>
      <c r="E218" s="2">
        <v>3.28</v>
      </c>
      <c r="F218" s="2">
        <v>34.25</v>
      </c>
      <c r="G218" s="119">
        <v>12.21</v>
      </c>
      <c r="H218" s="2">
        <v>24.24</v>
      </c>
      <c r="I218" s="2">
        <v>44.28</v>
      </c>
      <c r="J218" s="2">
        <v>1.35</v>
      </c>
      <c r="K218" s="2">
        <v>8.0000000000000002E-3</v>
      </c>
      <c r="L218" s="97">
        <f t="shared" si="2"/>
        <v>3.0854800000000004</v>
      </c>
    </row>
    <row r="219" spans="1:12" x14ac:dyDescent="0.3">
      <c r="A219" s="95">
        <v>45061</v>
      </c>
      <c r="B219" s="96">
        <v>0.47410879629629626</v>
      </c>
      <c r="C219" s="2">
        <v>0.2</v>
      </c>
      <c r="D219" s="2">
        <v>3.6</v>
      </c>
      <c r="E219" s="2">
        <v>3.28</v>
      </c>
      <c r="F219" s="2">
        <v>34.26</v>
      </c>
      <c r="G219" s="119">
        <v>12.08</v>
      </c>
      <c r="H219" s="2">
        <v>24.24</v>
      </c>
      <c r="I219" s="2">
        <v>44.41</v>
      </c>
      <c r="J219" s="2">
        <v>1.35</v>
      </c>
      <c r="K219" s="2">
        <v>8.0000000000000002E-3</v>
      </c>
      <c r="L219" s="97">
        <f t="shared" si="2"/>
        <v>3.0854800000000004</v>
      </c>
    </row>
    <row r="220" spans="1:12" x14ac:dyDescent="0.3">
      <c r="A220" s="95">
        <v>45061</v>
      </c>
      <c r="B220" s="96">
        <v>0.47480324074074076</v>
      </c>
      <c r="C220" s="2">
        <v>0.27</v>
      </c>
      <c r="D220" s="2">
        <v>3.59</v>
      </c>
      <c r="E220" s="2">
        <v>3.28</v>
      </c>
      <c r="F220" s="2">
        <v>34.270000000000003</v>
      </c>
      <c r="G220" s="119">
        <v>12.36</v>
      </c>
      <c r="H220" s="2">
        <v>24.24</v>
      </c>
      <c r="I220" s="2">
        <v>44.53</v>
      </c>
      <c r="J220" s="2">
        <v>1.35</v>
      </c>
      <c r="K220" s="2">
        <v>8.9999999999999993E-3</v>
      </c>
      <c r="L220" s="97">
        <f t="shared" si="2"/>
        <v>3.4696199999999999</v>
      </c>
    </row>
    <row r="221" spans="1:12" x14ac:dyDescent="0.3">
      <c r="A221" s="95">
        <v>45061</v>
      </c>
      <c r="B221" s="96">
        <v>0.47549768518518515</v>
      </c>
      <c r="C221" s="2">
        <v>0.28000000000000003</v>
      </c>
      <c r="D221" s="2">
        <v>3.59</v>
      </c>
      <c r="E221" s="2">
        <v>3.28</v>
      </c>
      <c r="F221" s="2">
        <v>34.26</v>
      </c>
      <c r="G221" s="119">
        <v>12.39</v>
      </c>
      <c r="H221" s="2">
        <v>24.24</v>
      </c>
      <c r="I221" s="2">
        <v>44.64</v>
      </c>
      <c r="J221" s="2">
        <v>1.35</v>
      </c>
      <c r="K221" s="2">
        <v>8.9999999999999993E-3</v>
      </c>
      <c r="L221" s="97">
        <f t="shared" si="2"/>
        <v>3.4696199999999999</v>
      </c>
    </row>
    <row r="222" spans="1:12" x14ac:dyDescent="0.3">
      <c r="A222" s="95">
        <v>45061</v>
      </c>
      <c r="B222" s="96">
        <v>0.47619212962962965</v>
      </c>
      <c r="C222" s="2">
        <v>0.36</v>
      </c>
      <c r="D222" s="2">
        <v>3.59</v>
      </c>
      <c r="E222" s="2">
        <v>3.28</v>
      </c>
      <c r="F222" s="2">
        <v>34.26</v>
      </c>
      <c r="G222" s="119">
        <v>12.26</v>
      </c>
      <c r="H222" s="2">
        <v>24.24</v>
      </c>
      <c r="I222" s="2">
        <v>44.7</v>
      </c>
      <c r="J222" s="2">
        <v>1.35</v>
      </c>
      <c r="K222" s="2">
        <v>8.9999999999999993E-3</v>
      </c>
      <c r="L222" s="97">
        <f t="shared" si="2"/>
        <v>3.4696199999999999</v>
      </c>
    </row>
    <row r="223" spans="1:12" x14ac:dyDescent="0.3">
      <c r="A223" s="95">
        <v>45061</v>
      </c>
      <c r="B223" s="96">
        <v>0.47688657407407403</v>
      </c>
      <c r="C223" s="2">
        <v>0.44</v>
      </c>
      <c r="D223" s="2">
        <v>3.59</v>
      </c>
      <c r="E223" s="2">
        <v>3.28</v>
      </c>
      <c r="F223" s="2">
        <v>34.26</v>
      </c>
      <c r="G223" s="119">
        <v>12.26</v>
      </c>
      <c r="H223" s="2">
        <v>24.24</v>
      </c>
      <c r="I223" s="2">
        <v>44.73</v>
      </c>
      <c r="J223" s="2">
        <v>1.35</v>
      </c>
      <c r="K223" s="2">
        <v>8.9999999999999993E-3</v>
      </c>
      <c r="L223" s="97">
        <f t="shared" si="2"/>
        <v>3.4696199999999999</v>
      </c>
    </row>
    <row r="224" spans="1:12" x14ac:dyDescent="0.3">
      <c r="A224" s="95">
        <v>45061</v>
      </c>
      <c r="B224" s="96">
        <v>0.47758101851851853</v>
      </c>
      <c r="C224" s="2">
        <v>0.69</v>
      </c>
      <c r="D224" s="2">
        <v>3.59</v>
      </c>
      <c r="E224" s="2">
        <v>3.28</v>
      </c>
      <c r="F224" s="2">
        <v>34.26</v>
      </c>
      <c r="G224" s="119">
        <v>12.26</v>
      </c>
      <c r="H224" s="2">
        <v>24.24</v>
      </c>
      <c r="I224" s="2">
        <v>44.78</v>
      </c>
      <c r="J224" s="2">
        <v>1.35</v>
      </c>
      <c r="K224" s="2">
        <v>8.9999999999999993E-3</v>
      </c>
      <c r="L224" s="97">
        <f t="shared" si="2"/>
        <v>3.4696199999999999</v>
      </c>
    </row>
    <row r="225" spans="1:12" x14ac:dyDescent="0.3">
      <c r="A225" s="95">
        <v>45061</v>
      </c>
      <c r="B225" s="96">
        <v>0.47827546296296292</v>
      </c>
      <c r="C225" s="2">
        <v>0.7</v>
      </c>
      <c r="D225" s="2">
        <v>3.6</v>
      </c>
      <c r="E225" s="2">
        <v>3.28</v>
      </c>
      <c r="F225" s="2">
        <v>34.25</v>
      </c>
      <c r="G225" s="119">
        <v>12.25</v>
      </c>
      <c r="H225" s="2">
        <v>24.24</v>
      </c>
      <c r="I225" s="2">
        <v>44.85</v>
      </c>
      <c r="J225" s="2">
        <v>1.35</v>
      </c>
      <c r="K225" s="2">
        <v>8.9999999999999993E-3</v>
      </c>
      <c r="L225" s="97">
        <f t="shared" si="2"/>
        <v>3.4696199999999999</v>
      </c>
    </row>
    <row r="226" spans="1:12" x14ac:dyDescent="0.3">
      <c r="A226" s="95">
        <v>45061</v>
      </c>
      <c r="B226" s="96">
        <v>0.47896990740740741</v>
      </c>
      <c r="C226" s="2">
        <v>0.83</v>
      </c>
      <c r="D226" s="2">
        <v>3.59</v>
      </c>
      <c r="E226" s="2">
        <v>3.28</v>
      </c>
      <c r="F226" s="2">
        <v>34.28</v>
      </c>
      <c r="G226" s="119">
        <v>12.21</v>
      </c>
      <c r="H226" s="2">
        <v>24.24</v>
      </c>
      <c r="I226" s="2">
        <v>44.97</v>
      </c>
      <c r="J226" s="2">
        <v>1.35</v>
      </c>
      <c r="K226" s="2">
        <v>8.9999999999999993E-3</v>
      </c>
      <c r="L226" s="97">
        <f t="shared" si="2"/>
        <v>3.4696199999999999</v>
      </c>
    </row>
    <row r="227" spans="1:12" x14ac:dyDescent="0.3">
      <c r="A227" s="95">
        <v>45061</v>
      </c>
      <c r="B227" s="96">
        <v>0.4796643518518518</v>
      </c>
      <c r="C227" s="2">
        <v>0.81</v>
      </c>
      <c r="D227" s="2">
        <v>3.59</v>
      </c>
      <c r="E227" s="2">
        <v>3.28</v>
      </c>
      <c r="F227" s="2">
        <v>34.26</v>
      </c>
      <c r="G227" s="119">
        <v>12.36</v>
      </c>
      <c r="H227" s="2">
        <v>24.24</v>
      </c>
      <c r="I227" s="2">
        <v>45.08</v>
      </c>
      <c r="J227" s="2">
        <v>1.35</v>
      </c>
      <c r="K227" s="2">
        <v>8.9999999999999993E-3</v>
      </c>
      <c r="L227" s="97">
        <f t="shared" si="2"/>
        <v>3.4696199999999999</v>
      </c>
    </row>
    <row r="228" spans="1:12" x14ac:dyDescent="0.3">
      <c r="A228" s="95">
        <v>45061</v>
      </c>
      <c r="B228" s="96">
        <v>0.4803587962962963</v>
      </c>
      <c r="C228" s="2">
        <v>0.86</v>
      </c>
      <c r="D228" s="2">
        <v>3.59</v>
      </c>
      <c r="E228" s="2">
        <v>3.28</v>
      </c>
      <c r="F228" s="2">
        <v>34.26</v>
      </c>
      <c r="G228" s="119">
        <v>12.26</v>
      </c>
      <c r="H228" s="2">
        <v>24.24</v>
      </c>
      <c r="I228" s="2">
        <v>45.13</v>
      </c>
      <c r="J228" s="2">
        <v>1.35</v>
      </c>
      <c r="K228" s="2">
        <v>8.9999999999999993E-3</v>
      </c>
      <c r="L228" s="97">
        <f t="shared" si="2"/>
        <v>3.4696199999999999</v>
      </c>
    </row>
    <row r="229" spans="1:12" x14ac:dyDescent="0.3">
      <c r="A229" s="95">
        <v>45061</v>
      </c>
      <c r="B229" s="96">
        <v>0.4810532407407408</v>
      </c>
      <c r="C229" s="2">
        <v>0.98</v>
      </c>
      <c r="D229" s="2">
        <v>3.59</v>
      </c>
      <c r="E229" s="2">
        <v>3.28</v>
      </c>
      <c r="F229" s="2">
        <v>34.26</v>
      </c>
      <c r="G229" s="119">
        <v>12.26</v>
      </c>
      <c r="H229" s="2">
        <v>24.24</v>
      </c>
      <c r="I229" s="2">
        <v>45.15</v>
      </c>
      <c r="J229" s="2">
        <v>1.35</v>
      </c>
      <c r="K229" s="2">
        <v>0.01</v>
      </c>
      <c r="L229" s="97">
        <f t="shared" si="2"/>
        <v>3.8537600000000003</v>
      </c>
    </row>
    <row r="230" spans="1:12" x14ac:dyDescent="0.3">
      <c r="A230" s="95">
        <v>45061</v>
      </c>
      <c r="B230" s="96">
        <v>0.48174768518518518</v>
      </c>
      <c r="C230" s="2">
        <v>1.1599999999999999</v>
      </c>
      <c r="D230" s="2">
        <v>3.59</v>
      </c>
      <c r="E230" s="2">
        <v>3.28</v>
      </c>
      <c r="F230" s="2">
        <v>34.25</v>
      </c>
      <c r="G230" s="119">
        <v>12.27</v>
      </c>
      <c r="H230" s="2">
        <v>24.24</v>
      </c>
      <c r="I230" s="2">
        <v>45.17</v>
      </c>
      <c r="J230" s="2">
        <v>1.35</v>
      </c>
      <c r="K230" s="2">
        <v>0.01</v>
      </c>
      <c r="L230" s="97">
        <f t="shared" si="2"/>
        <v>3.8537600000000003</v>
      </c>
    </row>
    <row r="231" spans="1:12" x14ac:dyDescent="0.3">
      <c r="A231" s="95">
        <v>45061</v>
      </c>
      <c r="B231" s="96">
        <v>0.48244212962962968</v>
      </c>
      <c r="C231" s="2">
        <v>1.33</v>
      </c>
      <c r="D231" s="2">
        <v>3.6</v>
      </c>
      <c r="E231" s="2">
        <v>3.28</v>
      </c>
      <c r="F231" s="2">
        <v>34.25</v>
      </c>
      <c r="G231" s="119">
        <v>12.25</v>
      </c>
      <c r="H231" s="2">
        <v>24.24</v>
      </c>
      <c r="I231" s="2">
        <v>45.18</v>
      </c>
      <c r="J231" s="2">
        <v>1.35</v>
      </c>
      <c r="K231" s="2">
        <v>0.01</v>
      </c>
      <c r="L231" s="97">
        <f t="shared" si="2"/>
        <v>3.8537600000000003</v>
      </c>
    </row>
    <row r="232" spans="1:12" x14ac:dyDescent="0.3">
      <c r="A232" s="95">
        <v>45061</v>
      </c>
      <c r="B232" s="96">
        <v>0.48313657407407407</v>
      </c>
      <c r="C232" s="2">
        <v>1.41</v>
      </c>
      <c r="D232" s="2">
        <v>3.6</v>
      </c>
      <c r="E232" s="2">
        <v>3.28</v>
      </c>
      <c r="F232" s="2">
        <v>34.28</v>
      </c>
      <c r="G232" s="119">
        <v>12.24</v>
      </c>
      <c r="H232" s="2">
        <v>24.24</v>
      </c>
      <c r="I232" s="2">
        <v>45.19</v>
      </c>
      <c r="J232" s="2">
        <v>1.35</v>
      </c>
      <c r="K232" s="2">
        <v>0.01</v>
      </c>
      <c r="L232" s="97">
        <f t="shared" si="2"/>
        <v>3.8537600000000003</v>
      </c>
    </row>
    <row r="233" spans="1:12" x14ac:dyDescent="0.3">
      <c r="A233" s="95">
        <v>45061</v>
      </c>
      <c r="B233" s="96">
        <v>0.48383101851851856</v>
      </c>
      <c r="C233" s="2">
        <v>1.53</v>
      </c>
      <c r="D233" s="2">
        <v>3.59</v>
      </c>
      <c r="E233" s="2">
        <v>3.28</v>
      </c>
      <c r="F233" s="2">
        <v>34.26</v>
      </c>
      <c r="G233" s="119">
        <v>12.29</v>
      </c>
      <c r="H233" s="2">
        <v>24.24</v>
      </c>
      <c r="I233" s="2">
        <v>45.26</v>
      </c>
      <c r="J233" s="2">
        <v>1.35</v>
      </c>
      <c r="K233" s="2">
        <v>1.0999999999999999E-2</v>
      </c>
      <c r="L233" s="97">
        <f t="shared" si="2"/>
        <v>4.2379000000000007</v>
      </c>
    </row>
    <row r="234" spans="1:12" x14ac:dyDescent="0.3">
      <c r="A234" s="95">
        <v>45061</v>
      </c>
      <c r="B234" s="96">
        <v>0.48452546296296295</v>
      </c>
      <c r="C234" s="2">
        <v>1.47</v>
      </c>
      <c r="D234" s="2">
        <v>3.59</v>
      </c>
      <c r="E234" s="2">
        <v>3.28</v>
      </c>
      <c r="F234" s="2">
        <v>34.26</v>
      </c>
      <c r="G234" s="119">
        <v>12.38</v>
      </c>
      <c r="H234" s="2">
        <v>24.24</v>
      </c>
      <c r="I234" s="2">
        <v>45.4</v>
      </c>
      <c r="J234" s="2">
        <v>1.35</v>
      </c>
      <c r="K234" s="2">
        <v>0.01</v>
      </c>
      <c r="L234" s="97">
        <f t="shared" si="2"/>
        <v>3.8537600000000003</v>
      </c>
    </row>
    <row r="235" spans="1:12" x14ac:dyDescent="0.3">
      <c r="A235" s="95">
        <v>45061</v>
      </c>
      <c r="B235" s="96">
        <v>0.48521990740740745</v>
      </c>
      <c r="C235" s="2">
        <v>1.39</v>
      </c>
      <c r="D235" s="2">
        <v>3.59</v>
      </c>
      <c r="E235" s="2">
        <v>3.28</v>
      </c>
      <c r="F235" s="2">
        <v>34.26</v>
      </c>
      <c r="G235" s="119">
        <v>12.27</v>
      </c>
      <c r="H235" s="2">
        <v>24.24</v>
      </c>
      <c r="I235" s="2">
        <v>45.67</v>
      </c>
      <c r="J235" s="2">
        <v>1.35</v>
      </c>
      <c r="K235" s="2">
        <v>0.01</v>
      </c>
      <c r="L235" s="97">
        <f t="shared" si="2"/>
        <v>3.8537600000000003</v>
      </c>
    </row>
    <row r="236" spans="1:12" x14ac:dyDescent="0.3">
      <c r="A236" s="95">
        <v>45061</v>
      </c>
      <c r="B236" s="96">
        <v>0.48591435185185183</v>
      </c>
      <c r="C236" s="2">
        <v>1.67</v>
      </c>
      <c r="D236" s="2">
        <v>3.59</v>
      </c>
      <c r="E236" s="2">
        <v>3.28</v>
      </c>
      <c r="F236" s="2">
        <v>34.25</v>
      </c>
      <c r="G236" s="119">
        <v>12.26</v>
      </c>
      <c r="H236" s="2">
        <v>24.24</v>
      </c>
      <c r="I236" s="2">
        <v>46.03</v>
      </c>
      <c r="J236" s="2">
        <v>1.35</v>
      </c>
      <c r="K236" s="2">
        <v>1.0999999999999999E-2</v>
      </c>
      <c r="L236" s="97">
        <f t="shared" si="2"/>
        <v>4.2379000000000007</v>
      </c>
    </row>
    <row r="237" spans="1:12" x14ac:dyDescent="0.3">
      <c r="A237" s="95">
        <v>45061</v>
      </c>
      <c r="B237" s="96">
        <v>0.48660879629629633</v>
      </c>
      <c r="C237" s="2">
        <v>1.72</v>
      </c>
      <c r="D237" s="2">
        <v>3.59</v>
      </c>
      <c r="E237" s="2">
        <v>3.28</v>
      </c>
      <c r="F237" s="2">
        <v>34.28</v>
      </c>
      <c r="G237" s="119">
        <v>12.23</v>
      </c>
      <c r="H237" s="2">
        <v>24.24</v>
      </c>
      <c r="I237" s="2">
        <v>46.36</v>
      </c>
      <c r="J237" s="2">
        <v>1.35</v>
      </c>
      <c r="K237" s="2">
        <v>1.0999999999999999E-2</v>
      </c>
      <c r="L237" s="97">
        <f t="shared" si="2"/>
        <v>4.2379000000000007</v>
      </c>
    </row>
    <row r="238" spans="1:12" x14ac:dyDescent="0.3">
      <c r="A238" s="95">
        <v>45061</v>
      </c>
      <c r="B238" s="96">
        <v>0.48730324074074072</v>
      </c>
      <c r="C238" s="2">
        <v>1.81</v>
      </c>
      <c r="D238" s="2">
        <v>3.59</v>
      </c>
      <c r="E238" s="2">
        <v>3.28</v>
      </c>
      <c r="F238" s="2">
        <v>34.26</v>
      </c>
      <c r="G238" s="119">
        <v>12.24</v>
      </c>
      <c r="H238" s="2">
        <v>24.24</v>
      </c>
      <c r="I238" s="2">
        <v>46.71</v>
      </c>
      <c r="J238" s="2">
        <v>1.35</v>
      </c>
      <c r="K238" s="2">
        <v>1.0999999999999999E-2</v>
      </c>
      <c r="L238" s="97">
        <f t="shared" si="2"/>
        <v>4.2379000000000007</v>
      </c>
    </row>
    <row r="239" spans="1:12" x14ac:dyDescent="0.3">
      <c r="A239" s="95">
        <v>45061</v>
      </c>
      <c r="B239" s="96">
        <v>0.48799768518518521</v>
      </c>
      <c r="C239" s="2">
        <v>2</v>
      </c>
      <c r="D239" s="2">
        <v>3.59</v>
      </c>
      <c r="E239" s="2">
        <v>3.28</v>
      </c>
      <c r="F239" s="2">
        <v>34.26</v>
      </c>
      <c r="G239" s="119">
        <v>12.24</v>
      </c>
      <c r="H239" s="2">
        <v>24.24</v>
      </c>
      <c r="I239" s="2">
        <v>46.98</v>
      </c>
      <c r="J239" s="2">
        <v>1.35</v>
      </c>
      <c r="K239" s="2">
        <v>1.0999999999999999E-2</v>
      </c>
      <c r="L239" s="97">
        <f t="shared" ref="L239:L295" si="3">10-((0.026-K239)*384.14)</f>
        <v>4.2379000000000007</v>
      </c>
    </row>
    <row r="240" spans="1:12" x14ac:dyDescent="0.3">
      <c r="A240" s="95">
        <v>45061</v>
      </c>
      <c r="B240" s="96">
        <v>0.4886921296296296</v>
      </c>
      <c r="C240" s="2">
        <v>2.17</v>
      </c>
      <c r="D240" s="2">
        <v>3.59</v>
      </c>
      <c r="E240" s="2">
        <v>3.28</v>
      </c>
      <c r="F240" s="2">
        <v>34.26</v>
      </c>
      <c r="G240" s="119">
        <v>12.42</v>
      </c>
      <c r="H240" s="2">
        <v>24.24</v>
      </c>
      <c r="I240" s="2">
        <v>47.15</v>
      </c>
      <c r="J240" s="2">
        <v>1.35</v>
      </c>
      <c r="K240" s="2">
        <v>1.2E-2</v>
      </c>
      <c r="L240" s="97">
        <f t="shared" si="3"/>
        <v>4.622040000000001</v>
      </c>
    </row>
    <row r="241" spans="1:12" x14ac:dyDescent="0.3">
      <c r="A241" s="95">
        <v>45061</v>
      </c>
      <c r="B241" s="96">
        <v>0.4893865740740741</v>
      </c>
      <c r="C241" s="2">
        <v>2.14</v>
      </c>
      <c r="D241" s="2">
        <v>3.6</v>
      </c>
      <c r="E241" s="2">
        <v>3.28</v>
      </c>
      <c r="F241" s="2">
        <v>34.25</v>
      </c>
      <c r="G241" s="119">
        <v>12.28</v>
      </c>
      <c r="H241" s="2">
        <v>24.24</v>
      </c>
      <c r="I241" s="2">
        <v>47.23</v>
      </c>
      <c r="J241" s="2">
        <v>1.35</v>
      </c>
      <c r="K241" s="2">
        <v>1.2E-2</v>
      </c>
      <c r="L241" s="97">
        <f t="shared" si="3"/>
        <v>4.622040000000001</v>
      </c>
    </row>
    <row r="242" spans="1:12" x14ac:dyDescent="0.3">
      <c r="A242" s="95">
        <v>45061</v>
      </c>
      <c r="B242" s="96">
        <v>0.49008101851851849</v>
      </c>
      <c r="C242" s="2">
        <v>2.25</v>
      </c>
      <c r="D242" s="2">
        <v>3.6</v>
      </c>
      <c r="E242" s="2">
        <v>3.28</v>
      </c>
      <c r="F242" s="2">
        <v>34.25</v>
      </c>
      <c r="G242" s="119">
        <v>12.29</v>
      </c>
      <c r="H242" s="2">
        <v>24.24</v>
      </c>
      <c r="I242" s="2">
        <v>47.29</v>
      </c>
      <c r="J242" s="2">
        <v>1.35</v>
      </c>
      <c r="K242" s="2">
        <v>1.2E-2</v>
      </c>
      <c r="L242" s="97">
        <f t="shared" si="3"/>
        <v>4.622040000000001</v>
      </c>
    </row>
    <row r="243" spans="1:12" x14ac:dyDescent="0.3">
      <c r="A243" s="95">
        <v>45061</v>
      </c>
      <c r="B243" s="96">
        <v>0.49077546296296298</v>
      </c>
      <c r="C243" s="2">
        <v>2.27</v>
      </c>
      <c r="D243" s="2">
        <v>3.59</v>
      </c>
      <c r="E243" s="2">
        <v>3.28</v>
      </c>
      <c r="F243" s="2">
        <v>34.28</v>
      </c>
      <c r="G243" s="119">
        <v>12.27</v>
      </c>
      <c r="H243" s="2">
        <v>24.24</v>
      </c>
      <c r="I243" s="2">
        <v>47.34</v>
      </c>
      <c r="J243" s="2">
        <v>1.35</v>
      </c>
      <c r="K243" s="2">
        <v>1.2E-2</v>
      </c>
      <c r="L243" s="97">
        <f t="shared" si="3"/>
        <v>4.622040000000001</v>
      </c>
    </row>
    <row r="244" spans="1:12" x14ac:dyDescent="0.3">
      <c r="A244" s="95">
        <v>45061</v>
      </c>
      <c r="B244" s="96">
        <v>0.49146990740740742</v>
      </c>
      <c r="C244" s="2">
        <v>2.2200000000000002</v>
      </c>
      <c r="D244" s="2">
        <v>3.6</v>
      </c>
      <c r="E244" s="2">
        <v>3.28</v>
      </c>
      <c r="F244" s="2">
        <v>34.26</v>
      </c>
      <c r="G244" s="119">
        <v>12.26</v>
      </c>
      <c r="H244" s="2">
        <v>24.24</v>
      </c>
      <c r="I244" s="2">
        <v>47.41</v>
      </c>
      <c r="J244" s="2">
        <v>1.35</v>
      </c>
      <c r="K244" s="2">
        <v>1.2E-2</v>
      </c>
      <c r="L244" s="97">
        <f t="shared" si="3"/>
        <v>4.622040000000001</v>
      </c>
    </row>
    <row r="245" spans="1:12" x14ac:dyDescent="0.3">
      <c r="A245" s="95">
        <v>45061</v>
      </c>
      <c r="B245" s="96">
        <v>0.49216435185185187</v>
      </c>
      <c r="C245" s="2">
        <v>2.44</v>
      </c>
      <c r="D245" s="2">
        <v>3.6</v>
      </c>
      <c r="E245" s="2">
        <v>3.28</v>
      </c>
      <c r="F245" s="2">
        <v>34.26</v>
      </c>
      <c r="G245" s="119">
        <v>12.22</v>
      </c>
      <c r="H245" s="2">
        <v>24.24</v>
      </c>
      <c r="I245" s="2">
        <v>47.42</v>
      </c>
      <c r="J245" s="2">
        <v>1.35</v>
      </c>
      <c r="K245" s="2">
        <v>1.2E-2</v>
      </c>
      <c r="L245" s="97">
        <f t="shared" si="3"/>
        <v>4.622040000000001</v>
      </c>
    </row>
    <row r="246" spans="1:12" x14ac:dyDescent="0.3">
      <c r="A246" s="95">
        <v>45061</v>
      </c>
      <c r="B246" s="96">
        <v>0.49285879629629631</v>
      </c>
      <c r="C246" s="2">
        <v>2.61</v>
      </c>
      <c r="D246" s="2">
        <v>3.6</v>
      </c>
      <c r="E246" s="2">
        <v>3.28</v>
      </c>
      <c r="F246" s="2">
        <v>34.26</v>
      </c>
      <c r="G246" s="119">
        <v>12.43</v>
      </c>
      <c r="H246" s="2">
        <v>24.24</v>
      </c>
      <c r="I246" s="2">
        <v>47.45</v>
      </c>
      <c r="J246" s="2">
        <v>1.35</v>
      </c>
      <c r="K246" s="2">
        <v>1.2E-2</v>
      </c>
      <c r="L246" s="97">
        <f t="shared" si="3"/>
        <v>4.622040000000001</v>
      </c>
    </row>
    <row r="247" spans="1:12" x14ac:dyDescent="0.3">
      <c r="A247" s="95">
        <v>45061</v>
      </c>
      <c r="B247" s="96">
        <v>0.49355324074074075</v>
      </c>
      <c r="C247" s="2">
        <v>2.81</v>
      </c>
      <c r="D247" s="2">
        <v>3.6</v>
      </c>
      <c r="E247" s="2">
        <v>3.28</v>
      </c>
      <c r="F247" s="2">
        <v>34.25</v>
      </c>
      <c r="G247" s="119">
        <v>12.29</v>
      </c>
      <c r="H247" s="2">
        <v>24.24</v>
      </c>
      <c r="I247" s="2">
        <v>47.48</v>
      </c>
      <c r="J247" s="2">
        <v>1.35</v>
      </c>
      <c r="K247" s="2">
        <v>1.2999999999999999E-2</v>
      </c>
      <c r="L247" s="97">
        <f t="shared" si="3"/>
        <v>5.0061800000000005</v>
      </c>
    </row>
    <row r="248" spans="1:12" x14ac:dyDescent="0.3">
      <c r="A248" s="95">
        <v>45061</v>
      </c>
      <c r="B248" s="96">
        <v>0.49424768518518519</v>
      </c>
      <c r="C248" s="2">
        <v>2.9</v>
      </c>
      <c r="D248" s="2">
        <v>3.6</v>
      </c>
      <c r="E248" s="2">
        <v>3.28</v>
      </c>
      <c r="F248" s="2">
        <v>34.28</v>
      </c>
      <c r="G248" s="119">
        <v>12.28</v>
      </c>
      <c r="H248" s="2">
        <v>24.24</v>
      </c>
      <c r="I248" s="2">
        <v>47.46</v>
      </c>
      <c r="J248" s="2">
        <v>1.35</v>
      </c>
      <c r="K248" s="2">
        <v>1.2999999999999999E-2</v>
      </c>
      <c r="L248" s="97">
        <f t="shared" si="3"/>
        <v>5.0061800000000005</v>
      </c>
    </row>
    <row r="249" spans="1:12" x14ac:dyDescent="0.3">
      <c r="A249" s="95">
        <v>45061</v>
      </c>
      <c r="B249" s="96">
        <v>0.49494212962962963</v>
      </c>
      <c r="C249" s="2">
        <v>2.86</v>
      </c>
      <c r="D249" s="2">
        <v>3.6</v>
      </c>
      <c r="E249" s="2">
        <v>3.28</v>
      </c>
      <c r="F249" s="2">
        <v>34.26</v>
      </c>
      <c r="G249" s="119">
        <v>12.28</v>
      </c>
      <c r="H249" s="2">
        <v>24.24</v>
      </c>
      <c r="I249" s="2">
        <v>47.48</v>
      </c>
      <c r="J249" s="2">
        <v>1.35</v>
      </c>
      <c r="K249" s="2">
        <v>1.2999999999999999E-2</v>
      </c>
      <c r="L249" s="97">
        <f t="shared" si="3"/>
        <v>5.0061800000000005</v>
      </c>
    </row>
    <row r="250" spans="1:12" x14ac:dyDescent="0.3">
      <c r="A250" s="95">
        <v>45061</v>
      </c>
      <c r="B250" s="96">
        <v>0.49563657407407408</v>
      </c>
      <c r="C250" s="2">
        <v>3.05</v>
      </c>
      <c r="D250" s="2">
        <v>3.59</v>
      </c>
      <c r="E250" s="2">
        <v>3.28</v>
      </c>
      <c r="F250" s="2">
        <v>34.26</v>
      </c>
      <c r="G250" s="119">
        <v>12.25</v>
      </c>
      <c r="H250" s="2">
        <v>24.24</v>
      </c>
      <c r="I250" s="2">
        <v>47.46</v>
      </c>
      <c r="J250" s="2">
        <v>1.35</v>
      </c>
      <c r="K250" s="2">
        <v>1.2999999999999999E-2</v>
      </c>
      <c r="L250" s="97">
        <f t="shared" si="3"/>
        <v>5.0061800000000005</v>
      </c>
    </row>
    <row r="251" spans="1:12" x14ac:dyDescent="0.3">
      <c r="A251" s="95">
        <v>45061</v>
      </c>
      <c r="B251" s="96">
        <v>0.49633101851851852</v>
      </c>
      <c r="C251" s="2">
        <v>3.15</v>
      </c>
      <c r="D251" s="2">
        <v>3.59</v>
      </c>
      <c r="E251" s="2">
        <v>3.28</v>
      </c>
      <c r="F251" s="2">
        <v>34.270000000000003</v>
      </c>
      <c r="G251" s="119">
        <v>12.19</v>
      </c>
      <c r="H251" s="2">
        <v>24.24</v>
      </c>
      <c r="I251" s="2">
        <v>47.44</v>
      </c>
      <c r="J251" s="2">
        <v>1.35</v>
      </c>
      <c r="K251" s="2">
        <v>1.2999999999999999E-2</v>
      </c>
      <c r="L251" s="97">
        <f t="shared" si="3"/>
        <v>5.0061800000000005</v>
      </c>
    </row>
    <row r="252" spans="1:12" x14ac:dyDescent="0.3">
      <c r="A252" s="95">
        <v>45061</v>
      </c>
      <c r="B252" s="96">
        <v>0.49702546296296296</v>
      </c>
      <c r="C252" s="2">
        <v>3.18</v>
      </c>
      <c r="D252" s="2">
        <v>3.6</v>
      </c>
      <c r="E252" s="2">
        <v>3.28</v>
      </c>
      <c r="F252" s="2">
        <v>34.26</v>
      </c>
      <c r="G252" s="119">
        <v>12.44</v>
      </c>
      <c r="H252" s="2">
        <v>24.24</v>
      </c>
      <c r="I252" s="2">
        <v>47.43</v>
      </c>
      <c r="J252" s="2">
        <v>1.35</v>
      </c>
      <c r="K252" s="2">
        <v>1.2999999999999999E-2</v>
      </c>
      <c r="L252" s="97">
        <f t="shared" si="3"/>
        <v>5.0061800000000005</v>
      </c>
    </row>
    <row r="253" spans="1:12" x14ac:dyDescent="0.3">
      <c r="A253" s="95">
        <v>45061</v>
      </c>
      <c r="B253" s="96">
        <v>0.4977199074074074</v>
      </c>
      <c r="C253" s="2">
        <v>3.25</v>
      </c>
      <c r="D253" s="2">
        <v>3.6</v>
      </c>
      <c r="E253" s="2">
        <v>3.28</v>
      </c>
      <c r="F253" s="2">
        <v>34.26</v>
      </c>
      <c r="G253" s="119">
        <v>12.25</v>
      </c>
      <c r="H253" s="2">
        <v>24.24</v>
      </c>
      <c r="I253" s="2">
        <v>47.43</v>
      </c>
      <c r="J253" s="2">
        <v>1.35</v>
      </c>
      <c r="K253" s="2">
        <v>1.2999999999999999E-2</v>
      </c>
      <c r="L253" s="97">
        <f t="shared" si="3"/>
        <v>5.0061800000000005</v>
      </c>
    </row>
    <row r="254" spans="1:12" x14ac:dyDescent="0.3">
      <c r="A254" s="95">
        <v>45061</v>
      </c>
      <c r="B254" s="96">
        <v>0.49841435185185184</v>
      </c>
      <c r="C254" s="2">
        <v>3.3</v>
      </c>
      <c r="D254" s="2">
        <v>3.6</v>
      </c>
      <c r="E254" s="2">
        <v>3.28</v>
      </c>
      <c r="F254" s="2">
        <v>34.26</v>
      </c>
      <c r="G254" s="119">
        <v>12.28</v>
      </c>
      <c r="H254" s="2">
        <v>24.24</v>
      </c>
      <c r="I254" s="2">
        <v>47.42</v>
      </c>
      <c r="J254" s="2">
        <v>1.35</v>
      </c>
      <c r="K254" s="2">
        <v>1.2999999999999999E-2</v>
      </c>
      <c r="L254" s="97">
        <f t="shared" si="3"/>
        <v>5.0061800000000005</v>
      </c>
    </row>
    <row r="255" spans="1:12" x14ac:dyDescent="0.3">
      <c r="A255" s="95">
        <v>45061</v>
      </c>
      <c r="B255" s="96">
        <v>0.49910879629629629</v>
      </c>
      <c r="C255" s="2">
        <v>3.42</v>
      </c>
      <c r="D255" s="2">
        <v>3.59</v>
      </c>
      <c r="E255" s="2">
        <v>3.28</v>
      </c>
      <c r="F255" s="2">
        <v>34.26</v>
      </c>
      <c r="G255" s="119">
        <v>12.23</v>
      </c>
      <c r="H255" s="2">
        <v>24.24</v>
      </c>
      <c r="I255" s="2">
        <v>47.45</v>
      </c>
      <c r="J255" s="2">
        <v>1.35</v>
      </c>
      <c r="K255" s="2">
        <v>1.4E-2</v>
      </c>
      <c r="L255" s="97">
        <f t="shared" si="3"/>
        <v>5.3903200000000009</v>
      </c>
    </row>
    <row r="256" spans="1:12" x14ac:dyDescent="0.3">
      <c r="A256" s="95">
        <v>45061</v>
      </c>
      <c r="B256" s="96">
        <v>0.49980324074074073</v>
      </c>
      <c r="C256" s="2">
        <v>3.58</v>
      </c>
      <c r="D256" s="2">
        <v>3.6</v>
      </c>
      <c r="E256" s="2">
        <v>3.28</v>
      </c>
      <c r="F256" s="2">
        <v>34.26</v>
      </c>
      <c r="G256" s="119">
        <v>12.19</v>
      </c>
      <c r="H256" s="2">
        <v>24.24</v>
      </c>
      <c r="I256" s="2">
        <v>47.45</v>
      </c>
      <c r="J256" s="2">
        <v>1.35</v>
      </c>
      <c r="K256" s="2">
        <v>1.4E-2</v>
      </c>
      <c r="L256" s="97">
        <f t="shared" si="3"/>
        <v>5.3903200000000009</v>
      </c>
    </row>
    <row r="257" spans="1:12" x14ac:dyDescent="0.3">
      <c r="A257" s="95">
        <v>45061</v>
      </c>
      <c r="B257" s="96">
        <v>0.50049768518518511</v>
      </c>
      <c r="C257" s="2">
        <v>3.56</v>
      </c>
      <c r="D257" s="2">
        <v>3.6</v>
      </c>
      <c r="E257" s="2">
        <v>3.28</v>
      </c>
      <c r="F257" s="2">
        <v>34.25</v>
      </c>
      <c r="G257" s="119">
        <v>12.26</v>
      </c>
      <c r="H257" s="2">
        <v>24.24</v>
      </c>
      <c r="I257" s="2">
        <v>47.45</v>
      </c>
      <c r="J257" s="2">
        <v>1.35</v>
      </c>
      <c r="K257" s="2">
        <v>1.4E-2</v>
      </c>
      <c r="L257" s="97">
        <f t="shared" si="3"/>
        <v>5.3903200000000009</v>
      </c>
    </row>
    <row r="258" spans="1:12" x14ac:dyDescent="0.3">
      <c r="A258" s="95">
        <v>45061</v>
      </c>
      <c r="B258" s="96">
        <v>0.50119212962962967</v>
      </c>
      <c r="C258" s="2">
        <v>3.69</v>
      </c>
      <c r="D258" s="2">
        <v>3.6</v>
      </c>
      <c r="E258" s="2">
        <v>3.28</v>
      </c>
      <c r="F258" s="2">
        <v>34.25</v>
      </c>
      <c r="G258" s="119">
        <v>12.4</v>
      </c>
      <c r="H258" s="2">
        <v>24.24</v>
      </c>
      <c r="I258" s="2">
        <v>47.46</v>
      </c>
      <c r="J258" s="2">
        <v>1.35</v>
      </c>
      <c r="K258" s="2">
        <v>1.4E-2</v>
      </c>
      <c r="L258" s="97">
        <f t="shared" si="3"/>
        <v>5.3903200000000009</v>
      </c>
    </row>
    <row r="259" spans="1:12" x14ac:dyDescent="0.3">
      <c r="A259" s="95">
        <v>45061</v>
      </c>
      <c r="B259" s="96">
        <v>0.50188657407407411</v>
      </c>
      <c r="C259" s="2">
        <v>3.76</v>
      </c>
      <c r="D259" s="2">
        <v>3.6</v>
      </c>
      <c r="E259" s="2">
        <v>3.28</v>
      </c>
      <c r="F259" s="2">
        <v>34.29</v>
      </c>
      <c r="G259" s="119">
        <v>12.14</v>
      </c>
      <c r="H259" s="2">
        <v>24.24</v>
      </c>
      <c r="I259" s="2">
        <v>47.49</v>
      </c>
      <c r="J259" s="2">
        <v>1.35</v>
      </c>
      <c r="K259" s="2">
        <v>1.4E-2</v>
      </c>
      <c r="L259" s="97">
        <f t="shared" si="3"/>
        <v>5.3903200000000009</v>
      </c>
    </row>
    <row r="260" spans="1:12" x14ac:dyDescent="0.3">
      <c r="A260" s="95">
        <v>45061</v>
      </c>
      <c r="B260" s="96">
        <v>0.50258101851851855</v>
      </c>
      <c r="C260" s="2">
        <v>3.81</v>
      </c>
      <c r="D260" s="2">
        <v>3.6</v>
      </c>
      <c r="E260" s="2">
        <v>3.28</v>
      </c>
      <c r="F260" s="2">
        <v>34.26</v>
      </c>
      <c r="G260" s="119">
        <v>12.08</v>
      </c>
      <c r="H260" s="2">
        <v>24.24</v>
      </c>
      <c r="I260" s="2">
        <v>47.49</v>
      </c>
      <c r="J260" s="2">
        <v>1.35</v>
      </c>
      <c r="K260" s="2">
        <v>1.4E-2</v>
      </c>
      <c r="L260" s="97">
        <f t="shared" si="3"/>
        <v>5.3903200000000009</v>
      </c>
    </row>
    <row r="261" spans="1:12" x14ac:dyDescent="0.3">
      <c r="A261" s="95">
        <v>45061</v>
      </c>
      <c r="B261" s="96">
        <v>0.50327546296296299</v>
      </c>
      <c r="C261" s="2">
        <v>3.78</v>
      </c>
      <c r="D261" s="2">
        <v>3.6</v>
      </c>
      <c r="E261" s="2">
        <v>3.28</v>
      </c>
      <c r="F261" s="2">
        <v>34.26</v>
      </c>
      <c r="G261" s="119">
        <v>12.08</v>
      </c>
      <c r="H261" s="2">
        <v>24.24</v>
      </c>
      <c r="I261" s="2">
        <v>47.53</v>
      </c>
      <c r="J261" s="2">
        <v>1.35</v>
      </c>
      <c r="K261" s="2">
        <v>1.4E-2</v>
      </c>
      <c r="L261" s="97">
        <f t="shared" si="3"/>
        <v>5.3903200000000009</v>
      </c>
    </row>
    <row r="262" spans="1:12" x14ac:dyDescent="0.3">
      <c r="A262" s="95">
        <v>45061</v>
      </c>
      <c r="B262" s="96">
        <v>0.50396990740740744</v>
      </c>
      <c r="C262" s="2">
        <v>4.1100000000000003</v>
      </c>
      <c r="D262" s="2">
        <v>3.6</v>
      </c>
      <c r="E262" s="2">
        <v>3.28</v>
      </c>
      <c r="F262" s="2">
        <v>34.25</v>
      </c>
      <c r="G262" s="119">
        <v>12.05</v>
      </c>
      <c r="H262" s="2">
        <v>24.24</v>
      </c>
      <c r="I262" s="2">
        <v>47.6</v>
      </c>
      <c r="J262" s="2">
        <v>1.35</v>
      </c>
      <c r="K262" s="2">
        <v>1.4999999999999999E-2</v>
      </c>
      <c r="L262" s="97">
        <f t="shared" si="3"/>
        <v>5.7744600000000004</v>
      </c>
    </row>
    <row r="263" spans="1:12" x14ac:dyDescent="0.3">
      <c r="A263" s="95">
        <v>45061</v>
      </c>
      <c r="B263" s="96">
        <v>0.50466435185185188</v>
      </c>
      <c r="C263" s="2">
        <v>4.09</v>
      </c>
      <c r="D263" s="2">
        <v>3.6</v>
      </c>
      <c r="E263" s="2">
        <v>3.28</v>
      </c>
      <c r="F263" s="2">
        <v>34.229999999999997</v>
      </c>
      <c r="G263" s="119">
        <v>12.03</v>
      </c>
      <c r="H263" s="2">
        <v>24.24</v>
      </c>
      <c r="I263" s="2">
        <v>47.53</v>
      </c>
      <c r="J263" s="2">
        <v>1.35</v>
      </c>
      <c r="K263" s="2">
        <v>1.4999999999999999E-2</v>
      </c>
      <c r="L263" s="97">
        <f t="shared" si="3"/>
        <v>5.7744600000000004</v>
      </c>
    </row>
    <row r="264" spans="1:12" x14ac:dyDescent="0.3">
      <c r="A264" s="95">
        <v>45061</v>
      </c>
      <c r="B264" s="96">
        <v>0.50535879629629632</v>
      </c>
      <c r="C264" s="2">
        <v>3.98</v>
      </c>
      <c r="D264" s="2">
        <v>3.6</v>
      </c>
      <c r="E264" s="2">
        <v>3.28</v>
      </c>
      <c r="F264" s="2">
        <v>34.32</v>
      </c>
      <c r="G264" s="119">
        <v>12.2</v>
      </c>
      <c r="H264" s="2">
        <v>24.24</v>
      </c>
      <c r="I264" s="2">
        <v>47.48</v>
      </c>
      <c r="J264" s="2">
        <v>1.35</v>
      </c>
      <c r="K264" s="2">
        <v>1.4E-2</v>
      </c>
      <c r="L264" s="97">
        <f t="shared" si="3"/>
        <v>5.3903200000000009</v>
      </c>
    </row>
    <row r="265" spans="1:12" x14ac:dyDescent="0.3">
      <c r="A265" s="95">
        <v>45061</v>
      </c>
      <c r="B265" s="96">
        <v>0.50605324074074076</v>
      </c>
      <c r="C265" s="2">
        <v>4.0199999999999996</v>
      </c>
      <c r="D265" s="2">
        <v>3.6</v>
      </c>
      <c r="E265" s="2">
        <v>3.28</v>
      </c>
      <c r="F265" s="2">
        <v>34.26</v>
      </c>
      <c r="G265" s="119">
        <v>12.09</v>
      </c>
      <c r="H265" s="2">
        <v>24.24</v>
      </c>
      <c r="I265" s="2">
        <v>47.46</v>
      </c>
      <c r="J265" s="2">
        <v>1.35</v>
      </c>
      <c r="K265" s="2">
        <v>1.4999999999999999E-2</v>
      </c>
      <c r="L265" s="97">
        <f t="shared" si="3"/>
        <v>5.7744600000000004</v>
      </c>
    </row>
    <row r="266" spans="1:12" x14ac:dyDescent="0.3">
      <c r="A266" s="95">
        <v>45061</v>
      </c>
      <c r="B266" s="96">
        <v>0.5067476851851852</v>
      </c>
      <c r="C266" s="2">
        <v>3.9</v>
      </c>
      <c r="D266" s="2">
        <v>3.6</v>
      </c>
      <c r="E266" s="2">
        <v>3.28</v>
      </c>
      <c r="F266" s="2">
        <v>34.26</v>
      </c>
      <c r="G266" s="119">
        <v>12.08</v>
      </c>
      <c r="H266" s="2">
        <v>24.24</v>
      </c>
      <c r="I266" s="2">
        <v>47.46</v>
      </c>
      <c r="J266" s="2">
        <v>1.35</v>
      </c>
      <c r="K266" s="2">
        <v>1.4E-2</v>
      </c>
      <c r="L266" s="97">
        <f t="shared" si="3"/>
        <v>5.3903200000000009</v>
      </c>
    </row>
    <row r="267" spans="1:12" x14ac:dyDescent="0.3">
      <c r="A267" s="95">
        <v>45061</v>
      </c>
      <c r="B267" s="96">
        <v>0.50744212962962965</v>
      </c>
      <c r="C267" s="2">
        <v>3.61</v>
      </c>
      <c r="D267" s="2">
        <v>3.59</v>
      </c>
      <c r="E267" s="2">
        <v>3.28</v>
      </c>
      <c r="F267" s="2">
        <v>34.26</v>
      </c>
      <c r="G267" s="119">
        <v>12.05</v>
      </c>
      <c r="H267" s="2">
        <v>24.24</v>
      </c>
      <c r="I267" s="2">
        <v>47.41</v>
      </c>
      <c r="J267" s="2">
        <v>1.35</v>
      </c>
      <c r="K267" s="2">
        <v>1.4E-2</v>
      </c>
      <c r="L267" s="97">
        <f t="shared" si="3"/>
        <v>5.3903200000000009</v>
      </c>
    </row>
    <row r="268" spans="1:12" x14ac:dyDescent="0.3">
      <c r="A268" s="95">
        <v>45061</v>
      </c>
      <c r="B268" s="96">
        <v>0.50813657407407409</v>
      </c>
      <c r="C268" s="2">
        <v>3.53</v>
      </c>
      <c r="D268" s="2">
        <v>3.6</v>
      </c>
      <c r="E268" s="2">
        <v>3.28</v>
      </c>
      <c r="F268" s="2">
        <v>34.25</v>
      </c>
      <c r="G268" s="119">
        <v>12.05</v>
      </c>
      <c r="H268" s="2">
        <v>24.24</v>
      </c>
      <c r="I268" s="2">
        <v>46.86</v>
      </c>
      <c r="J268" s="2">
        <v>1.35</v>
      </c>
      <c r="K268" s="2">
        <v>1.4E-2</v>
      </c>
      <c r="L268" s="97">
        <f t="shared" si="3"/>
        <v>5.3903200000000009</v>
      </c>
    </row>
    <row r="269" spans="1:12" x14ac:dyDescent="0.3">
      <c r="A269" s="95">
        <v>45061</v>
      </c>
      <c r="B269" s="96">
        <v>0.50883101851851853</v>
      </c>
      <c r="C269" s="2">
        <v>3.41</v>
      </c>
      <c r="D269" s="2">
        <v>3.6</v>
      </c>
      <c r="E269" s="2">
        <v>3.28</v>
      </c>
      <c r="F269" s="2">
        <v>34.25</v>
      </c>
      <c r="G269" s="119">
        <v>12</v>
      </c>
      <c r="H269" s="2">
        <v>24.24</v>
      </c>
      <c r="I269" s="2">
        <v>46.01</v>
      </c>
      <c r="J269" s="2">
        <v>1.35</v>
      </c>
      <c r="K269" s="2">
        <v>1.4E-2</v>
      </c>
      <c r="L269" s="97">
        <f t="shared" si="3"/>
        <v>5.3903200000000009</v>
      </c>
    </row>
    <row r="270" spans="1:12" x14ac:dyDescent="0.3">
      <c r="A270" s="95">
        <v>45061</v>
      </c>
      <c r="B270" s="96">
        <v>0.50952546296296297</v>
      </c>
      <c r="C270" s="2">
        <v>3.28</v>
      </c>
      <c r="D270" s="2">
        <v>3.6</v>
      </c>
      <c r="E270" s="2">
        <v>3.28</v>
      </c>
      <c r="F270" s="2">
        <v>34.28</v>
      </c>
      <c r="G270" s="119">
        <v>12.28</v>
      </c>
      <c r="H270" s="2">
        <v>24.24</v>
      </c>
      <c r="I270" s="2">
        <v>45.51</v>
      </c>
      <c r="J270" s="2">
        <v>1.35</v>
      </c>
      <c r="K270" s="2">
        <v>1.2999999999999999E-2</v>
      </c>
      <c r="L270" s="97">
        <f t="shared" si="3"/>
        <v>5.0061800000000005</v>
      </c>
    </row>
    <row r="271" spans="1:12" x14ac:dyDescent="0.3">
      <c r="A271" s="95">
        <v>45061</v>
      </c>
      <c r="B271" s="96">
        <v>0.51021990740740741</v>
      </c>
      <c r="C271" s="2">
        <v>3.02</v>
      </c>
      <c r="D271" s="2">
        <v>3.6</v>
      </c>
      <c r="E271" s="2">
        <v>3.28</v>
      </c>
      <c r="F271" s="2">
        <v>34.26</v>
      </c>
      <c r="G271" s="119">
        <v>12.26</v>
      </c>
      <c r="H271" s="2">
        <v>24.24</v>
      </c>
      <c r="I271" s="2">
        <v>45.14</v>
      </c>
      <c r="J271" s="2">
        <v>1.35</v>
      </c>
      <c r="K271" s="2">
        <v>1.2999999999999999E-2</v>
      </c>
      <c r="L271" s="97">
        <f t="shared" si="3"/>
        <v>5.0061800000000005</v>
      </c>
    </row>
    <row r="272" spans="1:12" x14ac:dyDescent="0.3">
      <c r="A272" s="95">
        <v>45061</v>
      </c>
      <c r="B272" s="96">
        <v>0.51091435185185186</v>
      </c>
      <c r="C272" s="2">
        <v>2.92</v>
      </c>
      <c r="D272" s="2">
        <v>3.6</v>
      </c>
      <c r="E272" s="2">
        <v>3.28</v>
      </c>
      <c r="F272" s="2">
        <v>34.26</v>
      </c>
      <c r="G272" s="119">
        <v>12.26</v>
      </c>
      <c r="H272" s="2">
        <v>24.24</v>
      </c>
      <c r="I272" s="2">
        <v>44.83</v>
      </c>
      <c r="J272" s="2">
        <v>1.35</v>
      </c>
      <c r="K272" s="2">
        <v>1.2999999999999999E-2</v>
      </c>
      <c r="L272" s="97">
        <f t="shared" si="3"/>
        <v>5.0061800000000005</v>
      </c>
    </row>
    <row r="273" spans="1:13" x14ac:dyDescent="0.3">
      <c r="A273" s="95">
        <v>45061</v>
      </c>
      <c r="B273" s="96">
        <v>0.5116087962962963</v>
      </c>
      <c r="C273" s="2">
        <v>2.84</v>
      </c>
      <c r="D273" s="2">
        <v>3.6</v>
      </c>
      <c r="E273" s="2">
        <v>3.28</v>
      </c>
      <c r="F273" s="2">
        <v>34.26</v>
      </c>
      <c r="G273" s="119">
        <v>12.25</v>
      </c>
      <c r="H273" s="2">
        <v>24.24</v>
      </c>
      <c r="I273" s="2">
        <v>44.27</v>
      </c>
      <c r="J273" s="2">
        <v>1.35</v>
      </c>
      <c r="K273" s="2">
        <v>1.2999999999999999E-2</v>
      </c>
      <c r="L273" s="97">
        <f t="shared" si="3"/>
        <v>5.0061800000000005</v>
      </c>
    </row>
    <row r="274" spans="1:13" x14ac:dyDescent="0.3">
      <c r="A274" s="95">
        <v>45061</v>
      </c>
      <c r="B274" s="96">
        <v>0.51230324074074074</v>
      </c>
      <c r="C274" s="2">
        <v>2.6</v>
      </c>
      <c r="D274" s="2">
        <v>3.6</v>
      </c>
      <c r="E274" s="2">
        <v>3.28</v>
      </c>
      <c r="F274" s="2">
        <v>34.25</v>
      </c>
      <c r="G274" s="119">
        <v>12.26</v>
      </c>
      <c r="H274" s="2">
        <v>24.24</v>
      </c>
      <c r="I274" s="2">
        <v>43.68</v>
      </c>
      <c r="J274" s="2">
        <v>1.35</v>
      </c>
      <c r="K274" s="2">
        <v>1.2E-2</v>
      </c>
      <c r="L274" s="97">
        <f t="shared" si="3"/>
        <v>4.622040000000001</v>
      </c>
    </row>
    <row r="275" spans="1:13" x14ac:dyDescent="0.3">
      <c r="A275" s="95">
        <v>45061</v>
      </c>
      <c r="B275" s="96">
        <v>0.51299768518518518</v>
      </c>
      <c r="C275" s="2">
        <v>2.41</v>
      </c>
      <c r="D275" s="2">
        <v>3.59</v>
      </c>
      <c r="E275" s="2">
        <v>3.28</v>
      </c>
      <c r="F275" s="2">
        <v>34.270000000000003</v>
      </c>
      <c r="G275" s="119">
        <v>12.18</v>
      </c>
      <c r="H275" s="2">
        <v>24.24</v>
      </c>
      <c r="I275" s="2">
        <v>43.11</v>
      </c>
      <c r="J275" s="2">
        <v>1.35</v>
      </c>
      <c r="K275" s="2">
        <v>1.2E-2</v>
      </c>
      <c r="L275" s="97">
        <f t="shared" si="3"/>
        <v>4.622040000000001</v>
      </c>
    </row>
    <row r="276" spans="1:13" x14ac:dyDescent="0.3">
      <c r="A276" s="95">
        <v>45061</v>
      </c>
      <c r="B276" s="96">
        <v>0.51369212962962962</v>
      </c>
      <c r="C276" s="2">
        <v>2.23</v>
      </c>
      <c r="D276" s="2">
        <v>3.6</v>
      </c>
      <c r="E276" s="2">
        <v>3.28</v>
      </c>
      <c r="F276" s="2">
        <v>34.26</v>
      </c>
      <c r="G276" s="119">
        <v>12.46</v>
      </c>
      <c r="H276" s="2">
        <v>24.24</v>
      </c>
      <c r="I276" s="2">
        <v>42.81</v>
      </c>
      <c r="J276" s="2">
        <v>1.35</v>
      </c>
      <c r="K276" s="2">
        <v>1.2E-2</v>
      </c>
      <c r="L276" s="97">
        <f t="shared" si="3"/>
        <v>4.622040000000001</v>
      </c>
    </row>
    <row r="277" spans="1:13" x14ac:dyDescent="0.3">
      <c r="A277" s="95">
        <v>45061</v>
      </c>
      <c r="B277" s="96">
        <v>0.51438657407407407</v>
      </c>
      <c r="C277" s="2">
        <v>2.1800000000000002</v>
      </c>
      <c r="D277" s="2">
        <v>3.59</v>
      </c>
      <c r="E277" s="2">
        <v>3.28</v>
      </c>
      <c r="F277" s="2">
        <v>34.26</v>
      </c>
      <c r="G277" s="119">
        <v>12.25</v>
      </c>
      <c r="H277" s="2">
        <v>24.24</v>
      </c>
      <c r="I277" s="2">
        <v>42.52</v>
      </c>
      <c r="J277" s="2">
        <v>1.35</v>
      </c>
      <c r="K277" s="2">
        <v>1.2E-2</v>
      </c>
      <c r="L277" s="97">
        <f t="shared" si="3"/>
        <v>4.622040000000001</v>
      </c>
    </row>
    <row r="278" spans="1:13" x14ac:dyDescent="0.3">
      <c r="A278" s="95">
        <v>45061</v>
      </c>
      <c r="B278" s="96">
        <v>0.51508101851851851</v>
      </c>
      <c r="C278" s="2">
        <v>2.04</v>
      </c>
      <c r="D278" s="2">
        <v>3.59</v>
      </c>
      <c r="E278" s="2">
        <v>3.28</v>
      </c>
      <c r="F278" s="2">
        <v>34.26</v>
      </c>
      <c r="G278" s="119">
        <v>12.24</v>
      </c>
      <c r="H278" s="2">
        <v>24.24</v>
      </c>
      <c r="I278" s="2">
        <v>42.19</v>
      </c>
      <c r="J278" s="2">
        <v>1.35</v>
      </c>
      <c r="K278" s="2">
        <v>1.0999999999999999E-2</v>
      </c>
      <c r="L278" s="97">
        <f t="shared" si="3"/>
        <v>4.2379000000000007</v>
      </c>
    </row>
    <row r="279" spans="1:13" x14ac:dyDescent="0.3">
      <c r="A279" s="95">
        <v>45061</v>
      </c>
      <c r="B279" s="96">
        <v>0.51577546296296295</v>
      </c>
      <c r="C279" s="2">
        <v>1.92</v>
      </c>
      <c r="D279" s="2">
        <v>3.59</v>
      </c>
      <c r="E279" s="2">
        <v>3.28</v>
      </c>
      <c r="F279" s="2">
        <v>34.26</v>
      </c>
      <c r="G279" s="119">
        <v>12.23</v>
      </c>
      <c r="H279" s="2">
        <v>24.24</v>
      </c>
      <c r="I279" s="2">
        <v>41.85</v>
      </c>
      <c r="J279" s="2">
        <v>1.35</v>
      </c>
      <c r="K279" s="2">
        <v>1.0999999999999999E-2</v>
      </c>
      <c r="L279" s="97">
        <f t="shared" si="3"/>
        <v>4.2379000000000007</v>
      </c>
    </row>
    <row r="280" spans="1:13" x14ac:dyDescent="0.3">
      <c r="A280" s="95">
        <v>45061</v>
      </c>
      <c r="B280" s="96">
        <v>0.51646990740740739</v>
      </c>
      <c r="C280" s="2">
        <v>1.68</v>
      </c>
      <c r="D280" s="2">
        <v>3.59</v>
      </c>
      <c r="E280" s="2">
        <v>3.28</v>
      </c>
      <c r="F280" s="2">
        <v>34.25</v>
      </c>
      <c r="G280" s="119">
        <v>12.19</v>
      </c>
      <c r="H280" s="2">
        <v>24.24</v>
      </c>
      <c r="I280" s="2">
        <v>41.34</v>
      </c>
      <c r="J280" s="2">
        <v>1.35</v>
      </c>
      <c r="K280" s="2">
        <v>1.0999999999999999E-2</v>
      </c>
      <c r="L280" s="97">
        <f t="shared" si="3"/>
        <v>4.2379000000000007</v>
      </c>
    </row>
    <row r="281" spans="1:13" x14ac:dyDescent="0.3">
      <c r="A281" s="95">
        <v>45061</v>
      </c>
      <c r="B281" s="96">
        <v>0.51716435185185183</v>
      </c>
      <c r="C281" s="2">
        <v>1.51</v>
      </c>
      <c r="D281" s="2">
        <v>3.6</v>
      </c>
      <c r="E281" s="2">
        <v>3.28</v>
      </c>
      <c r="F281" s="2">
        <v>34.29</v>
      </c>
      <c r="G281" s="119">
        <v>12.07</v>
      </c>
      <c r="H281" s="2">
        <v>24.24</v>
      </c>
      <c r="I281" s="2">
        <v>41.04</v>
      </c>
      <c r="J281" s="2">
        <v>1.35</v>
      </c>
      <c r="K281" s="2">
        <v>1.0999999999999999E-2</v>
      </c>
      <c r="L281" s="97">
        <f t="shared" si="3"/>
        <v>4.2379000000000007</v>
      </c>
    </row>
    <row r="282" spans="1:13" x14ac:dyDescent="0.3">
      <c r="A282" s="95">
        <v>45061</v>
      </c>
      <c r="B282" s="96">
        <v>0.51785879629629628</v>
      </c>
      <c r="C282" s="2">
        <v>1.38</v>
      </c>
      <c r="D282" s="2">
        <v>3.59</v>
      </c>
      <c r="E282" s="2">
        <v>3.28</v>
      </c>
      <c r="F282" s="2">
        <v>34.26</v>
      </c>
      <c r="G282" s="119">
        <v>12.57</v>
      </c>
      <c r="H282" s="2">
        <v>24.24</v>
      </c>
      <c r="I282" s="2">
        <v>40.89</v>
      </c>
      <c r="J282" s="2">
        <v>1.35</v>
      </c>
      <c r="K282" s="2">
        <v>0.01</v>
      </c>
      <c r="L282" s="97">
        <f t="shared" si="3"/>
        <v>3.8537600000000003</v>
      </c>
    </row>
    <row r="283" spans="1:13" x14ac:dyDescent="0.3">
      <c r="A283" s="95">
        <v>45061</v>
      </c>
      <c r="B283" s="96">
        <v>0.51855324074074072</v>
      </c>
      <c r="C283" s="2">
        <v>1.22</v>
      </c>
      <c r="D283" s="2">
        <v>3.59</v>
      </c>
      <c r="E283" s="2">
        <v>3.28</v>
      </c>
      <c r="F283" s="2">
        <v>34.26</v>
      </c>
      <c r="G283" s="119">
        <v>12.29</v>
      </c>
      <c r="H283" s="2">
        <v>24.24</v>
      </c>
      <c r="I283" s="2">
        <v>40.74</v>
      </c>
      <c r="J283" s="2">
        <v>1.35</v>
      </c>
      <c r="K283" s="2">
        <v>0.01</v>
      </c>
      <c r="L283" s="97">
        <f t="shared" si="3"/>
        <v>3.8537600000000003</v>
      </c>
    </row>
    <row r="284" spans="1:13" x14ac:dyDescent="0.3">
      <c r="A284" s="95">
        <v>45061</v>
      </c>
      <c r="B284" s="96">
        <v>0.51924768518518516</v>
      </c>
      <c r="C284" s="2">
        <v>1.1200000000000001</v>
      </c>
      <c r="D284" s="2">
        <v>3.59</v>
      </c>
      <c r="E284" s="2">
        <v>3.28</v>
      </c>
      <c r="F284" s="2">
        <v>34.26</v>
      </c>
      <c r="G284" s="119">
        <v>12.25</v>
      </c>
      <c r="H284" s="2">
        <v>24.24</v>
      </c>
      <c r="I284" s="2">
        <v>40.450000000000003</v>
      </c>
      <c r="J284" s="2">
        <v>1.35</v>
      </c>
      <c r="K284" s="2">
        <v>0.01</v>
      </c>
      <c r="L284" s="97">
        <f t="shared" si="3"/>
        <v>3.8537600000000003</v>
      </c>
    </row>
    <row r="285" spans="1:13" x14ac:dyDescent="0.3">
      <c r="A285" s="95">
        <v>45061</v>
      </c>
      <c r="B285" s="96">
        <v>0.5199421296296296</v>
      </c>
      <c r="C285" s="2">
        <v>0.96</v>
      </c>
      <c r="D285" s="2">
        <v>3.59</v>
      </c>
      <c r="E285" s="2">
        <v>3.28</v>
      </c>
      <c r="F285" s="2">
        <v>34.26</v>
      </c>
      <c r="G285" s="119">
        <v>12.26</v>
      </c>
      <c r="H285" s="2">
        <v>24.24</v>
      </c>
      <c r="I285" s="2">
        <v>40.07</v>
      </c>
      <c r="J285" s="2">
        <v>1.35</v>
      </c>
      <c r="K285" s="2">
        <v>0.01</v>
      </c>
      <c r="L285" s="97">
        <f t="shared" si="3"/>
        <v>3.8537600000000003</v>
      </c>
    </row>
    <row r="286" spans="1:13" x14ac:dyDescent="0.3">
      <c r="A286" s="95">
        <v>45061</v>
      </c>
      <c r="B286" s="96">
        <v>0.52063657407407404</v>
      </c>
      <c r="C286" s="2">
        <v>0.93</v>
      </c>
      <c r="D286" s="2">
        <v>3.59</v>
      </c>
      <c r="E286" s="2">
        <v>3.28</v>
      </c>
      <c r="F286" s="2">
        <v>34.24</v>
      </c>
      <c r="G286" s="119">
        <v>12.25</v>
      </c>
      <c r="H286" s="2">
        <v>24.24</v>
      </c>
      <c r="I286" s="2">
        <v>39.9</v>
      </c>
      <c r="J286" s="2">
        <v>1.35</v>
      </c>
      <c r="K286" s="2">
        <v>0.01</v>
      </c>
      <c r="L286" s="97">
        <f t="shared" si="3"/>
        <v>3.8537600000000003</v>
      </c>
      <c r="M286" s="2" t="s">
        <v>136</v>
      </c>
    </row>
    <row r="287" spans="1:13" x14ac:dyDescent="0.3">
      <c r="A287" s="95">
        <v>45061</v>
      </c>
      <c r="B287" s="96">
        <v>0.52133101851851849</v>
      </c>
      <c r="C287" s="2">
        <v>0.8</v>
      </c>
      <c r="D287" s="2">
        <v>3.59</v>
      </c>
      <c r="E287" s="2">
        <v>3.28</v>
      </c>
      <c r="F287" s="2">
        <v>34.22</v>
      </c>
      <c r="G287" s="119">
        <v>11.49</v>
      </c>
      <c r="H287" s="2">
        <v>24.24</v>
      </c>
      <c r="I287" s="2">
        <v>39.75</v>
      </c>
      <c r="J287" s="2">
        <v>1.35</v>
      </c>
      <c r="K287" s="2">
        <v>8.9999999999999993E-3</v>
      </c>
      <c r="L287" s="97">
        <f t="shared" si="3"/>
        <v>3.4696199999999999</v>
      </c>
      <c r="M287" s="2" t="s">
        <v>78</v>
      </c>
    </row>
    <row r="288" spans="1:13" x14ac:dyDescent="0.3">
      <c r="A288" s="95">
        <v>45061</v>
      </c>
      <c r="B288" s="96">
        <v>0.52202546296296293</v>
      </c>
      <c r="C288" s="2">
        <v>-0.15</v>
      </c>
      <c r="D288" s="2">
        <v>3.6</v>
      </c>
      <c r="E288" s="2">
        <v>3.28</v>
      </c>
      <c r="F288" s="2">
        <v>12.57</v>
      </c>
      <c r="G288" s="119">
        <v>8.82</v>
      </c>
      <c r="H288" s="2">
        <v>24.24</v>
      </c>
      <c r="I288" s="2">
        <v>39.61</v>
      </c>
      <c r="J288" s="2">
        <v>1.35</v>
      </c>
      <c r="K288" s="2">
        <v>8.0000000000000002E-3</v>
      </c>
      <c r="L288" s="97">
        <f t="shared" si="3"/>
        <v>3.0854800000000004</v>
      </c>
    </row>
    <row r="289" spans="1:12" x14ac:dyDescent="0.3">
      <c r="A289" s="95">
        <v>45061</v>
      </c>
      <c r="B289" s="96">
        <v>0.52271990740740748</v>
      </c>
      <c r="C289" s="2">
        <v>-2.16</v>
      </c>
      <c r="D289" s="2">
        <v>3.6</v>
      </c>
      <c r="E289" s="2">
        <v>3.28</v>
      </c>
      <c r="F289" s="2">
        <v>-0.52</v>
      </c>
      <c r="G289" s="119">
        <v>12.48</v>
      </c>
      <c r="H289" s="2">
        <v>24.24</v>
      </c>
      <c r="I289" s="2">
        <v>39.520000000000003</v>
      </c>
      <c r="J289" s="2">
        <v>1.35</v>
      </c>
      <c r="K289" s="2">
        <v>5.0000000000000001E-3</v>
      </c>
      <c r="L289" s="97">
        <f t="shared" si="3"/>
        <v>1.9330600000000011</v>
      </c>
    </row>
    <row r="290" spans="1:12" x14ac:dyDescent="0.3">
      <c r="A290" s="95">
        <v>45061</v>
      </c>
      <c r="B290" s="96">
        <v>0.52341435185185181</v>
      </c>
      <c r="C290" s="2">
        <v>-3.27</v>
      </c>
      <c r="D290" s="2">
        <v>3.6</v>
      </c>
      <c r="E290" s="2">
        <v>3.28</v>
      </c>
      <c r="F290" s="2">
        <v>-0.52</v>
      </c>
      <c r="G290" s="119">
        <v>12.35</v>
      </c>
      <c r="H290" s="2">
        <v>24.24</v>
      </c>
      <c r="I290" s="2">
        <v>39.450000000000003</v>
      </c>
      <c r="J290" s="2">
        <v>1.35</v>
      </c>
      <c r="K290" s="2">
        <v>3.0000000000000001E-3</v>
      </c>
      <c r="L290" s="97">
        <f t="shared" si="3"/>
        <v>1.1647800000000004</v>
      </c>
    </row>
    <row r="291" spans="1:12" x14ac:dyDescent="0.3">
      <c r="A291" s="95">
        <v>45061</v>
      </c>
      <c r="B291" s="96">
        <v>0.52410879629629636</v>
      </c>
      <c r="C291" s="2">
        <v>-4.12</v>
      </c>
      <c r="D291" s="2">
        <v>3.59</v>
      </c>
      <c r="E291" s="2">
        <v>3.28</v>
      </c>
      <c r="F291" s="2">
        <v>-0.53</v>
      </c>
      <c r="G291" s="119">
        <v>12.37</v>
      </c>
      <c r="H291" s="2">
        <v>24.24</v>
      </c>
      <c r="I291" s="2">
        <v>39.46</v>
      </c>
      <c r="J291" s="2">
        <v>1.35</v>
      </c>
      <c r="K291" s="2">
        <v>1E-3</v>
      </c>
      <c r="L291" s="97">
        <f t="shared" si="3"/>
        <v>0.39650000000000141</v>
      </c>
    </row>
    <row r="292" spans="1:12" x14ac:dyDescent="0.3">
      <c r="A292" s="95">
        <v>45061</v>
      </c>
      <c r="B292" s="96">
        <v>0.5248032407407407</v>
      </c>
      <c r="C292" s="2">
        <v>-4.45</v>
      </c>
      <c r="D292" s="2">
        <v>3.59</v>
      </c>
      <c r="E292" s="2">
        <v>3.28</v>
      </c>
      <c r="F292" s="2">
        <v>-0.52</v>
      </c>
      <c r="G292" s="119">
        <v>12.37</v>
      </c>
      <c r="H292" s="2">
        <v>24.24</v>
      </c>
      <c r="I292" s="2">
        <v>39.090000000000003</v>
      </c>
      <c r="J292" s="2">
        <v>1.35</v>
      </c>
      <c r="K292" s="2">
        <v>1E-3</v>
      </c>
      <c r="L292" s="97">
        <f t="shared" si="3"/>
        <v>0.39650000000000141</v>
      </c>
    </row>
    <row r="293" spans="1:12" x14ac:dyDescent="0.3">
      <c r="A293" s="95">
        <v>45061</v>
      </c>
      <c r="B293" s="96">
        <v>0.52549768518518525</v>
      </c>
      <c r="C293" s="2">
        <v>-4.7300000000000004</v>
      </c>
      <c r="D293" s="2">
        <v>3.54</v>
      </c>
      <c r="E293" s="2">
        <v>3.29</v>
      </c>
      <c r="F293" s="2">
        <v>-0.51</v>
      </c>
      <c r="G293" s="119">
        <v>12.34</v>
      </c>
      <c r="H293" s="2">
        <v>24.24</v>
      </c>
      <c r="I293" s="2">
        <v>38.65</v>
      </c>
      <c r="J293" s="2">
        <v>1.35</v>
      </c>
      <c r="K293" s="2">
        <v>0</v>
      </c>
      <c r="L293" s="97">
        <f t="shared" si="3"/>
        <v>1.2360000000001037E-2</v>
      </c>
    </row>
    <row r="294" spans="1:12" x14ac:dyDescent="0.3">
      <c r="A294" s="95">
        <v>45061</v>
      </c>
      <c r="B294" s="96">
        <v>0.52619212962962958</v>
      </c>
      <c r="C294" s="2">
        <v>-5.0199999999999996</v>
      </c>
      <c r="D294" s="2">
        <v>3.53</v>
      </c>
      <c r="E294" s="2">
        <v>3.28</v>
      </c>
      <c r="F294" s="2">
        <v>-0.51</v>
      </c>
      <c r="G294" s="119">
        <v>12.33</v>
      </c>
      <c r="H294" s="2">
        <v>24.24</v>
      </c>
      <c r="I294" s="2">
        <v>38.42</v>
      </c>
      <c r="J294" s="2">
        <v>1.35</v>
      </c>
      <c r="K294" s="2">
        <v>0</v>
      </c>
      <c r="L294" s="97">
        <f t="shared" si="3"/>
        <v>1.2360000000001037E-2</v>
      </c>
    </row>
    <row r="295" spans="1:12" x14ac:dyDescent="0.3">
      <c r="A295" s="95">
        <v>45061</v>
      </c>
      <c r="B295" s="96">
        <v>0.52688657407407413</v>
      </c>
      <c r="C295" s="2">
        <v>-5.45</v>
      </c>
      <c r="D295" s="2">
        <v>3.53</v>
      </c>
      <c r="E295" s="2">
        <v>3.28</v>
      </c>
      <c r="F295" s="2">
        <v>-0.52</v>
      </c>
      <c r="G295" s="119">
        <v>12.31</v>
      </c>
      <c r="H295" s="2">
        <v>24.25</v>
      </c>
      <c r="I295" s="2">
        <v>38.29</v>
      </c>
      <c r="J295" s="2">
        <v>1.35</v>
      </c>
      <c r="K295" s="2">
        <v>-1E-3</v>
      </c>
      <c r="L295" s="97">
        <f t="shared" si="3"/>
        <v>-0.37177999999999933</v>
      </c>
    </row>
    <row r="296" spans="1:12" x14ac:dyDescent="0.3">
      <c r="G296" s="119"/>
    </row>
    <row r="297" spans="1:12" ht="30" customHeight="1" x14ac:dyDescent="0.3">
      <c r="A297" s="2" t="str">
        <f>A11</f>
        <v>Date</v>
      </c>
      <c r="C297" s="120" t="str">
        <f>C11</f>
        <v>Conc. [PPM]</v>
      </c>
      <c r="D297" s="120" t="str">
        <f>D11</f>
        <v>Inlet Flow [LPM]</v>
      </c>
      <c r="E297" s="120" t="str">
        <f t="shared" ref="E297:L297" si="4">E11</f>
        <v>Exhaust Flow [LPM]</v>
      </c>
      <c r="F297" s="120" t="str">
        <f t="shared" si="4"/>
        <v>TA Low Flow [ml/min]</v>
      </c>
      <c r="G297" s="121" t="str">
        <f t="shared" si="4"/>
        <v>TA High Flow [ml/min]</v>
      </c>
      <c r="H297" s="120" t="str">
        <f t="shared" si="4"/>
        <v>Temperature [C]</v>
      </c>
      <c r="I297" s="120" t="str">
        <f t="shared" si="4"/>
        <v>Humidity [%]</v>
      </c>
      <c r="J297" s="120" t="str">
        <f t="shared" si="4"/>
        <v>DHS Carrier  [LPM]</v>
      </c>
      <c r="K297" s="120" t="str">
        <f t="shared" si="4"/>
        <v>IR Volt Out [AU]</v>
      </c>
      <c r="L297" s="120" t="str">
        <f t="shared" si="4"/>
        <v>Piecewise Conc. [PPM]</v>
      </c>
    </row>
    <row r="298" spans="1:12" x14ac:dyDescent="0.3">
      <c r="A298" s="95">
        <f>A12</f>
        <v>45061</v>
      </c>
      <c r="B298" s="2" t="s">
        <v>1</v>
      </c>
      <c r="C298" s="92">
        <f t="shared" ref="C298:K298" si="5">AVERAGE(C47:C286)</f>
        <v>0.7287499999999999</v>
      </c>
      <c r="D298" s="92">
        <f t="shared" si="5"/>
        <v>3.5935000000000104</v>
      </c>
      <c r="E298" s="92">
        <f t="shared" si="5"/>
        <v>3.279999999999982</v>
      </c>
      <c r="F298" s="92">
        <f t="shared" si="5"/>
        <v>33.191791666666646</v>
      </c>
      <c r="G298" s="122">
        <f t="shared" si="5"/>
        <v>12.278875000000012</v>
      </c>
      <c r="H298" s="92">
        <f t="shared" si="5"/>
        <v>24.206249999999848</v>
      </c>
      <c r="I298" s="92">
        <f t="shared" si="5"/>
        <v>46.138208333333338</v>
      </c>
      <c r="J298" s="92">
        <f t="shared" si="5"/>
        <v>1.3500000000000016</v>
      </c>
      <c r="K298" s="92">
        <f t="shared" si="5"/>
        <v>9.2833333333333101E-3</v>
      </c>
      <c r="L298" s="123">
        <f>AVERAGE(L47:L286)</f>
        <v>3.5784596666666575</v>
      </c>
    </row>
    <row r="299" spans="1:12" x14ac:dyDescent="0.3">
      <c r="B299" s="2" t="s">
        <v>79</v>
      </c>
      <c r="C299" s="92">
        <f t="shared" ref="C299:K299" si="6">STDEV(C47:C286)</f>
        <v>2.2605640657582544</v>
      </c>
      <c r="D299" s="92">
        <f t="shared" si="6"/>
        <v>4.7796640346911261E-3</v>
      </c>
      <c r="E299" s="92">
        <f t="shared" si="6"/>
        <v>1.7800691879414286E-14</v>
      </c>
      <c r="F299" s="92">
        <f t="shared" si="6"/>
        <v>0.7019736956512922</v>
      </c>
      <c r="G299" s="122">
        <f t="shared" si="6"/>
        <v>0.11758369671097069</v>
      </c>
      <c r="H299" s="92">
        <f t="shared" si="6"/>
        <v>5.4282115997395797E-2</v>
      </c>
      <c r="I299" s="92">
        <f t="shared" si="6"/>
        <v>3.825126425883052</v>
      </c>
      <c r="J299" s="92">
        <f t="shared" si="6"/>
        <v>1.5575605394487502E-15</v>
      </c>
      <c r="K299" s="92">
        <f t="shared" si="6"/>
        <v>3.6365953393913551E-3</v>
      </c>
      <c r="L299" s="123">
        <f>STDEV(L47:L286)</f>
        <v>1.3969617336737943</v>
      </c>
    </row>
    <row r="300" spans="1:12" x14ac:dyDescent="0.3">
      <c r="H300" s="97"/>
      <c r="I300" s="97"/>
    </row>
    <row r="301" spans="1:12" x14ac:dyDescent="0.3">
      <c r="A301" s="2" t="s">
        <v>186</v>
      </c>
    </row>
  </sheetData>
  <mergeCells count="1">
    <mergeCell ref="A10:G10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8177B7-F654-488E-862D-C271E5BA15BB}">
  <dimension ref="A1:L299"/>
  <sheetViews>
    <sheetView workbookViewId="0">
      <pane ySplit="11" topLeftCell="A286" activePane="bottomLeft" state="frozen"/>
      <selection pane="bottomLeft" activeCell="J298" sqref="J298"/>
    </sheetView>
  </sheetViews>
  <sheetFormatPr defaultColWidth="9.109375" defaultRowHeight="15.6" x14ac:dyDescent="0.3"/>
  <cols>
    <col min="1" max="1" width="10.6640625" style="2" bestFit="1" customWidth="1"/>
    <col min="2" max="2" width="9.33203125" style="2" bestFit="1" customWidth="1"/>
    <col min="3" max="3" width="12.6640625" style="2" customWidth="1"/>
    <col min="4" max="4" width="10.6640625" style="2" customWidth="1"/>
    <col min="5" max="5" width="12.6640625" style="2" customWidth="1"/>
    <col min="6" max="6" width="10.6640625" style="2" customWidth="1"/>
    <col min="7" max="16384" width="9.109375" style="2"/>
  </cols>
  <sheetData>
    <row r="1" spans="1:6" x14ac:dyDescent="0.3">
      <c r="A1" s="2" t="s">
        <v>58</v>
      </c>
    </row>
    <row r="2" spans="1:6" x14ac:dyDescent="0.3">
      <c r="A2" s="2" t="s">
        <v>180</v>
      </c>
    </row>
    <row r="3" spans="1:6" x14ac:dyDescent="0.3">
      <c r="A3" s="2" t="s">
        <v>181</v>
      </c>
      <c r="D3" s="2" t="s">
        <v>182</v>
      </c>
    </row>
    <row r="4" spans="1:6" x14ac:dyDescent="0.3">
      <c r="A4" s="2" t="s">
        <v>62</v>
      </c>
    </row>
    <row r="5" spans="1:6" x14ac:dyDescent="0.3">
      <c r="A5" s="2" t="s">
        <v>63</v>
      </c>
    </row>
    <row r="6" spans="1:6" x14ac:dyDescent="0.3">
      <c r="A6" s="2" t="s">
        <v>123</v>
      </c>
    </row>
    <row r="8" spans="1:6" x14ac:dyDescent="0.3">
      <c r="A8" s="2" t="s">
        <v>187</v>
      </c>
    </row>
    <row r="9" spans="1:6" x14ac:dyDescent="0.3">
      <c r="A9" s="2" t="s">
        <v>184</v>
      </c>
    </row>
    <row r="10" spans="1:6" x14ac:dyDescent="0.3">
      <c r="A10" s="2">
        <v>1</v>
      </c>
      <c r="B10" s="2" t="s">
        <v>188</v>
      </c>
    </row>
    <row r="11" spans="1:6" ht="30" customHeight="1" x14ac:dyDescent="0.3">
      <c r="A11" s="2" t="s">
        <v>0</v>
      </c>
      <c r="B11" s="2" t="s">
        <v>67</v>
      </c>
      <c r="C11" s="94" t="s">
        <v>70</v>
      </c>
      <c r="D11" s="94" t="s">
        <v>69</v>
      </c>
      <c r="E11" s="94" t="s">
        <v>73</v>
      </c>
      <c r="F11" s="94" t="s">
        <v>74</v>
      </c>
    </row>
    <row r="12" spans="1:6" x14ac:dyDescent="0.3">
      <c r="A12" s="95">
        <v>45061</v>
      </c>
      <c r="B12" s="96">
        <v>0.33035879629629633</v>
      </c>
      <c r="C12" s="2">
        <v>3.25</v>
      </c>
      <c r="D12" s="2">
        <v>3.72</v>
      </c>
      <c r="E12" s="2">
        <v>24.34</v>
      </c>
      <c r="F12" s="2">
        <v>41.61</v>
      </c>
    </row>
    <row r="13" spans="1:6" x14ac:dyDescent="0.3">
      <c r="A13" s="95">
        <v>45061</v>
      </c>
      <c r="B13" s="96">
        <v>0.33105324074074077</v>
      </c>
      <c r="C13" s="2">
        <v>3.25</v>
      </c>
      <c r="D13" s="2">
        <v>3.72</v>
      </c>
      <c r="E13" s="2">
        <v>24.32</v>
      </c>
      <c r="F13" s="2">
        <v>41.6</v>
      </c>
    </row>
    <row r="14" spans="1:6" x14ac:dyDescent="0.3">
      <c r="A14" s="95">
        <v>45061</v>
      </c>
      <c r="B14" s="96">
        <v>0.33174768518518521</v>
      </c>
      <c r="C14" s="2">
        <v>3.25</v>
      </c>
      <c r="D14" s="2">
        <v>3.72</v>
      </c>
      <c r="E14" s="2">
        <v>24.33</v>
      </c>
      <c r="F14" s="2">
        <v>41.56</v>
      </c>
    </row>
    <row r="15" spans="1:6" x14ac:dyDescent="0.3">
      <c r="A15" s="95">
        <v>45061</v>
      </c>
      <c r="B15" s="96">
        <v>0.33244212962962966</v>
      </c>
      <c r="C15" s="2">
        <v>3.25</v>
      </c>
      <c r="D15" s="2">
        <v>3.72</v>
      </c>
      <c r="E15" s="2">
        <v>24.31</v>
      </c>
      <c r="F15" s="2">
        <v>41.56</v>
      </c>
    </row>
    <row r="16" spans="1:6" x14ac:dyDescent="0.3">
      <c r="A16" s="95">
        <v>45061</v>
      </c>
      <c r="B16" s="96">
        <v>0.3331365740740741</v>
      </c>
      <c r="C16" s="2">
        <v>3.25</v>
      </c>
      <c r="D16" s="2">
        <v>3.72</v>
      </c>
      <c r="E16" s="2">
        <v>24.34</v>
      </c>
      <c r="F16" s="2">
        <v>41.55</v>
      </c>
    </row>
    <row r="17" spans="1:6" x14ac:dyDescent="0.3">
      <c r="A17" s="95">
        <v>45061</v>
      </c>
      <c r="B17" s="96">
        <v>0.33383101851851849</v>
      </c>
      <c r="C17" s="2">
        <v>3.25</v>
      </c>
      <c r="D17" s="2">
        <v>3.72</v>
      </c>
      <c r="E17" s="2">
        <v>24.34</v>
      </c>
      <c r="F17" s="2">
        <v>41.61</v>
      </c>
    </row>
    <row r="18" spans="1:6" x14ac:dyDescent="0.3">
      <c r="A18" s="95">
        <v>45061</v>
      </c>
      <c r="B18" s="96">
        <v>0.33452546296296298</v>
      </c>
      <c r="C18" s="2">
        <v>3.25</v>
      </c>
      <c r="D18" s="2">
        <v>3.72</v>
      </c>
      <c r="E18" s="2">
        <v>24.29</v>
      </c>
      <c r="F18" s="2">
        <v>41.72</v>
      </c>
    </row>
    <row r="19" spans="1:6" x14ac:dyDescent="0.3">
      <c r="A19" s="95">
        <v>45061</v>
      </c>
      <c r="B19" s="96">
        <v>0.33521990740740742</v>
      </c>
      <c r="C19" s="2">
        <v>3.25</v>
      </c>
      <c r="D19" s="2">
        <v>3.72</v>
      </c>
      <c r="E19" s="2">
        <v>24.32</v>
      </c>
      <c r="F19" s="2">
        <v>41.71</v>
      </c>
    </row>
    <row r="20" spans="1:6" x14ac:dyDescent="0.3">
      <c r="A20" s="95">
        <v>45061</v>
      </c>
      <c r="B20" s="96">
        <v>0.33591435185185187</v>
      </c>
      <c r="C20" s="2">
        <v>3.25</v>
      </c>
      <c r="D20" s="2">
        <v>3.72</v>
      </c>
      <c r="E20" s="2">
        <v>24.34</v>
      </c>
      <c r="F20" s="2">
        <v>41.71</v>
      </c>
    </row>
    <row r="21" spans="1:6" x14ac:dyDescent="0.3">
      <c r="A21" s="95">
        <v>45061</v>
      </c>
      <c r="B21" s="96">
        <v>0.33660879629629631</v>
      </c>
      <c r="C21" s="2">
        <v>3.25</v>
      </c>
      <c r="D21" s="2">
        <v>3.72</v>
      </c>
      <c r="E21" s="2">
        <v>24.33</v>
      </c>
      <c r="F21" s="2">
        <v>41.72</v>
      </c>
    </row>
    <row r="22" spans="1:6" x14ac:dyDescent="0.3">
      <c r="A22" s="95">
        <v>45061</v>
      </c>
      <c r="B22" s="96">
        <v>0.33730324074074075</v>
      </c>
      <c r="C22" s="2">
        <v>3.25</v>
      </c>
      <c r="D22" s="2">
        <v>3.72</v>
      </c>
      <c r="E22" s="2">
        <v>24.34</v>
      </c>
      <c r="F22" s="2">
        <v>41.65</v>
      </c>
    </row>
    <row r="23" spans="1:6" x14ac:dyDescent="0.3">
      <c r="A23" s="95">
        <v>45061</v>
      </c>
      <c r="B23" s="96">
        <v>0.33799768518518519</v>
      </c>
      <c r="C23" s="2">
        <v>3.25</v>
      </c>
      <c r="D23" s="2">
        <v>3.72</v>
      </c>
      <c r="E23" s="2">
        <v>24.38</v>
      </c>
      <c r="F23" s="2">
        <v>41.53</v>
      </c>
    </row>
    <row r="24" spans="1:6" x14ac:dyDescent="0.3">
      <c r="A24" s="95">
        <v>45061</v>
      </c>
      <c r="B24" s="96">
        <v>0.33869212962962963</v>
      </c>
      <c r="C24" s="2">
        <v>3.25</v>
      </c>
      <c r="D24" s="2">
        <v>3.72</v>
      </c>
      <c r="E24" s="2">
        <v>24.39</v>
      </c>
      <c r="F24" s="2">
        <v>41.52</v>
      </c>
    </row>
    <row r="25" spans="1:6" x14ac:dyDescent="0.3">
      <c r="A25" s="95">
        <v>45061</v>
      </c>
      <c r="B25" s="96">
        <v>0.33938657407407408</v>
      </c>
      <c r="C25" s="2">
        <v>3.25</v>
      </c>
      <c r="D25" s="2">
        <v>3.72</v>
      </c>
      <c r="E25" s="2">
        <v>24.4</v>
      </c>
      <c r="F25" s="2">
        <v>41.49</v>
      </c>
    </row>
    <row r="26" spans="1:6" x14ac:dyDescent="0.3">
      <c r="A26" s="95">
        <v>45061</v>
      </c>
      <c r="B26" s="96">
        <v>0.34008101851851852</v>
      </c>
      <c r="C26" s="2">
        <v>3.25</v>
      </c>
      <c r="D26" s="2">
        <v>3.72</v>
      </c>
      <c r="E26" s="2">
        <v>24.31</v>
      </c>
      <c r="F26" s="2">
        <v>41.62</v>
      </c>
    </row>
    <row r="27" spans="1:6" x14ac:dyDescent="0.3">
      <c r="A27" s="95">
        <v>45061</v>
      </c>
      <c r="B27" s="96">
        <v>0.34077546296296296</v>
      </c>
      <c r="C27" s="2">
        <v>3.25</v>
      </c>
      <c r="D27" s="2">
        <v>3.72</v>
      </c>
      <c r="E27" s="2">
        <v>24.31</v>
      </c>
      <c r="F27" s="2">
        <v>41.57</v>
      </c>
    </row>
    <row r="28" spans="1:6" x14ac:dyDescent="0.3">
      <c r="A28" s="95">
        <v>45061</v>
      </c>
      <c r="B28" s="96">
        <v>0.3414699074074074</v>
      </c>
      <c r="C28" s="2">
        <v>3.25</v>
      </c>
      <c r="D28" s="2">
        <v>3.72</v>
      </c>
      <c r="E28" s="2">
        <v>24.33</v>
      </c>
      <c r="F28" s="2">
        <v>41.55</v>
      </c>
    </row>
    <row r="29" spans="1:6" x14ac:dyDescent="0.3">
      <c r="A29" s="95">
        <v>45061</v>
      </c>
      <c r="B29" s="96">
        <v>0.34216435185185184</v>
      </c>
      <c r="C29" s="2">
        <v>3.25</v>
      </c>
      <c r="D29" s="2">
        <v>3.72</v>
      </c>
      <c r="E29" s="2">
        <v>24.34</v>
      </c>
      <c r="F29" s="2">
        <v>41.53</v>
      </c>
    </row>
    <row r="30" spans="1:6" x14ac:dyDescent="0.3">
      <c r="A30" s="95">
        <v>45061</v>
      </c>
      <c r="B30" s="96">
        <v>0.34285879629629629</v>
      </c>
      <c r="C30" s="2">
        <v>3.25</v>
      </c>
      <c r="D30" s="2">
        <v>3.72</v>
      </c>
      <c r="E30" s="2">
        <v>24.33</v>
      </c>
      <c r="F30" s="2">
        <v>41.57</v>
      </c>
    </row>
    <row r="31" spans="1:6" x14ac:dyDescent="0.3">
      <c r="A31" s="95">
        <v>45061</v>
      </c>
      <c r="B31" s="96">
        <v>0.34355324074074073</v>
      </c>
      <c r="C31" s="2">
        <v>3.25</v>
      </c>
      <c r="D31" s="2">
        <v>3.72</v>
      </c>
      <c r="E31" s="2">
        <v>24.34</v>
      </c>
      <c r="F31" s="2">
        <v>41.62</v>
      </c>
    </row>
    <row r="32" spans="1:6" x14ac:dyDescent="0.3">
      <c r="A32" s="95">
        <v>45061</v>
      </c>
      <c r="B32" s="96">
        <v>0.34424768518518517</v>
      </c>
      <c r="C32" s="2">
        <v>3.25</v>
      </c>
      <c r="D32" s="2">
        <v>3.72</v>
      </c>
      <c r="E32" s="2">
        <v>24.35</v>
      </c>
      <c r="F32" s="2">
        <v>41.6</v>
      </c>
    </row>
    <row r="33" spans="1:6" x14ac:dyDescent="0.3">
      <c r="A33" s="95">
        <v>45061</v>
      </c>
      <c r="B33" s="96">
        <v>0.34494212962962961</v>
      </c>
      <c r="C33" s="2">
        <v>3.25</v>
      </c>
      <c r="D33" s="2">
        <v>3.72</v>
      </c>
      <c r="E33" s="2">
        <v>24.35</v>
      </c>
      <c r="F33" s="2">
        <v>41.59</v>
      </c>
    </row>
    <row r="34" spans="1:6" x14ac:dyDescent="0.3">
      <c r="A34" s="95">
        <v>45061</v>
      </c>
      <c r="B34" s="96">
        <v>0.34563657407407405</v>
      </c>
      <c r="C34" s="2">
        <v>3.25</v>
      </c>
      <c r="D34" s="2">
        <v>3.72</v>
      </c>
      <c r="E34" s="2">
        <v>24.34</v>
      </c>
      <c r="F34" s="2">
        <v>41.6</v>
      </c>
    </row>
    <row r="35" spans="1:6" x14ac:dyDescent="0.3">
      <c r="A35" s="95">
        <v>45061</v>
      </c>
      <c r="B35" s="96">
        <v>0.3463310185185185</v>
      </c>
      <c r="C35" s="2">
        <v>3.25</v>
      </c>
      <c r="D35" s="2">
        <v>3.72</v>
      </c>
      <c r="E35" s="2">
        <v>24.31</v>
      </c>
      <c r="F35" s="2">
        <v>41.67</v>
      </c>
    </row>
    <row r="36" spans="1:6" x14ac:dyDescent="0.3">
      <c r="A36" s="95">
        <v>45061</v>
      </c>
      <c r="B36" s="96">
        <v>0.34702546296296299</v>
      </c>
      <c r="C36" s="2">
        <v>3.25</v>
      </c>
      <c r="D36" s="2">
        <v>3.72</v>
      </c>
      <c r="E36" s="2">
        <v>24.38</v>
      </c>
      <c r="F36" s="2">
        <v>41.54</v>
      </c>
    </row>
    <row r="37" spans="1:6" x14ac:dyDescent="0.3">
      <c r="A37" s="95">
        <v>45061</v>
      </c>
      <c r="B37" s="96">
        <v>0.34771990740740738</v>
      </c>
      <c r="C37" s="2">
        <v>3.25</v>
      </c>
      <c r="D37" s="2">
        <v>3.72</v>
      </c>
      <c r="E37" s="2">
        <v>24.41</v>
      </c>
      <c r="F37" s="2">
        <v>41.5</v>
      </c>
    </row>
    <row r="38" spans="1:6" x14ac:dyDescent="0.3">
      <c r="A38" s="95">
        <v>45061</v>
      </c>
      <c r="B38" s="96">
        <v>0.34841435185185188</v>
      </c>
      <c r="C38" s="2">
        <v>3.25</v>
      </c>
      <c r="D38" s="2">
        <v>3.72</v>
      </c>
      <c r="E38" s="2">
        <v>24.4</v>
      </c>
      <c r="F38" s="2">
        <v>41.63</v>
      </c>
    </row>
    <row r="39" spans="1:6" x14ac:dyDescent="0.3">
      <c r="A39" s="95">
        <v>45061</v>
      </c>
      <c r="B39" s="96">
        <v>0.34910879629629626</v>
      </c>
      <c r="C39" s="2">
        <v>3.25</v>
      </c>
      <c r="D39" s="2">
        <v>3.72</v>
      </c>
      <c r="E39" s="2">
        <v>24.37</v>
      </c>
      <c r="F39" s="2">
        <v>41.61</v>
      </c>
    </row>
    <row r="40" spans="1:6" x14ac:dyDescent="0.3">
      <c r="A40" s="95">
        <v>45061</v>
      </c>
      <c r="B40" s="96">
        <v>0.34980324074074076</v>
      </c>
      <c r="C40" s="2">
        <v>3.25</v>
      </c>
      <c r="D40" s="2">
        <v>3.72</v>
      </c>
      <c r="E40" s="2">
        <v>24.32</v>
      </c>
      <c r="F40" s="2">
        <v>41.67</v>
      </c>
    </row>
    <row r="41" spans="1:6" x14ac:dyDescent="0.3">
      <c r="A41" s="95">
        <v>45061</v>
      </c>
      <c r="B41" s="96">
        <v>0.35049768518518515</v>
      </c>
      <c r="C41" s="2">
        <v>3.25</v>
      </c>
      <c r="D41" s="2">
        <v>3.72</v>
      </c>
      <c r="E41" s="2">
        <v>24.35</v>
      </c>
      <c r="F41" s="2">
        <v>41.74</v>
      </c>
    </row>
    <row r="42" spans="1:6" x14ac:dyDescent="0.3">
      <c r="A42" s="95">
        <v>45061</v>
      </c>
      <c r="B42" s="96">
        <v>0.35119212962962965</v>
      </c>
      <c r="C42" s="2">
        <v>3.25</v>
      </c>
      <c r="D42" s="2">
        <v>3.72</v>
      </c>
      <c r="E42" s="2">
        <v>24.35</v>
      </c>
      <c r="F42" s="2">
        <v>41.73</v>
      </c>
    </row>
    <row r="43" spans="1:6" x14ac:dyDescent="0.3">
      <c r="A43" s="95">
        <v>45061</v>
      </c>
      <c r="B43" s="96">
        <v>0.35188657407407403</v>
      </c>
      <c r="C43" s="2">
        <v>3.25</v>
      </c>
      <c r="D43" s="2">
        <v>3.72</v>
      </c>
      <c r="E43" s="2">
        <v>24.32</v>
      </c>
      <c r="F43" s="2">
        <v>41.73</v>
      </c>
    </row>
    <row r="44" spans="1:6" x14ac:dyDescent="0.3">
      <c r="A44" s="95">
        <v>45061</v>
      </c>
      <c r="B44" s="96">
        <v>0.35258101851851853</v>
      </c>
      <c r="C44" s="2">
        <v>3.25</v>
      </c>
      <c r="D44" s="2">
        <v>3.72</v>
      </c>
      <c r="E44" s="2">
        <v>24.37</v>
      </c>
      <c r="F44" s="2">
        <v>41.65</v>
      </c>
    </row>
    <row r="45" spans="1:6" x14ac:dyDescent="0.3">
      <c r="A45" s="95">
        <v>45061</v>
      </c>
      <c r="B45" s="96">
        <v>0.35327546296296292</v>
      </c>
      <c r="C45" s="2">
        <v>3.25</v>
      </c>
      <c r="D45" s="2">
        <v>3.72</v>
      </c>
      <c r="E45" s="2">
        <v>24.32</v>
      </c>
      <c r="F45" s="2">
        <v>41.59</v>
      </c>
    </row>
    <row r="46" spans="1:6" x14ac:dyDescent="0.3">
      <c r="A46" s="161">
        <v>45061</v>
      </c>
      <c r="B46" s="162">
        <v>0.35396990740740741</v>
      </c>
      <c r="C46" s="163">
        <v>3.25</v>
      </c>
      <c r="D46" s="163">
        <v>3.72</v>
      </c>
      <c r="E46" s="163">
        <v>24.29</v>
      </c>
      <c r="F46" s="163">
        <v>41.65</v>
      </c>
    </row>
    <row r="47" spans="1:6" x14ac:dyDescent="0.3">
      <c r="A47" s="95">
        <v>45061</v>
      </c>
      <c r="B47" s="96">
        <v>0.3546643518518518</v>
      </c>
      <c r="C47" s="2">
        <v>3.25</v>
      </c>
      <c r="D47" s="2">
        <v>3.72</v>
      </c>
      <c r="E47" s="2">
        <v>24.32</v>
      </c>
      <c r="F47" s="2">
        <v>41.66</v>
      </c>
    </row>
    <row r="48" spans="1:6" x14ac:dyDescent="0.3">
      <c r="A48" s="95">
        <v>45061</v>
      </c>
      <c r="B48" s="96">
        <v>0.3553587962962963</v>
      </c>
      <c r="C48" s="2">
        <v>3.25</v>
      </c>
      <c r="D48" s="2">
        <v>3.71</v>
      </c>
      <c r="E48" s="2">
        <v>24.33</v>
      </c>
      <c r="F48" s="2">
        <v>41.64</v>
      </c>
    </row>
    <row r="49" spans="1:6" x14ac:dyDescent="0.3">
      <c r="A49" s="95">
        <v>45061</v>
      </c>
      <c r="B49" s="96">
        <v>0.3560532407407408</v>
      </c>
      <c r="C49" s="2">
        <v>3.25</v>
      </c>
      <c r="D49" s="2">
        <v>3.72</v>
      </c>
      <c r="E49" s="2">
        <v>24.3</v>
      </c>
      <c r="F49" s="2">
        <v>41.64</v>
      </c>
    </row>
    <row r="50" spans="1:6" x14ac:dyDescent="0.3">
      <c r="A50" s="95">
        <v>45061</v>
      </c>
      <c r="B50" s="96">
        <v>0.35674768518518518</v>
      </c>
      <c r="C50" s="2">
        <v>3.25</v>
      </c>
      <c r="D50" s="2">
        <v>3.72</v>
      </c>
      <c r="E50" s="2">
        <v>24.35</v>
      </c>
      <c r="F50" s="2">
        <v>41.55</v>
      </c>
    </row>
    <row r="51" spans="1:6" x14ac:dyDescent="0.3">
      <c r="A51" s="95">
        <v>45061</v>
      </c>
      <c r="B51" s="96">
        <v>0.35744212962962968</v>
      </c>
      <c r="C51" s="2">
        <v>3.25</v>
      </c>
      <c r="D51" s="2">
        <v>3.71</v>
      </c>
      <c r="E51" s="2">
        <v>24.36</v>
      </c>
      <c r="F51" s="2">
        <v>41.53</v>
      </c>
    </row>
    <row r="52" spans="1:6" x14ac:dyDescent="0.3">
      <c r="A52" s="95">
        <v>45061</v>
      </c>
      <c r="B52" s="96">
        <v>0.35813657407407407</v>
      </c>
      <c r="C52" s="2">
        <v>3.25</v>
      </c>
      <c r="D52" s="2">
        <v>3.71</v>
      </c>
      <c r="E52" s="2">
        <v>24.31</v>
      </c>
      <c r="F52" s="2">
        <v>41.63</v>
      </c>
    </row>
    <row r="53" spans="1:6" x14ac:dyDescent="0.3">
      <c r="A53" s="95">
        <v>45061</v>
      </c>
      <c r="B53" s="96">
        <v>0.35883101851851856</v>
      </c>
      <c r="C53" s="2">
        <v>3.25</v>
      </c>
      <c r="D53" s="2">
        <v>3.71</v>
      </c>
      <c r="E53" s="2">
        <v>24.31</v>
      </c>
      <c r="F53" s="2">
        <v>41.64</v>
      </c>
    </row>
    <row r="54" spans="1:6" x14ac:dyDescent="0.3">
      <c r="A54" s="95">
        <v>45061</v>
      </c>
      <c r="B54" s="96">
        <v>0.35952546296296295</v>
      </c>
      <c r="C54" s="2">
        <v>3.25</v>
      </c>
      <c r="D54" s="2">
        <v>3.71</v>
      </c>
      <c r="E54" s="2">
        <v>24.34</v>
      </c>
      <c r="F54" s="2">
        <v>41.62</v>
      </c>
    </row>
    <row r="55" spans="1:6" x14ac:dyDescent="0.3">
      <c r="A55" s="95">
        <v>45061</v>
      </c>
      <c r="B55" s="96">
        <v>0.36021990740740745</v>
      </c>
      <c r="C55" s="2">
        <v>3.25</v>
      </c>
      <c r="D55" s="2">
        <v>3.71</v>
      </c>
      <c r="E55" s="2">
        <v>24.38</v>
      </c>
      <c r="F55" s="2">
        <v>41.53</v>
      </c>
    </row>
    <row r="56" spans="1:6" x14ac:dyDescent="0.3">
      <c r="A56" s="95">
        <v>45061</v>
      </c>
      <c r="B56" s="96">
        <v>0.36091435185185183</v>
      </c>
      <c r="C56" s="2">
        <v>3.25</v>
      </c>
      <c r="D56" s="2">
        <v>3.71</v>
      </c>
      <c r="E56" s="2">
        <v>24.33</v>
      </c>
      <c r="F56" s="2">
        <v>41.62</v>
      </c>
    </row>
    <row r="57" spans="1:6" x14ac:dyDescent="0.3">
      <c r="A57" s="95">
        <v>45061</v>
      </c>
      <c r="B57" s="96">
        <v>0.36160879629629633</v>
      </c>
      <c r="C57" s="2">
        <v>3.25</v>
      </c>
      <c r="D57" s="2">
        <v>3.71</v>
      </c>
      <c r="E57" s="2">
        <v>24.36</v>
      </c>
      <c r="F57" s="2">
        <v>41.55</v>
      </c>
    </row>
    <row r="58" spans="1:6" x14ac:dyDescent="0.3">
      <c r="A58" s="95">
        <v>45061</v>
      </c>
      <c r="B58" s="96">
        <v>0.36230324074074072</v>
      </c>
      <c r="C58" s="2">
        <v>3.25</v>
      </c>
      <c r="D58" s="2">
        <v>3.71</v>
      </c>
      <c r="E58" s="2">
        <v>24.34</v>
      </c>
      <c r="F58" s="2">
        <v>41.56</v>
      </c>
    </row>
    <row r="59" spans="1:6" x14ac:dyDescent="0.3">
      <c r="A59" s="95">
        <v>45061</v>
      </c>
      <c r="B59" s="96">
        <v>0.36299768518518521</v>
      </c>
      <c r="C59" s="2">
        <v>3.25</v>
      </c>
      <c r="D59" s="2">
        <v>3.72</v>
      </c>
      <c r="E59" s="2">
        <v>24.34</v>
      </c>
      <c r="F59" s="2">
        <v>41.61</v>
      </c>
    </row>
    <row r="60" spans="1:6" x14ac:dyDescent="0.3">
      <c r="A60" s="95">
        <v>45061</v>
      </c>
      <c r="B60" s="96">
        <v>0.3636921296296296</v>
      </c>
      <c r="C60" s="2">
        <v>3.25</v>
      </c>
      <c r="D60" s="2">
        <v>3.72</v>
      </c>
      <c r="E60" s="2">
        <v>24.34</v>
      </c>
      <c r="F60" s="2">
        <v>41.67</v>
      </c>
    </row>
    <row r="61" spans="1:6" x14ac:dyDescent="0.3">
      <c r="A61" s="95">
        <v>45061</v>
      </c>
      <c r="B61" s="96">
        <v>0.3643865740740741</v>
      </c>
      <c r="C61" s="2">
        <v>3.25</v>
      </c>
      <c r="D61" s="2">
        <v>3.72</v>
      </c>
      <c r="E61" s="2">
        <v>24.36</v>
      </c>
      <c r="F61" s="2">
        <v>41.69</v>
      </c>
    </row>
    <row r="62" spans="1:6" x14ac:dyDescent="0.3">
      <c r="A62" s="95">
        <v>45061</v>
      </c>
      <c r="B62" s="96">
        <v>0.36508101851851849</v>
      </c>
      <c r="C62" s="2">
        <v>3.25</v>
      </c>
      <c r="D62" s="2">
        <v>3.72</v>
      </c>
      <c r="E62" s="2">
        <v>24.33</v>
      </c>
      <c r="F62" s="2">
        <v>41.66</v>
      </c>
    </row>
    <row r="63" spans="1:6" x14ac:dyDescent="0.3">
      <c r="A63" s="95">
        <v>45061</v>
      </c>
      <c r="B63" s="96">
        <v>0.36577546296296298</v>
      </c>
      <c r="C63" s="2">
        <v>3.25</v>
      </c>
      <c r="D63" s="2">
        <v>3.71</v>
      </c>
      <c r="E63" s="2">
        <v>24.34</v>
      </c>
      <c r="F63" s="2">
        <v>41.69</v>
      </c>
    </row>
    <row r="64" spans="1:6" x14ac:dyDescent="0.3">
      <c r="A64" s="95">
        <v>45061</v>
      </c>
      <c r="B64" s="96">
        <v>0.36646990740740742</v>
      </c>
      <c r="C64" s="2">
        <v>3.25</v>
      </c>
      <c r="D64" s="2">
        <v>3.71</v>
      </c>
      <c r="E64" s="2">
        <v>24.32</v>
      </c>
      <c r="F64" s="2">
        <v>41.71</v>
      </c>
    </row>
    <row r="65" spans="1:6" x14ac:dyDescent="0.3">
      <c r="A65" s="95">
        <v>45061</v>
      </c>
      <c r="B65" s="96">
        <v>0.36716435185185187</v>
      </c>
      <c r="C65" s="2">
        <v>3.25</v>
      </c>
      <c r="D65" s="2">
        <v>3.71</v>
      </c>
      <c r="E65" s="2">
        <v>24.34</v>
      </c>
      <c r="F65" s="2">
        <v>41.7</v>
      </c>
    </row>
    <row r="66" spans="1:6" x14ac:dyDescent="0.3">
      <c r="A66" s="95">
        <v>45061</v>
      </c>
      <c r="B66" s="96">
        <v>0.36785879629629631</v>
      </c>
      <c r="C66" s="2">
        <v>3.25</v>
      </c>
      <c r="D66" s="2">
        <v>3.71</v>
      </c>
      <c r="E66" s="2">
        <v>24.29</v>
      </c>
      <c r="F66" s="2">
        <v>41.72</v>
      </c>
    </row>
    <row r="67" spans="1:6" x14ac:dyDescent="0.3">
      <c r="A67" s="95">
        <v>45061</v>
      </c>
      <c r="B67" s="96">
        <v>0.36855324074074075</v>
      </c>
      <c r="C67" s="2">
        <v>3.25</v>
      </c>
      <c r="D67" s="2">
        <v>3.71</v>
      </c>
      <c r="E67" s="2">
        <v>24.24</v>
      </c>
      <c r="F67" s="2">
        <v>41.76</v>
      </c>
    </row>
    <row r="68" spans="1:6" x14ac:dyDescent="0.3">
      <c r="A68" s="95">
        <v>45061</v>
      </c>
      <c r="B68" s="96">
        <v>0.36924768518518519</v>
      </c>
      <c r="C68" s="2">
        <v>3.25</v>
      </c>
      <c r="D68" s="2">
        <v>3.71</v>
      </c>
      <c r="E68" s="2">
        <v>24.2</v>
      </c>
      <c r="F68" s="2">
        <v>41.76</v>
      </c>
    </row>
    <row r="69" spans="1:6" x14ac:dyDescent="0.3">
      <c r="A69" s="95">
        <v>45061</v>
      </c>
      <c r="B69" s="96">
        <v>0.36994212962962963</v>
      </c>
      <c r="C69" s="2">
        <v>3.25</v>
      </c>
      <c r="D69" s="2">
        <v>3.72</v>
      </c>
      <c r="E69" s="2">
        <v>24.18</v>
      </c>
      <c r="F69" s="2">
        <v>41.76</v>
      </c>
    </row>
    <row r="70" spans="1:6" x14ac:dyDescent="0.3">
      <c r="A70" s="95">
        <v>45061</v>
      </c>
      <c r="B70" s="96">
        <v>0.37063657407407408</v>
      </c>
      <c r="C70" s="2">
        <v>3.25</v>
      </c>
      <c r="D70" s="2">
        <v>3.71</v>
      </c>
      <c r="E70" s="2">
        <v>24.13</v>
      </c>
      <c r="F70" s="2">
        <v>41.82</v>
      </c>
    </row>
    <row r="71" spans="1:6" x14ac:dyDescent="0.3">
      <c r="A71" s="95">
        <v>45061</v>
      </c>
      <c r="B71" s="96">
        <v>0.37133101851851852</v>
      </c>
      <c r="C71" s="2">
        <v>3.25</v>
      </c>
      <c r="D71" s="2">
        <v>3.71</v>
      </c>
      <c r="E71" s="2">
        <v>24.12</v>
      </c>
      <c r="F71" s="2">
        <v>41.92</v>
      </c>
    </row>
    <row r="72" spans="1:6" x14ac:dyDescent="0.3">
      <c r="A72" s="95">
        <v>45061</v>
      </c>
      <c r="B72" s="96">
        <v>0.37202546296296296</v>
      </c>
      <c r="C72" s="2">
        <v>3.25</v>
      </c>
      <c r="D72" s="2">
        <v>3.71</v>
      </c>
      <c r="E72" s="2">
        <v>24.12</v>
      </c>
      <c r="F72" s="2">
        <v>41.96</v>
      </c>
    </row>
    <row r="73" spans="1:6" x14ac:dyDescent="0.3">
      <c r="A73" s="95">
        <v>45061</v>
      </c>
      <c r="B73" s="96">
        <v>0.3727199074074074</v>
      </c>
      <c r="C73" s="2">
        <v>3.25</v>
      </c>
      <c r="D73" s="2">
        <v>3.71</v>
      </c>
      <c r="E73" s="2">
        <v>24.12</v>
      </c>
      <c r="F73" s="2">
        <v>41.99</v>
      </c>
    </row>
    <row r="74" spans="1:6" x14ac:dyDescent="0.3">
      <c r="A74" s="95">
        <v>45061</v>
      </c>
      <c r="B74" s="96">
        <v>0.37341435185185184</v>
      </c>
      <c r="C74" s="2">
        <v>3.25</v>
      </c>
      <c r="D74" s="2">
        <v>3.71</v>
      </c>
      <c r="E74" s="2">
        <v>24.12</v>
      </c>
      <c r="F74" s="2">
        <v>42.04</v>
      </c>
    </row>
    <row r="75" spans="1:6" x14ac:dyDescent="0.3">
      <c r="A75" s="95">
        <v>45061</v>
      </c>
      <c r="B75" s="96">
        <v>0.37410879629629629</v>
      </c>
      <c r="C75" s="2">
        <v>3.25</v>
      </c>
      <c r="D75" s="2">
        <v>3.71</v>
      </c>
      <c r="E75" s="2">
        <v>24.12</v>
      </c>
      <c r="F75" s="2">
        <v>42.06</v>
      </c>
    </row>
    <row r="76" spans="1:6" x14ac:dyDescent="0.3">
      <c r="A76" s="95">
        <v>45061</v>
      </c>
      <c r="B76" s="96">
        <v>0.37480324074074073</v>
      </c>
      <c r="C76" s="2">
        <v>3.25</v>
      </c>
      <c r="D76" s="2">
        <v>3.71</v>
      </c>
      <c r="E76" s="2">
        <v>24.12</v>
      </c>
      <c r="F76" s="2">
        <v>42.04</v>
      </c>
    </row>
    <row r="77" spans="1:6" x14ac:dyDescent="0.3">
      <c r="A77" s="95">
        <v>45061</v>
      </c>
      <c r="B77" s="96">
        <v>0.37549768518518517</v>
      </c>
      <c r="C77" s="2">
        <v>3.25</v>
      </c>
      <c r="D77" s="2">
        <v>3.71</v>
      </c>
      <c r="E77" s="2">
        <v>24.12</v>
      </c>
      <c r="F77" s="2">
        <v>41.97</v>
      </c>
    </row>
    <row r="78" spans="1:6" x14ac:dyDescent="0.3">
      <c r="A78" s="95">
        <v>45061</v>
      </c>
      <c r="B78" s="96">
        <v>0.37619212962962961</v>
      </c>
      <c r="C78" s="2">
        <v>3.25</v>
      </c>
      <c r="D78" s="2">
        <v>3.71</v>
      </c>
      <c r="E78" s="2">
        <v>24.12</v>
      </c>
      <c r="F78" s="2">
        <v>42.04</v>
      </c>
    </row>
    <row r="79" spans="1:6" x14ac:dyDescent="0.3">
      <c r="A79" s="95">
        <v>45061</v>
      </c>
      <c r="B79" s="96">
        <v>0.37688657407407411</v>
      </c>
      <c r="C79" s="2">
        <v>3.25</v>
      </c>
      <c r="D79" s="2">
        <v>3.71</v>
      </c>
      <c r="E79" s="2">
        <v>24.12</v>
      </c>
      <c r="F79" s="2">
        <v>42.14</v>
      </c>
    </row>
    <row r="80" spans="1:6" x14ac:dyDescent="0.3">
      <c r="A80" s="95">
        <v>45061</v>
      </c>
      <c r="B80" s="96">
        <v>0.3775810185185185</v>
      </c>
      <c r="C80" s="2">
        <v>3.25</v>
      </c>
      <c r="D80" s="2">
        <v>3.71</v>
      </c>
      <c r="E80" s="2">
        <v>24.12</v>
      </c>
      <c r="F80" s="2">
        <v>42.03</v>
      </c>
    </row>
    <row r="81" spans="1:6" x14ac:dyDescent="0.3">
      <c r="A81" s="95">
        <v>45061</v>
      </c>
      <c r="B81" s="96">
        <v>0.37827546296296299</v>
      </c>
      <c r="C81" s="2">
        <v>3.25</v>
      </c>
      <c r="D81" s="2">
        <v>3.72</v>
      </c>
      <c r="E81" s="2">
        <v>24.12</v>
      </c>
      <c r="F81" s="2">
        <v>42.06</v>
      </c>
    </row>
    <row r="82" spans="1:6" x14ac:dyDescent="0.3">
      <c r="A82" s="95">
        <v>45061</v>
      </c>
      <c r="B82" s="96">
        <v>0.37896990740740738</v>
      </c>
      <c r="C82" s="2">
        <v>3.25</v>
      </c>
      <c r="D82" s="2">
        <v>3.72</v>
      </c>
      <c r="E82" s="2">
        <v>24.12</v>
      </c>
      <c r="F82" s="2">
        <v>42.02</v>
      </c>
    </row>
    <row r="83" spans="1:6" x14ac:dyDescent="0.3">
      <c r="A83" s="95">
        <v>45061</v>
      </c>
      <c r="B83" s="96">
        <v>0.37966435185185188</v>
      </c>
      <c r="C83" s="2">
        <v>3.25</v>
      </c>
      <c r="D83" s="2">
        <v>3.72</v>
      </c>
      <c r="E83" s="2">
        <v>24.12</v>
      </c>
      <c r="F83" s="2">
        <v>41.97</v>
      </c>
    </row>
    <row r="84" spans="1:6" x14ac:dyDescent="0.3">
      <c r="A84" s="95">
        <v>45061</v>
      </c>
      <c r="B84" s="96">
        <v>0.38035879629629626</v>
      </c>
      <c r="C84" s="2">
        <v>3.25</v>
      </c>
      <c r="D84" s="2">
        <v>3.72</v>
      </c>
      <c r="E84" s="2">
        <v>24.12</v>
      </c>
      <c r="F84" s="2">
        <v>41.95</v>
      </c>
    </row>
    <row r="85" spans="1:6" x14ac:dyDescent="0.3">
      <c r="A85" s="95">
        <v>45061</v>
      </c>
      <c r="B85" s="96">
        <v>0.38105324074074076</v>
      </c>
      <c r="C85" s="2">
        <v>3.25</v>
      </c>
      <c r="D85" s="2">
        <v>3.72</v>
      </c>
      <c r="E85" s="2">
        <v>24.13</v>
      </c>
      <c r="F85" s="2">
        <v>42</v>
      </c>
    </row>
    <row r="86" spans="1:6" x14ac:dyDescent="0.3">
      <c r="A86" s="95">
        <v>45061</v>
      </c>
      <c r="B86" s="96">
        <v>0.38174768518518515</v>
      </c>
      <c r="C86" s="2">
        <v>3.25</v>
      </c>
      <c r="D86" s="2">
        <v>3.71</v>
      </c>
      <c r="E86" s="2">
        <v>24.15</v>
      </c>
      <c r="F86" s="2">
        <v>41.89</v>
      </c>
    </row>
    <row r="87" spans="1:6" x14ac:dyDescent="0.3">
      <c r="A87" s="95">
        <v>45061</v>
      </c>
      <c r="B87" s="96">
        <v>0.38244212962962965</v>
      </c>
      <c r="C87" s="2">
        <v>3.25</v>
      </c>
      <c r="D87" s="2">
        <v>3.71</v>
      </c>
      <c r="E87" s="2">
        <v>24.21</v>
      </c>
      <c r="F87" s="2">
        <v>41.78</v>
      </c>
    </row>
    <row r="88" spans="1:6" x14ac:dyDescent="0.3">
      <c r="A88" s="95">
        <v>45061</v>
      </c>
      <c r="B88" s="96">
        <v>0.38313657407407403</v>
      </c>
      <c r="C88" s="2">
        <v>3.25</v>
      </c>
      <c r="D88" s="2">
        <v>3.72</v>
      </c>
      <c r="E88" s="2">
        <v>24.21</v>
      </c>
      <c r="F88" s="2">
        <v>41.81</v>
      </c>
    </row>
    <row r="89" spans="1:6" x14ac:dyDescent="0.3">
      <c r="A89" s="95">
        <v>45061</v>
      </c>
      <c r="B89" s="96">
        <v>0.38383101851851853</v>
      </c>
      <c r="C89" s="2">
        <v>3.25</v>
      </c>
      <c r="D89" s="2">
        <v>3.72</v>
      </c>
      <c r="E89" s="2">
        <v>24.24</v>
      </c>
      <c r="F89" s="2">
        <v>41.84</v>
      </c>
    </row>
    <row r="90" spans="1:6" x14ac:dyDescent="0.3">
      <c r="A90" s="95">
        <v>45061</v>
      </c>
      <c r="B90" s="96">
        <v>0.38452546296296292</v>
      </c>
      <c r="C90" s="2">
        <v>3.25</v>
      </c>
      <c r="D90" s="2">
        <v>3.72</v>
      </c>
      <c r="E90" s="2">
        <v>24.25</v>
      </c>
      <c r="F90" s="2">
        <v>41.9</v>
      </c>
    </row>
    <row r="91" spans="1:6" x14ac:dyDescent="0.3">
      <c r="A91" s="95">
        <v>45061</v>
      </c>
      <c r="B91" s="96">
        <v>0.38521990740740741</v>
      </c>
      <c r="C91" s="2">
        <v>3.25</v>
      </c>
      <c r="D91" s="2">
        <v>3.71</v>
      </c>
      <c r="E91" s="2">
        <v>24.28</v>
      </c>
      <c r="F91" s="2">
        <v>41.82</v>
      </c>
    </row>
    <row r="92" spans="1:6" x14ac:dyDescent="0.3">
      <c r="A92" s="95">
        <v>45061</v>
      </c>
      <c r="B92" s="96">
        <v>0.3859143518518518</v>
      </c>
      <c r="C92" s="2">
        <v>3.25</v>
      </c>
      <c r="D92" s="2">
        <v>3.72</v>
      </c>
      <c r="E92" s="2">
        <v>24.37</v>
      </c>
      <c r="F92" s="2">
        <v>41.72</v>
      </c>
    </row>
    <row r="93" spans="1:6" x14ac:dyDescent="0.3">
      <c r="A93" s="95">
        <v>45061</v>
      </c>
      <c r="B93" s="96">
        <v>0.3866087962962963</v>
      </c>
      <c r="C93" s="2">
        <v>3.25</v>
      </c>
      <c r="D93" s="2">
        <v>3.72</v>
      </c>
      <c r="E93" s="2">
        <v>24.35</v>
      </c>
      <c r="F93" s="2">
        <v>41.79</v>
      </c>
    </row>
    <row r="94" spans="1:6" x14ac:dyDescent="0.3">
      <c r="A94" s="95">
        <v>45061</v>
      </c>
      <c r="B94" s="96">
        <v>0.38730324074074068</v>
      </c>
      <c r="C94" s="2">
        <v>3.25</v>
      </c>
      <c r="D94" s="2">
        <v>3.71</v>
      </c>
      <c r="E94" s="2">
        <v>24.36</v>
      </c>
      <c r="F94" s="2">
        <v>41.81</v>
      </c>
    </row>
    <row r="95" spans="1:6" x14ac:dyDescent="0.3">
      <c r="A95" s="95">
        <v>45061</v>
      </c>
      <c r="B95" s="96">
        <v>0.38799768518518518</v>
      </c>
      <c r="C95" s="2">
        <v>3.25</v>
      </c>
      <c r="D95" s="2">
        <v>3.71</v>
      </c>
      <c r="E95" s="2">
        <v>24.4</v>
      </c>
      <c r="F95" s="2">
        <v>41.69</v>
      </c>
    </row>
    <row r="96" spans="1:6" x14ac:dyDescent="0.3">
      <c r="A96" s="95">
        <v>45061</v>
      </c>
      <c r="B96" s="96">
        <v>0.38869212962962968</v>
      </c>
      <c r="C96" s="2">
        <v>3.25</v>
      </c>
      <c r="D96" s="2">
        <v>3.71</v>
      </c>
      <c r="E96" s="2">
        <v>24.41</v>
      </c>
      <c r="F96" s="2">
        <v>41.63</v>
      </c>
    </row>
    <row r="97" spans="1:6" x14ac:dyDescent="0.3">
      <c r="A97" s="95">
        <v>45061</v>
      </c>
      <c r="B97" s="96">
        <v>0.38938657407407407</v>
      </c>
      <c r="C97" s="2">
        <v>3.25</v>
      </c>
      <c r="D97" s="2">
        <v>3.72</v>
      </c>
      <c r="E97" s="2">
        <v>24.4</v>
      </c>
      <c r="F97" s="2">
        <v>41.68</v>
      </c>
    </row>
    <row r="98" spans="1:6" x14ac:dyDescent="0.3">
      <c r="A98" s="95">
        <v>45061</v>
      </c>
      <c r="B98" s="96">
        <v>0.39008101851851856</v>
      </c>
      <c r="C98" s="2">
        <v>3.25</v>
      </c>
      <c r="D98" s="2">
        <v>3.71</v>
      </c>
      <c r="E98" s="2">
        <v>24.34</v>
      </c>
      <c r="F98" s="2">
        <v>41.75</v>
      </c>
    </row>
    <row r="99" spans="1:6" x14ac:dyDescent="0.3">
      <c r="A99" s="95">
        <v>45061</v>
      </c>
      <c r="B99" s="96">
        <v>0.39077546296296295</v>
      </c>
      <c r="C99" s="2">
        <v>3.25</v>
      </c>
      <c r="D99" s="2">
        <v>3.71</v>
      </c>
      <c r="E99" s="2">
        <v>24.27</v>
      </c>
      <c r="F99" s="2">
        <v>41.8</v>
      </c>
    </row>
    <row r="100" spans="1:6" x14ac:dyDescent="0.3">
      <c r="A100" s="95">
        <v>45061</v>
      </c>
      <c r="B100" s="96">
        <v>0.39146990740740745</v>
      </c>
      <c r="C100" s="2">
        <v>3.25</v>
      </c>
      <c r="D100" s="2">
        <v>3.71</v>
      </c>
      <c r="E100" s="2">
        <v>24.28</v>
      </c>
      <c r="F100" s="2">
        <v>41.84</v>
      </c>
    </row>
    <row r="101" spans="1:6" x14ac:dyDescent="0.3">
      <c r="A101" s="95">
        <v>45061</v>
      </c>
      <c r="B101" s="96">
        <v>0.39216435185185183</v>
      </c>
      <c r="C101" s="2">
        <v>3.25</v>
      </c>
      <c r="D101" s="2">
        <v>3.72</v>
      </c>
      <c r="E101" s="2">
        <v>24.34</v>
      </c>
      <c r="F101" s="2">
        <v>41.8</v>
      </c>
    </row>
    <row r="102" spans="1:6" x14ac:dyDescent="0.3">
      <c r="A102" s="95">
        <v>45061</v>
      </c>
      <c r="B102" s="96">
        <v>0.39285879629629633</v>
      </c>
      <c r="C102" s="2">
        <v>3.25</v>
      </c>
      <c r="D102" s="2">
        <v>3.72</v>
      </c>
      <c r="E102" s="2">
        <v>24.38</v>
      </c>
      <c r="F102" s="2">
        <v>41.82</v>
      </c>
    </row>
    <row r="103" spans="1:6" x14ac:dyDescent="0.3">
      <c r="A103" s="95">
        <v>45061</v>
      </c>
      <c r="B103" s="96">
        <v>0.39355324074074072</v>
      </c>
      <c r="C103" s="2">
        <v>3.25</v>
      </c>
      <c r="D103" s="2">
        <v>3.72</v>
      </c>
      <c r="E103" s="2">
        <v>24.39</v>
      </c>
      <c r="F103" s="2">
        <v>41.72</v>
      </c>
    </row>
    <row r="104" spans="1:6" x14ac:dyDescent="0.3">
      <c r="A104" s="95">
        <v>45061</v>
      </c>
      <c r="B104" s="96">
        <v>0.39424768518518521</v>
      </c>
      <c r="C104" s="2">
        <v>3.25</v>
      </c>
      <c r="D104" s="2">
        <v>3.72</v>
      </c>
      <c r="E104" s="2">
        <v>24.38</v>
      </c>
      <c r="F104" s="2">
        <v>41.72</v>
      </c>
    </row>
    <row r="105" spans="1:6" x14ac:dyDescent="0.3">
      <c r="A105" s="95">
        <v>45061</v>
      </c>
      <c r="B105" s="96">
        <v>0.3949421296296296</v>
      </c>
      <c r="C105" s="2">
        <v>3.25</v>
      </c>
      <c r="D105" s="2">
        <v>3.71</v>
      </c>
      <c r="E105" s="2">
        <v>24.37</v>
      </c>
      <c r="F105" s="2">
        <v>41.74</v>
      </c>
    </row>
    <row r="106" spans="1:6" x14ac:dyDescent="0.3">
      <c r="A106" s="95">
        <v>45061</v>
      </c>
      <c r="B106" s="96">
        <v>0.3956365740740741</v>
      </c>
      <c r="C106" s="2">
        <v>3.25</v>
      </c>
      <c r="D106" s="2">
        <v>3.72</v>
      </c>
      <c r="E106" s="2">
        <v>24.32</v>
      </c>
      <c r="F106" s="2">
        <v>41.75</v>
      </c>
    </row>
    <row r="107" spans="1:6" x14ac:dyDescent="0.3">
      <c r="A107" s="95">
        <v>45061</v>
      </c>
      <c r="B107" s="96">
        <v>0.39633101851851849</v>
      </c>
      <c r="C107" s="2">
        <v>3.25</v>
      </c>
      <c r="D107" s="2">
        <v>3.71</v>
      </c>
      <c r="E107" s="2">
        <v>24.33</v>
      </c>
      <c r="F107" s="2">
        <v>41.7</v>
      </c>
    </row>
    <row r="108" spans="1:6" x14ac:dyDescent="0.3">
      <c r="A108" s="95">
        <v>45061</v>
      </c>
      <c r="B108" s="96">
        <v>0.39702546296296298</v>
      </c>
      <c r="C108" s="2">
        <v>3.25</v>
      </c>
      <c r="D108" s="2">
        <v>3.71</v>
      </c>
      <c r="E108" s="2">
        <v>24.32</v>
      </c>
      <c r="F108" s="2">
        <v>41.67</v>
      </c>
    </row>
    <row r="109" spans="1:6" x14ac:dyDescent="0.3">
      <c r="A109" s="95">
        <v>45061</v>
      </c>
      <c r="B109" s="96">
        <v>0.39771990740740742</v>
      </c>
      <c r="C109" s="2">
        <v>3.25</v>
      </c>
      <c r="D109" s="2">
        <v>3.71</v>
      </c>
      <c r="E109" s="2">
        <v>24.37</v>
      </c>
      <c r="F109" s="2">
        <v>41.63</v>
      </c>
    </row>
    <row r="110" spans="1:6" x14ac:dyDescent="0.3">
      <c r="A110" s="95">
        <v>45061</v>
      </c>
      <c r="B110" s="96">
        <v>0.39841435185185187</v>
      </c>
      <c r="C110" s="2">
        <v>3.25</v>
      </c>
      <c r="D110" s="2">
        <v>3.71</v>
      </c>
      <c r="E110" s="2">
        <v>24.35</v>
      </c>
      <c r="F110" s="2">
        <v>41.64</v>
      </c>
    </row>
    <row r="111" spans="1:6" x14ac:dyDescent="0.3">
      <c r="A111" s="95">
        <v>45061</v>
      </c>
      <c r="B111" s="96">
        <v>0.39910879629629631</v>
      </c>
      <c r="C111" s="2">
        <v>3.25</v>
      </c>
      <c r="D111" s="2">
        <v>3.71</v>
      </c>
      <c r="E111" s="2">
        <v>24.35</v>
      </c>
      <c r="F111" s="2">
        <v>41.63</v>
      </c>
    </row>
    <row r="112" spans="1:6" x14ac:dyDescent="0.3">
      <c r="A112" s="95">
        <v>45061</v>
      </c>
      <c r="B112" s="96">
        <v>0.39980324074074075</v>
      </c>
      <c r="C112" s="2">
        <v>3.25</v>
      </c>
      <c r="D112" s="2">
        <v>3.72</v>
      </c>
      <c r="E112" s="2">
        <v>24.33</v>
      </c>
      <c r="F112" s="2">
        <v>41.74</v>
      </c>
    </row>
    <row r="113" spans="1:6" x14ac:dyDescent="0.3">
      <c r="A113" s="95">
        <v>45061</v>
      </c>
      <c r="B113" s="96">
        <v>0.40049768518518519</v>
      </c>
      <c r="C113" s="2">
        <v>3.25</v>
      </c>
      <c r="D113" s="2">
        <v>3.71</v>
      </c>
      <c r="E113" s="2">
        <v>24.36</v>
      </c>
      <c r="F113" s="2">
        <v>41.71</v>
      </c>
    </row>
    <row r="114" spans="1:6" x14ac:dyDescent="0.3">
      <c r="A114" s="95">
        <v>45061</v>
      </c>
      <c r="B114" s="96">
        <v>0.40119212962962963</v>
      </c>
      <c r="C114" s="2">
        <v>3.25</v>
      </c>
      <c r="D114" s="2">
        <v>3.71</v>
      </c>
      <c r="E114" s="2">
        <v>24.36</v>
      </c>
      <c r="F114" s="2">
        <v>41.73</v>
      </c>
    </row>
    <row r="115" spans="1:6" x14ac:dyDescent="0.3">
      <c r="A115" s="95">
        <v>45061</v>
      </c>
      <c r="B115" s="96">
        <v>0.40188657407407408</v>
      </c>
      <c r="C115" s="2">
        <v>3.25</v>
      </c>
      <c r="D115" s="2">
        <v>3.72</v>
      </c>
      <c r="E115" s="2">
        <v>24.37</v>
      </c>
      <c r="F115" s="2">
        <v>41.66</v>
      </c>
    </row>
    <row r="116" spans="1:6" x14ac:dyDescent="0.3">
      <c r="A116" s="95">
        <v>45061</v>
      </c>
      <c r="B116" s="96">
        <v>0.40258101851851852</v>
      </c>
      <c r="C116" s="2">
        <v>3.25</v>
      </c>
      <c r="D116" s="2">
        <v>3.71</v>
      </c>
      <c r="E116" s="2">
        <v>24.33</v>
      </c>
      <c r="F116" s="2">
        <v>41.66</v>
      </c>
    </row>
    <row r="117" spans="1:6" x14ac:dyDescent="0.3">
      <c r="A117" s="95">
        <v>45061</v>
      </c>
      <c r="B117" s="96">
        <v>0.40327546296296296</v>
      </c>
      <c r="C117" s="2">
        <v>3.25</v>
      </c>
      <c r="D117" s="2">
        <v>3.71</v>
      </c>
      <c r="E117" s="2">
        <v>24.35</v>
      </c>
      <c r="F117" s="2">
        <v>41.65</v>
      </c>
    </row>
    <row r="118" spans="1:6" x14ac:dyDescent="0.3">
      <c r="A118" s="95">
        <v>45061</v>
      </c>
      <c r="B118" s="96">
        <v>0.4039699074074074</v>
      </c>
      <c r="C118" s="2">
        <v>3.25</v>
      </c>
      <c r="D118" s="2">
        <v>3.71</v>
      </c>
      <c r="E118" s="2">
        <v>24.36</v>
      </c>
      <c r="F118" s="2">
        <v>41.65</v>
      </c>
    </row>
    <row r="119" spans="1:6" x14ac:dyDescent="0.3">
      <c r="A119" s="95">
        <v>45061</v>
      </c>
      <c r="B119" s="96">
        <v>0.40466435185185184</v>
      </c>
      <c r="C119" s="2">
        <v>3.25</v>
      </c>
      <c r="D119" s="2">
        <v>3.71</v>
      </c>
      <c r="E119" s="2">
        <v>24.4</v>
      </c>
      <c r="F119" s="2">
        <v>41.58</v>
      </c>
    </row>
    <row r="120" spans="1:6" x14ac:dyDescent="0.3">
      <c r="A120" s="95">
        <v>45061</v>
      </c>
      <c r="B120" s="96">
        <v>0.40535879629629629</v>
      </c>
      <c r="C120" s="2">
        <v>3.25</v>
      </c>
      <c r="D120" s="2">
        <v>3.71</v>
      </c>
      <c r="E120" s="2">
        <v>24.34</v>
      </c>
      <c r="F120" s="2">
        <v>41.61</v>
      </c>
    </row>
    <row r="121" spans="1:6" x14ac:dyDescent="0.3">
      <c r="A121" s="95">
        <v>45061</v>
      </c>
      <c r="B121" s="96">
        <v>0.40605324074074073</v>
      </c>
      <c r="C121" s="2">
        <v>3.25</v>
      </c>
      <c r="D121" s="2">
        <v>3.71</v>
      </c>
      <c r="E121" s="2">
        <v>24.35</v>
      </c>
      <c r="F121" s="2">
        <v>41.6</v>
      </c>
    </row>
    <row r="122" spans="1:6" x14ac:dyDescent="0.3">
      <c r="A122" s="95">
        <v>45061</v>
      </c>
      <c r="B122" s="96">
        <v>0.40674768518518517</v>
      </c>
      <c r="C122" s="2">
        <v>3.25</v>
      </c>
      <c r="D122" s="2">
        <v>3.71</v>
      </c>
      <c r="E122" s="2">
        <v>24.36</v>
      </c>
      <c r="F122" s="2">
        <v>41.59</v>
      </c>
    </row>
    <row r="123" spans="1:6" x14ac:dyDescent="0.3">
      <c r="A123" s="95">
        <v>45061</v>
      </c>
      <c r="B123" s="96">
        <v>0.40744212962962961</v>
      </c>
      <c r="C123" s="2">
        <v>3.25</v>
      </c>
      <c r="D123" s="2">
        <v>3.72</v>
      </c>
      <c r="E123" s="2">
        <v>24.37</v>
      </c>
      <c r="F123" s="2">
        <v>41.61</v>
      </c>
    </row>
    <row r="124" spans="1:6" x14ac:dyDescent="0.3">
      <c r="A124" s="95">
        <v>45061</v>
      </c>
      <c r="B124" s="96">
        <v>0.40813657407407411</v>
      </c>
      <c r="C124" s="2">
        <v>3.25</v>
      </c>
      <c r="D124" s="2">
        <v>3.72</v>
      </c>
      <c r="E124" s="2">
        <v>24.36</v>
      </c>
      <c r="F124" s="2">
        <v>41.63</v>
      </c>
    </row>
    <row r="125" spans="1:6" x14ac:dyDescent="0.3">
      <c r="A125" s="95">
        <v>45061</v>
      </c>
      <c r="B125" s="96">
        <v>0.4088310185185185</v>
      </c>
      <c r="C125" s="2">
        <v>3.25</v>
      </c>
      <c r="D125" s="2">
        <v>3.71</v>
      </c>
      <c r="E125" s="2">
        <v>24.34</v>
      </c>
      <c r="F125" s="2">
        <v>41.65</v>
      </c>
    </row>
    <row r="126" spans="1:6" x14ac:dyDescent="0.3">
      <c r="A126" s="95">
        <v>45061</v>
      </c>
      <c r="B126" s="96">
        <v>0.40952546296296299</v>
      </c>
      <c r="C126" s="2">
        <v>3.25</v>
      </c>
      <c r="D126" s="2">
        <v>3.72</v>
      </c>
      <c r="E126" s="2">
        <v>24.35</v>
      </c>
      <c r="F126" s="2">
        <v>41.6</v>
      </c>
    </row>
    <row r="127" spans="1:6" x14ac:dyDescent="0.3">
      <c r="A127" s="95">
        <v>45061</v>
      </c>
      <c r="B127" s="96">
        <v>0.41021990740740738</v>
      </c>
      <c r="C127" s="2">
        <v>3.25</v>
      </c>
      <c r="D127" s="2">
        <v>3.71</v>
      </c>
      <c r="E127" s="2">
        <v>24.37</v>
      </c>
      <c r="F127" s="2">
        <v>41.61</v>
      </c>
    </row>
    <row r="128" spans="1:6" x14ac:dyDescent="0.3">
      <c r="A128" s="95">
        <v>45061</v>
      </c>
      <c r="B128" s="96">
        <v>0.41091435185185188</v>
      </c>
      <c r="C128" s="2">
        <v>3.25</v>
      </c>
      <c r="D128" s="2">
        <v>3.71</v>
      </c>
      <c r="E128" s="2">
        <v>24.39</v>
      </c>
      <c r="F128" s="2">
        <v>41.63</v>
      </c>
    </row>
    <row r="129" spans="1:6" x14ac:dyDescent="0.3">
      <c r="A129" s="95">
        <v>45061</v>
      </c>
      <c r="B129" s="96">
        <v>0.41160879629629626</v>
      </c>
      <c r="C129" s="2">
        <v>3.25</v>
      </c>
      <c r="D129" s="2">
        <v>3.71</v>
      </c>
      <c r="E129" s="2">
        <v>24.34</v>
      </c>
      <c r="F129" s="2">
        <v>41.69</v>
      </c>
    </row>
    <row r="130" spans="1:6" x14ac:dyDescent="0.3">
      <c r="A130" s="95">
        <v>45061</v>
      </c>
      <c r="B130" s="96">
        <v>0.41230324074074076</v>
      </c>
      <c r="C130" s="2">
        <v>3.25</v>
      </c>
      <c r="D130" s="2">
        <v>3.72</v>
      </c>
      <c r="E130" s="2">
        <v>24.33</v>
      </c>
      <c r="F130" s="2">
        <v>41.69</v>
      </c>
    </row>
    <row r="131" spans="1:6" x14ac:dyDescent="0.3">
      <c r="A131" s="95">
        <v>45061</v>
      </c>
      <c r="B131" s="96">
        <v>0.41299768518518515</v>
      </c>
      <c r="C131" s="2">
        <v>3.25</v>
      </c>
      <c r="D131" s="2">
        <v>3.71</v>
      </c>
      <c r="E131" s="2">
        <v>24.34</v>
      </c>
      <c r="F131" s="2">
        <v>41.7</v>
      </c>
    </row>
    <row r="132" spans="1:6" x14ac:dyDescent="0.3">
      <c r="A132" s="95">
        <v>45061</v>
      </c>
      <c r="B132" s="96">
        <v>0.41369212962962965</v>
      </c>
      <c r="C132" s="2">
        <v>3.25</v>
      </c>
      <c r="D132" s="2">
        <v>3.72</v>
      </c>
      <c r="E132" s="2">
        <v>24.32</v>
      </c>
      <c r="F132" s="2">
        <v>41.69</v>
      </c>
    </row>
    <row r="133" spans="1:6" x14ac:dyDescent="0.3">
      <c r="A133" s="95">
        <v>45061</v>
      </c>
      <c r="B133" s="96">
        <v>0.41438657407407403</v>
      </c>
      <c r="C133" s="2">
        <v>3.25</v>
      </c>
      <c r="D133" s="2">
        <v>3.72</v>
      </c>
      <c r="E133" s="2">
        <v>24.37</v>
      </c>
      <c r="F133" s="2">
        <v>41.69</v>
      </c>
    </row>
    <row r="134" spans="1:6" x14ac:dyDescent="0.3">
      <c r="A134" s="95">
        <v>45061</v>
      </c>
      <c r="B134" s="96">
        <v>0.41508101851851853</v>
      </c>
      <c r="C134" s="2">
        <v>3.25</v>
      </c>
      <c r="D134" s="2">
        <v>3.72</v>
      </c>
      <c r="E134" s="2">
        <v>24.34</v>
      </c>
      <c r="F134" s="2">
        <v>41.7</v>
      </c>
    </row>
    <row r="135" spans="1:6" x14ac:dyDescent="0.3">
      <c r="A135" s="95">
        <v>45061</v>
      </c>
      <c r="B135" s="96">
        <v>0.41577546296296292</v>
      </c>
      <c r="C135" s="2">
        <v>3.25</v>
      </c>
      <c r="D135" s="2">
        <v>3.72</v>
      </c>
      <c r="E135" s="2">
        <v>24.38</v>
      </c>
      <c r="F135" s="2">
        <v>41.59</v>
      </c>
    </row>
    <row r="136" spans="1:6" x14ac:dyDescent="0.3">
      <c r="A136" s="95">
        <v>45061</v>
      </c>
      <c r="B136" s="96">
        <v>0.41646990740740741</v>
      </c>
      <c r="C136" s="2">
        <v>3.25</v>
      </c>
      <c r="D136" s="2">
        <v>3.72</v>
      </c>
      <c r="E136" s="2">
        <v>24.36</v>
      </c>
      <c r="F136" s="2">
        <v>41.62</v>
      </c>
    </row>
    <row r="137" spans="1:6" x14ac:dyDescent="0.3">
      <c r="A137" s="95">
        <v>45061</v>
      </c>
      <c r="B137" s="96">
        <v>0.4171643518518518</v>
      </c>
      <c r="C137" s="2">
        <v>3.25</v>
      </c>
      <c r="D137" s="2">
        <v>3.71</v>
      </c>
      <c r="E137" s="2">
        <v>24.38</v>
      </c>
      <c r="F137" s="2">
        <v>41.52</v>
      </c>
    </row>
    <row r="138" spans="1:6" x14ac:dyDescent="0.3">
      <c r="A138" s="95">
        <v>45061</v>
      </c>
      <c r="B138" s="96">
        <v>0.4178587962962963</v>
      </c>
      <c r="C138" s="2">
        <v>3.25</v>
      </c>
      <c r="D138" s="2">
        <v>3.71</v>
      </c>
      <c r="E138" s="2">
        <v>24.4</v>
      </c>
      <c r="F138" s="2">
        <v>41.47</v>
      </c>
    </row>
    <row r="139" spans="1:6" x14ac:dyDescent="0.3">
      <c r="A139" s="95">
        <v>45061</v>
      </c>
      <c r="B139" s="96">
        <v>0.4185532407407408</v>
      </c>
      <c r="C139" s="2">
        <v>3.25</v>
      </c>
      <c r="D139" s="2">
        <v>3.71</v>
      </c>
      <c r="E139" s="2">
        <v>24.37</v>
      </c>
      <c r="F139" s="2">
        <v>41.48</v>
      </c>
    </row>
    <row r="140" spans="1:6" x14ac:dyDescent="0.3">
      <c r="A140" s="95">
        <v>45061</v>
      </c>
      <c r="B140" s="96">
        <v>0.41924768518518518</v>
      </c>
      <c r="C140" s="2">
        <v>3.25</v>
      </c>
      <c r="D140" s="2">
        <v>3.71</v>
      </c>
      <c r="E140" s="2">
        <v>24.35</v>
      </c>
      <c r="F140" s="2">
        <v>41.65</v>
      </c>
    </row>
    <row r="141" spans="1:6" x14ac:dyDescent="0.3">
      <c r="A141" s="95">
        <v>45061</v>
      </c>
      <c r="B141" s="96">
        <v>0.41994212962962968</v>
      </c>
      <c r="C141" s="2">
        <v>3.25</v>
      </c>
      <c r="D141" s="2">
        <v>3.71</v>
      </c>
      <c r="E141" s="2">
        <v>24.31</v>
      </c>
      <c r="F141" s="2">
        <v>41.74</v>
      </c>
    </row>
    <row r="142" spans="1:6" x14ac:dyDescent="0.3">
      <c r="A142" s="95">
        <v>45061</v>
      </c>
      <c r="B142" s="96">
        <v>0.42063657407407407</v>
      </c>
      <c r="C142" s="2">
        <v>3.25</v>
      </c>
      <c r="D142" s="2">
        <v>3.71</v>
      </c>
      <c r="E142" s="2">
        <v>24.38</v>
      </c>
      <c r="F142" s="2">
        <v>41.59</v>
      </c>
    </row>
    <row r="143" spans="1:6" x14ac:dyDescent="0.3">
      <c r="A143" s="95">
        <v>45061</v>
      </c>
      <c r="B143" s="96">
        <v>0.42133101851851856</v>
      </c>
      <c r="C143" s="2">
        <v>3.25</v>
      </c>
      <c r="D143" s="2">
        <v>3.72</v>
      </c>
      <c r="E143" s="2">
        <v>24.4</v>
      </c>
      <c r="F143" s="2">
        <v>41.55</v>
      </c>
    </row>
    <row r="144" spans="1:6" x14ac:dyDescent="0.3">
      <c r="A144" s="95">
        <v>45061</v>
      </c>
      <c r="B144" s="96">
        <v>0.42202546296296295</v>
      </c>
      <c r="C144" s="2">
        <v>3.25</v>
      </c>
      <c r="D144" s="2">
        <v>3.72</v>
      </c>
      <c r="E144" s="2">
        <v>24.38</v>
      </c>
      <c r="F144" s="2">
        <v>41.57</v>
      </c>
    </row>
    <row r="145" spans="1:6" x14ac:dyDescent="0.3">
      <c r="A145" s="95">
        <v>45061</v>
      </c>
      <c r="B145" s="96">
        <v>0.42271990740740745</v>
      </c>
      <c r="C145" s="2">
        <v>3.25</v>
      </c>
      <c r="D145" s="2">
        <v>3.72</v>
      </c>
      <c r="E145" s="2">
        <v>24.37</v>
      </c>
      <c r="F145" s="2">
        <v>41.48</v>
      </c>
    </row>
    <row r="146" spans="1:6" x14ac:dyDescent="0.3">
      <c r="A146" s="95">
        <v>45061</v>
      </c>
      <c r="B146" s="96">
        <v>0.42341435185185183</v>
      </c>
      <c r="C146" s="2">
        <v>3.25</v>
      </c>
      <c r="D146" s="2">
        <v>3.72</v>
      </c>
      <c r="E146" s="2">
        <v>24.38</v>
      </c>
      <c r="F146" s="2">
        <v>41.46</v>
      </c>
    </row>
    <row r="147" spans="1:6" x14ac:dyDescent="0.3">
      <c r="A147" s="95">
        <v>45061</v>
      </c>
      <c r="B147" s="96">
        <v>0.42410879629629633</v>
      </c>
      <c r="C147" s="2">
        <v>3.25</v>
      </c>
      <c r="D147" s="2">
        <v>3.71</v>
      </c>
      <c r="E147" s="2">
        <v>24.38</v>
      </c>
      <c r="F147" s="2">
        <v>41.47</v>
      </c>
    </row>
    <row r="148" spans="1:6" x14ac:dyDescent="0.3">
      <c r="A148" s="95">
        <v>45061</v>
      </c>
      <c r="B148" s="96">
        <v>0.42480324074074072</v>
      </c>
      <c r="C148" s="2">
        <v>3.25</v>
      </c>
      <c r="D148" s="2">
        <v>3.72</v>
      </c>
      <c r="E148" s="2">
        <v>24.38</v>
      </c>
      <c r="F148" s="2">
        <v>41.51</v>
      </c>
    </row>
    <row r="149" spans="1:6" x14ac:dyDescent="0.3">
      <c r="A149" s="95">
        <v>45061</v>
      </c>
      <c r="B149" s="96">
        <v>0.42549768518518521</v>
      </c>
      <c r="C149" s="2">
        <v>3.25</v>
      </c>
      <c r="D149" s="2">
        <v>3.71</v>
      </c>
      <c r="E149" s="2">
        <v>24.4</v>
      </c>
      <c r="F149" s="2">
        <v>41.5</v>
      </c>
    </row>
    <row r="150" spans="1:6" x14ac:dyDescent="0.3">
      <c r="A150" s="95">
        <v>45061</v>
      </c>
      <c r="B150" s="96">
        <v>0.4261921296296296</v>
      </c>
      <c r="C150" s="2">
        <v>3.25</v>
      </c>
      <c r="D150" s="2">
        <v>3.72</v>
      </c>
      <c r="E150" s="2">
        <v>24.39</v>
      </c>
      <c r="F150" s="2">
        <v>41.44</v>
      </c>
    </row>
    <row r="151" spans="1:6" x14ac:dyDescent="0.3">
      <c r="A151" s="95">
        <v>45061</v>
      </c>
      <c r="B151" s="96">
        <v>0.4268865740740741</v>
      </c>
      <c r="C151" s="2">
        <v>3.25</v>
      </c>
      <c r="D151" s="2">
        <v>3.72</v>
      </c>
      <c r="E151" s="2">
        <v>24.35</v>
      </c>
      <c r="F151" s="2">
        <v>41.41</v>
      </c>
    </row>
    <row r="152" spans="1:6" x14ac:dyDescent="0.3">
      <c r="A152" s="95">
        <v>45061</v>
      </c>
      <c r="B152" s="96">
        <v>0.42758101851851849</v>
      </c>
      <c r="C152" s="2">
        <v>3.25</v>
      </c>
      <c r="D152" s="2">
        <v>3.71</v>
      </c>
      <c r="E152" s="2">
        <v>24.33</v>
      </c>
      <c r="F152" s="2">
        <v>41.44</v>
      </c>
    </row>
    <row r="153" spans="1:6" x14ac:dyDescent="0.3">
      <c r="A153" s="95">
        <v>45061</v>
      </c>
      <c r="B153" s="96">
        <v>0.42827546296296298</v>
      </c>
      <c r="C153" s="2">
        <v>3.25</v>
      </c>
      <c r="D153" s="2">
        <v>3.71</v>
      </c>
      <c r="E153" s="2">
        <v>24.36</v>
      </c>
      <c r="F153" s="2">
        <v>41.48</v>
      </c>
    </row>
    <row r="154" spans="1:6" x14ac:dyDescent="0.3">
      <c r="A154" s="95">
        <v>45061</v>
      </c>
      <c r="B154" s="96">
        <v>0.42896990740740737</v>
      </c>
      <c r="C154" s="2">
        <v>3.25</v>
      </c>
      <c r="D154" s="2">
        <v>3.71</v>
      </c>
      <c r="E154" s="2">
        <v>24.38</v>
      </c>
      <c r="F154" s="2">
        <v>41.5</v>
      </c>
    </row>
    <row r="155" spans="1:6" x14ac:dyDescent="0.3">
      <c r="A155" s="95">
        <v>45061</v>
      </c>
      <c r="B155" s="96">
        <v>0.42966435185185187</v>
      </c>
      <c r="C155" s="2">
        <v>3.25</v>
      </c>
      <c r="D155" s="2">
        <v>3.71</v>
      </c>
      <c r="E155" s="2">
        <v>24.37</v>
      </c>
      <c r="F155" s="2">
        <v>41.43</v>
      </c>
    </row>
    <row r="156" spans="1:6" x14ac:dyDescent="0.3">
      <c r="A156" s="95">
        <v>45061</v>
      </c>
      <c r="B156" s="96">
        <v>0.43035879629629631</v>
      </c>
      <c r="C156" s="2">
        <v>3.25</v>
      </c>
      <c r="D156" s="2">
        <v>3.71</v>
      </c>
      <c r="E156" s="2">
        <v>24.33</v>
      </c>
      <c r="F156" s="2">
        <v>41.4</v>
      </c>
    </row>
    <row r="157" spans="1:6" x14ac:dyDescent="0.3">
      <c r="A157" s="95">
        <v>45061</v>
      </c>
      <c r="B157" s="96">
        <v>0.43105324074074075</v>
      </c>
      <c r="C157" s="2">
        <v>3.25</v>
      </c>
      <c r="D157" s="2">
        <v>3.71</v>
      </c>
      <c r="E157" s="2">
        <v>24.34</v>
      </c>
      <c r="F157" s="2">
        <v>41.36</v>
      </c>
    </row>
    <row r="158" spans="1:6" x14ac:dyDescent="0.3">
      <c r="A158" s="95">
        <v>45061</v>
      </c>
      <c r="B158" s="96">
        <v>0.43174768518518519</v>
      </c>
      <c r="C158" s="2">
        <v>3.25</v>
      </c>
      <c r="D158" s="2">
        <v>3.71</v>
      </c>
      <c r="E158" s="2">
        <v>24.34</v>
      </c>
      <c r="F158" s="2">
        <v>41.35</v>
      </c>
    </row>
    <row r="159" spans="1:6" x14ac:dyDescent="0.3">
      <c r="A159" s="95">
        <v>45061</v>
      </c>
      <c r="B159" s="96">
        <v>0.43244212962962963</v>
      </c>
      <c r="C159" s="2">
        <v>3.25</v>
      </c>
      <c r="D159" s="2">
        <v>3.71</v>
      </c>
      <c r="E159" s="2">
        <v>24.33</v>
      </c>
      <c r="F159" s="2">
        <v>41.48</v>
      </c>
    </row>
    <row r="160" spans="1:6" x14ac:dyDescent="0.3">
      <c r="A160" s="95">
        <v>45061</v>
      </c>
      <c r="B160" s="96">
        <v>0.43313657407407408</v>
      </c>
      <c r="C160" s="2">
        <v>3.25</v>
      </c>
      <c r="D160" s="2">
        <v>3.71</v>
      </c>
      <c r="E160" s="2">
        <v>24.34</v>
      </c>
      <c r="F160" s="2">
        <v>41.6</v>
      </c>
    </row>
    <row r="161" spans="1:6" x14ac:dyDescent="0.3">
      <c r="A161" s="95">
        <v>45061</v>
      </c>
      <c r="B161" s="96">
        <v>0.43383101851851852</v>
      </c>
      <c r="C161" s="2">
        <v>3.25</v>
      </c>
      <c r="D161" s="2">
        <v>3.71</v>
      </c>
      <c r="E161" s="2">
        <v>24.32</v>
      </c>
      <c r="F161" s="2">
        <v>41.62</v>
      </c>
    </row>
    <row r="162" spans="1:6" x14ac:dyDescent="0.3">
      <c r="A162" s="95">
        <v>45061</v>
      </c>
      <c r="B162" s="96">
        <v>0.43452546296296296</v>
      </c>
      <c r="C162" s="2">
        <v>3.25</v>
      </c>
      <c r="D162" s="2">
        <v>3.71</v>
      </c>
      <c r="E162" s="2">
        <v>24.31</v>
      </c>
      <c r="F162" s="2">
        <v>41.65</v>
      </c>
    </row>
    <row r="163" spans="1:6" x14ac:dyDescent="0.3">
      <c r="A163" s="95">
        <v>45061</v>
      </c>
      <c r="B163" s="96">
        <v>0.4352199074074074</v>
      </c>
      <c r="C163" s="2">
        <v>3.25</v>
      </c>
      <c r="D163" s="2">
        <v>3.71</v>
      </c>
      <c r="E163" s="2">
        <v>24.34</v>
      </c>
      <c r="F163" s="2">
        <v>41.58</v>
      </c>
    </row>
    <row r="164" spans="1:6" x14ac:dyDescent="0.3">
      <c r="A164" s="95">
        <v>45061</v>
      </c>
      <c r="B164" s="96">
        <v>0.43591435185185184</v>
      </c>
      <c r="C164" s="2">
        <v>3.25</v>
      </c>
      <c r="D164" s="2">
        <v>3.72</v>
      </c>
      <c r="E164" s="2">
        <v>24.34</v>
      </c>
      <c r="F164" s="2">
        <v>41.54</v>
      </c>
    </row>
    <row r="165" spans="1:6" x14ac:dyDescent="0.3">
      <c r="A165" s="95">
        <v>45061</v>
      </c>
      <c r="B165" s="96">
        <v>0.43660879629629629</v>
      </c>
      <c r="C165" s="2">
        <v>3.25</v>
      </c>
      <c r="D165" s="2">
        <v>3.71</v>
      </c>
      <c r="E165" s="2">
        <v>24.33</v>
      </c>
      <c r="F165" s="2">
        <v>41.58</v>
      </c>
    </row>
    <row r="166" spans="1:6" x14ac:dyDescent="0.3">
      <c r="A166" s="95">
        <v>45061</v>
      </c>
      <c r="B166" s="96">
        <v>0.43730324074074073</v>
      </c>
      <c r="C166" s="2">
        <v>3.25</v>
      </c>
      <c r="D166" s="2">
        <v>3.71</v>
      </c>
      <c r="E166" s="2">
        <v>24.36</v>
      </c>
      <c r="F166" s="2">
        <v>41.53</v>
      </c>
    </row>
    <row r="167" spans="1:6" x14ac:dyDescent="0.3">
      <c r="A167" s="95">
        <v>45061</v>
      </c>
      <c r="B167" s="96">
        <v>0.43799768518518517</v>
      </c>
      <c r="C167" s="2">
        <v>3.25</v>
      </c>
      <c r="D167" s="2">
        <v>3.71</v>
      </c>
      <c r="E167" s="2">
        <v>24.32</v>
      </c>
      <c r="F167" s="2">
        <v>41.52</v>
      </c>
    </row>
    <row r="168" spans="1:6" x14ac:dyDescent="0.3">
      <c r="A168" s="95">
        <v>45061</v>
      </c>
      <c r="B168" s="96">
        <v>0.43869212962962961</v>
      </c>
      <c r="C168" s="2">
        <v>3.25</v>
      </c>
      <c r="D168" s="2">
        <v>3.71</v>
      </c>
      <c r="E168" s="2">
        <v>24.34</v>
      </c>
      <c r="F168" s="2">
        <v>41.51</v>
      </c>
    </row>
    <row r="169" spans="1:6" x14ac:dyDescent="0.3">
      <c r="A169" s="95">
        <v>45061</v>
      </c>
      <c r="B169" s="96">
        <v>0.43938657407407411</v>
      </c>
      <c r="C169" s="2">
        <v>3.25</v>
      </c>
      <c r="D169" s="2">
        <v>3.71</v>
      </c>
      <c r="E169" s="2">
        <v>24.36</v>
      </c>
      <c r="F169" s="2">
        <v>41.58</v>
      </c>
    </row>
    <row r="170" spans="1:6" x14ac:dyDescent="0.3">
      <c r="A170" s="95">
        <v>45061</v>
      </c>
      <c r="B170" s="96">
        <v>0.4400810185185185</v>
      </c>
      <c r="C170" s="2">
        <v>3.25</v>
      </c>
      <c r="D170" s="2">
        <v>3.71</v>
      </c>
      <c r="E170" s="2">
        <v>24.29</v>
      </c>
      <c r="F170" s="2">
        <v>41.64</v>
      </c>
    </row>
    <row r="171" spans="1:6" x14ac:dyDescent="0.3">
      <c r="A171" s="95">
        <v>45061</v>
      </c>
      <c r="B171" s="96">
        <v>0.44077546296296299</v>
      </c>
      <c r="C171" s="2">
        <v>3.25</v>
      </c>
      <c r="D171" s="2">
        <v>3.71</v>
      </c>
      <c r="E171" s="2">
        <v>24.3</v>
      </c>
      <c r="F171" s="2">
        <v>41.65</v>
      </c>
    </row>
    <row r="172" spans="1:6" x14ac:dyDescent="0.3">
      <c r="A172" s="95">
        <v>45061</v>
      </c>
      <c r="B172" s="96">
        <v>0.44146990740740738</v>
      </c>
      <c r="C172" s="2">
        <v>3.25</v>
      </c>
      <c r="D172" s="2">
        <v>3.71</v>
      </c>
      <c r="E172" s="2">
        <v>24.3</v>
      </c>
      <c r="F172" s="2">
        <v>41.62</v>
      </c>
    </row>
    <row r="173" spans="1:6" x14ac:dyDescent="0.3">
      <c r="A173" s="95">
        <v>45061</v>
      </c>
      <c r="B173" s="96">
        <v>0.44216435185185188</v>
      </c>
      <c r="C173" s="2">
        <v>3.25</v>
      </c>
      <c r="D173" s="2">
        <v>3.71</v>
      </c>
      <c r="E173" s="2">
        <v>24.3</v>
      </c>
      <c r="F173" s="2">
        <v>41.63</v>
      </c>
    </row>
    <row r="174" spans="1:6" x14ac:dyDescent="0.3">
      <c r="A174" s="95">
        <v>45061</v>
      </c>
      <c r="B174" s="96">
        <v>0.44285879629629626</v>
      </c>
      <c r="C174" s="2">
        <v>3.25</v>
      </c>
      <c r="D174" s="2">
        <v>3.71</v>
      </c>
      <c r="E174" s="2">
        <v>24.34</v>
      </c>
      <c r="F174" s="2">
        <v>41.63</v>
      </c>
    </row>
    <row r="175" spans="1:6" x14ac:dyDescent="0.3">
      <c r="A175" s="95">
        <v>45061</v>
      </c>
      <c r="B175" s="96">
        <v>0.44355324074074076</v>
      </c>
      <c r="C175" s="2">
        <v>3.25</v>
      </c>
      <c r="D175" s="2">
        <v>3.71</v>
      </c>
      <c r="E175" s="2">
        <v>24.35</v>
      </c>
      <c r="F175" s="2">
        <v>41.62</v>
      </c>
    </row>
    <row r="176" spans="1:6" x14ac:dyDescent="0.3">
      <c r="A176" s="95">
        <v>45061</v>
      </c>
      <c r="B176" s="96">
        <v>0.44424768518518515</v>
      </c>
      <c r="C176" s="2">
        <v>3.25</v>
      </c>
      <c r="D176" s="2">
        <v>3.71</v>
      </c>
      <c r="E176" s="2">
        <v>24.34</v>
      </c>
      <c r="F176" s="2">
        <v>41.6</v>
      </c>
    </row>
    <row r="177" spans="1:6" x14ac:dyDescent="0.3">
      <c r="A177" s="95">
        <v>45061</v>
      </c>
      <c r="B177" s="96">
        <v>0.44494212962962965</v>
      </c>
      <c r="C177" s="2">
        <v>3.25</v>
      </c>
      <c r="D177" s="2">
        <v>3.71</v>
      </c>
      <c r="E177" s="2">
        <v>24.32</v>
      </c>
      <c r="F177" s="2">
        <v>41.62</v>
      </c>
    </row>
    <row r="178" spans="1:6" x14ac:dyDescent="0.3">
      <c r="A178" s="95">
        <v>45061</v>
      </c>
      <c r="B178" s="96">
        <v>0.44563657407407403</v>
      </c>
      <c r="C178" s="2">
        <v>3.25</v>
      </c>
      <c r="D178" s="2">
        <v>3.71</v>
      </c>
      <c r="E178" s="2">
        <v>24.31</v>
      </c>
      <c r="F178" s="2">
        <v>41.63</v>
      </c>
    </row>
    <row r="179" spans="1:6" x14ac:dyDescent="0.3">
      <c r="A179" s="95">
        <v>45061</v>
      </c>
      <c r="B179" s="96">
        <v>0.44633101851851853</v>
      </c>
      <c r="C179" s="2">
        <v>3.25</v>
      </c>
      <c r="D179" s="2">
        <v>3.71</v>
      </c>
      <c r="E179" s="2">
        <v>24.31</v>
      </c>
      <c r="F179" s="2">
        <v>41.65</v>
      </c>
    </row>
    <row r="180" spans="1:6" x14ac:dyDescent="0.3">
      <c r="A180" s="95">
        <v>45061</v>
      </c>
      <c r="B180" s="96">
        <v>0.44702546296296292</v>
      </c>
      <c r="C180" s="2">
        <v>3.25</v>
      </c>
      <c r="D180" s="2">
        <v>3.71</v>
      </c>
      <c r="E180" s="2">
        <v>24.33</v>
      </c>
      <c r="F180" s="2">
        <v>41.71</v>
      </c>
    </row>
    <row r="181" spans="1:6" x14ac:dyDescent="0.3">
      <c r="A181" s="95">
        <v>45061</v>
      </c>
      <c r="B181" s="96">
        <v>0.44771990740740741</v>
      </c>
      <c r="C181" s="2">
        <v>3.24</v>
      </c>
      <c r="D181" s="2">
        <v>3.71</v>
      </c>
      <c r="E181" s="2">
        <v>24.32</v>
      </c>
      <c r="F181" s="2">
        <v>41.7</v>
      </c>
    </row>
    <row r="182" spans="1:6" x14ac:dyDescent="0.3">
      <c r="A182" s="95">
        <v>45061</v>
      </c>
      <c r="B182" s="96">
        <v>0.4484143518518518</v>
      </c>
      <c r="C182" s="2">
        <v>3.25</v>
      </c>
      <c r="D182" s="2">
        <v>3.71</v>
      </c>
      <c r="E182" s="2">
        <v>24.33</v>
      </c>
      <c r="F182" s="2">
        <v>41.71</v>
      </c>
    </row>
    <row r="183" spans="1:6" x14ac:dyDescent="0.3">
      <c r="A183" s="95">
        <v>45061</v>
      </c>
      <c r="B183" s="96">
        <v>0.4491087962962963</v>
      </c>
      <c r="C183" s="2">
        <v>3.25</v>
      </c>
      <c r="D183" s="2">
        <v>3.71</v>
      </c>
      <c r="E183" s="2">
        <v>24.33</v>
      </c>
      <c r="F183" s="2">
        <v>41.68</v>
      </c>
    </row>
    <row r="184" spans="1:6" x14ac:dyDescent="0.3">
      <c r="A184" s="95">
        <v>45061</v>
      </c>
      <c r="B184" s="96">
        <v>0.4498032407407408</v>
      </c>
      <c r="C184" s="2">
        <v>3.25</v>
      </c>
      <c r="D184" s="2">
        <v>3.71</v>
      </c>
      <c r="E184" s="2">
        <v>24.33</v>
      </c>
      <c r="F184" s="2">
        <v>41.67</v>
      </c>
    </row>
    <row r="185" spans="1:6" x14ac:dyDescent="0.3">
      <c r="A185" s="95">
        <v>45061</v>
      </c>
      <c r="B185" s="96">
        <v>0.45049768518518518</v>
      </c>
      <c r="C185" s="2">
        <v>3.25</v>
      </c>
      <c r="D185" s="2">
        <v>3.72</v>
      </c>
      <c r="E185" s="2">
        <v>24.33</v>
      </c>
      <c r="F185" s="2">
        <v>41.67</v>
      </c>
    </row>
    <row r="186" spans="1:6" x14ac:dyDescent="0.3">
      <c r="A186" s="95">
        <v>45061</v>
      </c>
      <c r="B186" s="96">
        <v>0.45119212962962968</v>
      </c>
      <c r="C186" s="2">
        <v>3.25</v>
      </c>
      <c r="D186" s="2">
        <v>3.71</v>
      </c>
      <c r="E186" s="2">
        <v>24.33</v>
      </c>
      <c r="F186" s="2">
        <v>41.66</v>
      </c>
    </row>
    <row r="187" spans="1:6" x14ac:dyDescent="0.3">
      <c r="A187" s="95">
        <v>45061</v>
      </c>
      <c r="B187" s="96">
        <v>0.45188657407407407</v>
      </c>
      <c r="C187" s="2">
        <v>3.25</v>
      </c>
      <c r="D187" s="2">
        <v>3.71</v>
      </c>
      <c r="E187" s="2">
        <v>24.34</v>
      </c>
      <c r="F187" s="2">
        <v>41.69</v>
      </c>
    </row>
    <row r="188" spans="1:6" x14ac:dyDescent="0.3">
      <c r="A188" s="95">
        <v>45061</v>
      </c>
      <c r="B188" s="96">
        <v>0.45258101851851856</v>
      </c>
      <c r="C188" s="2">
        <v>3.25</v>
      </c>
      <c r="D188" s="2">
        <v>3.71</v>
      </c>
      <c r="E188" s="2">
        <v>24.32</v>
      </c>
      <c r="F188" s="2">
        <v>41.72</v>
      </c>
    </row>
    <row r="189" spans="1:6" x14ac:dyDescent="0.3">
      <c r="A189" s="95">
        <v>45061</v>
      </c>
      <c r="B189" s="96">
        <v>0.45327546296296295</v>
      </c>
      <c r="C189" s="2">
        <v>3.25</v>
      </c>
      <c r="D189" s="2">
        <v>3.71</v>
      </c>
      <c r="E189" s="2">
        <v>24.33</v>
      </c>
      <c r="F189" s="2">
        <v>41.71</v>
      </c>
    </row>
    <row r="190" spans="1:6" x14ac:dyDescent="0.3">
      <c r="A190" s="95">
        <v>45061</v>
      </c>
      <c r="B190" s="96">
        <v>0.45396990740740745</v>
      </c>
      <c r="C190" s="2">
        <v>3.25</v>
      </c>
      <c r="D190" s="2">
        <v>3.71</v>
      </c>
      <c r="E190" s="2">
        <v>24.33</v>
      </c>
      <c r="F190" s="2">
        <v>41.74</v>
      </c>
    </row>
    <row r="191" spans="1:6" x14ac:dyDescent="0.3">
      <c r="A191" s="95">
        <v>45061</v>
      </c>
      <c r="B191" s="96">
        <v>0.45466435185185183</v>
      </c>
      <c r="C191" s="2">
        <v>3.25</v>
      </c>
      <c r="D191" s="2">
        <v>3.71</v>
      </c>
      <c r="E191" s="2">
        <v>24.32</v>
      </c>
      <c r="F191" s="2">
        <v>41.67</v>
      </c>
    </row>
    <row r="192" spans="1:6" x14ac:dyDescent="0.3">
      <c r="A192" s="95">
        <v>45061</v>
      </c>
      <c r="B192" s="96">
        <v>0.45535879629629633</v>
      </c>
      <c r="C192" s="2">
        <v>3.25</v>
      </c>
      <c r="D192" s="2">
        <v>3.71</v>
      </c>
      <c r="E192" s="2">
        <v>24.27</v>
      </c>
      <c r="F192" s="2">
        <v>41.66</v>
      </c>
    </row>
    <row r="193" spans="1:6" x14ac:dyDescent="0.3">
      <c r="A193" s="95">
        <v>45061</v>
      </c>
      <c r="B193" s="96">
        <v>0.45605324074074072</v>
      </c>
      <c r="C193" s="2">
        <v>3.25</v>
      </c>
      <c r="D193" s="2">
        <v>3.71</v>
      </c>
      <c r="E193" s="2">
        <v>24.2</v>
      </c>
      <c r="F193" s="2">
        <v>41.67</v>
      </c>
    </row>
    <row r="194" spans="1:6" x14ac:dyDescent="0.3">
      <c r="A194" s="95">
        <v>45061</v>
      </c>
      <c r="B194" s="96">
        <v>0.45674768518518521</v>
      </c>
      <c r="C194" s="2">
        <v>3.25</v>
      </c>
      <c r="D194" s="2">
        <v>3.71</v>
      </c>
      <c r="E194" s="2">
        <v>24.14</v>
      </c>
      <c r="F194" s="2">
        <v>41.74</v>
      </c>
    </row>
    <row r="195" spans="1:6" x14ac:dyDescent="0.3">
      <c r="A195" s="95">
        <v>45061</v>
      </c>
      <c r="B195" s="96">
        <v>0.4574421296296296</v>
      </c>
      <c r="C195" s="2">
        <v>3.25</v>
      </c>
      <c r="D195" s="2">
        <v>3.71</v>
      </c>
      <c r="E195" s="2">
        <v>24.12</v>
      </c>
      <c r="F195" s="2">
        <v>41.78</v>
      </c>
    </row>
    <row r="196" spans="1:6" x14ac:dyDescent="0.3">
      <c r="A196" s="95">
        <v>45061</v>
      </c>
      <c r="B196" s="96">
        <v>0.4581365740740741</v>
      </c>
      <c r="C196" s="2">
        <v>3.25</v>
      </c>
      <c r="D196" s="2">
        <v>3.71</v>
      </c>
      <c r="E196" s="2">
        <v>24.12</v>
      </c>
      <c r="F196" s="2">
        <v>41.82</v>
      </c>
    </row>
    <row r="197" spans="1:6" x14ac:dyDescent="0.3">
      <c r="A197" s="95">
        <v>45061</v>
      </c>
      <c r="B197" s="96">
        <v>0.45883101851851849</v>
      </c>
      <c r="C197" s="2">
        <v>3.25</v>
      </c>
      <c r="D197" s="2">
        <v>3.71</v>
      </c>
      <c r="E197" s="2">
        <v>24.14</v>
      </c>
      <c r="F197" s="2">
        <v>41.77</v>
      </c>
    </row>
    <row r="198" spans="1:6" x14ac:dyDescent="0.3">
      <c r="A198" s="95">
        <v>45061</v>
      </c>
      <c r="B198" s="96">
        <v>0.45952546296296298</v>
      </c>
      <c r="C198" s="2">
        <v>3.25</v>
      </c>
      <c r="D198" s="2">
        <v>3.71</v>
      </c>
      <c r="E198" s="2">
        <v>24.13</v>
      </c>
      <c r="F198" s="2">
        <v>41.75</v>
      </c>
    </row>
    <row r="199" spans="1:6" x14ac:dyDescent="0.3">
      <c r="A199" s="95">
        <v>45061</v>
      </c>
      <c r="B199" s="96">
        <v>0.46021990740740742</v>
      </c>
      <c r="C199" s="2">
        <v>3.25</v>
      </c>
      <c r="D199" s="2">
        <v>3.71</v>
      </c>
      <c r="E199" s="2">
        <v>24.13</v>
      </c>
      <c r="F199" s="2">
        <v>41.73</v>
      </c>
    </row>
    <row r="200" spans="1:6" x14ac:dyDescent="0.3">
      <c r="A200" s="95">
        <v>45061</v>
      </c>
      <c r="B200" s="96">
        <v>0.46091435185185187</v>
      </c>
      <c r="C200" s="2">
        <v>3.25</v>
      </c>
      <c r="D200" s="2">
        <v>3.71</v>
      </c>
      <c r="E200" s="2">
        <v>24.12</v>
      </c>
      <c r="F200" s="2">
        <v>41.75</v>
      </c>
    </row>
    <row r="201" spans="1:6" x14ac:dyDescent="0.3">
      <c r="A201" s="95">
        <v>45061</v>
      </c>
      <c r="B201" s="96">
        <v>0.46160879629629631</v>
      </c>
      <c r="C201" s="2">
        <v>3.25</v>
      </c>
      <c r="D201" s="2">
        <v>3.71</v>
      </c>
      <c r="E201" s="2">
        <v>24.13</v>
      </c>
      <c r="F201" s="2">
        <v>41.77</v>
      </c>
    </row>
    <row r="202" spans="1:6" x14ac:dyDescent="0.3">
      <c r="A202" s="95">
        <v>45061</v>
      </c>
      <c r="B202" s="96">
        <v>0.46230324074074075</v>
      </c>
      <c r="C202" s="2">
        <v>3.25</v>
      </c>
      <c r="D202" s="2">
        <v>3.71</v>
      </c>
      <c r="E202" s="2">
        <v>24.19</v>
      </c>
      <c r="F202" s="2">
        <v>41.78</v>
      </c>
    </row>
    <row r="203" spans="1:6" x14ac:dyDescent="0.3">
      <c r="A203" s="95">
        <v>45061</v>
      </c>
      <c r="B203" s="96">
        <v>0.46299768518518519</v>
      </c>
      <c r="C203" s="2">
        <v>3.25</v>
      </c>
      <c r="D203" s="2">
        <v>3.71</v>
      </c>
      <c r="E203" s="2">
        <v>24.19</v>
      </c>
      <c r="F203" s="2">
        <v>41.82</v>
      </c>
    </row>
    <row r="204" spans="1:6" x14ac:dyDescent="0.3">
      <c r="A204" s="95">
        <v>45061</v>
      </c>
      <c r="B204" s="96">
        <v>0.46369212962962963</v>
      </c>
      <c r="C204" s="2">
        <v>3.25</v>
      </c>
      <c r="D204" s="2">
        <v>3.71</v>
      </c>
      <c r="E204" s="2">
        <v>24.21</v>
      </c>
      <c r="F204" s="2">
        <v>41.82</v>
      </c>
    </row>
    <row r="205" spans="1:6" x14ac:dyDescent="0.3">
      <c r="A205" s="95">
        <v>45061</v>
      </c>
      <c r="B205" s="96">
        <v>0.46438657407407408</v>
      </c>
      <c r="C205" s="2">
        <v>3.25</v>
      </c>
      <c r="D205" s="2">
        <v>3.72</v>
      </c>
      <c r="E205" s="2">
        <v>24.24</v>
      </c>
      <c r="F205" s="2">
        <v>41.79</v>
      </c>
    </row>
    <row r="206" spans="1:6" x14ac:dyDescent="0.3">
      <c r="A206" s="95">
        <v>45061</v>
      </c>
      <c r="B206" s="96">
        <v>0.46508101851851852</v>
      </c>
      <c r="C206" s="2">
        <v>3.24</v>
      </c>
      <c r="D206" s="2">
        <v>3.72</v>
      </c>
      <c r="E206" s="2">
        <v>24.25</v>
      </c>
      <c r="F206" s="2">
        <v>41.79</v>
      </c>
    </row>
    <row r="207" spans="1:6" x14ac:dyDescent="0.3">
      <c r="A207" s="95">
        <v>45061</v>
      </c>
      <c r="B207" s="96">
        <v>0.46577546296296296</v>
      </c>
      <c r="C207" s="2">
        <v>3.25</v>
      </c>
      <c r="D207" s="2">
        <v>3.71</v>
      </c>
      <c r="E207" s="2">
        <v>24.31</v>
      </c>
      <c r="F207" s="2">
        <v>41.82</v>
      </c>
    </row>
    <row r="208" spans="1:6" x14ac:dyDescent="0.3">
      <c r="A208" s="95">
        <v>45061</v>
      </c>
      <c r="B208" s="96">
        <v>0.4664699074074074</v>
      </c>
      <c r="C208" s="2">
        <v>3.25</v>
      </c>
      <c r="D208" s="2">
        <v>3.71</v>
      </c>
      <c r="E208" s="2">
        <v>24.3</v>
      </c>
      <c r="F208" s="2">
        <v>41.81</v>
      </c>
    </row>
    <row r="209" spans="1:6" x14ac:dyDescent="0.3">
      <c r="A209" s="95">
        <v>45061</v>
      </c>
      <c r="B209" s="96">
        <v>0.46716435185185184</v>
      </c>
      <c r="C209" s="2">
        <v>3.25</v>
      </c>
      <c r="D209" s="2">
        <v>3.71</v>
      </c>
      <c r="E209" s="2">
        <v>24.26</v>
      </c>
      <c r="F209" s="2">
        <v>41.81</v>
      </c>
    </row>
    <row r="210" spans="1:6" x14ac:dyDescent="0.3">
      <c r="A210" s="95">
        <v>45061</v>
      </c>
      <c r="B210" s="96">
        <v>0.46785879629629629</v>
      </c>
      <c r="C210" s="2">
        <v>3.25</v>
      </c>
      <c r="D210" s="2">
        <v>3.71</v>
      </c>
      <c r="E210" s="2">
        <v>24.32</v>
      </c>
      <c r="F210" s="2">
        <v>41.76</v>
      </c>
    </row>
    <row r="211" spans="1:6" x14ac:dyDescent="0.3">
      <c r="A211" s="95">
        <v>45061</v>
      </c>
      <c r="B211" s="96">
        <v>0.46855324074074073</v>
      </c>
      <c r="C211" s="2">
        <v>3.25</v>
      </c>
      <c r="D211" s="2">
        <v>3.71</v>
      </c>
      <c r="E211" s="2">
        <v>24.27</v>
      </c>
      <c r="F211" s="2">
        <v>41.78</v>
      </c>
    </row>
    <row r="212" spans="1:6" x14ac:dyDescent="0.3">
      <c r="A212" s="95">
        <v>45061</v>
      </c>
      <c r="B212" s="96">
        <v>0.46924768518518517</v>
      </c>
      <c r="C212" s="2">
        <v>3.25</v>
      </c>
      <c r="D212" s="2">
        <v>3.71</v>
      </c>
      <c r="E212" s="2">
        <v>24.3</v>
      </c>
      <c r="F212" s="2">
        <v>41.81</v>
      </c>
    </row>
    <row r="213" spans="1:6" x14ac:dyDescent="0.3">
      <c r="A213" s="95">
        <v>45061</v>
      </c>
      <c r="B213" s="96">
        <v>0.46994212962962961</v>
      </c>
      <c r="C213" s="2">
        <v>3.25</v>
      </c>
      <c r="D213" s="2">
        <v>3.71</v>
      </c>
      <c r="E213" s="2">
        <v>24.32</v>
      </c>
      <c r="F213" s="2">
        <v>41.73</v>
      </c>
    </row>
    <row r="214" spans="1:6" x14ac:dyDescent="0.3">
      <c r="A214" s="95">
        <v>45061</v>
      </c>
      <c r="B214" s="96">
        <v>0.47063657407407405</v>
      </c>
      <c r="C214" s="2">
        <v>3.25</v>
      </c>
      <c r="D214" s="2">
        <v>3.71</v>
      </c>
      <c r="E214" s="2">
        <v>24.33</v>
      </c>
      <c r="F214" s="2">
        <v>41.74</v>
      </c>
    </row>
    <row r="215" spans="1:6" x14ac:dyDescent="0.3">
      <c r="A215" s="95">
        <v>45061</v>
      </c>
      <c r="B215" s="96">
        <v>0.4713310185185185</v>
      </c>
      <c r="C215" s="2">
        <v>3.25</v>
      </c>
      <c r="D215" s="2">
        <v>3.71</v>
      </c>
      <c r="E215" s="2">
        <v>24.38</v>
      </c>
      <c r="F215" s="2">
        <v>41.72</v>
      </c>
    </row>
    <row r="216" spans="1:6" x14ac:dyDescent="0.3">
      <c r="A216" s="95">
        <v>45061</v>
      </c>
      <c r="B216" s="96">
        <v>0.47202546296296299</v>
      </c>
      <c r="C216" s="2">
        <v>3.25</v>
      </c>
      <c r="D216" s="2">
        <v>3.71</v>
      </c>
      <c r="E216" s="2">
        <v>24.36</v>
      </c>
      <c r="F216" s="2">
        <v>41.68</v>
      </c>
    </row>
    <row r="217" spans="1:6" x14ac:dyDescent="0.3">
      <c r="A217" s="95">
        <v>45061</v>
      </c>
      <c r="B217" s="96">
        <v>0.47271990740740738</v>
      </c>
      <c r="C217" s="2">
        <v>3.25</v>
      </c>
      <c r="D217" s="2">
        <v>3.71</v>
      </c>
      <c r="E217" s="2">
        <v>24.35</v>
      </c>
      <c r="F217" s="2">
        <v>41.68</v>
      </c>
    </row>
    <row r="218" spans="1:6" x14ac:dyDescent="0.3">
      <c r="A218" s="95">
        <v>45061</v>
      </c>
      <c r="B218" s="96">
        <v>0.47341435185185188</v>
      </c>
      <c r="C218" s="2">
        <v>3.25</v>
      </c>
      <c r="D218" s="2">
        <v>3.71</v>
      </c>
      <c r="E218" s="2">
        <v>24.36</v>
      </c>
      <c r="F218" s="2">
        <v>41.63</v>
      </c>
    </row>
    <row r="219" spans="1:6" x14ac:dyDescent="0.3">
      <c r="A219" s="95">
        <v>45061</v>
      </c>
      <c r="B219" s="96">
        <v>0.47410879629629626</v>
      </c>
      <c r="C219" s="2">
        <v>3.25</v>
      </c>
      <c r="D219" s="2">
        <v>3.71</v>
      </c>
      <c r="E219" s="2">
        <v>24.34</v>
      </c>
      <c r="F219" s="2">
        <v>41.64</v>
      </c>
    </row>
    <row r="220" spans="1:6" x14ac:dyDescent="0.3">
      <c r="A220" s="95">
        <v>45061</v>
      </c>
      <c r="B220" s="96">
        <v>0.47480324074074076</v>
      </c>
      <c r="C220" s="2">
        <v>3.25</v>
      </c>
      <c r="D220" s="2">
        <v>3.71</v>
      </c>
      <c r="E220" s="2">
        <v>24.33</v>
      </c>
      <c r="F220" s="2">
        <v>41.71</v>
      </c>
    </row>
    <row r="221" spans="1:6" x14ac:dyDescent="0.3">
      <c r="A221" s="95">
        <v>45061</v>
      </c>
      <c r="B221" s="96">
        <v>0.47549768518518515</v>
      </c>
      <c r="C221" s="2">
        <v>3.25</v>
      </c>
      <c r="D221" s="2">
        <v>3.71</v>
      </c>
      <c r="E221" s="2">
        <v>24.34</v>
      </c>
      <c r="F221" s="2">
        <v>41.67</v>
      </c>
    </row>
    <row r="222" spans="1:6" x14ac:dyDescent="0.3">
      <c r="A222" s="95">
        <v>45061</v>
      </c>
      <c r="B222" s="96">
        <v>0.47619212962962965</v>
      </c>
      <c r="C222" s="2">
        <v>3.25</v>
      </c>
      <c r="D222" s="2">
        <v>3.71</v>
      </c>
      <c r="E222" s="2">
        <v>24.36</v>
      </c>
      <c r="F222" s="2">
        <v>41.65</v>
      </c>
    </row>
    <row r="223" spans="1:6" x14ac:dyDescent="0.3">
      <c r="A223" s="95">
        <v>45061</v>
      </c>
      <c r="B223" s="96">
        <v>0.47688657407407403</v>
      </c>
      <c r="C223" s="2">
        <v>3.25</v>
      </c>
      <c r="D223" s="2">
        <v>3.71</v>
      </c>
      <c r="E223" s="2">
        <v>24.35</v>
      </c>
      <c r="F223" s="2">
        <v>41.68</v>
      </c>
    </row>
    <row r="224" spans="1:6" x14ac:dyDescent="0.3">
      <c r="A224" s="95">
        <v>45061</v>
      </c>
      <c r="B224" s="96">
        <v>0.47758101851851853</v>
      </c>
      <c r="C224" s="2">
        <v>3.25</v>
      </c>
      <c r="D224" s="2">
        <v>3.72</v>
      </c>
      <c r="E224" s="2">
        <v>24.33</v>
      </c>
      <c r="F224" s="2">
        <v>41.69</v>
      </c>
    </row>
    <row r="225" spans="1:6" x14ac:dyDescent="0.3">
      <c r="A225" s="95">
        <v>45061</v>
      </c>
      <c r="B225" s="96">
        <v>0.47827546296296292</v>
      </c>
      <c r="C225" s="2">
        <v>3.25</v>
      </c>
      <c r="D225" s="2">
        <v>3.72</v>
      </c>
      <c r="E225" s="2">
        <v>24.32</v>
      </c>
      <c r="F225" s="2">
        <v>41.68</v>
      </c>
    </row>
    <row r="226" spans="1:6" x14ac:dyDescent="0.3">
      <c r="A226" s="95">
        <v>45061</v>
      </c>
      <c r="B226" s="96">
        <v>0.47896990740740741</v>
      </c>
      <c r="C226" s="2">
        <v>3.25</v>
      </c>
      <c r="D226" s="2">
        <v>3.72</v>
      </c>
      <c r="E226" s="2">
        <v>24.33</v>
      </c>
      <c r="F226" s="2">
        <v>41.67</v>
      </c>
    </row>
    <row r="227" spans="1:6" x14ac:dyDescent="0.3">
      <c r="A227" s="95">
        <v>45061</v>
      </c>
      <c r="B227" s="96">
        <v>0.4796643518518518</v>
      </c>
      <c r="C227" s="2">
        <v>3.25</v>
      </c>
      <c r="D227" s="2">
        <v>3.72</v>
      </c>
      <c r="E227" s="2">
        <v>24.34</v>
      </c>
      <c r="F227" s="2">
        <v>41.66</v>
      </c>
    </row>
    <row r="228" spans="1:6" x14ac:dyDescent="0.3">
      <c r="A228" s="95">
        <v>45061</v>
      </c>
      <c r="B228" s="96">
        <v>0.4803587962962963</v>
      </c>
      <c r="C228" s="2">
        <v>3.25</v>
      </c>
      <c r="D228" s="2">
        <v>3.72</v>
      </c>
      <c r="E228" s="2">
        <v>24.35</v>
      </c>
      <c r="F228" s="2">
        <v>41.63</v>
      </c>
    </row>
    <row r="229" spans="1:6" x14ac:dyDescent="0.3">
      <c r="A229" s="95">
        <v>45061</v>
      </c>
      <c r="B229" s="96">
        <v>0.4810532407407408</v>
      </c>
      <c r="C229" s="2">
        <v>3.25</v>
      </c>
      <c r="D229" s="2">
        <v>3.72</v>
      </c>
      <c r="E229" s="2">
        <v>24.35</v>
      </c>
      <c r="F229" s="2">
        <v>41.62</v>
      </c>
    </row>
    <row r="230" spans="1:6" x14ac:dyDescent="0.3">
      <c r="A230" s="95">
        <v>45061</v>
      </c>
      <c r="B230" s="96">
        <v>0.48174768518518518</v>
      </c>
      <c r="C230" s="2">
        <v>3.25</v>
      </c>
      <c r="D230" s="2">
        <v>3.72</v>
      </c>
      <c r="E230" s="2">
        <v>24.35</v>
      </c>
      <c r="F230" s="2">
        <v>41.64</v>
      </c>
    </row>
    <row r="231" spans="1:6" x14ac:dyDescent="0.3">
      <c r="A231" s="95">
        <v>45061</v>
      </c>
      <c r="B231" s="96">
        <v>0.48244212962962968</v>
      </c>
      <c r="C231" s="2">
        <v>3.25</v>
      </c>
      <c r="D231" s="2">
        <v>3.72</v>
      </c>
      <c r="E231" s="2">
        <v>24.34</v>
      </c>
      <c r="F231" s="2">
        <v>41.69</v>
      </c>
    </row>
    <row r="232" spans="1:6" x14ac:dyDescent="0.3">
      <c r="A232" s="95">
        <v>45061</v>
      </c>
      <c r="B232" s="96">
        <v>0.48313657407407407</v>
      </c>
      <c r="C232" s="2">
        <v>3.25</v>
      </c>
      <c r="D232" s="2">
        <v>3.72</v>
      </c>
      <c r="E232" s="2">
        <v>24.35</v>
      </c>
      <c r="F232" s="2">
        <v>41.68</v>
      </c>
    </row>
    <row r="233" spans="1:6" x14ac:dyDescent="0.3">
      <c r="A233" s="95">
        <v>45061</v>
      </c>
      <c r="B233" s="96">
        <v>0.48383101851851856</v>
      </c>
      <c r="C233" s="2">
        <v>3.25</v>
      </c>
      <c r="D233" s="2">
        <v>3.71</v>
      </c>
      <c r="E233" s="2">
        <v>24.34</v>
      </c>
      <c r="F233" s="2">
        <v>41.72</v>
      </c>
    </row>
    <row r="234" spans="1:6" x14ac:dyDescent="0.3">
      <c r="A234" s="95">
        <v>45061</v>
      </c>
      <c r="B234" s="96">
        <v>0.48452546296296295</v>
      </c>
      <c r="C234" s="2">
        <v>3.25</v>
      </c>
      <c r="D234" s="2">
        <v>3.72</v>
      </c>
      <c r="E234" s="2">
        <v>24.34</v>
      </c>
      <c r="F234" s="2">
        <v>41.76</v>
      </c>
    </row>
    <row r="235" spans="1:6" x14ac:dyDescent="0.3">
      <c r="A235" s="95">
        <v>45061</v>
      </c>
      <c r="B235" s="96">
        <v>0.48521990740740745</v>
      </c>
      <c r="C235" s="2">
        <v>3.25</v>
      </c>
      <c r="D235" s="2">
        <v>3.71</v>
      </c>
      <c r="E235" s="2">
        <v>24.34</v>
      </c>
      <c r="F235" s="2">
        <v>41.81</v>
      </c>
    </row>
    <row r="236" spans="1:6" x14ac:dyDescent="0.3">
      <c r="A236" s="95">
        <v>45061</v>
      </c>
      <c r="B236" s="96">
        <v>0.48591435185185183</v>
      </c>
      <c r="C236" s="2">
        <v>3.25</v>
      </c>
      <c r="D236" s="2">
        <v>3.72</v>
      </c>
      <c r="E236" s="2">
        <v>24.33</v>
      </c>
      <c r="F236" s="2">
        <v>41.8</v>
      </c>
    </row>
    <row r="237" spans="1:6" x14ac:dyDescent="0.3">
      <c r="A237" s="95">
        <v>45061</v>
      </c>
      <c r="B237" s="96">
        <v>0.48660879629629633</v>
      </c>
      <c r="C237" s="2">
        <v>3.25</v>
      </c>
      <c r="D237" s="2">
        <v>3.72</v>
      </c>
      <c r="E237" s="2">
        <v>24.33</v>
      </c>
      <c r="F237" s="2">
        <v>41.78</v>
      </c>
    </row>
    <row r="238" spans="1:6" x14ac:dyDescent="0.3">
      <c r="A238" s="95">
        <v>45061</v>
      </c>
      <c r="B238" s="96">
        <v>0.48730324074074072</v>
      </c>
      <c r="C238" s="2">
        <v>3.25</v>
      </c>
      <c r="D238" s="2">
        <v>3.71</v>
      </c>
      <c r="E238" s="2">
        <v>24.34</v>
      </c>
      <c r="F238" s="2">
        <v>41.75</v>
      </c>
    </row>
    <row r="239" spans="1:6" x14ac:dyDescent="0.3">
      <c r="A239" s="95">
        <v>45061</v>
      </c>
      <c r="B239" s="96">
        <v>0.48799768518518521</v>
      </c>
      <c r="C239" s="2">
        <v>3.25</v>
      </c>
      <c r="D239" s="2">
        <v>3.72</v>
      </c>
      <c r="E239" s="2">
        <v>24.35</v>
      </c>
      <c r="F239" s="2">
        <v>41.74</v>
      </c>
    </row>
    <row r="240" spans="1:6" x14ac:dyDescent="0.3">
      <c r="A240" s="95">
        <v>45061</v>
      </c>
      <c r="B240" s="96">
        <v>0.4886921296296296</v>
      </c>
      <c r="C240" s="2">
        <v>3.25</v>
      </c>
      <c r="D240" s="2">
        <v>3.72</v>
      </c>
      <c r="E240" s="2">
        <v>24.34</v>
      </c>
      <c r="F240" s="2">
        <v>41.77</v>
      </c>
    </row>
    <row r="241" spans="1:6" x14ac:dyDescent="0.3">
      <c r="A241" s="95">
        <v>45061</v>
      </c>
      <c r="B241" s="96">
        <v>0.4893865740740741</v>
      </c>
      <c r="C241" s="2">
        <v>3.25</v>
      </c>
      <c r="D241" s="2">
        <v>3.72</v>
      </c>
      <c r="E241" s="2">
        <v>24.35</v>
      </c>
      <c r="F241" s="2">
        <v>41.78</v>
      </c>
    </row>
    <row r="242" spans="1:6" x14ac:dyDescent="0.3">
      <c r="A242" s="95">
        <v>45061</v>
      </c>
      <c r="B242" s="96">
        <v>0.49008101851851849</v>
      </c>
      <c r="C242" s="2">
        <v>3.25</v>
      </c>
      <c r="D242" s="2">
        <v>3.72</v>
      </c>
      <c r="E242" s="2">
        <v>24.36</v>
      </c>
      <c r="F242" s="2">
        <v>41.79</v>
      </c>
    </row>
    <row r="243" spans="1:6" x14ac:dyDescent="0.3">
      <c r="A243" s="95">
        <v>45061</v>
      </c>
      <c r="B243" s="96">
        <v>0.49077546296296298</v>
      </c>
      <c r="C243" s="2">
        <v>3.25</v>
      </c>
      <c r="D243" s="2">
        <v>3.71</v>
      </c>
      <c r="E243" s="2">
        <v>24.36</v>
      </c>
      <c r="F243" s="2">
        <v>41.8</v>
      </c>
    </row>
    <row r="244" spans="1:6" x14ac:dyDescent="0.3">
      <c r="A244" s="95">
        <v>45061</v>
      </c>
      <c r="B244" s="96">
        <v>0.49146990740740742</v>
      </c>
      <c r="C244" s="2">
        <v>3.25</v>
      </c>
      <c r="D244" s="2">
        <v>3.71</v>
      </c>
      <c r="E244" s="2">
        <v>24.36</v>
      </c>
      <c r="F244" s="2">
        <v>41.85</v>
      </c>
    </row>
    <row r="245" spans="1:6" x14ac:dyDescent="0.3">
      <c r="A245" s="95">
        <v>45061</v>
      </c>
      <c r="B245" s="96">
        <v>0.49216435185185187</v>
      </c>
      <c r="C245" s="2">
        <v>3.25</v>
      </c>
      <c r="D245" s="2">
        <v>3.72</v>
      </c>
      <c r="E245" s="2">
        <v>24.32</v>
      </c>
      <c r="F245" s="2">
        <v>41.82</v>
      </c>
    </row>
    <row r="246" spans="1:6" x14ac:dyDescent="0.3">
      <c r="A246" s="95">
        <v>45061</v>
      </c>
      <c r="B246" s="96">
        <v>0.49285879629629631</v>
      </c>
      <c r="C246" s="2">
        <v>3.25</v>
      </c>
      <c r="D246" s="2">
        <v>3.72</v>
      </c>
      <c r="E246" s="2">
        <v>24.32</v>
      </c>
      <c r="F246" s="2">
        <v>41.76</v>
      </c>
    </row>
    <row r="247" spans="1:6" x14ac:dyDescent="0.3">
      <c r="A247" s="95">
        <v>45061</v>
      </c>
      <c r="B247" s="96">
        <v>0.49355324074074075</v>
      </c>
      <c r="C247" s="2">
        <v>3.25</v>
      </c>
      <c r="D247" s="2">
        <v>3.72</v>
      </c>
      <c r="E247" s="2">
        <v>24.32</v>
      </c>
      <c r="F247" s="2">
        <v>41.8</v>
      </c>
    </row>
    <row r="248" spans="1:6" x14ac:dyDescent="0.3">
      <c r="A248" s="95">
        <v>45061</v>
      </c>
      <c r="B248" s="96">
        <v>0.49424768518518519</v>
      </c>
      <c r="C248" s="2">
        <v>3.25</v>
      </c>
      <c r="D248" s="2">
        <v>3.72</v>
      </c>
      <c r="E248" s="2">
        <v>24.31</v>
      </c>
      <c r="F248" s="2">
        <v>41.81</v>
      </c>
    </row>
    <row r="249" spans="1:6" x14ac:dyDescent="0.3">
      <c r="A249" s="95">
        <v>45061</v>
      </c>
      <c r="B249" s="96">
        <v>0.49494212962962963</v>
      </c>
      <c r="C249" s="2">
        <v>3.25</v>
      </c>
      <c r="D249" s="2">
        <v>3.71</v>
      </c>
      <c r="E249" s="2">
        <v>24.32</v>
      </c>
      <c r="F249" s="2">
        <v>41.78</v>
      </c>
    </row>
    <row r="250" spans="1:6" x14ac:dyDescent="0.3">
      <c r="A250" s="95">
        <v>45061</v>
      </c>
      <c r="B250" s="96">
        <v>0.49563657407407408</v>
      </c>
      <c r="C250" s="2">
        <v>3.25</v>
      </c>
      <c r="D250" s="2">
        <v>3.71</v>
      </c>
      <c r="E250" s="2">
        <v>24.33</v>
      </c>
      <c r="F250" s="2">
        <v>41.77</v>
      </c>
    </row>
    <row r="251" spans="1:6" x14ac:dyDescent="0.3">
      <c r="A251" s="95">
        <v>45061</v>
      </c>
      <c r="B251" s="96">
        <v>0.49633101851851852</v>
      </c>
      <c r="C251" s="2">
        <v>3.25</v>
      </c>
      <c r="D251" s="2">
        <v>3.71</v>
      </c>
      <c r="E251" s="2">
        <v>24.36</v>
      </c>
      <c r="F251" s="2">
        <v>41.7</v>
      </c>
    </row>
    <row r="252" spans="1:6" x14ac:dyDescent="0.3">
      <c r="A252" s="95">
        <v>45061</v>
      </c>
      <c r="B252" s="96">
        <v>0.49702546296296296</v>
      </c>
      <c r="C252" s="2">
        <v>3.25</v>
      </c>
      <c r="D252" s="2">
        <v>3.71</v>
      </c>
      <c r="E252" s="2">
        <v>24.4</v>
      </c>
      <c r="F252" s="2">
        <v>41.62</v>
      </c>
    </row>
    <row r="253" spans="1:6" x14ac:dyDescent="0.3">
      <c r="A253" s="95">
        <v>45061</v>
      </c>
      <c r="B253" s="96">
        <v>0.4977199074074074</v>
      </c>
      <c r="C253" s="2">
        <v>3.25</v>
      </c>
      <c r="D253" s="2">
        <v>3.71</v>
      </c>
      <c r="E253" s="2">
        <v>24.35</v>
      </c>
      <c r="F253" s="2">
        <v>41.68</v>
      </c>
    </row>
    <row r="254" spans="1:6" x14ac:dyDescent="0.3">
      <c r="A254" s="95">
        <v>45061</v>
      </c>
      <c r="B254" s="96">
        <v>0.49841435185185184</v>
      </c>
      <c r="C254" s="2">
        <v>3.25</v>
      </c>
      <c r="D254" s="2">
        <v>3.71</v>
      </c>
      <c r="E254" s="2">
        <v>24.35</v>
      </c>
      <c r="F254" s="2">
        <v>41.72</v>
      </c>
    </row>
    <row r="255" spans="1:6" x14ac:dyDescent="0.3">
      <c r="A255" s="95">
        <v>45061</v>
      </c>
      <c r="B255" s="96">
        <v>0.49910879629629629</v>
      </c>
      <c r="C255" s="2">
        <v>3.25</v>
      </c>
      <c r="D255" s="2">
        <v>3.71</v>
      </c>
      <c r="E255" s="2">
        <v>24.38</v>
      </c>
      <c r="F255" s="2">
        <v>41.69</v>
      </c>
    </row>
    <row r="256" spans="1:6" x14ac:dyDescent="0.3">
      <c r="A256" s="95">
        <v>45061</v>
      </c>
      <c r="B256" s="96">
        <v>0.49980324074074073</v>
      </c>
      <c r="C256" s="2">
        <v>3.25</v>
      </c>
      <c r="D256" s="2">
        <v>3.72</v>
      </c>
      <c r="E256" s="2">
        <v>24.35</v>
      </c>
      <c r="F256" s="2">
        <v>41.7</v>
      </c>
    </row>
    <row r="257" spans="1:6" x14ac:dyDescent="0.3">
      <c r="A257" s="95">
        <v>45061</v>
      </c>
      <c r="B257" s="96">
        <v>0.50049768518518511</v>
      </c>
      <c r="C257" s="2">
        <v>3.25</v>
      </c>
      <c r="D257" s="2">
        <v>3.71</v>
      </c>
      <c r="E257" s="2">
        <v>24.36</v>
      </c>
      <c r="F257" s="2">
        <v>41.74</v>
      </c>
    </row>
    <row r="258" spans="1:6" x14ac:dyDescent="0.3">
      <c r="A258" s="95">
        <v>45061</v>
      </c>
      <c r="B258" s="96">
        <v>0.50119212962962967</v>
      </c>
      <c r="C258" s="2">
        <v>3.25</v>
      </c>
      <c r="D258" s="2">
        <v>3.71</v>
      </c>
      <c r="E258" s="2">
        <v>24.38</v>
      </c>
      <c r="F258" s="2">
        <v>41.75</v>
      </c>
    </row>
    <row r="259" spans="1:6" x14ac:dyDescent="0.3">
      <c r="A259" s="95">
        <v>45061</v>
      </c>
      <c r="B259" s="96">
        <v>0.50188657407407411</v>
      </c>
      <c r="C259" s="2">
        <v>3.25</v>
      </c>
      <c r="D259" s="2">
        <v>3.71</v>
      </c>
      <c r="E259" s="2">
        <v>24.38</v>
      </c>
      <c r="F259" s="2">
        <v>41.75</v>
      </c>
    </row>
    <row r="260" spans="1:6" x14ac:dyDescent="0.3">
      <c r="A260" s="95">
        <v>45061</v>
      </c>
      <c r="B260" s="96">
        <v>0.50258101851851855</v>
      </c>
      <c r="C260" s="2">
        <v>3.25</v>
      </c>
      <c r="D260" s="2">
        <v>3.71</v>
      </c>
      <c r="E260" s="2">
        <v>24.41</v>
      </c>
      <c r="F260" s="2">
        <v>41.76</v>
      </c>
    </row>
    <row r="261" spans="1:6" x14ac:dyDescent="0.3">
      <c r="A261" s="95">
        <v>45061</v>
      </c>
      <c r="B261" s="96">
        <v>0.50327546296296299</v>
      </c>
      <c r="C261" s="2">
        <v>3.25</v>
      </c>
      <c r="D261" s="2">
        <v>3.71</v>
      </c>
      <c r="E261" s="2">
        <v>24.41</v>
      </c>
      <c r="F261" s="2">
        <v>41.71</v>
      </c>
    </row>
    <row r="262" spans="1:6" x14ac:dyDescent="0.3">
      <c r="A262" s="95">
        <v>45061</v>
      </c>
      <c r="B262" s="96">
        <v>0.50396990740740744</v>
      </c>
      <c r="C262" s="2">
        <v>3.25</v>
      </c>
      <c r="D262" s="2">
        <v>3.71</v>
      </c>
      <c r="E262" s="2">
        <v>24.42</v>
      </c>
      <c r="F262" s="2">
        <v>41.78</v>
      </c>
    </row>
    <row r="263" spans="1:6" x14ac:dyDescent="0.3">
      <c r="A263" s="95">
        <v>45061</v>
      </c>
      <c r="B263" s="96">
        <v>0.50466435185185188</v>
      </c>
      <c r="C263" s="2">
        <v>3.25</v>
      </c>
      <c r="D263" s="2">
        <v>3.71</v>
      </c>
      <c r="E263" s="2">
        <v>24.42</v>
      </c>
      <c r="F263" s="2">
        <v>41.78</v>
      </c>
    </row>
    <row r="264" spans="1:6" x14ac:dyDescent="0.3">
      <c r="A264" s="95">
        <v>45061</v>
      </c>
      <c r="B264" s="96">
        <v>0.50535879629629632</v>
      </c>
      <c r="C264" s="2">
        <v>3.25</v>
      </c>
      <c r="D264" s="2">
        <v>3.72</v>
      </c>
      <c r="E264" s="2">
        <v>24.42</v>
      </c>
      <c r="F264" s="2">
        <v>41.77</v>
      </c>
    </row>
    <row r="265" spans="1:6" x14ac:dyDescent="0.3">
      <c r="A265" s="95">
        <v>45061</v>
      </c>
      <c r="B265" s="96">
        <v>0.50605324074074076</v>
      </c>
      <c r="C265" s="2">
        <v>3.25</v>
      </c>
      <c r="D265" s="2">
        <v>3.72</v>
      </c>
      <c r="E265" s="2">
        <v>24.41</v>
      </c>
      <c r="F265" s="2">
        <v>41.73</v>
      </c>
    </row>
    <row r="266" spans="1:6" x14ac:dyDescent="0.3">
      <c r="A266" s="95">
        <v>45061</v>
      </c>
      <c r="B266" s="96">
        <v>0.5067476851851852</v>
      </c>
      <c r="C266" s="2">
        <v>3.25</v>
      </c>
      <c r="D266" s="2">
        <v>3.72</v>
      </c>
      <c r="E266" s="2">
        <v>24.41</v>
      </c>
      <c r="F266" s="2">
        <v>41.71</v>
      </c>
    </row>
    <row r="267" spans="1:6" x14ac:dyDescent="0.3">
      <c r="A267" s="95">
        <v>45061</v>
      </c>
      <c r="B267" s="96">
        <v>0.50744212962962965</v>
      </c>
      <c r="C267" s="2">
        <v>3.25</v>
      </c>
      <c r="D267" s="2">
        <v>3.72</v>
      </c>
      <c r="E267" s="2">
        <v>24.41</v>
      </c>
      <c r="F267" s="2">
        <v>41.71</v>
      </c>
    </row>
    <row r="268" spans="1:6" x14ac:dyDescent="0.3">
      <c r="A268" s="95">
        <v>45061</v>
      </c>
      <c r="B268" s="96">
        <v>0.50813657407407409</v>
      </c>
      <c r="C268" s="2">
        <v>3.25</v>
      </c>
      <c r="D268" s="2">
        <v>3.72</v>
      </c>
      <c r="E268" s="2">
        <v>24.41</v>
      </c>
      <c r="F268" s="2">
        <v>41.67</v>
      </c>
    </row>
    <row r="269" spans="1:6" x14ac:dyDescent="0.3">
      <c r="A269" s="95">
        <v>45061</v>
      </c>
      <c r="B269" s="96">
        <v>0.50883101851851853</v>
      </c>
      <c r="C269" s="2">
        <v>3.25</v>
      </c>
      <c r="D269" s="2">
        <v>3.71</v>
      </c>
      <c r="E269" s="2">
        <v>24.35</v>
      </c>
      <c r="F269" s="2">
        <v>41.76</v>
      </c>
    </row>
    <row r="270" spans="1:6" x14ac:dyDescent="0.3">
      <c r="A270" s="95">
        <v>45061</v>
      </c>
      <c r="B270" s="96">
        <v>0.50952546296296297</v>
      </c>
      <c r="C270" s="2">
        <v>3.25</v>
      </c>
      <c r="D270" s="2">
        <v>3.72</v>
      </c>
      <c r="E270" s="2">
        <v>24.39</v>
      </c>
      <c r="F270" s="2">
        <v>41.72</v>
      </c>
    </row>
    <row r="271" spans="1:6" x14ac:dyDescent="0.3">
      <c r="A271" s="95">
        <v>45061</v>
      </c>
      <c r="B271" s="96">
        <v>0.51021990740740741</v>
      </c>
      <c r="C271" s="2">
        <v>3.25</v>
      </c>
      <c r="D271" s="2">
        <v>3.71</v>
      </c>
      <c r="E271" s="2">
        <v>24.41</v>
      </c>
      <c r="F271" s="2">
        <v>41.66</v>
      </c>
    </row>
    <row r="272" spans="1:6" x14ac:dyDescent="0.3">
      <c r="A272" s="95">
        <v>45061</v>
      </c>
      <c r="B272" s="96">
        <v>0.51091435185185186</v>
      </c>
      <c r="C272" s="2">
        <v>3.25</v>
      </c>
      <c r="D272" s="2">
        <v>3.72</v>
      </c>
      <c r="E272" s="2">
        <v>24.42</v>
      </c>
      <c r="F272" s="2">
        <v>41.69</v>
      </c>
    </row>
    <row r="273" spans="1:6" x14ac:dyDescent="0.3">
      <c r="A273" s="95">
        <v>45061</v>
      </c>
      <c r="B273" s="96">
        <v>0.5116087962962963</v>
      </c>
      <c r="C273" s="2">
        <v>3.25</v>
      </c>
      <c r="D273" s="2">
        <v>3.72</v>
      </c>
      <c r="E273" s="2">
        <v>24.42</v>
      </c>
      <c r="F273" s="2">
        <v>41.62</v>
      </c>
    </row>
    <row r="274" spans="1:6" x14ac:dyDescent="0.3">
      <c r="A274" s="95">
        <v>45061</v>
      </c>
      <c r="B274" s="96">
        <v>0.51230324074074074</v>
      </c>
      <c r="C274" s="2">
        <v>3.25</v>
      </c>
      <c r="D274" s="2">
        <v>3.71</v>
      </c>
      <c r="E274" s="2">
        <v>24.42</v>
      </c>
      <c r="F274" s="2">
        <v>41.67</v>
      </c>
    </row>
    <row r="275" spans="1:6" x14ac:dyDescent="0.3">
      <c r="A275" s="95">
        <v>45061</v>
      </c>
      <c r="B275" s="96">
        <v>0.51299768518518518</v>
      </c>
      <c r="C275" s="2">
        <v>3.25</v>
      </c>
      <c r="D275" s="2">
        <v>3.71</v>
      </c>
      <c r="E275" s="2">
        <v>24.42</v>
      </c>
      <c r="F275" s="2">
        <v>41.59</v>
      </c>
    </row>
    <row r="276" spans="1:6" x14ac:dyDescent="0.3">
      <c r="A276" s="95">
        <v>45061</v>
      </c>
      <c r="B276" s="96">
        <v>0.51369212962962962</v>
      </c>
      <c r="C276" s="2">
        <v>3.24</v>
      </c>
      <c r="D276" s="2">
        <v>3.71</v>
      </c>
      <c r="E276" s="2">
        <v>24.42</v>
      </c>
      <c r="F276" s="2">
        <v>41.59</v>
      </c>
    </row>
    <row r="277" spans="1:6" x14ac:dyDescent="0.3">
      <c r="A277" s="95">
        <v>45061</v>
      </c>
      <c r="B277" s="96">
        <v>0.51438657407407407</v>
      </c>
      <c r="C277" s="2">
        <v>3.24</v>
      </c>
      <c r="D277" s="2">
        <v>3.71</v>
      </c>
      <c r="E277" s="2">
        <v>24.41</v>
      </c>
      <c r="F277" s="2">
        <v>41.63</v>
      </c>
    </row>
    <row r="278" spans="1:6" x14ac:dyDescent="0.3">
      <c r="A278" s="95">
        <v>45061</v>
      </c>
      <c r="B278" s="96">
        <v>0.51508101851851851</v>
      </c>
      <c r="C278" s="2">
        <v>3.24</v>
      </c>
      <c r="D278" s="2">
        <v>3.71</v>
      </c>
      <c r="E278" s="2">
        <v>24.41</v>
      </c>
      <c r="F278" s="2">
        <v>41.54</v>
      </c>
    </row>
    <row r="279" spans="1:6" x14ac:dyDescent="0.3">
      <c r="A279" s="95">
        <v>45061</v>
      </c>
      <c r="B279" s="96">
        <v>0.51577546296296295</v>
      </c>
      <c r="C279" s="2">
        <v>3.24</v>
      </c>
      <c r="D279" s="2">
        <v>3.71</v>
      </c>
      <c r="E279" s="2">
        <v>24.41</v>
      </c>
      <c r="F279" s="2">
        <v>41.67</v>
      </c>
    </row>
    <row r="280" spans="1:6" x14ac:dyDescent="0.3">
      <c r="A280" s="95">
        <v>45061</v>
      </c>
      <c r="B280" s="96">
        <v>0.51646990740740739</v>
      </c>
      <c r="C280" s="2">
        <v>3.24</v>
      </c>
      <c r="D280" s="2">
        <v>3.71</v>
      </c>
      <c r="E280" s="2">
        <v>24.41</v>
      </c>
      <c r="F280" s="2">
        <v>41.69</v>
      </c>
    </row>
    <row r="281" spans="1:6" x14ac:dyDescent="0.3">
      <c r="A281" s="95">
        <v>45061</v>
      </c>
      <c r="B281" s="96">
        <v>0.51716435185185183</v>
      </c>
      <c r="C281" s="2">
        <v>3.25</v>
      </c>
      <c r="D281" s="2">
        <v>3.71</v>
      </c>
      <c r="E281" s="2">
        <v>24.37</v>
      </c>
      <c r="F281" s="2">
        <v>41.7</v>
      </c>
    </row>
    <row r="282" spans="1:6" x14ac:dyDescent="0.3">
      <c r="A282" s="95">
        <v>45061</v>
      </c>
      <c r="B282" s="96">
        <v>0.51785879629629628</v>
      </c>
      <c r="C282" s="2">
        <v>3.25</v>
      </c>
      <c r="D282" s="2">
        <v>3.71</v>
      </c>
      <c r="E282" s="2">
        <v>24.37</v>
      </c>
      <c r="F282" s="2">
        <v>41.73</v>
      </c>
    </row>
    <row r="283" spans="1:6" x14ac:dyDescent="0.3">
      <c r="A283" s="95">
        <v>45061</v>
      </c>
      <c r="B283" s="96">
        <v>0.51855324074074072</v>
      </c>
      <c r="C283" s="2">
        <v>3.25</v>
      </c>
      <c r="D283" s="2">
        <v>3.71</v>
      </c>
      <c r="E283" s="2">
        <v>24.38</v>
      </c>
      <c r="F283" s="2">
        <v>41.66</v>
      </c>
    </row>
    <row r="284" spans="1:6" x14ac:dyDescent="0.3">
      <c r="A284" s="95">
        <v>45061</v>
      </c>
      <c r="B284" s="96">
        <v>0.51924768518518516</v>
      </c>
      <c r="C284" s="2">
        <v>3.25</v>
      </c>
      <c r="D284" s="2">
        <v>3.71</v>
      </c>
      <c r="E284" s="2">
        <v>24.41</v>
      </c>
      <c r="F284" s="2">
        <v>41.55</v>
      </c>
    </row>
    <row r="285" spans="1:6" x14ac:dyDescent="0.3">
      <c r="A285" s="95">
        <v>45061</v>
      </c>
      <c r="B285" s="96">
        <v>0.5199421296296296</v>
      </c>
      <c r="C285" s="2">
        <v>3.25</v>
      </c>
      <c r="D285" s="2">
        <v>3.72</v>
      </c>
      <c r="E285" s="2">
        <v>24.42</v>
      </c>
      <c r="F285" s="2">
        <v>41.57</v>
      </c>
    </row>
    <row r="286" spans="1:6" x14ac:dyDescent="0.3">
      <c r="A286" s="95">
        <v>45061</v>
      </c>
      <c r="B286" s="96">
        <v>0.52063657407407404</v>
      </c>
      <c r="C286" s="2">
        <v>3.25</v>
      </c>
      <c r="D286" s="2">
        <v>3.72</v>
      </c>
      <c r="E286" s="2">
        <v>24.42</v>
      </c>
      <c r="F286" s="2">
        <v>41.59</v>
      </c>
    </row>
    <row r="287" spans="1:6" x14ac:dyDescent="0.3">
      <c r="A287" s="95">
        <v>45061</v>
      </c>
      <c r="B287" s="96">
        <v>0.52133101851851849</v>
      </c>
      <c r="C287" s="2">
        <v>3.25</v>
      </c>
      <c r="D287" s="2">
        <v>3.72</v>
      </c>
      <c r="E287" s="2">
        <v>24.42</v>
      </c>
      <c r="F287" s="2">
        <v>41.56</v>
      </c>
    </row>
    <row r="288" spans="1:6" x14ac:dyDescent="0.3">
      <c r="A288" s="95">
        <v>45061</v>
      </c>
      <c r="B288" s="96">
        <v>0.52202546296296293</v>
      </c>
      <c r="C288" s="2">
        <v>3.25</v>
      </c>
      <c r="D288" s="2">
        <v>3.72</v>
      </c>
      <c r="E288" s="2">
        <v>24.41</v>
      </c>
      <c r="F288" s="2">
        <v>41.49</v>
      </c>
    </row>
    <row r="289" spans="1:12" x14ac:dyDescent="0.3">
      <c r="A289" s="95">
        <v>45061</v>
      </c>
      <c r="B289" s="96">
        <v>0.52271990740740748</v>
      </c>
      <c r="C289" s="2">
        <v>3.25</v>
      </c>
      <c r="D289" s="2">
        <v>3.72</v>
      </c>
      <c r="E289" s="2">
        <v>24.41</v>
      </c>
      <c r="F289" s="2">
        <v>41.43</v>
      </c>
    </row>
    <row r="290" spans="1:12" x14ac:dyDescent="0.3">
      <c r="A290" s="95">
        <v>45061</v>
      </c>
      <c r="B290" s="96">
        <v>0.52341435185185181</v>
      </c>
      <c r="C290" s="2">
        <v>3.25</v>
      </c>
      <c r="D290" s="2">
        <v>3.72</v>
      </c>
      <c r="E290" s="2">
        <v>24.4</v>
      </c>
      <c r="F290" s="2">
        <v>41.46</v>
      </c>
    </row>
    <row r="291" spans="1:12" x14ac:dyDescent="0.3">
      <c r="A291" s="95">
        <v>45061</v>
      </c>
      <c r="B291" s="96">
        <v>0.52410879629629636</v>
      </c>
      <c r="C291" s="2">
        <v>3.25</v>
      </c>
      <c r="D291" s="2">
        <v>3.72</v>
      </c>
      <c r="E291" s="2">
        <v>24.39</v>
      </c>
      <c r="F291" s="2">
        <v>41.54</v>
      </c>
    </row>
    <row r="292" spans="1:12" x14ac:dyDescent="0.3">
      <c r="A292" s="95">
        <v>45061</v>
      </c>
      <c r="B292" s="96">
        <v>0.5248032407407407</v>
      </c>
      <c r="C292" s="2">
        <v>3.25</v>
      </c>
      <c r="D292" s="2">
        <v>3.72</v>
      </c>
      <c r="E292" s="2">
        <v>24.4</v>
      </c>
      <c r="F292" s="2">
        <v>41.61</v>
      </c>
    </row>
    <row r="293" spans="1:12" x14ac:dyDescent="0.3">
      <c r="A293" s="95">
        <v>45061</v>
      </c>
      <c r="B293" s="96">
        <v>0.52549768518518525</v>
      </c>
      <c r="C293" s="2">
        <v>3.25</v>
      </c>
      <c r="D293" s="2">
        <v>3.72</v>
      </c>
      <c r="E293" s="2">
        <v>24.42</v>
      </c>
      <c r="F293" s="2">
        <v>41.65</v>
      </c>
    </row>
    <row r="294" spans="1:12" x14ac:dyDescent="0.3">
      <c r="A294" s="95">
        <v>45061</v>
      </c>
      <c r="B294" s="96">
        <v>0.52619212962962958</v>
      </c>
      <c r="C294" s="2">
        <v>3.25</v>
      </c>
      <c r="D294" s="2">
        <v>3.72</v>
      </c>
      <c r="E294" s="2">
        <v>24.42</v>
      </c>
      <c r="F294" s="2">
        <v>41.63</v>
      </c>
    </row>
    <row r="295" spans="1:12" x14ac:dyDescent="0.3">
      <c r="A295" s="95">
        <v>45061</v>
      </c>
      <c r="B295" s="96">
        <v>0.52688657407407413</v>
      </c>
      <c r="C295" s="2">
        <v>3.25</v>
      </c>
      <c r="D295" s="2">
        <v>3.72</v>
      </c>
      <c r="E295" s="2">
        <v>24.42</v>
      </c>
      <c r="F295" s="2">
        <v>41.6</v>
      </c>
    </row>
    <row r="297" spans="1:12" ht="31.2" x14ac:dyDescent="0.3">
      <c r="A297" s="2" t="str">
        <f>A11</f>
        <v>Date</v>
      </c>
      <c r="C297" s="120" t="str">
        <f>C11</f>
        <v>Exhaust Flow [LPM]</v>
      </c>
      <c r="D297" s="120" t="str">
        <f>D11</f>
        <v>Inlet Flow [LPM]</v>
      </c>
      <c r="E297" s="120" t="str">
        <f t="shared" ref="E297:F297" si="0">E11</f>
        <v>Temperature [C]</v>
      </c>
      <c r="F297" s="120" t="str">
        <f t="shared" si="0"/>
        <v>Humidity [%]</v>
      </c>
      <c r="G297" s="120"/>
      <c r="H297" s="120"/>
      <c r="I297" s="120"/>
      <c r="J297" s="120"/>
      <c r="K297" s="120"/>
      <c r="L297" s="120"/>
    </row>
    <row r="298" spans="1:12" x14ac:dyDescent="0.3">
      <c r="A298" s="95">
        <f>A12</f>
        <v>45061</v>
      </c>
      <c r="B298" s="2" t="s">
        <v>1</v>
      </c>
      <c r="C298" s="92">
        <f>AVERAGE(C46:C295)</f>
        <v>3.2497200000000004</v>
      </c>
      <c r="D298" s="92">
        <f t="shared" ref="D298:F298" si="1">AVERAGE(D46:D295)</f>
        <v>3.7134800000000125</v>
      </c>
      <c r="E298" s="92">
        <f t="shared" si="1"/>
        <v>24.323800000000006</v>
      </c>
      <c r="F298" s="92">
        <f t="shared" si="1"/>
        <v>41.689599999999999</v>
      </c>
      <c r="G298" s="92"/>
      <c r="H298" s="125"/>
      <c r="I298" s="126"/>
      <c r="J298" s="92"/>
      <c r="K298" s="92"/>
      <c r="L298" s="92"/>
    </row>
    <row r="299" spans="1:12" x14ac:dyDescent="0.3">
      <c r="B299" s="2" t="s">
        <v>79</v>
      </c>
      <c r="C299" s="92">
        <f>STDEV(C46:C295)</f>
        <v>1.6530366361583793E-3</v>
      </c>
      <c r="D299" s="92">
        <f t="shared" ref="D299:F299" si="2">STDEV(D46:D295)</f>
        <v>4.7729155546235311E-3</v>
      </c>
      <c r="E299" s="92">
        <f t="shared" si="2"/>
        <v>8.0607383041525441E-2</v>
      </c>
      <c r="F299" s="92">
        <f t="shared" si="2"/>
        <v>0.12949329734092399</v>
      </c>
      <c r="G299" s="92"/>
      <c r="H299" s="125"/>
      <c r="I299" s="126"/>
      <c r="J299" s="92"/>
      <c r="K299" s="92"/>
      <c r="L299" s="92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3F666F-C6F4-499A-971F-BF893392D7CC}">
  <dimension ref="A1:N305"/>
  <sheetViews>
    <sheetView workbookViewId="0">
      <pane ySplit="11" topLeftCell="A292" activePane="bottomLeft" state="frozen"/>
      <selection pane="bottomLeft" activeCell="N56" sqref="N56"/>
    </sheetView>
  </sheetViews>
  <sheetFormatPr defaultColWidth="9.109375" defaultRowHeight="15.6" x14ac:dyDescent="0.3"/>
  <cols>
    <col min="1" max="1" width="10.6640625" style="2" bestFit="1" customWidth="1"/>
    <col min="2" max="3" width="10.6640625" style="2" customWidth="1"/>
    <col min="4" max="6" width="12.6640625" style="2" customWidth="1"/>
    <col min="7" max="7" width="13.109375" style="2" customWidth="1"/>
    <col min="8" max="8" width="12.6640625" style="2" customWidth="1"/>
    <col min="9" max="11" width="10.6640625" style="2" customWidth="1"/>
    <col min="12" max="12" width="12.6640625" style="2" customWidth="1"/>
    <col min="13" max="16384" width="9.109375" style="2"/>
  </cols>
  <sheetData>
    <row r="1" spans="1:12" x14ac:dyDescent="0.3">
      <c r="A1" s="2" t="s">
        <v>58</v>
      </c>
    </row>
    <row r="2" spans="1:12" x14ac:dyDescent="0.3">
      <c r="A2" s="2" t="s">
        <v>180</v>
      </c>
    </row>
    <row r="3" spans="1:12" x14ac:dyDescent="0.3">
      <c r="A3" s="2" t="s">
        <v>189</v>
      </c>
      <c r="D3" s="2" t="s">
        <v>190</v>
      </c>
    </row>
    <row r="4" spans="1:12" x14ac:dyDescent="0.3">
      <c r="A4" s="2" t="s">
        <v>62</v>
      </c>
    </row>
    <row r="5" spans="1:12" x14ac:dyDescent="0.3">
      <c r="A5" s="2" t="s">
        <v>63</v>
      </c>
    </row>
    <row r="6" spans="1:12" x14ac:dyDescent="0.3">
      <c r="A6" s="2" t="s">
        <v>64</v>
      </c>
    </row>
    <row r="8" spans="1:12" x14ac:dyDescent="0.3">
      <c r="A8" s="2" t="s">
        <v>183</v>
      </c>
    </row>
    <row r="9" spans="1:12" x14ac:dyDescent="0.3">
      <c r="A9" s="2" t="s">
        <v>184</v>
      </c>
    </row>
    <row r="10" spans="1:12" x14ac:dyDescent="0.3">
      <c r="A10" s="2" t="s">
        <v>191</v>
      </c>
    </row>
    <row r="11" spans="1:12" ht="30" customHeight="1" x14ac:dyDescent="0.3">
      <c r="A11" s="2" t="s">
        <v>0</v>
      </c>
      <c r="B11" s="2" t="s">
        <v>67</v>
      </c>
      <c r="C11" s="94" t="s">
        <v>68</v>
      </c>
      <c r="D11" s="94" t="s">
        <v>69</v>
      </c>
      <c r="E11" s="94" t="s">
        <v>70</v>
      </c>
      <c r="F11" s="94" t="s">
        <v>71</v>
      </c>
      <c r="G11" s="118" t="s">
        <v>72</v>
      </c>
      <c r="H11" s="94" t="s">
        <v>73</v>
      </c>
      <c r="I11" s="94" t="s">
        <v>74</v>
      </c>
      <c r="J11" s="94" t="s">
        <v>75</v>
      </c>
      <c r="K11" s="94" t="s">
        <v>133</v>
      </c>
      <c r="L11" s="94" t="s">
        <v>134</v>
      </c>
    </row>
    <row r="12" spans="1:12" x14ac:dyDescent="0.3">
      <c r="A12" s="95">
        <v>45062</v>
      </c>
      <c r="B12" s="96">
        <v>0.32709490740740738</v>
      </c>
      <c r="C12" s="2">
        <v>-3.28</v>
      </c>
      <c r="D12" s="2">
        <v>3.53</v>
      </c>
      <c r="E12" s="2">
        <v>3.28</v>
      </c>
      <c r="F12" s="2">
        <v>-0.56999999999999995</v>
      </c>
      <c r="G12" s="119">
        <v>12.49</v>
      </c>
      <c r="H12" s="2">
        <v>23.83</v>
      </c>
      <c r="I12" s="2">
        <v>38.979999999999997</v>
      </c>
      <c r="J12" s="2">
        <v>1.35</v>
      </c>
      <c r="K12" s="2">
        <v>3.0000000000000001E-3</v>
      </c>
    </row>
    <row r="13" spans="1:12" x14ac:dyDescent="0.3">
      <c r="A13" s="95">
        <v>45062</v>
      </c>
      <c r="B13" s="96">
        <v>0.32778935185185182</v>
      </c>
      <c r="C13" s="2">
        <v>-3.33</v>
      </c>
      <c r="D13" s="2">
        <v>3.53</v>
      </c>
      <c r="E13" s="2">
        <v>3.28</v>
      </c>
      <c r="F13" s="2">
        <v>-0.56000000000000005</v>
      </c>
      <c r="G13" s="119">
        <v>12.65</v>
      </c>
      <c r="H13" s="2">
        <v>23.84</v>
      </c>
      <c r="I13" s="2">
        <v>38.630000000000003</v>
      </c>
      <c r="J13" s="2">
        <v>1.35</v>
      </c>
      <c r="K13" s="2">
        <v>3.0000000000000001E-3</v>
      </c>
    </row>
    <row r="14" spans="1:12" x14ac:dyDescent="0.3">
      <c r="A14" s="95">
        <v>45062</v>
      </c>
      <c r="B14" s="96">
        <v>0.32848379629629632</v>
      </c>
      <c r="C14" s="2">
        <v>-3.36</v>
      </c>
      <c r="D14" s="2">
        <v>3.53</v>
      </c>
      <c r="E14" s="2">
        <v>3.28</v>
      </c>
      <c r="F14" s="2">
        <v>-0.57999999999999996</v>
      </c>
      <c r="G14" s="119">
        <v>12.63</v>
      </c>
      <c r="H14" s="2">
        <v>23.84</v>
      </c>
      <c r="I14" s="2">
        <v>38.39</v>
      </c>
      <c r="J14" s="2">
        <v>1.35</v>
      </c>
      <c r="K14" s="2">
        <v>3.0000000000000001E-3</v>
      </c>
    </row>
    <row r="15" spans="1:12" x14ac:dyDescent="0.3">
      <c r="A15" s="95">
        <v>45062</v>
      </c>
      <c r="B15" s="96">
        <v>0.3291782407407407</v>
      </c>
      <c r="C15" s="2">
        <v>-3.42</v>
      </c>
      <c r="D15" s="2">
        <v>3.53</v>
      </c>
      <c r="E15" s="2">
        <v>3.28</v>
      </c>
      <c r="F15" s="2">
        <v>-0.55000000000000004</v>
      </c>
      <c r="G15" s="119">
        <v>12.59</v>
      </c>
      <c r="H15" s="2">
        <v>23.82</v>
      </c>
      <c r="I15" s="2">
        <v>38.24</v>
      </c>
      <c r="J15" s="2">
        <v>1.35</v>
      </c>
      <c r="K15" s="2">
        <v>3.0000000000000001E-3</v>
      </c>
    </row>
    <row r="16" spans="1:12" x14ac:dyDescent="0.3">
      <c r="A16" s="95">
        <v>45062</v>
      </c>
      <c r="B16" s="96">
        <v>0.3298726851851852</v>
      </c>
      <c r="C16" s="2">
        <v>-3.46</v>
      </c>
      <c r="D16" s="2">
        <v>3.53</v>
      </c>
      <c r="E16" s="2">
        <v>3.28</v>
      </c>
      <c r="F16" s="2">
        <v>-0.56000000000000005</v>
      </c>
      <c r="G16" s="119">
        <v>12.55</v>
      </c>
      <c r="H16" s="2">
        <v>23.84</v>
      </c>
      <c r="I16" s="2">
        <v>38.18</v>
      </c>
      <c r="J16" s="2">
        <v>1.35</v>
      </c>
      <c r="K16" s="2">
        <v>3.0000000000000001E-3</v>
      </c>
    </row>
    <row r="17" spans="1:11" x14ac:dyDescent="0.3">
      <c r="A17" s="95">
        <v>45062</v>
      </c>
      <c r="B17" s="96">
        <v>0.33056712962962964</v>
      </c>
      <c r="C17" s="2">
        <v>-3.65</v>
      </c>
      <c r="D17" s="2">
        <v>3.53</v>
      </c>
      <c r="E17" s="2">
        <v>3.28</v>
      </c>
      <c r="F17" s="2">
        <v>-0.56000000000000005</v>
      </c>
      <c r="G17" s="119">
        <v>12.54</v>
      </c>
      <c r="H17" s="2">
        <v>23.84</v>
      </c>
      <c r="I17" s="2">
        <v>38.15</v>
      </c>
      <c r="J17" s="2">
        <v>1.35</v>
      </c>
      <c r="K17" s="2">
        <v>2E-3</v>
      </c>
    </row>
    <row r="18" spans="1:11" x14ac:dyDescent="0.3">
      <c r="A18" s="95">
        <v>45062</v>
      </c>
      <c r="B18" s="96">
        <v>0.33126157407407408</v>
      </c>
      <c r="C18" s="2">
        <v>-3.6</v>
      </c>
      <c r="D18" s="2">
        <v>3.53</v>
      </c>
      <c r="E18" s="2">
        <v>3.28</v>
      </c>
      <c r="F18" s="2">
        <v>-0.56000000000000005</v>
      </c>
      <c r="G18" s="119">
        <v>12.53</v>
      </c>
      <c r="H18" s="2">
        <v>23.87</v>
      </c>
      <c r="I18" s="2">
        <v>38.14</v>
      </c>
      <c r="J18" s="2">
        <v>1.35</v>
      </c>
      <c r="K18" s="2">
        <v>2E-3</v>
      </c>
    </row>
    <row r="19" spans="1:11" x14ac:dyDescent="0.3">
      <c r="A19" s="95">
        <v>45062</v>
      </c>
      <c r="B19" s="96">
        <v>0.33195601851851853</v>
      </c>
      <c r="C19" s="2">
        <v>-3.61</v>
      </c>
      <c r="D19" s="2">
        <v>3.53</v>
      </c>
      <c r="E19" s="2">
        <v>3.28</v>
      </c>
      <c r="F19" s="2">
        <v>-0.56999999999999995</v>
      </c>
      <c r="G19" s="119">
        <v>12.52</v>
      </c>
      <c r="H19" s="2">
        <v>23.84</v>
      </c>
      <c r="I19" s="2">
        <v>38.1</v>
      </c>
      <c r="J19" s="2">
        <v>1.35</v>
      </c>
      <c r="K19" s="2">
        <v>2E-3</v>
      </c>
    </row>
    <row r="20" spans="1:11" x14ac:dyDescent="0.3">
      <c r="A20" s="95">
        <v>45062</v>
      </c>
      <c r="B20" s="96">
        <v>0.33265046296296297</v>
      </c>
      <c r="C20" s="2">
        <v>-3.67</v>
      </c>
      <c r="D20" s="2">
        <v>3.53</v>
      </c>
      <c r="E20" s="2">
        <v>3.28</v>
      </c>
      <c r="F20" s="2">
        <v>-0.56999999999999995</v>
      </c>
      <c r="G20" s="119">
        <v>12.49</v>
      </c>
      <c r="H20" s="2">
        <v>23.87</v>
      </c>
      <c r="I20" s="2">
        <v>38.1</v>
      </c>
      <c r="J20" s="2">
        <v>1.35</v>
      </c>
      <c r="K20" s="2">
        <v>2E-3</v>
      </c>
    </row>
    <row r="21" spans="1:11" x14ac:dyDescent="0.3">
      <c r="A21" s="95">
        <v>45062</v>
      </c>
      <c r="B21" s="96">
        <v>0.33334490740740735</v>
      </c>
      <c r="C21" s="2">
        <v>-3.61</v>
      </c>
      <c r="D21" s="2">
        <v>3.53</v>
      </c>
      <c r="E21" s="2">
        <v>3.28</v>
      </c>
      <c r="F21" s="2">
        <v>-0.54</v>
      </c>
      <c r="G21" s="119">
        <v>12.64</v>
      </c>
      <c r="H21" s="2">
        <v>23.84</v>
      </c>
      <c r="I21" s="2">
        <v>38.08</v>
      </c>
      <c r="J21" s="2">
        <v>1.35</v>
      </c>
      <c r="K21" s="2">
        <v>2E-3</v>
      </c>
    </row>
    <row r="22" spans="1:11" x14ac:dyDescent="0.3">
      <c r="A22" s="95">
        <v>45062</v>
      </c>
      <c r="B22" s="96">
        <v>0.33403935185185185</v>
      </c>
      <c r="C22" s="2">
        <v>-3.53</v>
      </c>
      <c r="D22" s="2">
        <v>3.53</v>
      </c>
      <c r="E22" s="2">
        <v>3.28</v>
      </c>
      <c r="F22" s="2">
        <v>-0.57999999999999996</v>
      </c>
      <c r="G22" s="119">
        <v>12.57</v>
      </c>
      <c r="H22" s="2">
        <v>23.83</v>
      </c>
      <c r="I22" s="2">
        <v>38.06</v>
      </c>
      <c r="J22" s="2">
        <v>1.35</v>
      </c>
      <c r="K22" s="2">
        <v>2E-3</v>
      </c>
    </row>
    <row r="23" spans="1:11" x14ac:dyDescent="0.3">
      <c r="A23" s="95">
        <v>45062</v>
      </c>
      <c r="B23" s="96">
        <v>0.33473379629629635</v>
      </c>
      <c r="C23" s="2">
        <v>-3.47</v>
      </c>
      <c r="D23" s="2">
        <v>3.53</v>
      </c>
      <c r="E23" s="2">
        <v>3.28</v>
      </c>
      <c r="F23" s="2">
        <v>-0.61</v>
      </c>
      <c r="G23" s="119">
        <v>12.58</v>
      </c>
      <c r="H23" s="2">
        <v>23.83</v>
      </c>
      <c r="I23" s="2">
        <v>38.07</v>
      </c>
      <c r="J23" s="2">
        <v>1.35</v>
      </c>
      <c r="K23" s="2">
        <v>2E-3</v>
      </c>
    </row>
    <row r="24" spans="1:11" x14ac:dyDescent="0.3">
      <c r="A24" s="95">
        <v>45062</v>
      </c>
      <c r="B24" s="96">
        <v>0.33542824074074074</v>
      </c>
      <c r="C24" s="2">
        <v>-3.36</v>
      </c>
      <c r="D24" s="2">
        <v>3.53</v>
      </c>
      <c r="E24" s="2">
        <v>3.28</v>
      </c>
      <c r="F24" s="2">
        <v>-0.62</v>
      </c>
      <c r="G24" s="119">
        <v>12.58</v>
      </c>
      <c r="H24" s="2">
        <v>23.85</v>
      </c>
      <c r="I24" s="2">
        <v>38.090000000000003</v>
      </c>
      <c r="J24" s="2">
        <v>1.35</v>
      </c>
      <c r="K24" s="2">
        <v>3.0000000000000001E-3</v>
      </c>
    </row>
    <row r="25" spans="1:11" x14ac:dyDescent="0.3">
      <c r="A25" s="95">
        <v>45062</v>
      </c>
      <c r="B25" s="96">
        <v>0.33612268518518523</v>
      </c>
      <c r="C25" s="2">
        <v>-3.29</v>
      </c>
      <c r="D25" s="2">
        <v>3.53</v>
      </c>
      <c r="E25" s="2">
        <v>3.28</v>
      </c>
      <c r="F25" s="2">
        <v>-0.65</v>
      </c>
      <c r="G25" s="119">
        <v>12.58</v>
      </c>
      <c r="H25" s="2">
        <v>23.83</v>
      </c>
      <c r="I25" s="2">
        <v>38.06</v>
      </c>
      <c r="J25" s="2">
        <v>1.35</v>
      </c>
      <c r="K25" s="2">
        <v>3.0000000000000001E-3</v>
      </c>
    </row>
    <row r="26" spans="1:11" x14ac:dyDescent="0.3">
      <c r="A26" s="95">
        <v>45062</v>
      </c>
      <c r="B26" s="96">
        <v>0.33681712962962962</v>
      </c>
      <c r="C26" s="2">
        <v>-3.16</v>
      </c>
      <c r="D26" s="2">
        <v>3.53</v>
      </c>
      <c r="E26" s="2">
        <v>3.28</v>
      </c>
      <c r="F26" s="2">
        <v>-0.55000000000000004</v>
      </c>
      <c r="G26" s="119">
        <v>12.55</v>
      </c>
      <c r="H26" s="2">
        <v>23.85</v>
      </c>
      <c r="I26" s="2">
        <v>38.07</v>
      </c>
      <c r="J26" s="2">
        <v>1.35</v>
      </c>
      <c r="K26" s="2">
        <v>3.0000000000000001E-3</v>
      </c>
    </row>
    <row r="27" spans="1:11" x14ac:dyDescent="0.3">
      <c r="A27" s="95">
        <v>45062</v>
      </c>
      <c r="B27" s="96">
        <v>0.33751157407407412</v>
      </c>
      <c r="C27" s="2">
        <v>-3.07</v>
      </c>
      <c r="D27" s="2">
        <v>3.53</v>
      </c>
      <c r="E27" s="2">
        <v>3.28</v>
      </c>
      <c r="F27" s="2">
        <v>-0.6</v>
      </c>
      <c r="G27" s="119">
        <v>12.51</v>
      </c>
      <c r="H27" s="2">
        <v>23.84</v>
      </c>
      <c r="I27" s="2">
        <v>38.159999999999997</v>
      </c>
      <c r="J27" s="2">
        <v>1.35</v>
      </c>
      <c r="K27" s="2">
        <v>3.0000000000000001E-3</v>
      </c>
    </row>
    <row r="28" spans="1:11" x14ac:dyDescent="0.3">
      <c r="A28" s="95">
        <v>45062</v>
      </c>
      <c r="B28" s="96">
        <v>0.3382060185185185</v>
      </c>
      <c r="C28" s="2">
        <v>-3.08</v>
      </c>
      <c r="D28" s="2">
        <v>3.53</v>
      </c>
      <c r="E28" s="2">
        <v>3.28</v>
      </c>
      <c r="F28" s="2">
        <v>-0.64</v>
      </c>
      <c r="G28" s="119">
        <v>12.62</v>
      </c>
      <c r="H28" s="2">
        <v>23.84</v>
      </c>
      <c r="I28" s="2">
        <v>38.54</v>
      </c>
      <c r="J28" s="2">
        <v>1.35</v>
      </c>
      <c r="K28" s="2">
        <v>3.0000000000000001E-3</v>
      </c>
    </row>
    <row r="29" spans="1:11" x14ac:dyDescent="0.3">
      <c r="A29" s="95">
        <v>45062</v>
      </c>
      <c r="B29" s="96">
        <v>0.338900462962963</v>
      </c>
      <c r="C29" s="2">
        <v>-2.96</v>
      </c>
      <c r="D29" s="2">
        <v>3.53</v>
      </c>
      <c r="E29" s="2">
        <v>3.28</v>
      </c>
      <c r="F29" s="2">
        <v>-0.65</v>
      </c>
      <c r="G29" s="119">
        <v>12.55</v>
      </c>
      <c r="H29" s="2">
        <v>23.83</v>
      </c>
      <c r="I29" s="2">
        <v>39.04</v>
      </c>
      <c r="J29" s="2">
        <v>1.35</v>
      </c>
      <c r="K29" s="2">
        <v>3.0000000000000001E-3</v>
      </c>
    </row>
    <row r="30" spans="1:11" x14ac:dyDescent="0.3">
      <c r="A30" s="95">
        <v>45062</v>
      </c>
      <c r="B30" s="96">
        <v>0.33959490740740739</v>
      </c>
      <c r="C30" s="2">
        <v>-2.82</v>
      </c>
      <c r="D30" s="2">
        <v>3.53</v>
      </c>
      <c r="E30" s="2">
        <v>3.28</v>
      </c>
      <c r="F30" s="2">
        <v>-0.65</v>
      </c>
      <c r="G30" s="119">
        <v>12.57</v>
      </c>
      <c r="H30" s="2">
        <v>23.84</v>
      </c>
      <c r="I30" s="2">
        <v>39.36</v>
      </c>
      <c r="J30" s="2">
        <v>1.35</v>
      </c>
      <c r="K30" s="2">
        <v>4.0000000000000001E-3</v>
      </c>
    </row>
    <row r="31" spans="1:11" x14ac:dyDescent="0.3">
      <c r="A31" s="95">
        <v>45062</v>
      </c>
      <c r="B31" s="96">
        <v>0.34028935185185188</v>
      </c>
      <c r="C31" s="2">
        <v>-2.68</v>
      </c>
      <c r="D31" s="2">
        <v>3.53</v>
      </c>
      <c r="E31" s="2">
        <v>3.29</v>
      </c>
      <c r="F31" s="2">
        <v>-0.66</v>
      </c>
      <c r="G31" s="119">
        <v>12.56</v>
      </c>
      <c r="H31" s="2">
        <v>23.86</v>
      </c>
      <c r="I31" s="2">
        <v>39.54</v>
      </c>
      <c r="J31" s="2">
        <v>1.35</v>
      </c>
      <c r="K31" s="2">
        <v>4.0000000000000001E-3</v>
      </c>
    </row>
    <row r="32" spans="1:11" x14ac:dyDescent="0.3">
      <c r="A32" s="95">
        <v>45062</v>
      </c>
      <c r="B32" s="96">
        <v>0.34098379629629627</v>
      </c>
      <c r="C32" s="2">
        <v>-2.5099999999999998</v>
      </c>
      <c r="D32" s="2">
        <v>3.53</v>
      </c>
      <c r="E32" s="2">
        <v>3.29</v>
      </c>
      <c r="F32" s="2">
        <v>-0.64</v>
      </c>
      <c r="G32" s="119">
        <v>12.54</v>
      </c>
      <c r="H32" s="2">
        <v>23.87</v>
      </c>
      <c r="I32" s="2">
        <v>39.840000000000003</v>
      </c>
      <c r="J32" s="2">
        <v>1.35</v>
      </c>
      <c r="K32" s="2">
        <v>4.0000000000000001E-3</v>
      </c>
    </row>
    <row r="33" spans="1:11" x14ac:dyDescent="0.3">
      <c r="A33" s="95">
        <v>45062</v>
      </c>
      <c r="B33" s="96">
        <v>0.34167824074074077</v>
      </c>
      <c r="C33" s="2">
        <v>-2.37</v>
      </c>
      <c r="D33" s="2">
        <v>3.53</v>
      </c>
      <c r="E33" s="2">
        <v>3.28</v>
      </c>
      <c r="F33" s="2">
        <v>-0.67</v>
      </c>
      <c r="G33" s="119">
        <v>12.53</v>
      </c>
      <c r="H33" s="2">
        <v>23.92</v>
      </c>
      <c r="I33" s="2">
        <v>40.28</v>
      </c>
      <c r="J33" s="2">
        <v>1.35</v>
      </c>
      <c r="K33" s="2">
        <v>4.0000000000000001E-3</v>
      </c>
    </row>
    <row r="34" spans="1:11" x14ac:dyDescent="0.3">
      <c r="A34" s="95">
        <v>45062</v>
      </c>
      <c r="B34" s="96">
        <v>0.34237268518518515</v>
      </c>
      <c r="C34" s="2">
        <v>-2.2000000000000002</v>
      </c>
      <c r="D34" s="2">
        <v>3.53</v>
      </c>
      <c r="E34" s="2">
        <v>3.28</v>
      </c>
      <c r="F34" s="2">
        <v>-0.69</v>
      </c>
      <c r="G34" s="119">
        <v>12.5</v>
      </c>
      <c r="H34" s="2">
        <v>24</v>
      </c>
      <c r="I34" s="2">
        <v>41.77</v>
      </c>
      <c r="J34" s="2">
        <v>1.35</v>
      </c>
      <c r="K34" s="2">
        <v>5.0000000000000001E-3</v>
      </c>
    </row>
    <row r="35" spans="1:11" x14ac:dyDescent="0.3">
      <c r="A35" s="95">
        <v>45062</v>
      </c>
      <c r="B35" s="96">
        <v>0.34306712962962965</v>
      </c>
      <c r="C35" s="2">
        <v>-2.11</v>
      </c>
      <c r="D35" s="2">
        <v>3.53</v>
      </c>
      <c r="E35" s="2">
        <v>3.28</v>
      </c>
      <c r="F35" s="2">
        <v>-0.69</v>
      </c>
      <c r="G35" s="119">
        <v>12.74</v>
      </c>
      <c r="H35" s="2">
        <v>24.1</v>
      </c>
      <c r="I35" s="2">
        <v>45.97</v>
      </c>
      <c r="J35" s="2">
        <v>1.35</v>
      </c>
      <c r="K35" s="2">
        <v>5.0000000000000001E-3</v>
      </c>
    </row>
    <row r="36" spans="1:11" x14ac:dyDescent="0.3">
      <c r="A36" s="95">
        <v>45062</v>
      </c>
      <c r="B36" s="96">
        <v>0.34376157407407404</v>
      </c>
      <c r="C36" s="2">
        <v>-1.83</v>
      </c>
      <c r="D36" s="2">
        <v>3.53</v>
      </c>
      <c r="E36" s="2">
        <v>3.28</v>
      </c>
      <c r="F36" s="2">
        <v>-0.69</v>
      </c>
      <c r="G36" s="119">
        <v>12.54</v>
      </c>
      <c r="H36" s="2">
        <v>24.12</v>
      </c>
      <c r="I36" s="2">
        <v>49.46</v>
      </c>
      <c r="J36" s="2">
        <v>1.35</v>
      </c>
      <c r="K36" s="2">
        <v>5.0000000000000001E-3</v>
      </c>
    </row>
    <row r="37" spans="1:11" x14ac:dyDescent="0.3">
      <c r="A37" s="95">
        <v>45062</v>
      </c>
      <c r="B37" s="96">
        <v>0.34445601851851854</v>
      </c>
      <c r="C37" s="2">
        <v>-1.81</v>
      </c>
      <c r="D37" s="2">
        <v>3.53</v>
      </c>
      <c r="E37" s="2">
        <v>3.28</v>
      </c>
      <c r="F37" s="2">
        <v>-0.68</v>
      </c>
      <c r="G37" s="119">
        <v>12.56</v>
      </c>
      <c r="H37" s="2">
        <v>24.12</v>
      </c>
      <c r="I37" s="2">
        <v>51.42</v>
      </c>
      <c r="J37" s="2">
        <v>1.35</v>
      </c>
      <c r="K37" s="2">
        <v>5.0000000000000001E-3</v>
      </c>
    </row>
    <row r="38" spans="1:11" x14ac:dyDescent="0.3">
      <c r="A38" s="95">
        <v>45062</v>
      </c>
      <c r="B38" s="96">
        <v>0.34515046296296298</v>
      </c>
      <c r="C38" s="2">
        <v>-1.71</v>
      </c>
      <c r="D38" s="2">
        <v>3.53</v>
      </c>
      <c r="E38" s="2">
        <v>3.28</v>
      </c>
      <c r="F38" s="2">
        <v>-0.72</v>
      </c>
      <c r="G38" s="119">
        <v>12.52</v>
      </c>
      <c r="H38" s="2">
        <v>24.11</v>
      </c>
      <c r="I38" s="2">
        <v>52.62</v>
      </c>
      <c r="J38" s="2">
        <v>1.35</v>
      </c>
      <c r="K38" s="2">
        <v>5.0000000000000001E-3</v>
      </c>
    </row>
    <row r="39" spans="1:11" x14ac:dyDescent="0.3">
      <c r="A39" s="95">
        <v>45062</v>
      </c>
      <c r="B39" s="96">
        <v>0.34584490740740742</v>
      </c>
      <c r="C39" s="2">
        <v>-1.59</v>
      </c>
      <c r="D39" s="2">
        <v>3.53</v>
      </c>
      <c r="E39" s="2">
        <v>3.28</v>
      </c>
      <c r="F39" s="2">
        <v>-0.73</v>
      </c>
      <c r="G39" s="119">
        <v>12.49</v>
      </c>
      <c r="H39" s="2">
        <v>24.11</v>
      </c>
      <c r="I39" s="2">
        <v>53.45</v>
      </c>
      <c r="J39" s="2">
        <v>1.35</v>
      </c>
      <c r="K39" s="2">
        <v>6.0000000000000001E-3</v>
      </c>
    </row>
    <row r="40" spans="1:11" x14ac:dyDescent="0.3">
      <c r="A40" s="95">
        <v>45062</v>
      </c>
      <c r="B40" s="96">
        <v>0.34653935185185186</v>
      </c>
      <c r="C40" s="2">
        <v>-1.42</v>
      </c>
      <c r="D40" s="2">
        <v>3.53</v>
      </c>
      <c r="E40" s="2">
        <v>3.28</v>
      </c>
      <c r="F40" s="2">
        <v>-0.72</v>
      </c>
      <c r="G40" s="119">
        <v>12.37</v>
      </c>
      <c r="H40" s="2">
        <v>24.11</v>
      </c>
      <c r="I40" s="2">
        <v>54.34</v>
      </c>
      <c r="J40" s="2">
        <v>1.35</v>
      </c>
      <c r="K40" s="2">
        <v>6.0000000000000001E-3</v>
      </c>
    </row>
    <row r="41" spans="1:11" x14ac:dyDescent="0.3">
      <c r="A41" s="95">
        <v>45062</v>
      </c>
      <c r="B41" s="96">
        <v>0.3472337962962963</v>
      </c>
      <c r="C41" s="2">
        <v>-1.37</v>
      </c>
      <c r="D41" s="2">
        <v>3.53</v>
      </c>
      <c r="E41" s="2">
        <v>3.28</v>
      </c>
      <c r="F41" s="2">
        <v>-0.73</v>
      </c>
      <c r="G41" s="119">
        <v>12.77</v>
      </c>
      <c r="H41" s="2">
        <v>24.11</v>
      </c>
      <c r="I41" s="2">
        <v>54.87</v>
      </c>
      <c r="J41" s="2">
        <v>1.35</v>
      </c>
      <c r="K41" s="2">
        <v>6.0000000000000001E-3</v>
      </c>
    </row>
    <row r="42" spans="1:11" x14ac:dyDescent="0.3">
      <c r="A42" s="95">
        <v>45062</v>
      </c>
      <c r="B42" s="96">
        <v>0.34792824074074075</v>
      </c>
      <c r="C42" s="2">
        <v>-1.0900000000000001</v>
      </c>
      <c r="D42" s="2">
        <v>3.53</v>
      </c>
      <c r="E42" s="2">
        <v>3.28</v>
      </c>
      <c r="F42" s="2">
        <v>-0.73</v>
      </c>
      <c r="G42" s="119">
        <v>12.66</v>
      </c>
      <c r="H42" s="2">
        <v>24.11</v>
      </c>
      <c r="I42" s="2">
        <v>55.3</v>
      </c>
      <c r="J42" s="2">
        <v>1.35</v>
      </c>
      <c r="K42" s="2">
        <v>6.0000000000000001E-3</v>
      </c>
    </row>
    <row r="43" spans="1:11" x14ac:dyDescent="0.3">
      <c r="A43" s="95">
        <v>45062</v>
      </c>
      <c r="B43" s="96">
        <v>0.34862268518518519</v>
      </c>
      <c r="C43" s="2">
        <v>-0.92</v>
      </c>
      <c r="D43" s="2">
        <v>3.53</v>
      </c>
      <c r="E43" s="2">
        <v>3.28</v>
      </c>
      <c r="F43" s="2">
        <v>-0.73</v>
      </c>
      <c r="G43" s="119">
        <v>12.59</v>
      </c>
      <c r="H43" s="2">
        <v>24.11</v>
      </c>
      <c r="I43" s="2">
        <v>55.57</v>
      </c>
      <c r="J43" s="2">
        <v>1.35</v>
      </c>
      <c r="K43" s="2">
        <v>7.0000000000000001E-3</v>
      </c>
    </row>
    <row r="44" spans="1:11" x14ac:dyDescent="0.3">
      <c r="A44" s="95">
        <v>45062</v>
      </c>
      <c r="B44" s="96">
        <v>0.34931712962962963</v>
      </c>
      <c r="C44" s="2">
        <v>-0.91</v>
      </c>
      <c r="D44" s="2">
        <v>3.53</v>
      </c>
      <c r="E44" s="2">
        <v>3.28</v>
      </c>
      <c r="F44" s="2">
        <v>-0.73</v>
      </c>
      <c r="G44" s="119">
        <v>12.58</v>
      </c>
      <c r="H44" s="2">
        <v>24.11</v>
      </c>
      <c r="I44" s="2">
        <v>55.68</v>
      </c>
      <c r="J44" s="2">
        <v>1.35</v>
      </c>
      <c r="K44" s="2">
        <v>7.0000000000000001E-3</v>
      </c>
    </row>
    <row r="45" spans="1:11" x14ac:dyDescent="0.3">
      <c r="A45" s="95">
        <v>45062</v>
      </c>
      <c r="B45" s="96">
        <v>0.35001157407407407</v>
      </c>
      <c r="C45" s="2">
        <v>-0.86</v>
      </c>
      <c r="D45" s="2">
        <v>3.53</v>
      </c>
      <c r="E45" s="2">
        <v>3.28</v>
      </c>
      <c r="F45" s="2">
        <v>-0.74</v>
      </c>
      <c r="G45" s="119">
        <v>12.55</v>
      </c>
      <c r="H45" s="2">
        <v>24.11</v>
      </c>
      <c r="I45" s="2">
        <v>55.52</v>
      </c>
      <c r="J45" s="2">
        <v>1.35</v>
      </c>
      <c r="K45" s="2">
        <v>7.0000000000000001E-3</v>
      </c>
    </row>
    <row r="46" spans="1:11" x14ac:dyDescent="0.3">
      <c r="A46" s="95">
        <v>45062</v>
      </c>
      <c r="B46" s="96">
        <v>0.35070601851851851</v>
      </c>
      <c r="C46" s="2">
        <v>-0.56999999999999995</v>
      </c>
      <c r="D46" s="2">
        <v>3.53</v>
      </c>
      <c r="E46" s="2">
        <v>3.28</v>
      </c>
      <c r="F46" s="2">
        <v>-0.77</v>
      </c>
      <c r="G46" s="119">
        <v>12.54</v>
      </c>
      <c r="H46" s="2">
        <v>24.11</v>
      </c>
      <c r="I46" s="2">
        <v>55.54</v>
      </c>
      <c r="J46" s="2">
        <v>1.35</v>
      </c>
      <c r="K46" s="2">
        <v>7.0000000000000001E-3</v>
      </c>
    </row>
    <row r="47" spans="1:11" x14ac:dyDescent="0.3">
      <c r="A47" s="95">
        <v>45062</v>
      </c>
      <c r="B47" s="96">
        <v>0.35140046296296296</v>
      </c>
      <c r="C47" s="2">
        <v>-0.55000000000000004</v>
      </c>
      <c r="D47" s="2">
        <v>3.53</v>
      </c>
      <c r="E47" s="2">
        <v>3.28</v>
      </c>
      <c r="F47" s="2">
        <v>-0.78</v>
      </c>
      <c r="G47" s="119">
        <v>12.53</v>
      </c>
      <c r="H47" s="2">
        <v>24.11</v>
      </c>
      <c r="I47" s="2">
        <v>55.36</v>
      </c>
      <c r="J47" s="2">
        <v>1.35</v>
      </c>
      <c r="K47" s="2">
        <v>7.0000000000000001E-3</v>
      </c>
    </row>
    <row r="48" spans="1:11" x14ac:dyDescent="0.3">
      <c r="A48" s="95">
        <v>45062</v>
      </c>
      <c r="B48" s="96">
        <v>0.3520949074074074</v>
      </c>
      <c r="C48" s="2">
        <v>-0.46</v>
      </c>
      <c r="D48" s="2">
        <v>3.53</v>
      </c>
      <c r="E48" s="2">
        <v>3.28</v>
      </c>
      <c r="F48" s="2">
        <v>-0.75</v>
      </c>
      <c r="G48" s="119">
        <v>12.67</v>
      </c>
      <c r="H48" s="2">
        <v>24.12</v>
      </c>
      <c r="I48" s="2">
        <v>55.16</v>
      </c>
      <c r="J48" s="2">
        <v>1.35</v>
      </c>
      <c r="K48" s="2">
        <v>7.0000000000000001E-3</v>
      </c>
    </row>
    <row r="49" spans="1:13" x14ac:dyDescent="0.3">
      <c r="A49" s="95">
        <v>45062</v>
      </c>
      <c r="B49" s="96">
        <v>0.35278935185185184</v>
      </c>
      <c r="C49" s="2">
        <v>-0.21</v>
      </c>
      <c r="D49" s="2">
        <v>3.53</v>
      </c>
      <c r="E49" s="2">
        <v>3.28</v>
      </c>
      <c r="F49" s="2">
        <v>-0.77</v>
      </c>
      <c r="G49" s="119">
        <v>12.57</v>
      </c>
      <c r="H49" s="2">
        <v>24.12</v>
      </c>
      <c r="I49" s="2">
        <v>55.34</v>
      </c>
      <c r="J49" s="2">
        <v>1.35</v>
      </c>
      <c r="K49" s="2">
        <v>8.0000000000000002E-3</v>
      </c>
    </row>
    <row r="50" spans="1:13" x14ac:dyDescent="0.3">
      <c r="A50" s="161">
        <v>45062</v>
      </c>
      <c r="B50" s="162">
        <v>0.35348379629629628</v>
      </c>
      <c r="C50" s="163">
        <v>0.34</v>
      </c>
      <c r="D50" s="163">
        <v>3.53</v>
      </c>
      <c r="E50" s="163">
        <v>3.28</v>
      </c>
      <c r="F50" s="163">
        <v>63.14</v>
      </c>
      <c r="G50" s="119">
        <v>16.02</v>
      </c>
      <c r="H50" s="163">
        <v>24.12</v>
      </c>
      <c r="I50" s="163">
        <v>55.17</v>
      </c>
      <c r="J50" s="163">
        <v>1.35</v>
      </c>
      <c r="K50" s="163">
        <v>8.9999999999999993E-3</v>
      </c>
      <c r="L50" s="165">
        <f>25-((0.0498-K50)*502.03)</f>
        <v>4.5171760000000027</v>
      </c>
      <c r="M50" s="2" t="s">
        <v>77</v>
      </c>
    </row>
    <row r="51" spans="1:13" x14ac:dyDescent="0.3">
      <c r="A51" s="95">
        <v>45062</v>
      </c>
      <c r="B51" s="96">
        <v>0.35417824074074072</v>
      </c>
      <c r="C51" s="2">
        <v>5.98</v>
      </c>
      <c r="D51" s="2">
        <v>3.53</v>
      </c>
      <c r="E51" s="2">
        <v>3.28</v>
      </c>
      <c r="F51" s="2">
        <v>105.15</v>
      </c>
      <c r="G51" s="119">
        <v>12.45</v>
      </c>
      <c r="H51" s="2">
        <v>24.12</v>
      </c>
      <c r="I51" s="2">
        <v>54.07</v>
      </c>
      <c r="J51" s="2">
        <v>1.35</v>
      </c>
      <c r="K51" s="2">
        <v>1.7999999999999999E-2</v>
      </c>
      <c r="L51" s="165">
        <f t="shared" ref="L51:L114" si="0">25-((0.0498-K51)*502.03)</f>
        <v>9.0354460000000039</v>
      </c>
      <c r="M51" s="2" t="s">
        <v>135</v>
      </c>
    </row>
    <row r="52" spans="1:13" x14ac:dyDescent="0.3">
      <c r="A52" s="95">
        <v>45062</v>
      </c>
      <c r="B52" s="96">
        <v>0.35487268518518517</v>
      </c>
      <c r="C52" s="2">
        <v>11.25</v>
      </c>
      <c r="D52" s="2">
        <v>3.53</v>
      </c>
      <c r="E52" s="2">
        <v>3.28</v>
      </c>
      <c r="F52" s="2">
        <v>105.17</v>
      </c>
      <c r="G52" s="119">
        <v>12.48</v>
      </c>
      <c r="H52" s="2">
        <v>24.12</v>
      </c>
      <c r="I52" s="2">
        <v>53.05</v>
      </c>
      <c r="J52" s="2">
        <v>1.35</v>
      </c>
      <c r="K52" s="2">
        <v>2.5999999999999999E-2</v>
      </c>
      <c r="L52" s="165">
        <f t="shared" si="0"/>
        <v>13.051686000000002</v>
      </c>
    </row>
    <row r="53" spans="1:13" x14ac:dyDescent="0.3">
      <c r="A53" s="95">
        <v>45062</v>
      </c>
      <c r="B53" s="96">
        <v>0.35556712962962966</v>
      </c>
      <c r="C53" s="2">
        <v>14.27</v>
      </c>
      <c r="D53" s="2">
        <v>3.53</v>
      </c>
      <c r="E53" s="2">
        <v>3.28</v>
      </c>
      <c r="F53" s="2">
        <v>105.2</v>
      </c>
      <c r="G53" s="119">
        <v>12.46</v>
      </c>
      <c r="H53" s="2">
        <v>24.12</v>
      </c>
      <c r="I53" s="2">
        <v>52.39</v>
      </c>
      <c r="J53" s="2">
        <v>1.35</v>
      </c>
      <c r="K53" s="2">
        <v>0.03</v>
      </c>
      <c r="L53" s="165">
        <f t="shared" si="0"/>
        <v>15.059806000000002</v>
      </c>
    </row>
    <row r="54" spans="1:13" x14ac:dyDescent="0.3">
      <c r="A54" s="95">
        <v>45062</v>
      </c>
      <c r="B54" s="96">
        <v>0.35626157407407405</v>
      </c>
      <c r="C54" s="2">
        <v>15.57</v>
      </c>
      <c r="D54" s="2">
        <v>3.53</v>
      </c>
      <c r="E54" s="2">
        <v>3.28</v>
      </c>
      <c r="F54" s="2">
        <v>105.18</v>
      </c>
      <c r="G54" s="119">
        <v>12.35</v>
      </c>
      <c r="H54" s="2">
        <v>24.12</v>
      </c>
      <c r="I54" s="2">
        <v>52.19</v>
      </c>
      <c r="J54" s="2">
        <v>1.35</v>
      </c>
      <c r="K54" s="2">
        <v>3.2000000000000001E-2</v>
      </c>
      <c r="L54" s="165">
        <f t="shared" si="0"/>
        <v>16.063866000000004</v>
      </c>
    </row>
    <row r="55" spans="1:13" x14ac:dyDescent="0.3">
      <c r="A55" s="95">
        <v>45062</v>
      </c>
      <c r="B55" s="96">
        <v>0.35695601851851855</v>
      </c>
      <c r="C55" s="2">
        <v>16.440000000000001</v>
      </c>
      <c r="D55" s="2">
        <v>3.53</v>
      </c>
      <c r="E55" s="2">
        <v>3.28</v>
      </c>
      <c r="F55" s="2">
        <v>105.18</v>
      </c>
      <c r="G55" s="119">
        <v>12.49</v>
      </c>
      <c r="H55" s="2">
        <v>24.12</v>
      </c>
      <c r="I55" s="2">
        <v>52.11</v>
      </c>
      <c r="J55" s="2">
        <v>1.35</v>
      </c>
      <c r="K55" s="2">
        <v>3.3000000000000002E-2</v>
      </c>
      <c r="L55" s="165">
        <f t="shared" si="0"/>
        <v>16.565896000000002</v>
      </c>
    </row>
    <row r="56" spans="1:13" x14ac:dyDescent="0.3">
      <c r="A56" s="95">
        <v>45062</v>
      </c>
      <c r="B56" s="96">
        <v>0.35765046296296293</v>
      </c>
      <c r="C56" s="2">
        <v>16.940000000000001</v>
      </c>
      <c r="D56" s="2">
        <v>3.53</v>
      </c>
      <c r="E56" s="2">
        <v>3.28</v>
      </c>
      <c r="F56" s="2">
        <v>105.17</v>
      </c>
      <c r="G56" s="119">
        <v>12.33</v>
      </c>
      <c r="H56" s="2">
        <v>24.12</v>
      </c>
      <c r="I56" s="2">
        <v>52.26</v>
      </c>
      <c r="J56" s="2">
        <v>1.35</v>
      </c>
      <c r="K56" s="2">
        <v>3.4000000000000002E-2</v>
      </c>
      <c r="L56" s="165">
        <f t="shared" si="0"/>
        <v>17.067926000000003</v>
      </c>
    </row>
    <row r="57" spans="1:13" x14ac:dyDescent="0.3">
      <c r="A57" s="95">
        <v>45062</v>
      </c>
      <c r="B57" s="96">
        <v>0.35834490740740743</v>
      </c>
      <c r="C57" s="2">
        <v>17.36</v>
      </c>
      <c r="D57" s="2">
        <v>3.53</v>
      </c>
      <c r="E57" s="2">
        <v>3.28</v>
      </c>
      <c r="F57" s="2">
        <v>105.17</v>
      </c>
      <c r="G57" s="119">
        <v>12.34</v>
      </c>
      <c r="H57" s="2">
        <v>24.12</v>
      </c>
      <c r="I57" s="2">
        <v>52.42</v>
      </c>
      <c r="J57" s="2">
        <v>1.35</v>
      </c>
      <c r="K57" s="166">
        <v>3.5000000000000003E-2</v>
      </c>
      <c r="L57" s="165">
        <f t="shared" si="0"/>
        <v>17.569956000000005</v>
      </c>
    </row>
    <row r="58" spans="1:13" x14ac:dyDescent="0.3">
      <c r="A58" s="95">
        <v>45062</v>
      </c>
      <c r="B58" s="96">
        <v>0.35903935185185182</v>
      </c>
      <c r="C58" s="2">
        <v>17.39</v>
      </c>
      <c r="D58" s="2">
        <v>3.53</v>
      </c>
      <c r="E58" s="2">
        <v>3.28</v>
      </c>
      <c r="F58" s="2">
        <v>105.18</v>
      </c>
      <c r="G58" s="119">
        <v>12.3</v>
      </c>
      <c r="H58" s="2">
        <v>24.12</v>
      </c>
      <c r="I58" s="2">
        <v>52.55</v>
      </c>
      <c r="J58" s="2">
        <v>1.35</v>
      </c>
      <c r="K58" s="2">
        <v>3.5000000000000003E-2</v>
      </c>
      <c r="L58" s="165">
        <f t="shared" si="0"/>
        <v>17.569956000000005</v>
      </c>
    </row>
    <row r="59" spans="1:13" x14ac:dyDescent="0.3">
      <c r="A59" s="95">
        <v>45062</v>
      </c>
      <c r="B59" s="96">
        <v>0.35973379629629632</v>
      </c>
      <c r="C59" s="2">
        <v>17.57</v>
      </c>
      <c r="D59" s="2">
        <v>3.53</v>
      </c>
      <c r="E59" s="2">
        <v>3.28</v>
      </c>
      <c r="F59" s="2">
        <v>105.19</v>
      </c>
      <c r="G59" s="119">
        <v>12.33</v>
      </c>
      <c r="H59" s="2">
        <v>24.12</v>
      </c>
      <c r="I59" s="2">
        <v>52.64</v>
      </c>
      <c r="J59" s="2">
        <v>1.35</v>
      </c>
      <c r="K59" s="2">
        <v>3.5000000000000003E-2</v>
      </c>
      <c r="L59" s="165">
        <f t="shared" si="0"/>
        <v>17.569956000000005</v>
      </c>
    </row>
    <row r="60" spans="1:13" x14ac:dyDescent="0.3">
      <c r="A60" s="95">
        <v>45062</v>
      </c>
      <c r="B60" s="96">
        <v>0.3604282407407407</v>
      </c>
      <c r="C60" s="2">
        <v>17.75</v>
      </c>
      <c r="D60" s="2">
        <v>3.53</v>
      </c>
      <c r="E60" s="2">
        <v>3.28</v>
      </c>
      <c r="F60" s="2">
        <v>105.17</v>
      </c>
      <c r="G60" s="119">
        <v>12.25</v>
      </c>
      <c r="H60" s="2">
        <v>24.12</v>
      </c>
      <c r="I60" s="2">
        <v>52.68</v>
      </c>
      <c r="J60" s="2">
        <v>1.35</v>
      </c>
      <c r="K60" s="2">
        <v>3.5000000000000003E-2</v>
      </c>
      <c r="L60" s="165">
        <f t="shared" si="0"/>
        <v>17.569956000000005</v>
      </c>
    </row>
    <row r="61" spans="1:13" x14ac:dyDescent="0.3">
      <c r="A61" s="95">
        <v>45062</v>
      </c>
      <c r="B61" s="96">
        <v>0.3611226851851852</v>
      </c>
      <c r="C61" s="2">
        <v>17.84</v>
      </c>
      <c r="D61" s="2">
        <v>3.53</v>
      </c>
      <c r="E61" s="2">
        <v>3.28</v>
      </c>
      <c r="F61" s="2">
        <v>105.18</v>
      </c>
      <c r="G61" s="119">
        <v>12.32</v>
      </c>
      <c r="H61" s="2">
        <v>24.12</v>
      </c>
      <c r="I61" s="2">
        <v>52.71</v>
      </c>
      <c r="J61" s="2">
        <v>1.35</v>
      </c>
      <c r="K61" s="2">
        <v>3.5999999999999997E-2</v>
      </c>
      <c r="L61" s="165">
        <f t="shared" si="0"/>
        <v>18.071986000000003</v>
      </c>
    </row>
    <row r="62" spans="1:13" x14ac:dyDescent="0.3">
      <c r="A62" s="95">
        <v>45062</v>
      </c>
      <c r="B62" s="96">
        <v>0.36181712962962959</v>
      </c>
      <c r="C62" s="2">
        <v>17.940000000000001</v>
      </c>
      <c r="D62" s="2">
        <v>3.53</v>
      </c>
      <c r="E62" s="2">
        <v>3.28</v>
      </c>
      <c r="F62" s="2">
        <v>105.18</v>
      </c>
      <c r="G62" s="119">
        <v>12.28</v>
      </c>
      <c r="H62" s="2">
        <v>24.12</v>
      </c>
      <c r="I62" s="2">
        <v>52.72</v>
      </c>
      <c r="J62" s="2">
        <v>1.35</v>
      </c>
      <c r="K62" s="2">
        <v>3.5999999999999997E-2</v>
      </c>
      <c r="L62" s="165">
        <f t="shared" si="0"/>
        <v>18.071986000000003</v>
      </c>
    </row>
    <row r="63" spans="1:13" x14ac:dyDescent="0.3">
      <c r="A63" s="95">
        <v>45062</v>
      </c>
      <c r="B63" s="96">
        <v>0.36251157407407408</v>
      </c>
      <c r="C63" s="2">
        <v>18.11</v>
      </c>
      <c r="D63" s="2">
        <v>3.53</v>
      </c>
      <c r="E63" s="2">
        <v>3.28</v>
      </c>
      <c r="F63" s="2">
        <v>105.16</v>
      </c>
      <c r="G63" s="119">
        <v>12.29</v>
      </c>
      <c r="H63" s="2">
        <v>24.12</v>
      </c>
      <c r="I63" s="2">
        <v>52.99</v>
      </c>
      <c r="J63" s="2">
        <v>1.35</v>
      </c>
      <c r="K63" s="2">
        <v>3.5999999999999997E-2</v>
      </c>
      <c r="L63" s="165">
        <f t="shared" si="0"/>
        <v>18.071986000000003</v>
      </c>
    </row>
    <row r="64" spans="1:13" x14ac:dyDescent="0.3">
      <c r="A64" s="95">
        <v>45062</v>
      </c>
      <c r="B64" s="96">
        <v>0.36320601851851847</v>
      </c>
      <c r="C64" s="2">
        <v>18.16</v>
      </c>
      <c r="D64" s="2">
        <v>3.53</v>
      </c>
      <c r="E64" s="2">
        <v>3.28</v>
      </c>
      <c r="F64" s="2">
        <v>105.18</v>
      </c>
      <c r="G64" s="119">
        <v>12.29</v>
      </c>
      <c r="H64" s="2">
        <v>24.12</v>
      </c>
      <c r="I64" s="2">
        <v>52.9</v>
      </c>
      <c r="J64" s="2">
        <v>1.35</v>
      </c>
      <c r="K64" s="2">
        <v>3.5999999999999997E-2</v>
      </c>
      <c r="L64" s="165">
        <f t="shared" si="0"/>
        <v>18.071986000000003</v>
      </c>
    </row>
    <row r="65" spans="1:12" x14ac:dyDescent="0.3">
      <c r="A65" s="95">
        <v>45062</v>
      </c>
      <c r="B65" s="96">
        <v>0.36390046296296297</v>
      </c>
      <c r="C65" s="2">
        <v>18.13</v>
      </c>
      <c r="D65" s="2">
        <v>3.53</v>
      </c>
      <c r="E65" s="2">
        <v>3.28</v>
      </c>
      <c r="F65" s="2">
        <v>105.17</v>
      </c>
      <c r="G65" s="119">
        <v>12.28</v>
      </c>
      <c r="H65" s="2">
        <v>24.12</v>
      </c>
      <c r="I65" s="2">
        <v>52.79</v>
      </c>
      <c r="J65" s="2">
        <v>1.35</v>
      </c>
      <c r="K65" s="2">
        <v>3.5999999999999997E-2</v>
      </c>
      <c r="L65" s="165">
        <f t="shared" si="0"/>
        <v>18.071986000000003</v>
      </c>
    </row>
    <row r="66" spans="1:12" x14ac:dyDescent="0.3">
      <c r="A66" s="95">
        <v>45062</v>
      </c>
      <c r="B66" s="96">
        <v>0.36459490740740735</v>
      </c>
      <c r="C66" s="2">
        <v>18.36</v>
      </c>
      <c r="D66" s="2">
        <v>3.53</v>
      </c>
      <c r="E66" s="2">
        <v>3.28</v>
      </c>
      <c r="F66" s="2">
        <v>105.17</v>
      </c>
      <c r="G66" s="119">
        <v>12.27</v>
      </c>
      <c r="H66" s="2">
        <v>24.12</v>
      </c>
      <c r="I66" s="2">
        <v>52.61</v>
      </c>
      <c r="J66" s="2">
        <v>1.35</v>
      </c>
      <c r="K66" s="2">
        <v>3.5999999999999997E-2</v>
      </c>
      <c r="L66" s="165">
        <f t="shared" si="0"/>
        <v>18.071986000000003</v>
      </c>
    </row>
    <row r="67" spans="1:12" x14ac:dyDescent="0.3">
      <c r="A67" s="95">
        <v>45062</v>
      </c>
      <c r="B67" s="96">
        <v>0.36528935185185185</v>
      </c>
      <c r="C67" s="2">
        <v>18.47</v>
      </c>
      <c r="D67" s="2">
        <v>3.53</v>
      </c>
      <c r="E67" s="2">
        <v>3.28</v>
      </c>
      <c r="F67" s="2">
        <v>105.17</v>
      </c>
      <c r="G67" s="119">
        <v>12.29</v>
      </c>
      <c r="H67" s="2">
        <v>24.12</v>
      </c>
      <c r="I67" s="2">
        <v>53.13</v>
      </c>
      <c r="J67" s="2">
        <v>1.35</v>
      </c>
      <c r="K67" s="2">
        <v>3.5999999999999997E-2</v>
      </c>
      <c r="L67" s="165">
        <f t="shared" si="0"/>
        <v>18.071986000000003</v>
      </c>
    </row>
    <row r="68" spans="1:12" x14ac:dyDescent="0.3">
      <c r="A68" s="95">
        <v>45062</v>
      </c>
      <c r="B68" s="96">
        <v>0.36598379629629635</v>
      </c>
      <c r="C68" s="2">
        <v>18.39</v>
      </c>
      <c r="D68" s="2">
        <v>3.53</v>
      </c>
      <c r="E68" s="2">
        <v>3.28</v>
      </c>
      <c r="F68" s="2">
        <v>105.17</v>
      </c>
      <c r="G68" s="119">
        <v>12.36</v>
      </c>
      <c r="H68" s="2">
        <v>24.12</v>
      </c>
      <c r="I68" s="2">
        <v>53.01</v>
      </c>
      <c r="J68" s="2">
        <v>1.35</v>
      </c>
      <c r="K68" s="2">
        <v>3.5999999999999997E-2</v>
      </c>
      <c r="L68" s="165">
        <f t="shared" si="0"/>
        <v>18.071986000000003</v>
      </c>
    </row>
    <row r="69" spans="1:12" x14ac:dyDescent="0.3">
      <c r="A69" s="95">
        <v>45062</v>
      </c>
      <c r="B69" s="96">
        <v>0.36667824074074074</v>
      </c>
      <c r="C69" s="2">
        <v>18.559999999999999</v>
      </c>
      <c r="D69" s="2">
        <v>3.53</v>
      </c>
      <c r="E69" s="2">
        <v>3.28</v>
      </c>
      <c r="F69" s="2">
        <v>105.19</v>
      </c>
      <c r="G69" s="119">
        <v>12.3</v>
      </c>
      <c r="H69" s="2">
        <v>24.12</v>
      </c>
      <c r="I69" s="2">
        <v>53.1</v>
      </c>
      <c r="J69" s="2">
        <v>1.35</v>
      </c>
      <c r="K69" s="2">
        <v>3.6999999999999998E-2</v>
      </c>
      <c r="L69" s="165">
        <f t="shared" si="0"/>
        <v>18.574016</v>
      </c>
    </row>
    <row r="70" spans="1:12" x14ac:dyDescent="0.3">
      <c r="A70" s="95">
        <v>45062</v>
      </c>
      <c r="B70" s="96">
        <v>0.36737268518518523</v>
      </c>
      <c r="C70" s="2">
        <v>18.62</v>
      </c>
      <c r="D70" s="2">
        <v>3.53</v>
      </c>
      <c r="E70" s="2">
        <v>3.28</v>
      </c>
      <c r="F70" s="2">
        <v>105.18</v>
      </c>
      <c r="G70" s="119">
        <v>12.29</v>
      </c>
      <c r="H70" s="2">
        <v>24.12</v>
      </c>
      <c r="I70" s="2">
        <v>53.03</v>
      </c>
      <c r="J70" s="2">
        <v>1.35</v>
      </c>
      <c r="K70" s="2">
        <v>3.6999999999999998E-2</v>
      </c>
      <c r="L70" s="165">
        <f t="shared" si="0"/>
        <v>18.574016</v>
      </c>
    </row>
    <row r="71" spans="1:12" x14ac:dyDescent="0.3">
      <c r="A71" s="95">
        <v>45062</v>
      </c>
      <c r="B71" s="96">
        <v>0.36806712962962962</v>
      </c>
      <c r="C71" s="2">
        <v>18.809999999999999</v>
      </c>
      <c r="D71" s="2">
        <v>3.53</v>
      </c>
      <c r="E71" s="2">
        <v>3.28</v>
      </c>
      <c r="F71" s="2">
        <v>105.17</v>
      </c>
      <c r="G71" s="119">
        <v>12.28</v>
      </c>
      <c r="H71" s="2">
        <v>24.12</v>
      </c>
      <c r="I71" s="2">
        <v>52.77</v>
      </c>
      <c r="J71" s="2">
        <v>1.35</v>
      </c>
      <c r="K71" s="2">
        <v>3.6999999999999998E-2</v>
      </c>
      <c r="L71" s="165">
        <f t="shared" si="0"/>
        <v>18.574016</v>
      </c>
    </row>
    <row r="72" spans="1:12" x14ac:dyDescent="0.3">
      <c r="A72" s="95">
        <v>45062</v>
      </c>
      <c r="B72" s="96">
        <v>0.36876157407407412</v>
      </c>
      <c r="C72" s="2">
        <v>18.850000000000001</v>
      </c>
      <c r="D72" s="2">
        <v>3.53</v>
      </c>
      <c r="E72" s="2">
        <v>3.28</v>
      </c>
      <c r="F72" s="2">
        <v>105.17</v>
      </c>
      <c r="G72" s="119">
        <v>12.27</v>
      </c>
      <c r="H72" s="2">
        <v>24.12</v>
      </c>
      <c r="I72" s="2">
        <v>52.48</v>
      </c>
      <c r="J72" s="2">
        <v>1.35</v>
      </c>
      <c r="K72" s="2">
        <v>3.6999999999999998E-2</v>
      </c>
      <c r="L72" s="165">
        <f t="shared" si="0"/>
        <v>18.574016</v>
      </c>
    </row>
    <row r="73" spans="1:12" x14ac:dyDescent="0.3">
      <c r="A73" s="95">
        <v>45062</v>
      </c>
      <c r="B73" s="96">
        <v>0.3694560185185185</v>
      </c>
      <c r="C73" s="2">
        <v>18.91</v>
      </c>
      <c r="D73" s="2">
        <v>3.53</v>
      </c>
      <c r="E73" s="2">
        <v>3.28</v>
      </c>
      <c r="F73" s="2">
        <v>105.17</v>
      </c>
      <c r="G73" s="119">
        <v>12.23</v>
      </c>
      <c r="H73" s="2">
        <v>24.12</v>
      </c>
      <c r="I73" s="2">
        <v>52.47</v>
      </c>
      <c r="J73" s="2">
        <v>1.35</v>
      </c>
      <c r="K73" s="2">
        <v>3.6999999999999998E-2</v>
      </c>
      <c r="L73" s="165">
        <f t="shared" si="0"/>
        <v>18.574016</v>
      </c>
    </row>
    <row r="74" spans="1:12" x14ac:dyDescent="0.3">
      <c r="A74" s="95">
        <v>45062</v>
      </c>
      <c r="B74" s="96">
        <v>0.370150462962963</v>
      </c>
      <c r="C74" s="2">
        <v>18.989999999999998</v>
      </c>
      <c r="D74" s="2">
        <v>3.53</v>
      </c>
      <c r="E74" s="2">
        <v>3.28</v>
      </c>
      <c r="F74" s="2">
        <v>105.19</v>
      </c>
      <c r="G74" s="119">
        <v>12.37</v>
      </c>
      <c r="H74" s="2">
        <v>24.14</v>
      </c>
      <c r="I74" s="2">
        <v>52.62</v>
      </c>
      <c r="J74" s="2">
        <v>1.35</v>
      </c>
      <c r="K74" s="2">
        <v>3.6999999999999998E-2</v>
      </c>
      <c r="L74" s="165">
        <f t="shared" si="0"/>
        <v>18.574016</v>
      </c>
    </row>
    <row r="75" spans="1:12" x14ac:dyDescent="0.3">
      <c r="A75" s="95">
        <v>45062</v>
      </c>
      <c r="B75" s="96">
        <v>0.37084490740740739</v>
      </c>
      <c r="C75" s="2">
        <v>19.14</v>
      </c>
      <c r="D75" s="2">
        <v>3.53</v>
      </c>
      <c r="E75" s="2">
        <v>3.28</v>
      </c>
      <c r="F75" s="2">
        <v>105.17</v>
      </c>
      <c r="G75" s="119">
        <v>12.3</v>
      </c>
      <c r="H75" s="2">
        <v>24.19</v>
      </c>
      <c r="I75" s="2">
        <v>52.69</v>
      </c>
      <c r="J75" s="2">
        <v>1.35</v>
      </c>
      <c r="K75" s="2">
        <v>3.6999999999999998E-2</v>
      </c>
      <c r="L75" s="165">
        <f t="shared" si="0"/>
        <v>18.574016</v>
      </c>
    </row>
    <row r="76" spans="1:12" x14ac:dyDescent="0.3">
      <c r="A76" s="95">
        <v>45062</v>
      </c>
      <c r="B76" s="96">
        <v>0.37153935185185188</v>
      </c>
      <c r="C76" s="2">
        <v>19.260000000000002</v>
      </c>
      <c r="D76" s="2">
        <v>3.53</v>
      </c>
      <c r="E76" s="2">
        <v>3.28</v>
      </c>
      <c r="F76" s="2">
        <v>105.17</v>
      </c>
      <c r="G76" s="119">
        <v>12.27</v>
      </c>
      <c r="H76" s="2">
        <v>24.23</v>
      </c>
      <c r="I76" s="2">
        <v>52.69</v>
      </c>
      <c r="J76" s="2">
        <v>1.35</v>
      </c>
      <c r="K76" s="2">
        <v>3.7999999999999999E-2</v>
      </c>
      <c r="L76" s="165">
        <f t="shared" si="0"/>
        <v>19.076046000000002</v>
      </c>
    </row>
    <row r="77" spans="1:12" x14ac:dyDescent="0.3">
      <c r="A77" s="95">
        <v>45062</v>
      </c>
      <c r="B77" s="96">
        <v>0.37223379629629627</v>
      </c>
      <c r="C77" s="2">
        <v>19.37</v>
      </c>
      <c r="D77" s="2">
        <v>3.53</v>
      </c>
      <c r="E77" s="2">
        <v>3.28</v>
      </c>
      <c r="F77" s="2">
        <v>105.15</v>
      </c>
      <c r="G77" s="119">
        <v>12.23</v>
      </c>
      <c r="H77" s="2">
        <v>24.24</v>
      </c>
      <c r="I77" s="2">
        <v>52.72</v>
      </c>
      <c r="J77" s="2">
        <v>1.35</v>
      </c>
      <c r="K77" s="2">
        <v>3.7999999999999999E-2</v>
      </c>
      <c r="L77" s="165">
        <f t="shared" si="0"/>
        <v>19.076046000000002</v>
      </c>
    </row>
    <row r="78" spans="1:12" x14ac:dyDescent="0.3">
      <c r="A78" s="95">
        <v>45062</v>
      </c>
      <c r="B78" s="96">
        <v>0.37292824074074077</v>
      </c>
      <c r="C78" s="2">
        <v>19.440000000000001</v>
      </c>
      <c r="D78" s="2">
        <v>3.53</v>
      </c>
      <c r="E78" s="2">
        <v>3.28</v>
      </c>
      <c r="F78" s="2">
        <v>105.14</v>
      </c>
      <c r="G78" s="119">
        <v>12.23</v>
      </c>
      <c r="H78" s="2">
        <v>24.24</v>
      </c>
      <c r="I78" s="2">
        <v>52.73</v>
      </c>
      <c r="J78" s="2">
        <v>1.35</v>
      </c>
      <c r="K78" s="2">
        <v>3.7999999999999999E-2</v>
      </c>
      <c r="L78" s="165">
        <f t="shared" si="0"/>
        <v>19.076046000000002</v>
      </c>
    </row>
    <row r="79" spans="1:12" x14ac:dyDescent="0.3">
      <c r="A79" s="95">
        <v>45062</v>
      </c>
      <c r="B79" s="96">
        <v>0.37362268518518515</v>
      </c>
      <c r="C79" s="2">
        <v>19.57</v>
      </c>
      <c r="D79" s="2">
        <v>3.53</v>
      </c>
      <c r="E79" s="2">
        <v>3.28</v>
      </c>
      <c r="F79" s="2">
        <v>105.2</v>
      </c>
      <c r="G79" s="119">
        <v>12.26</v>
      </c>
      <c r="H79" s="2">
        <v>24.24</v>
      </c>
      <c r="I79" s="2">
        <v>52.74</v>
      </c>
      <c r="J79" s="2">
        <v>1.35</v>
      </c>
      <c r="K79" s="2">
        <v>3.7999999999999999E-2</v>
      </c>
      <c r="L79" s="165">
        <f t="shared" si="0"/>
        <v>19.076046000000002</v>
      </c>
    </row>
    <row r="80" spans="1:12" x14ac:dyDescent="0.3">
      <c r="A80" s="95">
        <v>45062</v>
      </c>
      <c r="B80" s="96">
        <v>0.37431712962962965</v>
      </c>
      <c r="C80" s="2">
        <v>19.53</v>
      </c>
      <c r="D80" s="2">
        <v>3.53</v>
      </c>
      <c r="E80" s="2">
        <v>3.28</v>
      </c>
      <c r="F80" s="2">
        <v>105.18</v>
      </c>
      <c r="G80" s="119">
        <v>12.45</v>
      </c>
      <c r="H80" s="2">
        <v>24.24</v>
      </c>
      <c r="I80" s="2">
        <v>52.94</v>
      </c>
      <c r="J80" s="2">
        <v>1.35</v>
      </c>
      <c r="K80" s="2">
        <v>3.7999999999999999E-2</v>
      </c>
      <c r="L80" s="165">
        <f t="shared" si="0"/>
        <v>19.076046000000002</v>
      </c>
    </row>
    <row r="81" spans="1:12" x14ac:dyDescent="0.3">
      <c r="A81" s="95">
        <v>45062</v>
      </c>
      <c r="B81" s="96">
        <v>0.37501157407407404</v>
      </c>
      <c r="C81" s="2">
        <v>19.7</v>
      </c>
      <c r="D81" s="2">
        <v>3.53</v>
      </c>
      <c r="E81" s="2">
        <v>3.28</v>
      </c>
      <c r="F81" s="2">
        <v>105.17</v>
      </c>
      <c r="G81" s="119">
        <v>12.3</v>
      </c>
      <c r="H81" s="2">
        <v>24.25</v>
      </c>
      <c r="I81" s="2">
        <v>52.6</v>
      </c>
      <c r="J81" s="2">
        <v>1.35</v>
      </c>
      <c r="K81" s="2">
        <v>3.7999999999999999E-2</v>
      </c>
      <c r="L81" s="165">
        <f t="shared" si="0"/>
        <v>19.076046000000002</v>
      </c>
    </row>
    <row r="82" spans="1:12" x14ac:dyDescent="0.3">
      <c r="A82" s="95">
        <v>45062</v>
      </c>
      <c r="B82" s="96">
        <v>0.37570601851851854</v>
      </c>
      <c r="C82" s="2">
        <v>19.84</v>
      </c>
      <c r="D82" s="2">
        <v>3.53</v>
      </c>
      <c r="E82" s="2">
        <v>3.28</v>
      </c>
      <c r="F82" s="2">
        <v>105.16</v>
      </c>
      <c r="G82" s="119">
        <v>12.29</v>
      </c>
      <c r="H82" s="2">
        <v>24.25</v>
      </c>
      <c r="I82" s="2">
        <v>52.39</v>
      </c>
      <c r="J82" s="2">
        <v>1.35</v>
      </c>
      <c r="K82" s="2">
        <v>3.7999999999999999E-2</v>
      </c>
      <c r="L82" s="165">
        <f t="shared" si="0"/>
        <v>19.076046000000002</v>
      </c>
    </row>
    <row r="83" spans="1:12" x14ac:dyDescent="0.3">
      <c r="A83" s="95">
        <v>45062</v>
      </c>
      <c r="B83" s="96">
        <v>0.37640046296296298</v>
      </c>
      <c r="C83" s="2">
        <v>19.91</v>
      </c>
      <c r="D83" s="2">
        <v>3.53</v>
      </c>
      <c r="E83" s="2">
        <v>3.28</v>
      </c>
      <c r="F83" s="2">
        <v>105.17</v>
      </c>
      <c r="G83" s="119">
        <v>12.31</v>
      </c>
      <c r="H83" s="2">
        <v>24.24</v>
      </c>
      <c r="I83" s="2">
        <v>52.39</v>
      </c>
      <c r="J83" s="2">
        <v>1.35</v>
      </c>
      <c r="K83" s="2">
        <v>3.9E-2</v>
      </c>
      <c r="L83" s="165">
        <f t="shared" si="0"/>
        <v>19.578076000000003</v>
      </c>
    </row>
    <row r="84" spans="1:12" x14ac:dyDescent="0.3">
      <c r="A84" s="95">
        <v>45062</v>
      </c>
      <c r="B84" s="96">
        <v>0.37709490740740742</v>
      </c>
      <c r="C84" s="2">
        <v>20.04</v>
      </c>
      <c r="D84" s="2">
        <v>3.53</v>
      </c>
      <c r="E84" s="2">
        <v>3.28</v>
      </c>
      <c r="F84" s="2">
        <v>105.16</v>
      </c>
      <c r="G84" s="119">
        <v>12.28</v>
      </c>
      <c r="H84" s="2">
        <v>24.24</v>
      </c>
      <c r="I84" s="2">
        <v>52.17</v>
      </c>
      <c r="J84" s="2">
        <v>1.35</v>
      </c>
      <c r="K84" s="2">
        <v>3.9E-2</v>
      </c>
      <c r="L84" s="165">
        <f t="shared" si="0"/>
        <v>19.578076000000003</v>
      </c>
    </row>
    <row r="85" spans="1:12" x14ac:dyDescent="0.3">
      <c r="A85" s="95">
        <v>45062</v>
      </c>
      <c r="B85" s="96">
        <v>0.37778935185185186</v>
      </c>
      <c r="C85" s="2">
        <v>20.079999999999998</v>
      </c>
      <c r="D85" s="2">
        <v>3.53</v>
      </c>
      <c r="E85" s="2">
        <v>3.28</v>
      </c>
      <c r="F85" s="2">
        <v>105.18</v>
      </c>
      <c r="G85" s="119">
        <v>12.25</v>
      </c>
      <c r="H85" s="2">
        <v>24.24</v>
      </c>
      <c r="I85" s="2">
        <v>52.26</v>
      </c>
      <c r="J85" s="2">
        <v>1.35</v>
      </c>
      <c r="K85" s="2">
        <v>3.9E-2</v>
      </c>
      <c r="L85" s="165">
        <f t="shared" si="0"/>
        <v>19.578076000000003</v>
      </c>
    </row>
    <row r="86" spans="1:12" x14ac:dyDescent="0.3">
      <c r="A86" s="95">
        <v>45062</v>
      </c>
      <c r="B86" s="96">
        <v>0.3784837962962963</v>
      </c>
      <c r="C86" s="2">
        <v>19.98</v>
      </c>
      <c r="D86" s="2">
        <v>3.53</v>
      </c>
      <c r="E86" s="2">
        <v>3.28</v>
      </c>
      <c r="F86" s="2">
        <v>105.17</v>
      </c>
      <c r="G86" s="119">
        <v>12.36</v>
      </c>
      <c r="H86" s="2">
        <v>24.24</v>
      </c>
      <c r="I86" s="2">
        <v>52.3</v>
      </c>
      <c r="J86" s="2">
        <v>1.35</v>
      </c>
      <c r="K86" s="2">
        <v>3.9E-2</v>
      </c>
      <c r="L86" s="165">
        <f t="shared" si="0"/>
        <v>19.578076000000003</v>
      </c>
    </row>
    <row r="87" spans="1:12" x14ac:dyDescent="0.3">
      <c r="A87" s="95">
        <v>45062</v>
      </c>
      <c r="B87" s="96">
        <v>0.37917824074074075</v>
      </c>
      <c r="C87" s="2">
        <v>19.98</v>
      </c>
      <c r="D87" s="2">
        <v>3.53</v>
      </c>
      <c r="E87" s="2">
        <v>3.28</v>
      </c>
      <c r="F87" s="2">
        <v>105.17</v>
      </c>
      <c r="G87" s="119">
        <v>12.3</v>
      </c>
      <c r="H87" s="2">
        <v>24.24</v>
      </c>
      <c r="I87" s="2">
        <v>51.95</v>
      </c>
      <c r="J87" s="2">
        <v>1.35</v>
      </c>
      <c r="K87" s="2">
        <v>3.9E-2</v>
      </c>
      <c r="L87" s="165">
        <f t="shared" si="0"/>
        <v>19.578076000000003</v>
      </c>
    </row>
    <row r="88" spans="1:12" x14ac:dyDescent="0.3">
      <c r="A88" s="95">
        <v>45062</v>
      </c>
      <c r="B88" s="96">
        <v>0.37987268518518519</v>
      </c>
      <c r="C88" s="2">
        <v>20.07</v>
      </c>
      <c r="D88" s="2">
        <v>3.53</v>
      </c>
      <c r="E88" s="2">
        <v>3.28</v>
      </c>
      <c r="F88" s="2">
        <v>105.18</v>
      </c>
      <c r="G88" s="119">
        <v>12.29</v>
      </c>
      <c r="H88" s="2">
        <v>24.25</v>
      </c>
      <c r="I88" s="2">
        <v>51.78</v>
      </c>
      <c r="J88" s="2">
        <v>1.35</v>
      </c>
      <c r="K88" s="2">
        <v>3.9E-2</v>
      </c>
      <c r="L88" s="165">
        <f t="shared" si="0"/>
        <v>19.578076000000003</v>
      </c>
    </row>
    <row r="89" spans="1:12" x14ac:dyDescent="0.3">
      <c r="A89" s="95">
        <v>45062</v>
      </c>
      <c r="B89" s="96">
        <v>0.38056712962962963</v>
      </c>
      <c r="C89" s="2">
        <v>19.84</v>
      </c>
      <c r="D89" s="2">
        <v>3.53</v>
      </c>
      <c r="E89" s="2">
        <v>3.28</v>
      </c>
      <c r="F89" s="2">
        <v>105.17</v>
      </c>
      <c r="G89" s="119">
        <v>12.31</v>
      </c>
      <c r="H89" s="2">
        <v>24.25</v>
      </c>
      <c r="I89" s="2">
        <v>51.81</v>
      </c>
      <c r="J89" s="2">
        <v>1.35</v>
      </c>
      <c r="K89" s="2">
        <v>3.7999999999999999E-2</v>
      </c>
      <c r="L89" s="165">
        <f t="shared" si="0"/>
        <v>19.076046000000002</v>
      </c>
    </row>
    <row r="90" spans="1:12" x14ac:dyDescent="0.3">
      <c r="A90" s="95">
        <v>45062</v>
      </c>
      <c r="B90" s="96">
        <v>0.38126157407407407</v>
      </c>
      <c r="C90" s="2">
        <v>19.8</v>
      </c>
      <c r="D90" s="2">
        <v>3.53</v>
      </c>
      <c r="E90" s="2">
        <v>3.28</v>
      </c>
      <c r="F90" s="2">
        <v>105.19</v>
      </c>
      <c r="G90" s="119">
        <v>12.3</v>
      </c>
      <c r="H90" s="2">
        <v>24.24</v>
      </c>
      <c r="I90" s="2">
        <v>51.31</v>
      </c>
      <c r="J90" s="2">
        <v>1.35</v>
      </c>
      <c r="K90" s="2">
        <v>3.7999999999999999E-2</v>
      </c>
      <c r="L90" s="165">
        <f t="shared" si="0"/>
        <v>19.076046000000002</v>
      </c>
    </row>
    <row r="91" spans="1:12" x14ac:dyDescent="0.3">
      <c r="A91" s="95">
        <v>45062</v>
      </c>
      <c r="B91" s="96">
        <v>0.38195601851851851</v>
      </c>
      <c r="C91" s="2">
        <v>19.52</v>
      </c>
      <c r="D91" s="2">
        <v>3.53</v>
      </c>
      <c r="E91" s="2">
        <v>3.28</v>
      </c>
      <c r="F91" s="2">
        <v>105.19</v>
      </c>
      <c r="G91" s="119">
        <v>12.27</v>
      </c>
      <c r="H91" s="2">
        <v>24.25</v>
      </c>
      <c r="I91" s="2">
        <v>50.9</v>
      </c>
      <c r="J91" s="2">
        <v>1.35</v>
      </c>
      <c r="K91" s="2">
        <v>3.7999999999999999E-2</v>
      </c>
      <c r="L91" s="165">
        <f t="shared" si="0"/>
        <v>19.076046000000002</v>
      </c>
    </row>
    <row r="92" spans="1:12" x14ac:dyDescent="0.3">
      <c r="A92" s="95">
        <v>45062</v>
      </c>
      <c r="B92" s="96">
        <v>0.38265046296296296</v>
      </c>
      <c r="C92" s="2">
        <v>19.239999999999998</v>
      </c>
      <c r="D92" s="2">
        <v>3.53</v>
      </c>
      <c r="E92" s="2">
        <v>3.28</v>
      </c>
      <c r="F92" s="2">
        <v>105.18</v>
      </c>
      <c r="G92" s="119">
        <v>12.25</v>
      </c>
      <c r="H92" s="2">
        <v>24.24</v>
      </c>
      <c r="I92" s="2">
        <v>51.2</v>
      </c>
      <c r="J92" s="2">
        <v>1.35</v>
      </c>
      <c r="K92" s="2">
        <v>3.7999999999999999E-2</v>
      </c>
      <c r="L92" s="165">
        <f t="shared" si="0"/>
        <v>19.076046000000002</v>
      </c>
    </row>
    <row r="93" spans="1:12" x14ac:dyDescent="0.3">
      <c r="A93" s="95">
        <v>45062</v>
      </c>
      <c r="B93" s="96">
        <v>0.3833449074074074</v>
      </c>
      <c r="C93" s="2">
        <v>19.170000000000002</v>
      </c>
      <c r="D93" s="2">
        <v>3.53</v>
      </c>
      <c r="E93" s="2">
        <v>3.28</v>
      </c>
      <c r="F93" s="2">
        <v>105.18</v>
      </c>
      <c r="G93" s="119">
        <v>12.39</v>
      </c>
      <c r="H93" s="2">
        <v>24.24</v>
      </c>
      <c r="I93" s="2">
        <v>50.77</v>
      </c>
      <c r="J93" s="2">
        <v>1.35</v>
      </c>
      <c r="K93" s="2">
        <v>3.6999999999999998E-2</v>
      </c>
      <c r="L93" s="165">
        <f t="shared" si="0"/>
        <v>18.574016</v>
      </c>
    </row>
    <row r="94" spans="1:12" x14ac:dyDescent="0.3">
      <c r="A94" s="95">
        <v>45062</v>
      </c>
      <c r="B94" s="96">
        <v>0.38403935185185184</v>
      </c>
      <c r="C94" s="2">
        <v>18.91</v>
      </c>
      <c r="D94" s="2">
        <v>3.53</v>
      </c>
      <c r="E94" s="2">
        <v>3.28</v>
      </c>
      <c r="F94" s="2">
        <v>105.18</v>
      </c>
      <c r="G94" s="119">
        <v>12.3</v>
      </c>
      <c r="H94" s="2">
        <v>24.24</v>
      </c>
      <c r="I94" s="2">
        <v>50.64</v>
      </c>
      <c r="J94" s="2">
        <v>1.35</v>
      </c>
      <c r="K94" s="2">
        <v>3.6999999999999998E-2</v>
      </c>
      <c r="L94" s="165">
        <f t="shared" si="0"/>
        <v>18.574016</v>
      </c>
    </row>
    <row r="95" spans="1:12" x14ac:dyDescent="0.3">
      <c r="A95" s="95">
        <v>45062</v>
      </c>
      <c r="B95" s="96">
        <v>0.38473379629629628</v>
      </c>
      <c r="C95" s="2">
        <v>18.78</v>
      </c>
      <c r="D95" s="2">
        <v>3.53</v>
      </c>
      <c r="E95" s="2">
        <v>3.28</v>
      </c>
      <c r="F95" s="2">
        <v>105.18</v>
      </c>
      <c r="G95" s="119">
        <v>12.3</v>
      </c>
      <c r="H95" s="2">
        <v>24.24</v>
      </c>
      <c r="I95" s="2">
        <v>50.35</v>
      </c>
      <c r="J95" s="2">
        <v>1.35</v>
      </c>
      <c r="K95" s="2">
        <v>3.6999999999999998E-2</v>
      </c>
      <c r="L95" s="165">
        <f t="shared" si="0"/>
        <v>18.574016</v>
      </c>
    </row>
    <row r="96" spans="1:12" x14ac:dyDescent="0.3">
      <c r="A96" s="95">
        <v>45062</v>
      </c>
      <c r="B96" s="96">
        <v>0.38542824074074072</v>
      </c>
      <c r="C96" s="2">
        <v>18.48</v>
      </c>
      <c r="D96" s="2">
        <v>3.53</v>
      </c>
      <c r="E96" s="2">
        <v>3.28</v>
      </c>
      <c r="F96" s="2">
        <v>105.19</v>
      </c>
      <c r="G96" s="119">
        <v>12.29</v>
      </c>
      <c r="H96" s="2">
        <v>24.24</v>
      </c>
      <c r="I96" s="2">
        <v>50.2</v>
      </c>
      <c r="J96" s="2">
        <v>1.35</v>
      </c>
      <c r="K96" s="2">
        <v>3.5999999999999997E-2</v>
      </c>
      <c r="L96" s="165">
        <f t="shared" si="0"/>
        <v>18.071986000000003</v>
      </c>
    </row>
    <row r="97" spans="1:12" x14ac:dyDescent="0.3">
      <c r="A97" s="95">
        <v>45062</v>
      </c>
      <c r="B97" s="96">
        <v>0.38612268518518517</v>
      </c>
      <c r="C97" s="2">
        <v>18.149999999999999</v>
      </c>
      <c r="D97" s="2">
        <v>3.53</v>
      </c>
      <c r="E97" s="2">
        <v>3.28</v>
      </c>
      <c r="F97" s="2">
        <v>105.18</v>
      </c>
      <c r="G97" s="119">
        <v>12.39</v>
      </c>
      <c r="H97" s="2">
        <v>24.25</v>
      </c>
      <c r="I97" s="2">
        <v>49.89</v>
      </c>
      <c r="J97" s="2">
        <v>1.35</v>
      </c>
      <c r="K97" s="2">
        <v>3.5999999999999997E-2</v>
      </c>
      <c r="L97" s="165">
        <f t="shared" si="0"/>
        <v>18.071986000000003</v>
      </c>
    </row>
    <row r="98" spans="1:12" x14ac:dyDescent="0.3">
      <c r="A98" s="95">
        <v>45062</v>
      </c>
      <c r="B98" s="96">
        <v>0.38681712962962966</v>
      </c>
      <c r="C98" s="2">
        <v>18.07</v>
      </c>
      <c r="D98" s="2">
        <v>3.53</v>
      </c>
      <c r="E98" s="2">
        <v>3.28</v>
      </c>
      <c r="F98" s="2">
        <v>105.18</v>
      </c>
      <c r="G98" s="119">
        <v>12.3</v>
      </c>
      <c r="H98" s="2">
        <v>24.24</v>
      </c>
      <c r="I98" s="2">
        <v>49.17</v>
      </c>
      <c r="J98" s="2">
        <v>1.35</v>
      </c>
      <c r="K98" s="2">
        <v>3.5999999999999997E-2</v>
      </c>
      <c r="L98" s="165">
        <f t="shared" si="0"/>
        <v>18.071986000000003</v>
      </c>
    </row>
    <row r="99" spans="1:12" x14ac:dyDescent="0.3">
      <c r="A99" s="95">
        <v>45062</v>
      </c>
      <c r="B99" s="96">
        <v>0.38751157407407405</v>
      </c>
      <c r="C99" s="2">
        <v>17.78</v>
      </c>
      <c r="D99" s="2">
        <v>3.53</v>
      </c>
      <c r="E99" s="2">
        <v>3.28</v>
      </c>
      <c r="F99" s="2">
        <v>105.18</v>
      </c>
      <c r="G99" s="119">
        <v>12.39</v>
      </c>
      <c r="H99" s="2">
        <v>24.24</v>
      </c>
      <c r="I99" s="2">
        <v>48.99</v>
      </c>
      <c r="J99" s="2">
        <v>1.35</v>
      </c>
      <c r="K99" s="2">
        <v>3.5000000000000003E-2</v>
      </c>
      <c r="L99" s="165">
        <f t="shared" si="0"/>
        <v>17.569956000000005</v>
      </c>
    </row>
    <row r="100" spans="1:12" x14ac:dyDescent="0.3">
      <c r="A100" s="95">
        <v>45062</v>
      </c>
      <c r="B100" s="96">
        <v>0.38820601851851855</v>
      </c>
      <c r="C100" s="2">
        <v>17.670000000000002</v>
      </c>
      <c r="D100" s="2">
        <v>3.53</v>
      </c>
      <c r="E100" s="2">
        <v>3.28</v>
      </c>
      <c r="F100" s="2">
        <v>105.17</v>
      </c>
      <c r="G100" s="119">
        <v>12.31</v>
      </c>
      <c r="H100" s="2">
        <v>24.24</v>
      </c>
      <c r="I100" s="2">
        <v>49.1</v>
      </c>
      <c r="J100" s="2">
        <v>1.35</v>
      </c>
      <c r="K100" s="2">
        <v>3.5000000000000003E-2</v>
      </c>
      <c r="L100" s="165">
        <f t="shared" si="0"/>
        <v>17.569956000000005</v>
      </c>
    </row>
    <row r="101" spans="1:12" x14ac:dyDescent="0.3">
      <c r="A101" s="95">
        <v>45062</v>
      </c>
      <c r="B101" s="96">
        <v>0.38890046296296293</v>
      </c>
      <c r="C101" s="2">
        <v>17.48</v>
      </c>
      <c r="D101" s="2">
        <v>3.53</v>
      </c>
      <c r="E101" s="2">
        <v>3.28</v>
      </c>
      <c r="F101" s="2">
        <v>105.18</v>
      </c>
      <c r="G101" s="119">
        <v>12.44</v>
      </c>
      <c r="H101" s="2">
        <v>24.24</v>
      </c>
      <c r="I101" s="2">
        <v>48.87</v>
      </c>
      <c r="J101" s="2">
        <v>1.35</v>
      </c>
      <c r="K101" s="2">
        <v>3.5000000000000003E-2</v>
      </c>
      <c r="L101" s="165">
        <f t="shared" si="0"/>
        <v>17.569956000000005</v>
      </c>
    </row>
    <row r="102" spans="1:12" x14ac:dyDescent="0.3">
      <c r="A102" s="95">
        <v>45062</v>
      </c>
      <c r="B102" s="96">
        <v>0.38959490740740743</v>
      </c>
      <c r="C102" s="2">
        <v>17.23</v>
      </c>
      <c r="D102" s="2">
        <v>3.53</v>
      </c>
      <c r="E102" s="2">
        <v>3.28</v>
      </c>
      <c r="F102" s="2">
        <v>105.19</v>
      </c>
      <c r="G102" s="119">
        <v>12.47</v>
      </c>
      <c r="H102" s="2">
        <v>24.24</v>
      </c>
      <c r="I102" s="2">
        <v>48.4</v>
      </c>
      <c r="J102" s="2">
        <v>1.35</v>
      </c>
      <c r="K102" s="2">
        <v>3.5000000000000003E-2</v>
      </c>
      <c r="L102" s="165">
        <f t="shared" si="0"/>
        <v>17.569956000000005</v>
      </c>
    </row>
    <row r="103" spans="1:12" x14ac:dyDescent="0.3">
      <c r="A103" s="95">
        <v>45062</v>
      </c>
      <c r="B103" s="96">
        <v>0.39028935185185182</v>
      </c>
      <c r="C103" s="2">
        <v>16.940000000000001</v>
      </c>
      <c r="D103" s="2">
        <v>3.53</v>
      </c>
      <c r="E103" s="2">
        <v>3.28</v>
      </c>
      <c r="F103" s="2">
        <v>105.19</v>
      </c>
      <c r="G103" s="119">
        <v>12.38</v>
      </c>
      <c r="H103" s="2">
        <v>24.24</v>
      </c>
      <c r="I103" s="2">
        <v>48.51</v>
      </c>
      <c r="J103" s="2">
        <v>1.35</v>
      </c>
      <c r="K103" s="2">
        <v>3.4000000000000002E-2</v>
      </c>
      <c r="L103" s="165">
        <f t="shared" si="0"/>
        <v>17.067926000000003</v>
      </c>
    </row>
    <row r="104" spans="1:12" x14ac:dyDescent="0.3">
      <c r="A104" s="95">
        <v>45062</v>
      </c>
      <c r="B104" s="96">
        <v>0.39098379629629632</v>
      </c>
      <c r="C104" s="2">
        <v>16.809999999999999</v>
      </c>
      <c r="D104" s="2">
        <v>3.53</v>
      </c>
      <c r="E104" s="2">
        <v>3.28</v>
      </c>
      <c r="F104" s="2">
        <v>105.18</v>
      </c>
      <c r="G104" s="119">
        <v>12.3</v>
      </c>
      <c r="H104" s="2">
        <v>24.24</v>
      </c>
      <c r="I104" s="2">
        <v>48.09</v>
      </c>
      <c r="J104" s="2">
        <v>1.35</v>
      </c>
      <c r="K104" s="2">
        <v>3.4000000000000002E-2</v>
      </c>
      <c r="L104" s="165">
        <f t="shared" si="0"/>
        <v>17.067926000000003</v>
      </c>
    </row>
    <row r="105" spans="1:12" x14ac:dyDescent="0.3">
      <c r="A105" s="95">
        <v>45062</v>
      </c>
      <c r="B105" s="96">
        <v>0.3916782407407407</v>
      </c>
      <c r="C105" s="2">
        <v>16.71</v>
      </c>
      <c r="D105" s="2">
        <v>3.53</v>
      </c>
      <c r="E105" s="2">
        <v>3.28</v>
      </c>
      <c r="F105" s="2">
        <v>105.19</v>
      </c>
      <c r="G105" s="119">
        <v>12.8</v>
      </c>
      <c r="H105" s="2">
        <v>24.24</v>
      </c>
      <c r="I105" s="2">
        <v>47.81</v>
      </c>
      <c r="J105" s="2">
        <v>1.35</v>
      </c>
      <c r="K105" s="2">
        <v>3.4000000000000002E-2</v>
      </c>
      <c r="L105" s="165">
        <f t="shared" si="0"/>
        <v>17.067926000000003</v>
      </c>
    </row>
    <row r="106" spans="1:12" x14ac:dyDescent="0.3">
      <c r="A106" s="95">
        <v>45062</v>
      </c>
      <c r="B106" s="96">
        <v>0.3923726851851852</v>
      </c>
      <c r="C106" s="2">
        <v>16.399999999999999</v>
      </c>
      <c r="D106" s="2">
        <v>3.53</v>
      </c>
      <c r="E106" s="2">
        <v>3.28</v>
      </c>
      <c r="F106" s="2">
        <v>105.18</v>
      </c>
      <c r="G106" s="119">
        <v>12.52</v>
      </c>
      <c r="H106" s="2">
        <v>24.24</v>
      </c>
      <c r="I106" s="2">
        <v>47.61</v>
      </c>
      <c r="J106" s="2">
        <v>1.35</v>
      </c>
      <c r="K106" s="2">
        <v>3.3000000000000002E-2</v>
      </c>
      <c r="L106" s="165">
        <f t="shared" si="0"/>
        <v>16.565896000000002</v>
      </c>
    </row>
    <row r="107" spans="1:12" x14ac:dyDescent="0.3">
      <c r="A107" s="95">
        <v>45062</v>
      </c>
      <c r="B107" s="96">
        <v>0.39306712962962959</v>
      </c>
      <c r="C107" s="2">
        <v>16.29</v>
      </c>
      <c r="D107" s="2">
        <v>3.53</v>
      </c>
      <c r="E107" s="2">
        <v>3.28</v>
      </c>
      <c r="F107" s="2">
        <v>105.21</v>
      </c>
      <c r="G107" s="119">
        <v>12.48</v>
      </c>
      <c r="H107" s="2">
        <v>24.24</v>
      </c>
      <c r="I107" s="2">
        <v>47.59</v>
      </c>
      <c r="J107" s="2">
        <v>1.35</v>
      </c>
      <c r="K107" s="2">
        <v>3.3000000000000002E-2</v>
      </c>
      <c r="L107" s="165">
        <f t="shared" si="0"/>
        <v>16.565896000000002</v>
      </c>
    </row>
    <row r="108" spans="1:12" x14ac:dyDescent="0.3">
      <c r="A108" s="95">
        <v>45062</v>
      </c>
      <c r="B108" s="96">
        <v>0.39376157407407408</v>
      </c>
      <c r="C108" s="2">
        <v>15.91</v>
      </c>
      <c r="D108" s="2">
        <v>3.53</v>
      </c>
      <c r="E108" s="2">
        <v>3.28</v>
      </c>
      <c r="F108" s="2">
        <v>105.18</v>
      </c>
      <c r="G108" s="119">
        <v>12.5</v>
      </c>
      <c r="H108" s="2">
        <v>24.24</v>
      </c>
      <c r="I108" s="2">
        <v>47.55</v>
      </c>
      <c r="J108" s="2">
        <v>1.35</v>
      </c>
      <c r="K108" s="2">
        <v>3.3000000000000002E-2</v>
      </c>
      <c r="L108" s="165">
        <f t="shared" si="0"/>
        <v>16.565896000000002</v>
      </c>
    </row>
    <row r="109" spans="1:12" x14ac:dyDescent="0.3">
      <c r="A109" s="95">
        <v>45062</v>
      </c>
      <c r="B109" s="96">
        <v>0.39445601851851847</v>
      </c>
      <c r="C109" s="2">
        <v>15.66</v>
      </c>
      <c r="D109" s="2">
        <v>3.53</v>
      </c>
      <c r="E109" s="2">
        <v>3.28</v>
      </c>
      <c r="F109" s="2">
        <v>105.18</v>
      </c>
      <c r="G109" s="119">
        <v>12.47</v>
      </c>
      <c r="H109" s="2">
        <v>24.24</v>
      </c>
      <c r="I109" s="2">
        <v>47.48</v>
      </c>
      <c r="J109" s="2">
        <v>1.35</v>
      </c>
      <c r="K109" s="2">
        <v>3.2000000000000001E-2</v>
      </c>
      <c r="L109" s="165">
        <f t="shared" si="0"/>
        <v>16.063866000000004</v>
      </c>
    </row>
    <row r="110" spans="1:12" x14ac:dyDescent="0.3">
      <c r="A110" s="95">
        <v>45062</v>
      </c>
      <c r="B110" s="96">
        <v>0.39515046296296297</v>
      </c>
      <c r="C110" s="2">
        <v>15.4</v>
      </c>
      <c r="D110" s="2">
        <v>3.53</v>
      </c>
      <c r="E110" s="2">
        <v>3.28</v>
      </c>
      <c r="F110" s="2">
        <v>105.17</v>
      </c>
      <c r="G110" s="119">
        <v>12.46</v>
      </c>
      <c r="H110" s="2">
        <v>24.24</v>
      </c>
      <c r="I110" s="2">
        <v>47.29</v>
      </c>
      <c r="J110" s="2">
        <v>1.35</v>
      </c>
      <c r="K110" s="2">
        <v>3.2000000000000001E-2</v>
      </c>
      <c r="L110" s="165">
        <f t="shared" si="0"/>
        <v>16.063866000000004</v>
      </c>
    </row>
    <row r="111" spans="1:12" x14ac:dyDescent="0.3">
      <c r="A111" s="95">
        <v>45062</v>
      </c>
      <c r="B111" s="96">
        <v>0.39584490740740735</v>
      </c>
      <c r="C111" s="2">
        <v>15.35</v>
      </c>
      <c r="D111" s="2">
        <v>3.53</v>
      </c>
      <c r="E111" s="2">
        <v>3.28</v>
      </c>
      <c r="F111" s="2">
        <v>105.17</v>
      </c>
      <c r="G111" s="119">
        <v>12.43</v>
      </c>
      <c r="H111" s="2">
        <v>24.24</v>
      </c>
      <c r="I111" s="2">
        <v>47.27</v>
      </c>
      <c r="J111" s="2">
        <v>1.35</v>
      </c>
      <c r="K111" s="2">
        <v>3.2000000000000001E-2</v>
      </c>
      <c r="L111" s="165">
        <f t="shared" si="0"/>
        <v>16.063866000000004</v>
      </c>
    </row>
    <row r="112" spans="1:12" x14ac:dyDescent="0.3">
      <c r="A112" s="95">
        <v>45062</v>
      </c>
      <c r="B112" s="96">
        <v>0.39653935185185185</v>
      </c>
      <c r="C112" s="2">
        <v>15.05</v>
      </c>
      <c r="D112" s="2">
        <v>3.53</v>
      </c>
      <c r="E112" s="2">
        <v>3.28</v>
      </c>
      <c r="F112" s="2">
        <v>105.19</v>
      </c>
      <c r="G112" s="119">
        <v>12.64</v>
      </c>
      <c r="H112" s="2">
        <v>24.24</v>
      </c>
      <c r="I112" s="2">
        <v>47.07</v>
      </c>
      <c r="J112" s="2">
        <v>1.35</v>
      </c>
      <c r="K112" s="2">
        <v>3.1E-2</v>
      </c>
      <c r="L112" s="165">
        <f t="shared" si="0"/>
        <v>15.561836000000001</v>
      </c>
    </row>
    <row r="113" spans="1:12" x14ac:dyDescent="0.3">
      <c r="A113" s="95">
        <v>45062</v>
      </c>
      <c r="B113" s="96">
        <v>0.39723379629629635</v>
      </c>
      <c r="C113" s="2">
        <v>14.83</v>
      </c>
      <c r="D113" s="2">
        <v>3.53</v>
      </c>
      <c r="E113" s="2">
        <v>3.28</v>
      </c>
      <c r="F113" s="2">
        <v>105.19</v>
      </c>
      <c r="G113" s="119">
        <v>12.48</v>
      </c>
      <c r="H113" s="2">
        <v>24.24</v>
      </c>
      <c r="I113" s="2">
        <v>47.11</v>
      </c>
      <c r="J113" s="2">
        <v>1.35</v>
      </c>
      <c r="K113" s="2">
        <v>3.1E-2</v>
      </c>
      <c r="L113" s="165">
        <f t="shared" si="0"/>
        <v>15.561836000000001</v>
      </c>
    </row>
    <row r="114" spans="1:12" x14ac:dyDescent="0.3">
      <c r="A114" s="95">
        <v>45062</v>
      </c>
      <c r="B114" s="96">
        <v>0.39792824074074074</v>
      </c>
      <c r="C114" s="2">
        <v>14.64</v>
      </c>
      <c r="D114" s="2">
        <v>3.53</v>
      </c>
      <c r="E114" s="2">
        <v>3.28</v>
      </c>
      <c r="F114" s="2">
        <v>105.19</v>
      </c>
      <c r="G114" s="119">
        <v>12.48</v>
      </c>
      <c r="H114" s="2">
        <v>24.24</v>
      </c>
      <c r="I114" s="2">
        <v>46.86</v>
      </c>
      <c r="J114" s="2">
        <v>1.35</v>
      </c>
      <c r="K114" s="2">
        <v>3.1E-2</v>
      </c>
      <c r="L114" s="165">
        <f t="shared" si="0"/>
        <v>15.561836000000001</v>
      </c>
    </row>
    <row r="115" spans="1:12" x14ac:dyDescent="0.3">
      <c r="A115" s="95">
        <v>45062</v>
      </c>
      <c r="B115" s="96">
        <v>0.39862268518518523</v>
      </c>
      <c r="C115" s="2">
        <v>14.29</v>
      </c>
      <c r="D115" s="2">
        <v>3.53</v>
      </c>
      <c r="E115" s="2">
        <v>3.28</v>
      </c>
      <c r="F115" s="2">
        <v>105.18</v>
      </c>
      <c r="G115" s="119">
        <v>12.48</v>
      </c>
      <c r="H115" s="2">
        <v>24.24</v>
      </c>
      <c r="I115" s="2">
        <v>46.01</v>
      </c>
      <c r="J115" s="2">
        <v>1.35</v>
      </c>
      <c r="K115" s="2">
        <v>0.03</v>
      </c>
      <c r="L115" s="165">
        <f t="shared" ref="L115:L178" si="1">25-((0.0498-K115)*502.03)</f>
        <v>15.059806000000002</v>
      </c>
    </row>
    <row r="116" spans="1:12" x14ac:dyDescent="0.3">
      <c r="A116" s="95">
        <v>45062</v>
      </c>
      <c r="B116" s="96">
        <v>0.39931712962962962</v>
      </c>
      <c r="C116" s="2">
        <v>14.18</v>
      </c>
      <c r="D116" s="2">
        <v>3.53</v>
      </c>
      <c r="E116" s="2">
        <v>3.28</v>
      </c>
      <c r="F116" s="2">
        <v>105.18</v>
      </c>
      <c r="G116" s="119">
        <v>12.48</v>
      </c>
      <c r="H116" s="2">
        <v>24.24</v>
      </c>
      <c r="I116" s="2">
        <v>45.67</v>
      </c>
      <c r="J116" s="2">
        <v>1.35</v>
      </c>
      <c r="K116" s="2">
        <v>0.03</v>
      </c>
      <c r="L116" s="165">
        <f t="shared" si="1"/>
        <v>15.059806000000002</v>
      </c>
    </row>
    <row r="117" spans="1:12" x14ac:dyDescent="0.3">
      <c r="A117" s="95">
        <v>45062</v>
      </c>
      <c r="B117" s="96">
        <v>0.40001157407407412</v>
      </c>
      <c r="C117" s="2">
        <v>14.01</v>
      </c>
      <c r="D117" s="2">
        <v>3.53</v>
      </c>
      <c r="E117" s="2">
        <v>3.28</v>
      </c>
      <c r="F117" s="2">
        <v>105.18</v>
      </c>
      <c r="G117" s="119">
        <v>12.45</v>
      </c>
      <c r="H117" s="2">
        <v>24.24</v>
      </c>
      <c r="I117" s="2">
        <v>46.35</v>
      </c>
      <c r="J117" s="2">
        <v>1.35</v>
      </c>
      <c r="K117" s="2">
        <v>0.03</v>
      </c>
      <c r="L117" s="165">
        <f t="shared" si="1"/>
        <v>15.059806000000002</v>
      </c>
    </row>
    <row r="118" spans="1:12" x14ac:dyDescent="0.3">
      <c r="A118" s="95">
        <v>45062</v>
      </c>
      <c r="B118" s="96">
        <v>0.4007060185185185</v>
      </c>
      <c r="C118" s="2">
        <v>13.78</v>
      </c>
      <c r="D118" s="2">
        <v>3.53</v>
      </c>
      <c r="E118" s="2">
        <v>3.28</v>
      </c>
      <c r="F118" s="2">
        <v>105.17</v>
      </c>
      <c r="G118" s="119">
        <v>12.4</v>
      </c>
      <c r="H118" s="2">
        <v>24.24</v>
      </c>
      <c r="I118" s="2">
        <v>46.79</v>
      </c>
      <c r="J118" s="2">
        <v>1.35</v>
      </c>
      <c r="K118" s="2">
        <v>2.9000000000000001E-2</v>
      </c>
      <c r="L118" s="165">
        <f t="shared" si="1"/>
        <v>14.557776000000002</v>
      </c>
    </row>
    <row r="119" spans="1:12" x14ac:dyDescent="0.3">
      <c r="A119" s="95">
        <v>45062</v>
      </c>
      <c r="B119" s="96">
        <v>0.401400462962963</v>
      </c>
      <c r="C119" s="2">
        <v>13.66</v>
      </c>
      <c r="D119" s="2">
        <v>3.53</v>
      </c>
      <c r="E119" s="2">
        <v>3.28</v>
      </c>
      <c r="F119" s="2">
        <v>105.2</v>
      </c>
      <c r="G119" s="119">
        <v>12.57</v>
      </c>
      <c r="H119" s="2">
        <v>24.24</v>
      </c>
      <c r="I119" s="2">
        <v>46.07</v>
      </c>
      <c r="J119" s="2">
        <v>1.35</v>
      </c>
      <c r="K119" s="2">
        <v>2.9000000000000001E-2</v>
      </c>
      <c r="L119" s="165">
        <f t="shared" si="1"/>
        <v>14.557776000000002</v>
      </c>
    </row>
    <row r="120" spans="1:12" x14ac:dyDescent="0.3">
      <c r="A120" s="95">
        <v>45062</v>
      </c>
      <c r="B120" s="96">
        <v>0.40209490740740739</v>
      </c>
      <c r="C120" s="2">
        <v>13.46</v>
      </c>
      <c r="D120" s="2">
        <v>3.53</v>
      </c>
      <c r="E120" s="2">
        <v>3.28</v>
      </c>
      <c r="F120" s="2">
        <v>105.18</v>
      </c>
      <c r="G120" s="119">
        <v>12.47</v>
      </c>
      <c r="H120" s="2">
        <v>24.24</v>
      </c>
      <c r="I120" s="2">
        <v>45.61</v>
      </c>
      <c r="J120" s="2">
        <v>1.35</v>
      </c>
      <c r="K120" s="2">
        <v>2.9000000000000001E-2</v>
      </c>
      <c r="L120" s="165">
        <f t="shared" si="1"/>
        <v>14.557776000000002</v>
      </c>
    </row>
    <row r="121" spans="1:12" x14ac:dyDescent="0.3">
      <c r="A121" s="95">
        <v>45062</v>
      </c>
      <c r="B121" s="96">
        <v>0.40278935185185188</v>
      </c>
      <c r="C121" s="2">
        <v>13.27</v>
      </c>
      <c r="D121" s="2">
        <v>3.53</v>
      </c>
      <c r="E121" s="2">
        <v>3.28</v>
      </c>
      <c r="F121" s="2">
        <v>105.18</v>
      </c>
      <c r="G121" s="119">
        <v>12.45</v>
      </c>
      <c r="H121" s="2">
        <v>24.24</v>
      </c>
      <c r="I121" s="2">
        <v>45.48</v>
      </c>
      <c r="J121" s="2">
        <v>1.35</v>
      </c>
      <c r="K121" s="2">
        <v>2.9000000000000001E-2</v>
      </c>
      <c r="L121" s="165">
        <f t="shared" si="1"/>
        <v>14.557776000000002</v>
      </c>
    </row>
    <row r="122" spans="1:12" x14ac:dyDescent="0.3">
      <c r="A122" s="95">
        <v>45062</v>
      </c>
      <c r="B122" s="96">
        <v>0.40348379629629627</v>
      </c>
      <c r="C122" s="2">
        <v>13.09</v>
      </c>
      <c r="D122" s="2">
        <v>3.53</v>
      </c>
      <c r="E122" s="2">
        <v>3.28</v>
      </c>
      <c r="F122" s="2">
        <v>105.18</v>
      </c>
      <c r="G122" s="119">
        <v>12.47</v>
      </c>
      <c r="H122" s="2">
        <v>24.24</v>
      </c>
      <c r="I122" s="2">
        <v>45.41</v>
      </c>
      <c r="J122" s="2">
        <v>1.35</v>
      </c>
      <c r="K122" s="2">
        <v>2.8000000000000001E-2</v>
      </c>
      <c r="L122" s="165">
        <f t="shared" si="1"/>
        <v>14.055746000000003</v>
      </c>
    </row>
    <row r="123" spans="1:12" x14ac:dyDescent="0.3">
      <c r="A123" s="95">
        <v>45062</v>
      </c>
      <c r="B123" s="96">
        <v>0.40417824074074077</v>
      </c>
      <c r="C123" s="2">
        <v>13.14</v>
      </c>
      <c r="D123" s="2">
        <v>3.53</v>
      </c>
      <c r="E123" s="2">
        <v>3.28</v>
      </c>
      <c r="F123" s="2">
        <v>105.18</v>
      </c>
      <c r="G123" s="119">
        <v>12.46</v>
      </c>
      <c r="H123" s="2">
        <v>24.24</v>
      </c>
      <c r="I123" s="2">
        <v>45.4</v>
      </c>
      <c r="J123" s="2">
        <v>1.35</v>
      </c>
      <c r="K123" s="2">
        <v>2.9000000000000001E-2</v>
      </c>
      <c r="L123" s="165">
        <f t="shared" si="1"/>
        <v>14.557776000000002</v>
      </c>
    </row>
    <row r="124" spans="1:12" x14ac:dyDescent="0.3">
      <c r="A124" s="95">
        <v>45062</v>
      </c>
      <c r="B124" s="96">
        <v>0.40487268518518515</v>
      </c>
      <c r="C124" s="2">
        <v>12.8</v>
      </c>
      <c r="D124" s="2">
        <v>3.53</v>
      </c>
      <c r="E124" s="2">
        <v>3.28</v>
      </c>
      <c r="F124" s="2">
        <v>105.18</v>
      </c>
      <c r="G124" s="119">
        <v>12.44</v>
      </c>
      <c r="H124" s="2">
        <v>24.24</v>
      </c>
      <c r="I124" s="2">
        <v>46.21</v>
      </c>
      <c r="J124" s="2">
        <v>1.35</v>
      </c>
      <c r="K124" s="2">
        <v>2.8000000000000001E-2</v>
      </c>
      <c r="L124" s="165">
        <f t="shared" si="1"/>
        <v>14.055746000000003</v>
      </c>
    </row>
    <row r="125" spans="1:12" x14ac:dyDescent="0.3">
      <c r="A125" s="95">
        <v>45062</v>
      </c>
      <c r="B125" s="96">
        <v>0.40556712962962965</v>
      </c>
      <c r="C125" s="2">
        <v>12.61</v>
      </c>
      <c r="D125" s="2">
        <v>3.53</v>
      </c>
      <c r="E125" s="2">
        <v>3.28</v>
      </c>
      <c r="F125" s="2">
        <v>105.19</v>
      </c>
      <c r="G125" s="119">
        <v>12.44</v>
      </c>
      <c r="H125" s="2">
        <v>24.24</v>
      </c>
      <c r="I125" s="2">
        <v>46.81</v>
      </c>
      <c r="J125" s="2">
        <v>1.35</v>
      </c>
      <c r="K125" s="2">
        <v>2.8000000000000001E-2</v>
      </c>
      <c r="L125" s="165">
        <f t="shared" si="1"/>
        <v>14.055746000000003</v>
      </c>
    </row>
    <row r="126" spans="1:12" x14ac:dyDescent="0.3">
      <c r="A126" s="95">
        <v>45062</v>
      </c>
      <c r="B126" s="96">
        <v>0.40626157407407404</v>
      </c>
      <c r="C126" s="2">
        <v>12.38</v>
      </c>
      <c r="D126" s="2">
        <v>3.53</v>
      </c>
      <c r="E126" s="2">
        <v>3.28</v>
      </c>
      <c r="F126" s="2">
        <v>105.19</v>
      </c>
      <c r="G126" s="119">
        <v>12.58</v>
      </c>
      <c r="H126" s="2">
        <v>24.24</v>
      </c>
      <c r="I126" s="2">
        <v>46.44</v>
      </c>
      <c r="J126" s="2">
        <v>1.35</v>
      </c>
      <c r="K126" s="2">
        <v>2.7E-2</v>
      </c>
      <c r="L126" s="165">
        <f t="shared" si="1"/>
        <v>13.553716000000001</v>
      </c>
    </row>
    <row r="127" spans="1:12" x14ac:dyDescent="0.3">
      <c r="A127" s="95">
        <v>45062</v>
      </c>
      <c r="B127" s="96">
        <v>0.40695601851851854</v>
      </c>
      <c r="C127" s="2">
        <v>12.28</v>
      </c>
      <c r="D127" s="2">
        <v>3.53</v>
      </c>
      <c r="E127" s="2">
        <v>3.28</v>
      </c>
      <c r="F127" s="2">
        <v>105.19</v>
      </c>
      <c r="G127" s="119">
        <v>12.44</v>
      </c>
      <c r="H127" s="2">
        <v>24.24</v>
      </c>
      <c r="I127" s="2">
        <v>46.31</v>
      </c>
      <c r="J127" s="2">
        <v>1.35</v>
      </c>
      <c r="K127" s="2">
        <v>2.7E-2</v>
      </c>
      <c r="L127" s="165">
        <f t="shared" si="1"/>
        <v>13.553716000000001</v>
      </c>
    </row>
    <row r="128" spans="1:12" x14ac:dyDescent="0.3">
      <c r="A128" s="95">
        <v>45062</v>
      </c>
      <c r="B128" s="96">
        <v>0.40765046296296298</v>
      </c>
      <c r="C128" s="2">
        <v>12.22</v>
      </c>
      <c r="D128" s="2">
        <v>3.53</v>
      </c>
      <c r="E128" s="2">
        <v>3.28</v>
      </c>
      <c r="F128" s="2">
        <v>105.18</v>
      </c>
      <c r="G128" s="119">
        <v>12.46</v>
      </c>
      <c r="H128" s="2">
        <v>24.24</v>
      </c>
      <c r="I128" s="2">
        <v>46.6</v>
      </c>
      <c r="J128" s="2">
        <v>1.35</v>
      </c>
      <c r="K128" s="2">
        <v>2.7E-2</v>
      </c>
      <c r="L128" s="165">
        <f t="shared" si="1"/>
        <v>13.553716000000001</v>
      </c>
    </row>
    <row r="129" spans="1:12" x14ac:dyDescent="0.3">
      <c r="A129" s="95">
        <v>45062</v>
      </c>
      <c r="B129" s="96">
        <v>0.40834490740740742</v>
      </c>
      <c r="C129" s="2">
        <v>12.01</v>
      </c>
      <c r="D129" s="2">
        <v>3.53</v>
      </c>
      <c r="E129" s="2">
        <v>3.28</v>
      </c>
      <c r="F129" s="2">
        <v>105.18</v>
      </c>
      <c r="G129" s="119">
        <v>12.47</v>
      </c>
      <c r="H129" s="2">
        <v>24.24</v>
      </c>
      <c r="I129" s="2">
        <v>46.19</v>
      </c>
      <c r="J129" s="2">
        <v>1.35</v>
      </c>
      <c r="K129" s="2">
        <v>2.7E-2</v>
      </c>
      <c r="L129" s="165">
        <f t="shared" si="1"/>
        <v>13.553716000000001</v>
      </c>
    </row>
    <row r="130" spans="1:12" x14ac:dyDescent="0.3">
      <c r="A130" s="95">
        <v>45062</v>
      </c>
      <c r="B130" s="96">
        <v>0.40903935185185186</v>
      </c>
      <c r="C130" s="2">
        <v>11.85</v>
      </c>
      <c r="D130" s="2">
        <v>3.53</v>
      </c>
      <c r="E130" s="2">
        <v>3.28</v>
      </c>
      <c r="F130" s="2">
        <v>105.18</v>
      </c>
      <c r="G130" s="119">
        <v>12.43</v>
      </c>
      <c r="H130" s="2">
        <v>24.24</v>
      </c>
      <c r="I130" s="2">
        <v>45.7</v>
      </c>
      <c r="J130" s="2">
        <v>1.35</v>
      </c>
      <c r="K130" s="2">
        <v>2.7E-2</v>
      </c>
      <c r="L130" s="165">
        <f t="shared" si="1"/>
        <v>13.553716000000001</v>
      </c>
    </row>
    <row r="131" spans="1:12" x14ac:dyDescent="0.3">
      <c r="A131" s="95">
        <v>45062</v>
      </c>
      <c r="B131" s="96">
        <v>0.4097337962962963</v>
      </c>
      <c r="C131" s="2">
        <v>11.74</v>
      </c>
      <c r="D131" s="2">
        <v>3.53</v>
      </c>
      <c r="E131" s="2">
        <v>3.28</v>
      </c>
      <c r="F131" s="2">
        <v>105.17</v>
      </c>
      <c r="G131" s="119">
        <v>12.42</v>
      </c>
      <c r="H131" s="2">
        <v>24.24</v>
      </c>
      <c r="I131" s="2">
        <v>45.74</v>
      </c>
      <c r="J131" s="2">
        <v>1.35</v>
      </c>
      <c r="K131" s="2">
        <v>2.5999999999999999E-2</v>
      </c>
      <c r="L131" s="165">
        <f t="shared" si="1"/>
        <v>13.051686000000002</v>
      </c>
    </row>
    <row r="132" spans="1:12" x14ac:dyDescent="0.3">
      <c r="A132" s="95">
        <v>45062</v>
      </c>
      <c r="B132" s="96">
        <v>0.41042824074074075</v>
      </c>
      <c r="C132" s="2">
        <v>11.69</v>
      </c>
      <c r="D132" s="2">
        <v>3.53</v>
      </c>
      <c r="E132" s="2">
        <v>3.28</v>
      </c>
      <c r="F132" s="2">
        <v>105.19</v>
      </c>
      <c r="G132" s="119">
        <v>12.48</v>
      </c>
      <c r="H132" s="2">
        <v>24.24</v>
      </c>
      <c r="I132" s="2">
        <v>46.34</v>
      </c>
      <c r="J132" s="2">
        <v>1.35</v>
      </c>
      <c r="K132" s="2">
        <v>2.5999999999999999E-2</v>
      </c>
      <c r="L132" s="165">
        <f t="shared" si="1"/>
        <v>13.051686000000002</v>
      </c>
    </row>
    <row r="133" spans="1:12" x14ac:dyDescent="0.3">
      <c r="A133" s="95">
        <v>45062</v>
      </c>
      <c r="B133" s="96">
        <v>0.41112268518518519</v>
      </c>
      <c r="C133" s="2">
        <v>11.5</v>
      </c>
      <c r="D133" s="2">
        <v>3.53</v>
      </c>
      <c r="E133" s="2">
        <v>3.28</v>
      </c>
      <c r="F133" s="2">
        <v>105.18</v>
      </c>
      <c r="G133" s="119">
        <v>12.53</v>
      </c>
      <c r="H133" s="2">
        <v>24.24</v>
      </c>
      <c r="I133" s="2">
        <v>45.9</v>
      </c>
      <c r="J133" s="2">
        <v>1.35</v>
      </c>
      <c r="K133" s="2">
        <v>2.5999999999999999E-2</v>
      </c>
      <c r="L133" s="165">
        <f t="shared" si="1"/>
        <v>13.051686000000002</v>
      </c>
    </row>
    <row r="134" spans="1:12" x14ac:dyDescent="0.3">
      <c r="A134" s="95">
        <v>45062</v>
      </c>
      <c r="B134" s="96">
        <v>0.41181712962962963</v>
      </c>
      <c r="C134" s="2">
        <v>11.37</v>
      </c>
      <c r="D134" s="2">
        <v>3.53</v>
      </c>
      <c r="E134" s="2">
        <v>3.28</v>
      </c>
      <c r="F134" s="2">
        <v>105.18</v>
      </c>
      <c r="G134" s="119">
        <v>12.47</v>
      </c>
      <c r="H134" s="2">
        <v>24.24</v>
      </c>
      <c r="I134" s="2">
        <v>45.38</v>
      </c>
      <c r="J134" s="2">
        <v>1.35</v>
      </c>
      <c r="K134" s="2">
        <v>2.5999999999999999E-2</v>
      </c>
      <c r="L134" s="165">
        <f t="shared" si="1"/>
        <v>13.051686000000002</v>
      </c>
    </row>
    <row r="135" spans="1:12" x14ac:dyDescent="0.3">
      <c r="A135" s="95">
        <v>45062</v>
      </c>
      <c r="B135" s="96">
        <v>0.41251157407407407</v>
      </c>
      <c r="C135" s="2">
        <v>11.33</v>
      </c>
      <c r="D135" s="2">
        <v>3.53</v>
      </c>
      <c r="E135" s="2">
        <v>3.28</v>
      </c>
      <c r="F135" s="2">
        <v>105.17</v>
      </c>
      <c r="G135" s="119">
        <v>12.46</v>
      </c>
      <c r="H135" s="2">
        <v>24.24</v>
      </c>
      <c r="I135" s="2">
        <v>45.16</v>
      </c>
      <c r="J135" s="2">
        <v>1.35</v>
      </c>
      <c r="K135" s="2">
        <v>2.5999999999999999E-2</v>
      </c>
      <c r="L135" s="165">
        <f t="shared" si="1"/>
        <v>13.051686000000002</v>
      </c>
    </row>
    <row r="136" spans="1:12" x14ac:dyDescent="0.3">
      <c r="A136" s="95">
        <v>45062</v>
      </c>
      <c r="B136" s="96">
        <v>0.41320601851851851</v>
      </c>
      <c r="C136" s="2">
        <v>11.26</v>
      </c>
      <c r="D136" s="2">
        <v>3.53</v>
      </c>
      <c r="E136" s="2">
        <v>3.28</v>
      </c>
      <c r="F136" s="2">
        <v>105.16</v>
      </c>
      <c r="G136" s="119">
        <v>12.46</v>
      </c>
      <c r="H136" s="2">
        <v>24.24</v>
      </c>
      <c r="I136" s="2">
        <v>45.03</v>
      </c>
      <c r="J136" s="2">
        <v>1.35</v>
      </c>
      <c r="K136" s="2">
        <v>2.5999999999999999E-2</v>
      </c>
      <c r="L136" s="165">
        <f t="shared" si="1"/>
        <v>13.051686000000002</v>
      </c>
    </row>
    <row r="137" spans="1:12" x14ac:dyDescent="0.3">
      <c r="A137" s="95">
        <v>45062</v>
      </c>
      <c r="B137" s="96">
        <v>0.41390046296296296</v>
      </c>
      <c r="C137" s="2">
        <v>11.25</v>
      </c>
      <c r="D137" s="2">
        <v>3.53</v>
      </c>
      <c r="E137" s="2">
        <v>3.28</v>
      </c>
      <c r="F137" s="2">
        <v>105.18</v>
      </c>
      <c r="G137" s="119">
        <v>12.45</v>
      </c>
      <c r="H137" s="2">
        <v>24.24</v>
      </c>
      <c r="I137" s="2">
        <v>44.89</v>
      </c>
      <c r="J137" s="2">
        <v>1.35</v>
      </c>
      <c r="K137" s="2">
        <v>2.5999999999999999E-2</v>
      </c>
      <c r="L137" s="165">
        <f t="shared" si="1"/>
        <v>13.051686000000002</v>
      </c>
    </row>
    <row r="138" spans="1:12" x14ac:dyDescent="0.3">
      <c r="A138" s="95">
        <v>45062</v>
      </c>
      <c r="B138" s="96">
        <v>0.4145949074074074</v>
      </c>
      <c r="C138" s="2">
        <v>10.97</v>
      </c>
      <c r="D138" s="2">
        <v>3.52</v>
      </c>
      <c r="E138" s="2">
        <v>3.28</v>
      </c>
      <c r="F138" s="2">
        <v>105.24</v>
      </c>
      <c r="G138" s="119">
        <v>12.42</v>
      </c>
      <c r="H138" s="2">
        <v>24.24</v>
      </c>
      <c r="I138" s="2">
        <v>44.88</v>
      </c>
      <c r="J138" s="2">
        <v>1.35</v>
      </c>
      <c r="K138" s="2">
        <v>2.5000000000000001E-2</v>
      </c>
      <c r="L138" s="165">
        <f t="shared" si="1"/>
        <v>12.549656000000002</v>
      </c>
    </row>
    <row r="139" spans="1:12" x14ac:dyDescent="0.3">
      <c r="A139" s="95">
        <v>45062</v>
      </c>
      <c r="B139" s="96">
        <v>0.41528935185185184</v>
      </c>
      <c r="C139" s="2">
        <v>10.88</v>
      </c>
      <c r="D139" s="2">
        <v>3.53</v>
      </c>
      <c r="E139" s="2">
        <v>3.28</v>
      </c>
      <c r="F139" s="2">
        <v>105.18</v>
      </c>
      <c r="G139" s="119">
        <v>12.49</v>
      </c>
      <c r="H139" s="2">
        <v>24.24</v>
      </c>
      <c r="I139" s="2">
        <v>44.82</v>
      </c>
      <c r="J139" s="2">
        <v>1.35</v>
      </c>
      <c r="K139" s="2">
        <v>2.5000000000000001E-2</v>
      </c>
      <c r="L139" s="165">
        <f t="shared" si="1"/>
        <v>12.549656000000002</v>
      </c>
    </row>
    <row r="140" spans="1:12" x14ac:dyDescent="0.3">
      <c r="A140" s="95">
        <v>45062</v>
      </c>
      <c r="B140" s="96">
        <v>0.41598379629629628</v>
      </c>
      <c r="C140" s="2">
        <v>10.87</v>
      </c>
      <c r="D140" s="2">
        <v>3.53</v>
      </c>
      <c r="E140" s="2">
        <v>3.28</v>
      </c>
      <c r="F140" s="2">
        <v>105.17</v>
      </c>
      <c r="G140" s="119">
        <v>12.49</v>
      </c>
      <c r="H140" s="2">
        <v>24.24</v>
      </c>
      <c r="I140" s="2">
        <v>44.64</v>
      </c>
      <c r="J140" s="2">
        <v>1.35</v>
      </c>
      <c r="K140" s="2">
        <v>2.5000000000000001E-2</v>
      </c>
      <c r="L140" s="165">
        <f t="shared" si="1"/>
        <v>12.549656000000002</v>
      </c>
    </row>
    <row r="141" spans="1:12" x14ac:dyDescent="0.3">
      <c r="A141" s="95">
        <v>45062</v>
      </c>
      <c r="B141" s="96">
        <v>0.41667824074074072</v>
      </c>
      <c r="C141" s="2">
        <v>10.78</v>
      </c>
      <c r="D141" s="2">
        <v>3.53</v>
      </c>
      <c r="E141" s="2">
        <v>3.28</v>
      </c>
      <c r="F141" s="2">
        <v>105.17</v>
      </c>
      <c r="G141" s="119">
        <v>12.43</v>
      </c>
      <c r="H141" s="2">
        <v>24.24</v>
      </c>
      <c r="I141" s="2">
        <v>44.69</v>
      </c>
      <c r="J141" s="2">
        <v>1.35</v>
      </c>
      <c r="K141" s="2">
        <v>2.5000000000000001E-2</v>
      </c>
      <c r="L141" s="165">
        <f t="shared" si="1"/>
        <v>12.549656000000002</v>
      </c>
    </row>
    <row r="142" spans="1:12" x14ac:dyDescent="0.3">
      <c r="A142" s="95">
        <v>45062</v>
      </c>
      <c r="B142" s="96">
        <v>0.41737268518518517</v>
      </c>
      <c r="C142" s="2">
        <v>10.62</v>
      </c>
      <c r="D142" s="2">
        <v>3.53</v>
      </c>
      <c r="E142" s="2">
        <v>3.28</v>
      </c>
      <c r="F142" s="2">
        <v>105.18</v>
      </c>
      <c r="G142" s="119">
        <v>12.42</v>
      </c>
      <c r="H142" s="2">
        <v>24.24</v>
      </c>
      <c r="I142" s="2">
        <v>44.7</v>
      </c>
      <c r="J142" s="2">
        <v>1.35</v>
      </c>
      <c r="K142" s="2">
        <v>2.5000000000000001E-2</v>
      </c>
      <c r="L142" s="165">
        <f t="shared" si="1"/>
        <v>12.549656000000002</v>
      </c>
    </row>
    <row r="143" spans="1:12" x14ac:dyDescent="0.3">
      <c r="A143" s="95">
        <v>45062</v>
      </c>
      <c r="B143" s="96">
        <v>0.41806712962962966</v>
      </c>
      <c r="C143" s="2">
        <v>10.46</v>
      </c>
      <c r="D143" s="2">
        <v>3.53</v>
      </c>
      <c r="E143" s="2">
        <v>3.28</v>
      </c>
      <c r="F143" s="2">
        <v>105.17</v>
      </c>
      <c r="G143" s="119">
        <v>12.4</v>
      </c>
      <c r="H143" s="2">
        <v>24.24</v>
      </c>
      <c r="I143" s="2">
        <v>45.15</v>
      </c>
      <c r="J143" s="2">
        <v>1.35</v>
      </c>
      <c r="K143" s="2">
        <v>2.4E-2</v>
      </c>
      <c r="L143" s="165">
        <f t="shared" si="1"/>
        <v>12.047626000000003</v>
      </c>
    </row>
    <row r="144" spans="1:12" x14ac:dyDescent="0.3">
      <c r="A144" s="95">
        <v>45062</v>
      </c>
      <c r="B144" s="96">
        <v>0.41876157407407405</v>
      </c>
      <c r="C144" s="2">
        <v>10.48</v>
      </c>
      <c r="D144" s="2">
        <v>3.53</v>
      </c>
      <c r="E144" s="2">
        <v>3.28</v>
      </c>
      <c r="F144" s="2">
        <v>105.18</v>
      </c>
      <c r="G144" s="119">
        <v>12.36</v>
      </c>
      <c r="H144" s="2">
        <v>24.24</v>
      </c>
      <c r="I144" s="2">
        <v>44.93</v>
      </c>
      <c r="J144" s="2">
        <v>1.35</v>
      </c>
      <c r="K144" s="2">
        <v>2.5000000000000001E-2</v>
      </c>
      <c r="L144" s="165">
        <f t="shared" si="1"/>
        <v>12.549656000000002</v>
      </c>
    </row>
    <row r="145" spans="1:12" x14ac:dyDescent="0.3">
      <c r="A145" s="95">
        <v>45062</v>
      </c>
      <c r="B145" s="96">
        <v>0.41945601851851855</v>
      </c>
      <c r="C145" s="2">
        <v>10.28</v>
      </c>
      <c r="D145" s="2">
        <v>3.53</v>
      </c>
      <c r="E145" s="2">
        <v>3.28</v>
      </c>
      <c r="F145" s="2">
        <v>105.18</v>
      </c>
      <c r="G145" s="119">
        <v>12.44</v>
      </c>
      <c r="H145" s="2">
        <v>24.24</v>
      </c>
      <c r="I145" s="2">
        <v>44.71</v>
      </c>
      <c r="J145" s="2">
        <v>1.35</v>
      </c>
      <c r="K145" s="2">
        <v>2.4E-2</v>
      </c>
      <c r="L145" s="165">
        <f t="shared" si="1"/>
        <v>12.047626000000003</v>
      </c>
    </row>
    <row r="146" spans="1:12" x14ac:dyDescent="0.3">
      <c r="A146" s="95">
        <v>45062</v>
      </c>
      <c r="B146" s="96">
        <v>0.42015046296296293</v>
      </c>
      <c r="C146" s="2">
        <v>10.29</v>
      </c>
      <c r="D146" s="2">
        <v>3.53</v>
      </c>
      <c r="E146" s="2">
        <v>3.28</v>
      </c>
      <c r="F146" s="2">
        <v>105.17</v>
      </c>
      <c r="G146" s="119">
        <v>12.49</v>
      </c>
      <c r="H146" s="2">
        <v>24.24</v>
      </c>
      <c r="I146" s="2">
        <v>44.79</v>
      </c>
      <c r="J146" s="2">
        <v>1.35</v>
      </c>
      <c r="K146" s="2">
        <v>2.4E-2</v>
      </c>
      <c r="L146" s="165">
        <f t="shared" si="1"/>
        <v>12.047626000000003</v>
      </c>
    </row>
    <row r="147" spans="1:12" x14ac:dyDescent="0.3">
      <c r="A147" s="95">
        <v>45062</v>
      </c>
      <c r="B147" s="96">
        <v>0.42084490740740743</v>
      </c>
      <c r="C147" s="2">
        <v>10.28</v>
      </c>
      <c r="D147" s="2">
        <v>3.53</v>
      </c>
      <c r="E147" s="2">
        <v>3.28</v>
      </c>
      <c r="F147" s="2">
        <v>105.18</v>
      </c>
      <c r="G147" s="119">
        <v>12.49</v>
      </c>
      <c r="H147" s="2">
        <v>24.24</v>
      </c>
      <c r="I147" s="2">
        <v>44.73</v>
      </c>
      <c r="J147" s="2">
        <v>1.35</v>
      </c>
      <c r="K147" s="2">
        <v>2.4E-2</v>
      </c>
      <c r="L147" s="165">
        <f t="shared" si="1"/>
        <v>12.047626000000003</v>
      </c>
    </row>
    <row r="148" spans="1:12" x14ac:dyDescent="0.3">
      <c r="A148" s="95">
        <v>45062</v>
      </c>
      <c r="B148" s="96">
        <v>0.42153935185185182</v>
      </c>
      <c r="C148" s="2">
        <v>10.210000000000001</v>
      </c>
      <c r="D148" s="2">
        <v>3.53</v>
      </c>
      <c r="E148" s="2">
        <v>3.28</v>
      </c>
      <c r="F148" s="2">
        <v>105.18</v>
      </c>
      <c r="G148" s="119">
        <v>12.44</v>
      </c>
      <c r="H148" s="2">
        <v>24.24</v>
      </c>
      <c r="I148" s="2">
        <v>44.86</v>
      </c>
      <c r="J148" s="2">
        <v>1.35</v>
      </c>
      <c r="K148" s="2">
        <v>2.4E-2</v>
      </c>
      <c r="L148" s="165">
        <f t="shared" si="1"/>
        <v>12.047626000000003</v>
      </c>
    </row>
    <row r="149" spans="1:12" x14ac:dyDescent="0.3">
      <c r="A149" s="95">
        <v>45062</v>
      </c>
      <c r="B149" s="96">
        <v>0.42223379629629632</v>
      </c>
      <c r="C149" s="2">
        <v>10.06</v>
      </c>
      <c r="D149" s="2">
        <v>3.53</v>
      </c>
      <c r="E149" s="2">
        <v>3.28</v>
      </c>
      <c r="F149" s="2">
        <v>105.17</v>
      </c>
      <c r="G149" s="119">
        <v>12.46</v>
      </c>
      <c r="H149" s="2">
        <v>24.24</v>
      </c>
      <c r="I149" s="2">
        <v>44.9</v>
      </c>
      <c r="J149" s="2">
        <v>1.35</v>
      </c>
      <c r="K149" s="2">
        <v>2.4E-2</v>
      </c>
      <c r="L149" s="165">
        <f t="shared" si="1"/>
        <v>12.047626000000003</v>
      </c>
    </row>
    <row r="150" spans="1:12" x14ac:dyDescent="0.3">
      <c r="A150" s="95">
        <v>45062</v>
      </c>
      <c r="B150" s="96">
        <v>0.4229282407407407</v>
      </c>
      <c r="C150" s="2">
        <v>10.08</v>
      </c>
      <c r="D150" s="2">
        <v>3.53</v>
      </c>
      <c r="E150" s="2">
        <v>3.28</v>
      </c>
      <c r="F150" s="2">
        <v>105.17</v>
      </c>
      <c r="G150" s="119">
        <v>12.44</v>
      </c>
      <c r="H150" s="2">
        <v>24.24</v>
      </c>
      <c r="I150" s="2">
        <v>44.8</v>
      </c>
      <c r="J150" s="2">
        <v>1.35</v>
      </c>
      <c r="K150" s="2">
        <v>2.4E-2</v>
      </c>
      <c r="L150" s="165">
        <f t="shared" si="1"/>
        <v>12.047626000000003</v>
      </c>
    </row>
    <row r="151" spans="1:12" x14ac:dyDescent="0.3">
      <c r="A151" s="95">
        <v>45062</v>
      </c>
      <c r="B151" s="96">
        <v>0.4236226851851852</v>
      </c>
      <c r="C151" s="2">
        <v>9.99</v>
      </c>
      <c r="D151" s="2">
        <v>3.53</v>
      </c>
      <c r="E151" s="2">
        <v>3.28</v>
      </c>
      <c r="F151" s="2">
        <v>105.2</v>
      </c>
      <c r="G151" s="119">
        <v>12.41</v>
      </c>
      <c r="H151" s="2">
        <v>24.24</v>
      </c>
      <c r="I151" s="2">
        <v>44.69</v>
      </c>
      <c r="J151" s="2">
        <v>1.35</v>
      </c>
      <c r="K151" s="2">
        <v>2.4E-2</v>
      </c>
      <c r="L151" s="165">
        <f t="shared" si="1"/>
        <v>12.047626000000003</v>
      </c>
    </row>
    <row r="152" spans="1:12" x14ac:dyDescent="0.3">
      <c r="A152" s="95">
        <v>45062</v>
      </c>
      <c r="B152" s="96">
        <v>0.42431712962962959</v>
      </c>
      <c r="C152" s="2">
        <v>9.84</v>
      </c>
      <c r="D152" s="2">
        <v>3.52</v>
      </c>
      <c r="E152" s="2">
        <v>3.28</v>
      </c>
      <c r="F152" s="2">
        <v>105.18</v>
      </c>
      <c r="G152" s="119">
        <v>12.39</v>
      </c>
      <c r="H152" s="2">
        <v>24.24</v>
      </c>
      <c r="I152" s="2">
        <v>44.99</v>
      </c>
      <c r="J152" s="2">
        <v>1.35</v>
      </c>
      <c r="K152" s="2">
        <v>2.4E-2</v>
      </c>
      <c r="L152" s="165">
        <f t="shared" si="1"/>
        <v>12.047626000000003</v>
      </c>
    </row>
    <row r="153" spans="1:12" x14ac:dyDescent="0.3">
      <c r="A153" s="95">
        <v>45062</v>
      </c>
      <c r="B153" s="96">
        <v>0.42501157407407408</v>
      </c>
      <c r="C153" s="2">
        <v>9.83</v>
      </c>
      <c r="D153" s="2">
        <v>3.53</v>
      </c>
      <c r="E153" s="2">
        <v>3.28</v>
      </c>
      <c r="F153" s="2">
        <v>105.18</v>
      </c>
      <c r="G153" s="119">
        <v>12.51</v>
      </c>
      <c r="H153" s="2">
        <v>24.24</v>
      </c>
      <c r="I153" s="2">
        <v>44.93</v>
      </c>
      <c r="J153" s="2">
        <v>1.35</v>
      </c>
      <c r="K153" s="2">
        <v>2.4E-2</v>
      </c>
      <c r="L153" s="165">
        <f t="shared" si="1"/>
        <v>12.047626000000003</v>
      </c>
    </row>
    <row r="154" spans="1:12" x14ac:dyDescent="0.3">
      <c r="A154" s="95">
        <v>45062</v>
      </c>
      <c r="B154" s="96">
        <v>0.42570601851851847</v>
      </c>
      <c r="C154" s="2">
        <v>10</v>
      </c>
      <c r="D154" s="2">
        <v>3.53</v>
      </c>
      <c r="E154" s="2">
        <v>3.28</v>
      </c>
      <c r="F154" s="2">
        <v>105.17</v>
      </c>
      <c r="G154" s="119">
        <v>12.53</v>
      </c>
      <c r="H154" s="2">
        <v>24.24</v>
      </c>
      <c r="I154" s="2">
        <v>44.61</v>
      </c>
      <c r="J154" s="2">
        <v>1.35</v>
      </c>
      <c r="K154" s="2">
        <v>2.4E-2</v>
      </c>
      <c r="L154" s="165">
        <f t="shared" si="1"/>
        <v>12.047626000000003</v>
      </c>
    </row>
    <row r="155" spans="1:12" x14ac:dyDescent="0.3">
      <c r="A155" s="95">
        <v>45062</v>
      </c>
      <c r="B155" s="96">
        <v>0.42640046296296297</v>
      </c>
      <c r="C155" s="2">
        <v>10.050000000000001</v>
      </c>
      <c r="D155" s="2">
        <v>3.53</v>
      </c>
      <c r="E155" s="2">
        <v>3.28</v>
      </c>
      <c r="F155" s="2">
        <v>105.17</v>
      </c>
      <c r="G155" s="119">
        <v>12.44</v>
      </c>
      <c r="H155" s="2">
        <v>24.24</v>
      </c>
      <c r="I155" s="2">
        <v>44.3</v>
      </c>
      <c r="J155" s="2">
        <v>1.35</v>
      </c>
      <c r="K155" s="2">
        <v>2.4E-2</v>
      </c>
      <c r="L155" s="165">
        <f t="shared" si="1"/>
        <v>12.047626000000003</v>
      </c>
    </row>
    <row r="156" spans="1:12" x14ac:dyDescent="0.3">
      <c r="A156" s="95">
        <v>45062</v>
      </c>
      <c r="B156" s="96">
        <v>0.42709490740740735</v>
      </c>
      <c r="C156" s="2">
        <v>10.119999999999999</v>
      </c>
      <c r="D156" s="2">
        <v>3.53</v>
      </c>
      <c r="E156" s="2">
        <v>3.28</v>
      </c>
      <c r="F156" s="2">
        <v>105.17</v>
      </c>
      <c r="G156" s="119">
        <v>12.46</v>
      </c>
      <c r="H156" s="2">
        <v>24.24</v>
      </c>
      <c r="I156" s="2">
        <v>43.92</v>
      </c>
      <c r="J156" s="2">
        <v>1.35</v>
      </c>
      <c r="K156" s="2">
        <v>2.4E-2</v>
      </c>
      <c r="L156" s="165">
        <f t="shared" si="1"/>
        <v>12.047626000000003</v>
      </c>
    </row>
    <row r="157" spans="1:12" x14ac:dyDescent="0.3">
      <c r="A157" s="95">
        <v>45062</v>
      </c>
      <c r="B157" s="96">
        <v>0.42778935185185185</v>
      </c>
      <c r="C157" s="2">
        <v>10.26</v>
      </c>
      <c r="D157" s="2">
        <v>3.53</v>
      </c>
      <c r="E157" s="2">
        <v>3.28</v>
      </c>
      <c r="F157" s="2">
        <v>105.15</v>
      </c>
      <c r="G157" s="119">
        <v>12.45</v>
      </c>
      <c r="H157" s="2">
        <v>24.24</v>
      </c>
      <c r="I157" s="2">
        <v>44.18</v>
      </c>
      <c r="J157" s="2">
        <v>1.35</v>
      </c>
      <c r="K157" s="2">
        <v>2.4E-2</v>
      </c>
      <c r="L157" s="165">
        <f t="shared" si="1"/>
        <v>12.047626000000003</v>
      </c>
    </row>
    <row r="158" spans="1:12" x14ac:dyDescent="0.3">
      <c r="A158" s="95">
        <v>45062</v>
      </c>
      <c r="B158" s="96">
        <v>0.42848379629629635</v>
      </c>
      <c r="C158" s="2">
        <v>10.41</v>
      </c>
      <c r="D158" s="2">
        <v>3.53</v>
      </c>
      <c r="E158" s="2">
        <v>3.28</v>
      </c>
      <c r="F158" s="2">
        <v>105.18</v>
      </c>
      <c r="G158" s="119">
        <v>12.45</v>
      </c>
      <c r="H158" s="2">
        <v>24.24</v>
      </c>
      <c r="I158" s="2">
        <v>44.45</v>
      </c>
      <c r="J158" s="2">
        <v>1.35</v>
      </c>
      <c r="K158" s="2">
        <v>2.4E-2</v>
      </c>
      <c r="L158" s="165">
        <f t="shared" si="1"/>
        <v>12.047626000000003</v>
      </c>
    </row>
    <row r="159" spans="1:12" x14ac:dyDescent="0.3">
      <c r="A159" s="95">
        <v>45062</v>
      </c>
      <c r="B159" s="96">
        <v>0.42917824074074074</v>
      </c>
      <c r="C159" s="2">
        <v>10.4</v>
      </c>
      <c r="D159" s="2">
        <v>3.53</v>
      </c>
      <c r="E159" s="2">
        <v>3.28</v>
      </c>
      <c r="F159" s="2">
        <v>105.17</v>
      </c>
      <c r="G159" s="119">
        <v>12.44</v>
      </c>
      <c r="H159" s="2">
        <v>24.24</v>
      </c>
      <c r="I159" s="2">
        <v>45.49</v>
      </c>
      <c r="J159" s="2">
        <v>1.35</v>
      </c>
      <c r="K159" s="2">
        <v>2.4E-2</v>
      </c>
      <c r="L159" s="165">
        <f t="shared" si="1"/>
        <v>12.047626000000003</v>
      </c>
    </row>
    <row r="160" spans="1:12" x14ac:dyDescent="0.3">
      <c r="A160" s="95">
        <v>45062</v>
      </c>
      <c r="B160" s="96">
        <v>0.42987268518518523</v>
      </c>
      <c r="C160" s="2">
        <v>10.65</v>
      </c>
      <c r="D160" s="2">
        <v>3.52</v>
      </c>
      <c r="E160" s="2">
        <v>3.28</v>
      </c>
      <c r="F160" s="2">
        <v>105.17</v>
      </c>
      <c r="G160" s="119">
        <v>12.56</v>
      </c>
      <c r="H160" s="2">
        <v>24.24</v>
      </c>
      <c r="I160" s="2">
        <v>45.6</v>
      </c>
      <c r="J160" s="2">
        <v>1.35</v>
      </c>
      <c r="K160" s="2">
        <v>2.5000000000000001E-2</v>
      </c>
      <c r="L160" s="165">
        <f t="shared" si="1"/>
        <v>12.549656000000002</v>
      </c>
    </row>
    <row r="161" spans="1:12" x14ac:dyDescent="0.3">
      <c r="A161" s="95">
        <v>45062</v>
      </c>
      <c r="B161" s="96">
        <v>0.43056712962962962</v>
      </c>
      <c r="C161" s="2">
        <v>10.61</v>
      </c>
      <c r="D161" s="2">
        <v>3.52</v>
      </c>
      <c r="E161" s="2">
        <v>3.28</v>
      </c>
      <c r="F161" s="2">
        <v>105.17</v>
      </c>
      <c r="G161" s="119">
        <v>12.49</v>
      </c>
      <c r="H161" s="2">
        <v>24.24</v>
      </c>
      <c r="I161" s="2">
        <v>45.41</v>
      </c>
      <c r="J161" s="2">
        <v>1.35</v>
      </c>
      <c r="K161" s="2">
        <v>2.5000000000000001E-2</v>
      </c>
      <c r="L161" s="165">
        <f t="shared" si="1"/>
        <v>12.549656000000002</v>
      </c>
    </row>
    <row r="162" spans="1:12" x14ac:dyDescent="0.3">
      <c r="A162" s="95">
        <v>45062</v>
      </c>
      <c r="B162" s="96">
        <v>0.43126157407407412</v>
      </c>
      <c r="C162" s="2">
        <v>10.73</v>
      </c>
      <c r="D162" s="2">
        <v>3.52</v>
      </c>
      <c r="E162" s="2">
        <v>3.28</v>
      </c>
      <c r="F162" s="2">
        <v>105.16</v>
      </c>
      <c r="G162" s="119">
        <v>12.47</v>
      </c>
      <c r="H162" s="2">
        <v>24.24</v>
      </c>
      <c r="I162" s="2">
        <v>45.58</v>
      </c>
      <c r="J162" s="2">
        <v>1.35</v>
      </c>
      <c r="K162" s="2">
        <v>2.5000000000000001E-2</v>
      </c>
      <c r="L162" s="165">
        <f t="shared" si="1"/>
        <v>12.549656000000002</v>
      </c>
    </row>
    <row r="163" spans="1:12" x14ac:dyDescent="0.3">
      <c r="A163" s="95">
        <v>45062</v>
      </c>
      <c r="B163" s="96">
        <v>0.4319560185185185</v>
      </c>
      <c r="C163" s="2">
        <v>10.86</v>
      </c>
      <c r="D163" s="2">
        <v>3.53</v>
      </c>
      <c r="E163" s="2">
        <v>3.28</v>
      </c>
      <c r="F163" s="2">
        <v>105.16</v>
      </c>
      <c r="G163" s="119">
        <v>12.46</v>
      </c>
      <c r="H163" s="2">
        <v>24.24</v>
      </c>
      <c r="I163" s="2">
        <v>45.66</v>
      </c>
      <c r="J163" s="2">
        <v>1.35</v>
      </c>
      <c r="K163" s="2">
        <v>2.5000000000000001E-2</v>
      </c>
      <c r="L163" s="165">
        <f t="shared" si="1"/>
        <v>12.549656000000002</v>
      </c>
    </row>
    <row r="164" spans="1:12" x14ac:dyDescent="0.3">
      <c r="A164" s="95">
        <v>45062</v>
      </c>
      <c r="B164" s="96">
        <v>0.432650462962963</v>
      </c>
      <c r="C164" s="2">
        <v>11.1</v>
      </c>
      <c r="D164" s="2">
        <v>3.53</v>
      </c>
      <c r="E164" s="2">
        <v>3.28</v>
      </c>
      <c r="F164" s="2">
        <v>105.19</v>
      </c>
      <c r="G164" s="119">
        <v>12.46</v>
      </c>
      <c r="H164" s="2">
        <v>24.24</v>
      </c>
      <c r="I164" s="2">
        <v>45.14</v>
      </c>
      <c r="J164" s="2">
        <v>1.35</v>
      </c>
      <c r="K164" s="2">
        <v>2.5000000000000001E-2</v>
      </c>
      <c r="L164" s="165">
        <f t="shared" si="1"/>
        <v>12.549656000000002</v>
      </c>
    </row>
    <row r="165" spans="1:12" x14ac:dyDescent="0.3">
      <c r="A165" s="95">
        <v>45062</v>
      </c>
      <c r="B165" s="96">
        <v>0.43334490740740739</v>
      </c>
      <c r="C165" s="2">
        <v>11.27</v>
      </c>
      <c r="D165" s="2">
        <v>3.53</v>
      </c>
      <c r="E165" s="2">
        <v>3.28</v>
      </c>
      <c r="F165" s="2">
        <v>105.17</v>
      </c>
      <c r="G165" s="119">
        <v>12.45</v>
      </c>
      <c r="H165" s="2">
        <v>24.24</v>
      </c>
      <c r="I165" s="2">
        <v>45.02</v>
      </c>
      <c r="J165" s="2">
        <v>1.35</v>
      </c>
      <c r="K165" s="2">
        <v>2.5999999999999999E-2</v>
      </c>
      <c r="L165" s="165">
        <f t="shared" si="1"/>
        <v>13.051686000000002</v>
      </c>
    </row>
    <row r="166" spans="1:12" x14ac:dyDescent="0.3">
      <c r="A166" s="95">
        <v>45062</v>
      </c>
      <c r="B166" s="96">
        <v>0.43403935185185188</v>
      </c>
      <c r="C166" s="2">
        <v>11.56</v>
      </c>
      <c r="D166" s="2">
        <v>3.52</v>
      </c>
      <c r="E166" s="2">
        <v>3.28</v>
      </c>
      <c r="F166" s="2">
        <v>105.17</v>
      </c>
      <c r="G166" s="119">
        <v>12.42</v>
      </c>
      <c r="H166" s="2">
        <v>24.24</v>
      </c>
      <c r="I166" s="2">
        <v>45.29</v>
      </c>
      <c r="J166" s="2">
        <v>1.35</v>
      </c>
      <c r="K166" s="2">
        <v>2.5999999999999999E-2</v>
      </c>
      <c r="L166" s="165">
        <f t="shared" si="1"/>
        <v>13.051686000000002</v>
      </c>
    </row>
    <row r="167" spans="1:12" x14ac:dyDescent="0.3">
      <c r="A167" s="95">
        <v>45062</v>
      </c>
      <c r="B167" s="96">
        <v>0.43473379629629627</v>
      </c>
      <c r="C167" s="2">
        <v>11.67</v>
      </c>
      <c r="D167" s="2">
        <v>3.53</v>
      </c>
      <c r="E167" s="2">
        <v>3.28</v>
      </c>
      <c r="F167" s="2">
        <v>105.17</v>
      </c>
      <c r="G167" s="119">
        <v>12.53</v>
      </c>
      <c r="H167" s="2">
        <v>24.24</v>
      </c>
      <c r="I167" s="2">
        <v>46.22</v>
      </c>
      <c r="J167" s="2">
        <v>1.35</v>
      </c>
      <c r="K167" s="2">
        <v>2.5999999999999999E-2</v>
      </c>
      <c r="L167" s="165">
        <f t="shared" si="1"/>
        <v>13.051686000000002</v>
      </c>
    </row>
    <row r="168" spans="1:12" x14ac:dyDescent="0.3">
      <c r="A168" s="95">
        <v>45062</v>
      </c>
      <c r="B168" s="96">
        <v>0.43542824074074077</v>
      </c>
      <c r="C168" s="2">
        <v>11.9</v>
      </c>
      <c r="D168" s="2">
        <v>3.53</v>
      </c>
      <c r="E168" s="2">
        <v>3.28</v>
      </c>
      <c r="F168" s="2">
        <v>105.17</v>
      </c>
      <c r="G168" s="119">
        <v>12.49</v>
      </c>
      <c r="H168" s="2">
        <v>24.24</v>
      </c>
      <c r="I168" s="2">
        <v>46.07</v>
      </c>
      <c r="J168" s="2">
        <v>1.35</v>
      </c>
      <c r="K168" s="2">
        <v>2.7E-2</v>
      </c>
      <c r="L168" s="165">
        <f t="shared" si="1"/>
        <v>13.553716000000001</v>
      </c>
    </row>
    <row r="169" spans="1:12" x14ac:dyDescent="0.3">
      <c r="A169" s="95">
        <v>45062</v>
      </c>
      <c r="B169" s="96">
        <v>0.43612268518518515</v>
      </c>
      <c r="C169" s="2">
        <v>12.02</v>
      </c>
      <c r="D169" s="2">
        <v>3.53</v>
      </c>
      <c r="E169" s="2">
        <v>3.28</v>
      </c>
      <c r="F169" s="2">
        <v>105.15</v>
      </c>
      <c r="G169" s="119">
        <v>12.43</v>
      </c>
      <c r="H169" s="2">
        <v>24.24</v>
      </c>
      <c r="I169" s="2">
        <v>45.59</v>
      </c>
      <c r="J169" s="2">
        <v>1.35</v>
      </c>
      <c r="K169" s="2">
        <v>2.7E-2</v>
      </c>
      <c r="L169" s="165">
        <f t="shared" si="1"/>
        <v>13.553716000000001</v>
      </c>
    </row>
    <row r="170" spans="1:12" x14ac:dyDescent="0.3">
      <c r="A170" s="95">
        <v>45062</v>
      </c>
      <c r="B170" s="96">
        <v>0.43681712962962965</v>
      </c>
      <c r="C170" s="2">
        <v>12.12</v>
      </c>
      <c r="D170" s="2">
        <v>3.53</v>
      </c>
      <c r="E170" s="2">
        <v>3.28</v>
      </c>
      <c r="F170" s="2">
        <v>105.17</v>
      </c>
      <c r="G170" s="119">
        <v>12.44</v>
      </c>
      <c r="H170" s="2">
        <v>24.24</v>
      </c>
      <c r="I170" s="2">
        <v>46.13</v>
      </c>
      <c r="J170" s="2">
        <v>1.35</v>
      </c>
      <c r="K170" s="2">
        <v>2.7E-2</v>
      </c>
      <c r="L170" s="165">
        <f t="shared" si="1"/>
        <v>13.553716000000001</v>
      </c>
    </row>
    <row r="171" spans="1:12" x14ac:dyDescent="0.3">
      <c r="A171" s="95">
        <v>45062</v>
      </c>
      <c r="B171" s="96">
        <v>0.43751157407407404</v>
      </c>
      <c r="C171" s="2">
        <v>12.38</v>
      </c>
      <c r="D171" s="2">
        <v>3.53</v>
      </c>
      <c r="E171" s="2">
        <v>3.28</v>
      </c>
      <c r="F171" s="2">
        <v>105.18</v>
      </c>
      <c r="G171" s="119">
        <v>12.43</v>
      </c>
      <c r="H171" s="2">
        <v>24.24</v>
      </c>
      <c r="I171" s="2">
        <v>45.99</v>
      </c>
      <c r="J171" s="2">
        <v>1.35</v>
      </c>
      <c r="K171" s="2">
        <v>2.7E-2</v>
      </c>
      <c r="L171" s="165">
        <f t="shared" si="1"/>
        <v>13.553716000000001</v>
      </c>
    </row>
    <row r="172" spans="1:12" x14ac:dyDescent="0.3">
      <c r="A172" s="95">
        <v>45062</v>
      </c>
      <c r="B172" s="96">
        <v>0.43820601851851854</v>
      </c>
      <c r="C172" s="2">
        <v>12.45</v>
      </c>
      <c r="D172" s="2">
        <v>3.53</v>
      </c>
      <c r="E172" s="2">
        <v>3.28</v>
      </c>
      <c r="F172" s="2">
        <v>105.17</v>
      </c>
      <c r="G172" s="119">
        <v>12.35</v>
      </c>
      <c r="H172" s="2">
        <v>24.24</v>
      </c>
      <c r="I172" s="2">
        <v>45.67</v>
      </c>
      <c r="J172" s="2">
        <v>1.35</v>
      </c>
      <c r="K172" s="2">
        <v>2.7E-2</v>
      </c>
      <c r="L172" s="165">
        <f t="shared" si="1"/>
        <v>13.553716000000001</v>
      </c>
    </row>
    <row r="173" spans="1:12" x14ac:dyDescent="0.3">
      <c r="A173" s="95">
        <v>45062</v>
      </c>
      <c r="B173" s="96">
        <v>0.43890046296296298</v>
      </c>
      <c r="C173" s="2">
        <v>12.71</v>
      </c>
      <c r="D173" s="2">
        <v>3.53</v>
      </c>
      <c r="E173" s="2">
        <v>3.28</v>
      </c>
      <c r="F173" s="2">
        <v>105.16</v>
      </c>
      <c r="G173" s="119">
        <v>12.28</v>
      </c>
      <c r="H173" s="2">
        <v>24.24</v>
      </c>
      <c r="I173" s="2">
        <v>46.44</v>
      </c>
      <c r="J173" s="2">
        <v>1.35</v>
      </c>
      <c r="K173" s="2">
        <v>2.8000000000000001E-2</v>
      </c>
      <c r="L173" s="165">
        <f t="shared" si="1"/>
        <v>14.055746000000003</v>
      </c>
    </row>
    <row r="174" spans="1:12" x14ac:dyDescent="0.3">
      <c r="A174" s="95">
        <v>45062</v>
      </c>
      <c r="B174" s="96">
        <v>0.43959490740740742</v>
      </c>
      <c r="C174" s="2">
        <v>12.8</v>
      </c>
      <c r="D174" s="2">
        <v>3.53</v>
      </c>
      <c r="E174" s="2">
        <v>3.28</v>
      </c>
      <c r="F174" s="2">
        <v>105.16</v>
      </c>
      <c r="G174" s="119">
        <v>12.85</v>
      </c>
      <c r="H174" s="2">
        <v>24.24</v>
      </c>
      <c r="I174" s="2">
        <v>46.91</v>
      </c>
      <c r="J174" s="2">
        <v>1.35</v>
      </c>
      <c r="K174" s="2">
        <v>2.8000000000000001E-2</v>
      </c>
      <c r="L174" s="165">
        <f t="shared" si="1"/>
        <v>14.055746000000003</v>
      </c>
    </row>
    <row r="175" spans="1:12" x14ac:dyDescent="0.3">
      <c r="A175" s="95">
        <v>45062</v>
      </c>
      <c r="B175" s="96">
        <v>0.44028935185185186</v>
      </c>
      <c r="C175" s="2">
        <v>12.99</v>
      </c>
      <c r="D175" s="2">
        <v>3.53</v>
      </c>
      <c r="E175" s="2">
        <v>3.28</v>
      </c>
      <c r="F175" s="2">
        <v>105.15</v>
      </c>
      <c r="G175" s="119">
        <v>12.47</v>
      </c>
      <c r="H175" s="2">
        <v>24.24</v>
      </c>
      <c r="I175" s="2">
        <v>47.14</v>
      </c>
      <c r="J175" s="2">
        <v>1.35</v>
      </c>
      <c r="K175" s="2">
        <v>2.8000000000000001E-2</v>
      </c>
      <c r="L175" s="165">
        <f t="shared" si="1"/>
        <v>14.055746000000003</v>
      </c>
    </row>
    <row r="176" spans="1:12" x14ac:dyDescent="0.3">
      <c r="A176" s="95">
        <v>45062</v>
      </c>
      <c r="B176" s="96">
        <v>0.4409837962962963</v>
      </c>
      <c r="C176" s="2">
        <v>13.21</v>
      </c>
      <c r="D176" s="2">
        <v>3.53</v>
      </c>
      <c r="E176" s="2">
        <v>3.28</v>
      </c>
      <c r="F176" s="2">
        <v>105.16</v>
      </c>
      <c r="G176" s="119">
        <v>12.48</v>
      </c>
      <c r="H176" s="2">
        <v>24.24</v>
      </c>
      <c r="I176" s="2">
        <v>47.21</v>
      </c>
      <c r="J176" s="2">
        <v>1.35</v>
      </c>
      <c r="K176" s="2">
        <v>2.9000000000000001E-2</v>
      </c>
      <c r="L176" s="165">
        <f t="shared" si="1"/>
        <v>14.557776000000002</v>
      </c>
    </row>
    <row r="177" spans="1:12" x14ac:dyDescent="0.3">
      <c r="A177" s="95">
        <v>45062</v>
      </c>
      <c r="B177" s="96">
        <v>0.44167824074074075</v>
      </c>
      <c r="C177" s="2">
        <v>13.34</v>
      </c>
      <c r="D177" s="2">
        <v>3.53</v>
      </c>
      <c r="E177" s="2">
        <v>3.28</v>
      </c>
      <c r="F177" s="2">
        <v>105.18</v>
      </c>
      <c r="G177" s="119">
        <v>12.47</v>
      </c>
      <c r="H177" s="2">
        <v>24.24</v>
      </c>
      <c r="I177" s="2">
        <v>46.86</v>
      </c>
      <c r="J177" s="2">
        <v>1.35</v>
      </c>
      <c r="K177" s="2">
        <v>2.9000000000000001E-2</v>
      </c>
      <c r="L177" s="165">
        <f t="shared" si="1"/>
        <v>14.557776000000002</v>
      </c>
    </row>
    <row r="178" spans="1:12" x14ac:dyDescent="0.3">
      <c r="A178" s="95">
        <v>45062</v>
      </c>
      <c r="B178" s="96">
        <v>0.44237268518518519</v>
      </c>
      <c r="C178" s="2">
        <v>13.55</v>
      </c>
      <c r="D178" s="2">
        <v>3.53</v>
      </c>
      <c r="E178" s="2">
        <v>3.28</v>
      </c>
      <c r="F178" s="2">
        <v>105.16</v>
      </c>
      <c r="G178" s="119">
        <v>12.47</v>
      </c>
      <c r="H178" s="2">
        <v>24.24</v>
      </c>
      <c r="I178" s="2">
        <v>46.76</v>
      </c>
      <c r="J178" s="2">
        <v>1.35</v>
      </c>
      <c r="K178" s="2">
        <v>2.9000000000000001E-2</v>
      </c>
      <c r="L178" s="165">
        <f t="shared" si="1"/>
        <v>14.557776000000002</v>
      </c>
    </row>
    <row r="179" spans="1:12" x14ac:dyDescent="0.3">
      <c r="A179" s="95">
        <v>45062</v>
      </c>
      <c r="B179" s="96">
        <v>0.44306712962962963</v>
      </c>
      <c r="C179" s="2">
        <v>13.6</v>
      </c>
      <c r="D179" s="2">
        <v>3.53</v>
      </c>
      <c r="E179" s="2">
        <v>3.28</v>
      </c>
      <c r="F179" s="2">
        <v>105.17</v>
      </c>
      <c r="G179" s="119">
        <v>12.46</v>
      </c>
      <c r="H179" s="2">
        <v>24.24</v>
      </c>
      <c r="I179" s="2">
        <v>47.03</v>
      </c>
      <c r="J179" s="2">
        <v>1.35</v>
      </c>
      <c r="K179" s="2">
        <v>2.9000000000000001E-2</v>
      </c>
      <c r="L179" s="165">
        <f t="shared" ref="L179:L242" si="2">25-((0.0498-K179)*502.03)</f>
        <v>14.557776000000002</v>
      </c>
    </row>
    <row r="180" spans="1:12" x14ac:dyDescent="0.3">
      <c r="A180" s="95">
        <v>45062</v>
      </c>
      <c r="B180" s="96">
        <v>0.44376157407407407</v>
      </c>
      <c r="C180" s="2">
        <v>13.8</v>
      </c>
      <c r="D180" s="2">
        <v>3.53</v>
      </c>
      <c r="E180" s="2">
        <v>3.28</v>
      </c>
      <c r="F180" s="2">
        <v>105.16</v>
      </c>
      <c r="G180" s="119">
        <v>12.43</v>
      </c>
      <c r="H180" s="2">
        <v>24.24</v>
      </c>
      <c r="I180" s="2">
        <v>47.23</v>
      </c>
      <c r="J180" s="2">
        <v>1.35</v>
      </c>
      <c r="K180" s="2">
        <v>0.03</v>
      </c>
      <c r="L180" s="165">
        <f t="shared" si="2"/>
        <v>15.059806000000002</v>
      </c>
    </row>
    <row r="181" spans="1:12" x14ac:dyDescent="0.3">
      <c r="A181" s="95">
        <v>45062</v>
      </c>
      <c r="B181" s="96">
        <v>0.44445601851851851</v>
      </c>
      <c r="C181" s="2">
        <v>13.99</v>
      </c>
      <c r="D181" s="2">
        <v>3.53</v>
      </c>
      <c r="E181" s="2">
        <v>3.28</v>
      </c>
      <c r="F181" s="2">
        <v>105.17</v>
      </c>
      <c r="G181" s="119">
        <v>12.56</v>
      </c>
      <c r="H181" s="2">
        <v>24.24</v>
      </c>
      <c r="I181" s="2">
        <v>47.28</v>
      </c>
      <c r="J181" s="2">
        <v>1.35</v>
      </c>
      <c r="K181" s="2">
        <v>0.03</v>
      </c>
      <c r="L181" s="165">
        <f t="shared" si="2"/>
        <v>15.059806000000002</v>
      </c>
    </row>
    <row r="182" spans="1:12" x14ac:dyDescent="0.3">
      <c r="A182" s="95">
        <v>45062</v>
      </c>
      <c r="B182" s="96">
        <v>0.44515046296296296</v>
      </c>
      <c r="C182" s="2">
        <v>13.98</v>
      </c>
      <c r="D182" s="2">
        <v>3.53</v>
      </c>
      <c r="E182" s="2">
        <v>3.28</v>
      </c>
      <c r="F182" s="2">
        <v>105.15</v>
      </c>
      <c r="G182" s="119">
        <v>12.47</v>
      </c>
      <c r="H182" s="2">
        <v>24.24</v>
      </c>
      <c r="I182" s="2">
        <v>47.31</v>
      </c>
      <c r="J182" s="2">
        <v>1.35</v>
      </c>
      <c r="K182" s="2">
        <v>0.03</v>
      </c>
      <c r="L182" s="165">
        <f t="shared" si="2"/>
        <v>15.059806000000002</v>
      </c>
    </row>
    <row r="183" spans="1:12" x14ac:dyDescent="0.3">
      <c r="A183" s="95">
        <v>45062</v>
      </c>
      <c r="B183" s="96">
        <v>0.4458449074074074</v>
      </c>
      <c r="C183" s="2">
        <v>14.34</v>
      </c>
      <c r="D183" s="2">
        <v>3.53</v>
      </c>
      <c r="E183" s="2">
        <v>3.28</v>
      </c>
      <c r="F183" s="2">
        <v>105.21</v>
      </c>
      <c r="G183" s="119">
        <v>12.52</v>
      </c>
      <c r="H183" s="2">
        <v>24.24</v>
      </c>
      <c r="I183" s="2">
        <v>47.51</v>
      </c>
      <c r="J183" s="2">
        <v>1.35</v>
      </c>
      <c r="K183" s="2">
        <v>0.03</v>
      </c>
      <c r="L183" s="165">
        <f t="shared" si="2"/>
        <v>15.059806000000002</v>
      </c>
    </row>
    <row r="184" spans="1:12" x14ac:dyDescent="0.3">
      <c r="A184" s="95">
        <v>45062</v>
      </c>
      <c r="B184" s="96">
        <v>0.44653935185185184</v>
      </c>
      <c r="C184" s="2">
        <v>14.36</v>
      </c>
      <c r="D184" s="2">
        <v>3.53</v>
      </c>
      <c r="E184" s="2">
        <v>3.28</v>
      </c>
      <c r="F184" s="2">
        <v>105.16</v>
      </c>
      <c r="G184" s="119">
        <v>12.49</v>
      </c>
      <c r="H184" s="2">
        <v>24.24</v>
      </c>
      <c r="I184" s="2">
        <v>47.76</v>
      </c>
      <c r="J184" s="2">
        <v>1.35</v>
      </c>
      <c r="K184" s="2">
        <v>0.03</v>
      </c>
      <c r="L184" s="165">
        <f t="shared" si="2"/>
        <v>15.059806000000002</v>
      </c>
    </row>
    <row r="185" spans="1:12" x14ac:dyDescent="0.3">
      <c r="A185" s="95">
        <v>45062</v>
      </c>
      <c r="B185" s="96">
        <v>0.44723379629629628</v>
      </c>
      <c r="C185" s="2">
        <v>14.58</v>
      </c>
      <c r="D185" s="2">
        <v>3.53</v>
      </c>
      <c r="E185" s="2">
        <v>3.28</v>
      </c>
      <c r="F185" s="2">
        <v>105.16</v>
      </c>
      <c r="G185" s="119">
        <v>12.48</v>
      </c>
      <c r="H185" s="2">
        <v>24.24</v>
      </c>
      <c r="I185" s="2">
        <v>47.65</v>
      </c>
      <c r="J185" s="2">
        <v>1.35</v>
      </c>
      <c r="K185" s="2">
        <v>3.1E-2</v>
      </c>
      <c r="L185" s="165">
        <f t="shared" si="2"/>
        <v>15.561836000000001</v>
      </c>
    </row>
    <row r="186" spans="1:12" x14ac:dyDescent="0.3">
      <c r="A186" s="95">
        <v>45062</v>
      </c>
      <c r="B186" s="96">
        <v>0.44792824074074072</v>
      </c>
      <c r="C186" s="2">
        <v>14.77</v>
      </c>
      <c r="D186" s="2">
        <v>3.53</v>
      </c>
      <c r="E186" s="2">
        <v>3.28</v>
      </c>
      <c r="F186" s="2">
        <v>105.17</v>
      </c>
      <c r="G186" s="119">
        <v>12.45</v>
      </c>
      <c r="H186" s="2">
        <v>24.24</v>
      </c>
      <c r="I186" s="2">
        <v>47.51</v>
      </c>
      <c r="J186" s="2">
        <v>1.35</v>
      </c>
      <c r="K186" s="2">
        <v>3.1E-2</v>
      </c>
      <c r="L186" s="165">
        <f t="shared" si="2"/>
        <v>15.561836000000001</v>
      </c>
    </row>
    <row r="187" spans="1:12" x14ac:dyDescent="0.3">
      <c r="A187" s="95">
        <v>45062</v>
      </c>
      <c r="B187" s="96">
        <v>0.44862268518518517</v>
      </c>
      <c r="C187" s="2">
        <v>14.73</v>
      </c>
      <c r="D187" s="2">
        <v>3.53</v>
      </c>
      <c r="E187" s="2">
        <v>3.28</v>
      </c>
      <c r="F187" s="2">
        <v>105.16</v>
      </c>
      <c r="G187" s="119">
        <v>12.49</v>
      </c>
      <c r="H187" s="2">
        <v>24.24</v>
      </c>
      <c r="I187" s="2">
        <v>47.43</v>
      </c>
      <c r="J187" s="2">
        <v>1.35</v>
      </c>
      <c r="K187" s="2">
        <v>3.1E-2</v>
      </c>
      <c r="L187" s="165">
        <f t="shared" si="2"/>
        <v>15.561836000000001</v>
      </c>
    </row>
    <row r="188" spans="1:12" x14ac:dyDescent="0.3">
      <c r="A188" s="95">
        <v>45062</v>
      </c>
      <c r="B188" s="96">
        <v>0.44931712962962966</v>
      </c>
      <c r="C188" s="2">
        <v>14.98</v>
      </c>
      <c r="D188" s="2">
        <v>3.53</v>
      </c>
      <c r="E188" s="2">
        <v>3.28</v>
      </c>
      <c r="F188" s="2">
        <v>105.17</v>
      </c>
      <c r="G188" s="119">
        <v>12.62</v>
      </c>
      <c r="H188" s="2">
        <v>24.24</v>
      </c>
      <c r="I188" s="2">
        <v>47.42</v>
      </c>
      <c r="J188" s="2">
        <v>1.35</v>
      </c>
      <c r="K188" s="2">
        <v>3.1E-2</v>
      </c>
      <c r="L188" s="165">
        <f t="shared" si="2"/>
        <v>15.561836000000001</v>
      </c>
    </row>
    <row r="189" spans="1:12" x14ac:dyDescent="0.3">
      <c r="A189" s="95">
        <v>45062</v>
      </c>
      <c r="B189" s="96">
        <v>0.45001157407407405</v>
      </c>
      <c r="C189" s="2">
        <v>15.25</v>
      </c>
      <c r="D189" s="2">
        <v>3.53</v>
      </c>
      <c r="E189" s="2">
        <v>3.28</v>
      </c>
      <c r="F189" s="2">
        <v>105.2</v>
      </c>
      <c r="G189" s="119">
        <v>12.49</v>
      </c>
      <c r="H189" s="2">
        <v>24.24</v>
      </c>
      <c r="I189" s="2">
        <v>47.46</v>
      </c>
      <c r="J189" s="2">
        <v>1.35</v>
      </c>
      <c r="K189" s="2">
        <v>3.2000000000000001E-2</v>
      </c>
      <c r="L189" s="165">
        <f t="shared" si="2"/>
        <v>16.063866000000004</v>
      </c>
    </row>
    <row r="190" spans="1:12" x14ac:dyDescent="0.3">
      <c r="A190" s="95">
        <v>45062</v>
      </c>
      <c r="B190" s="96">
        <v>0.45070601851851855</v>
      </c>
      <c r="C190" s="2">
        <v>15.35</v>
      </c>
      <c r="D190" s="2">
        <v>3.53</v>
      </c>
      <c r="E190" s="2">
        <v>3.28</v>
      </c>
      <c r="F190" s="2">
        <v>105.18</v>
      </c>
      <c r="G190" s="119">
        <v>12.49</v>
      </c>
      <c r="H190" s="2">
        <v>24.24</v>
      </c>
      <c r="I190" s="2">
        <v>47.8</v>
      </c>
      <c r="J190" s="2">
        <v>1.35</v>
      </c>
      <c r="K190" s="2">
        <v>3.2000000000000001E-2</v>
      </c>
      <c r="L190" s="165">
        <f t="shared" si="2"/>
        <v>16.063866000000004</v>
      </c>
    </row>
    <row r="191" spans="1:12" x14ac:dyDescent="0.3">
      <c r="A191" s="95">
        <v>45062</v>
      </c>
      <c r="B191" s="96">
        <v>0.45140046296296293</v>
      </c>
      <c r="C191" s="2">
        <v>15.52</v>
      </c>
      <c r="D191" s="2">
        <v>3.53</v>
      </c>
      <c r="E191" s="2">
        <v>3.28</v>
      </c>
      <c r="F191" s="2">
        <v>105.17</v>
      </c>
      <c r="G191" s="119">
        <v>12.47</v>
      </c>
      <c r="H191" s="2">
        <v>24.24</v>
      </c>
      <c r="I191" s="2">
        <v>48.23</v>
      </c>
      <c r="J191" s="2">
        <v>1.35</v>
      </c>
      <c r="K191" s="2">
        <v>3.2000000000000001E-2</v>
      </c>
      <c r="L191" s="165">
        <f t="shared" si="2"/>
        <v>16.063866000000004</v>
      </c>
    </row>
    <row r="192" spans="1:12" x14ac:dyDescent="0.3">
      <c r="A192" s="95">
        <v>45062</v>
      </c>
      <c r="B192" s="96">
        <v>0.45209490740740743</v>
      </c>
      <c r="C192" s="2">
        <v>15.69</v>
      </c>
      <c r="D192" s="2">
        <v>3.53</v>
      </c>
      <c r="E192" s="2">
        <v>3.28</v>
      </c>
      <c r="F192" s="2">
        <v>105.17</v>
      </c>
      <c r="G192" s="119">
        <v>12.46</v>
      </c>
      <c r="H192" s="2">
        <v>24.24</v>
      </c>
      <c r="I192" s="2">
        <v>48.35</v>
      </c>
      <c r="J192" s="2">
        <v>1.35</v>
      </c>
      <c r="K192" s="2">
        <v>3.2000000000000001E-2</v>
      </c>
      <c r="L192" s="165">
        <f t="shared" si="2"/>
        <v>16.063866000000004</v>
      </c>
    </row>
    <row r="193" spans="1:12" x14ac:dyDescent="0.3">
      <c r="A193" s="95">
        <v>45062</v>
      </c>
      <c r="B193" s="96">
        <v>0.45278935185185182</v>
      </c>
      <c r="C193" s="2">
        <v>15.74</v>
      </c>
      <c r="D193" s="2">
        <v>3.53</v>
      </c>
      <c r="E193" s="2">
        <v>3.28</v>
      </c>
      <c r="F193" s="2">
        <v>105.17</v>
      </c>
      <c r="G193" s="119">
        <v>12.37</v>
      </c>
      <c r="H193" s="2">
        <v>24.24</v>
      </c>
      <c r="I193" s="2">
        <v>48.83</v>
      </c>
      <c r="J193" s="2">
        <v>1.35</v>
      </c>
      <c r="K193" s="2">
        <v>3.2000000000000001E-2</v>
      </c>
      <c r="L193" s="165">
        <f t="shared" si="2"/>
        <v>16.063866000000004</v>
      </c>
    </row>
    <row r="194" spans="1:12" x14ac:dyDescent="0.3">
      <c r="A194" s="95">
        <v>45062</v>
      </c>
      <c r="B194" s="96">
        <v>0.45348379629629632</v>
      </c>
      <c r="C194" s="2">
        <v>15.83</v>
      </c>
      <c r="D194" s="2">
        <v>3.53</v>
      </c>
      <c r="E194" s="2">
        <v>3.28</v>
      </c>
      <c r="F194" s="2">
        <v>105.16</v>
      </c>
      <c r="G194" s="119">
        <v>12.44</v>
      </c>
      <c r="H194" s="2">
        <v>24.24</v>
      </c>
      <c r="I194" s="2">
        <v>49.28</v>
      </c>
      <c r="J194" s="2">
        <v>1.35</v>
      </c>
      <c r="K194" s="2">
        <v>3.3000000000000002E-2</v>
      </c>
      <c r="L194" s="165">
        <f t="shared" si="2"/>
        <v>16.565896000000002</v>
      </c>
    </row>
    <row r="195" spans="1:12" x14ac:dyDescent="0.3">
      <c r="A195" s="95">
        <v>45062</v>
      </c>
      <c r="B195" s="96">
        <v>0.4541782407407407</v>
      </c>
      <c r="C195" s="2">
        <v>15.88</v>
      </c>
      <c r="D195" s="2">
        <v>3.53</v>
      </c>
      <c r="E195" s="2">
        <v>3.28</v>
      </c>
      <c r="F195" s="2">
        <v>105.19</v>
      </c>
      <c r="G195" s="119">
        <v>12.41</v>
      </c>
      <c r="H195" s="2">
        <v>24.24</v>
      </c>
      <c r="I195" s="2">
        <v>49.55</v>
      </c>
      <c r="J195" s="2">
        <v>1.35</v>
      </c>
      <c r="K195" s="2">
        <v>3.3000000000000002E-2</v>
      </c>
      <c r="L195" s="165">
        <f t="shared" si="2"/>
        <v>16.565896000000002</v>
      </c>
    </row>
    <row r="196" spans="1:12" x14ac:dyDescent="0.3">
      <c r="A196" s="95">
        <v>45062</v>
      </c>
      <c r="B196" s="96">
        <v>0.4548726851851852</v>
      </c>
      <c r="C196" s="2">
        <v>16.34</v>
      </c>
      <c r="D196" s="2">
        <v>3.53</v>
      </c>
      <c r="E196" s="2">
        <v>3.28</v>
      </c>
      <c r="F196" s="2">
        <v>105.17</v>
      </c>
      <c r="G196" s="119">
        <v>12.42</v>
      </c>
      <c r="H196" s="2">
        <v>24.24</v>
      </c>
      <c r="I196" s="2">
        <v>49.76</v>
      </c>
      <c r="J196" s="2">
        <v>1.35</v>
      </c>
      <c r="K196" s="2">
        <v>3.3000000000000002E-2</v>
      </c>
      <c r="L196" s="165">
        <f t="shared" si="2"/>
        <v>16.565896000000002</v>
      </c>
    </row>
    <row r="197" spans="1:12" x14ac:dyDescent="0.3">
      <c r="A197" s="95">
        <v>45062</v>
      </c>
      <c r="B197" s="96">
        <v>0.45556712962962959</v>
      </c>
      <c r="C197" s="2">
        <v>16.37</v>
      </c>
      <c r="D197" s="2">
        <v>3.53</v>
      </c>
      <c r="E197" s="2">
        <v>3.28</v>
      </c>
      <c r="F197" s="2">
        <v>105.16</v>
      </c>
      <c r="G197" s="119">
        <v>12.39</v>
      </c>
      <c r="H197" s="2">
        <v>24.24</v>
      </c>
      <c r="I197" s="2">
        <v>49.64</v>
      </c>
      <c r="J197" s="2">
        <v>1.35</v>
      </c>
      <c r="K197" s="2">
        <v>3.3000000000000002E-2</v>
      </c>
      <c r="L197" s="165">
        <f t="shared" si="2"/>
        <v>16.565896000000002</v>
      </c>
    </row>
    <row r="198" spans="1:12" x14ac:dyDescent="0.3">
      <c r="A198" s="95">
        <v>45062</v>
      </c>
      <c r="B198" s="96">
        <v>0.45626157407407408</v>
      </c>
      <c r="C198" s="2">
        <v>16.48</v>
      </c>
      <c r="D198" s="2">
        <v>3.53</v>
      </c>
      <c r="E198" s="2">
        <v>3.28</v>
      </c>
      <c r="F198" s="2">
        <v>105.16</v>
      </c>
      <c r="G198" s="119">
        <v>12.35</v>
      </c>
      <c r="H198" s="2">
        <v>24.24</v>
      </c>
      <c r="I198" s="2">
        <v>48.73</v>
      </c>
      <c r="J198" s="2">
        <v>1.35</v>
      </c>
      <c r="K198" s="2">
        <v>3.4000000000000002E-2</v>
      </c>
      <c r="L198" s="165">
        <f t="shared" si="2"/>
        <v>17.067926000000003</v>
      </c>
    </row>
    <row r="199" spans="1:12" x14ac:dyDescent="0.3">
      <c r="A199" s="95">
        <v>45062</v>
      </c>
      <c r="B199" s="96">
        <v>0.45695601851851847</v>
      </c>
      <c r="C199" s="2">
        <v>16.64</v>
      </c>
      <c r="D199" s="2">
        <v>3.53</v>
      </c>
      <c r="E199" s="2">
        <v>3.28</v>
      </c>
      <c r="F199" s="2">
        <v>105.14</v>
      </c>
      <c r="G199" s="119">
        <v>12.29</v>
      </c>
      <c r="H199" s="2">
        <v>24.24</v>
      </c>
      <c r="I199" s="2">
        <v>48.26</v>
      </c>
      <c r="J199" s="2">
        <v>1.35</v>
      </c>
      <c r="K199" s="2">
        <v>3.4000000000000002E-2</v>
      </c>
      <c r="L199" s="165">
        <f t="shared" si="2"/>
        <v>17.067926000000003</v>
      </c>
    </row>
    <row r="200" spans="1:12" x14ac:dyDescent="0.3">
      <c r="A200" s="95">
        <v>45062</v>
      </c>
      <c r="B200" s="96">
        <v>0.45765046296296297</v>
      </c>
      <c r="C200" s="2">
        <v>16.72</v>
      </c>
      <c r="D200" s="2">
        <v>3.53</v>
      </c>
      <c r="E200" s="2">
        <v>3.28</v>
      </c>
      <c r="F200" s="2">
        <v>105.2</v>
      </c>
      <c r="G200" s="119">
        <v>12.32</v>
      </c>
      <c r="H200" s="2">
        <v>24.25</v>
      </c>
      <c r="I200" s="2">
        <v>48.21</v>
      </c>
      <c r="J200" s="2">
        <v>1.35</v>
      </c>
      <c r="K200" s="2">
        <v>3.4000000000000002E-2</v>
      </c>
      <c r="L200" s="165">
        <f t="shared" si="2"/>
        <v>17.067926000000003</v>
      </c>
    </row>
    <row r="201" spans="1:12" x14ac:dyDescent="0.3">
      <c r="A201" s="95">
        <v>45062</v>
      </c>
      <c r="B201" s="96">
        <v>0.45834490740740735</v>
      </c>
      <c r="C201" s="2">
        <v>16.79</v>
      </c>
      <c r="D201" s="2">
        <v>3.53</v>
      </c>
      <c r="E201" s="2">
        <v>3.28</v>
      </c>
      <c r="F201" s="2">
        <v>105.17</v>
      </c>
      <c r="G201" s="119">
        <v>12.32</v>
      </c>
      <c r="H201" s="2">
        <v>24.24</v>
      </c>
      <c r="I201" s="2">
        <v>48.59</v>
      </c>
      <c r="J201" s="2">
        <v>1.35</v>
      </c>
      <c r="K201" s="2">
        <v>3.4000000000000002E-2</v>
      </c>
      <c r="L201" s="165">
        <f t="shared" si="2"/>
        <v>17.067926000000003</v>
      </c>
    </row>
    <row r="202" spans="1:12" x14ac:dyDescent="0.3">
      <c r="A202" s="95">
        <v>45062</v>
      </c>
      <c r="B202" s="96">
        <v>0.45903935185185185</v>
      </c>
      <c r="C202" s="2">
        <v>16.920000000000002</v>
      </c>
      <c r="D202" s="2">
        <v>3.53</v>
      </c>
      <c r="E202" s="2">
        <v>3.28</v>
      </c>
      <c r="F202" s="2">
        <v>105.17</v>
      </c>
      <c r="G202" s="119">
        <v>12.29</v>
      </c>
      <c r="H202" s="2">
        <v>24.24</v>
      </c>
      <c r="I202" s="2">
        <v>49.26</v>
      </c>
      <c r="J202" s="2">
        <v>1.35</v>
      </c>
      <c r="K202" s="2">
        <v>3.4000000000000002E-2</v>
      </c>
      <c r="L202" s="165">
        <f t="shared" si="2"/>
        <v>17.067926000000003</v>
      </c>
    </row>
    <row r="203" spans="1:12" x14ac:dyDescent="0.3">
      <c r="A203" s="95">
        <v>45062</v>
      </c>
      <c r="B203" s="96">
        <v>0.45973379629629635</v>
      </c>
      <c r="C203" s="2">
        <v>17.03</v>
      </c>
      <c r="D203" s="2">
        <v>3.53</v>
      </c>
      <c r="E203" s="2">
        <v>3.28</v>
      </c>
      <c r="F203" s="2">
        <v>105.16</v>
      </c>
      <c r="G203" s="119">
        <v>12.28</v>
      </c>
      <c r="H203" s="2">
        <v>24.24</v>
      </c>
      <c r="I203" s="2">
        <v>49.63</v>
      </c>
      <c r="J203" s="2">
        <v>1.35</v>
      </c>
      <c r="K203" s="2">
        <v>3.4000000000000002E-2</v>
      </c>
      <c r="L203" s="165">
        <f t="shared" si="2"/>
        <v>17.067926000000003</v>
      </c>
    </row>
    <row r="204" spans="1:12" x14ac:dyDescent="0.3">
      <c r="A204" s="95">
        <v>45062</v>
      </c>
      <c r="B204" s="96">
        <v>0.46042824074074074</v>
      </c>
      <c r="C204" s="2">
        <v>17.23</v>
      </c>
      <c r="D204" s="2">
        <v>3.53</v>
      </c>
      <c r="E204" s="2">
        <v>3.28</v>
      </c>
      <c r="F204" s="2">
        <v>105.16</v>
      </c>
      <c r="G204" s="119">
        <v>12.29</v>
      </c>
      <c r="H204" s="2">
        <v>24.24</v>
      </c>
      <c r="I204" s="2">
        <v>49.74</v>
      </c>
      <c r="J204" s="2">
        <v>1.35</v>
      </c>
      <c r="K204" s="2">
        <v>3.5000000000000003E-2</v>
      </c>
      <c r="L204" s="165">
        <f t="shared" si="2"/>
        <v>17.569956000000005</v>
      </c>
    </row>
    <row r="205" spans="1:12" x14ac:dyDescent="0.3">
      <c r="A205" s="95">
        <v>45062</v>
      </c>
      <c r="B205" s="96">
        <v>0.46112268518518523</v>
      </c>
      <c r="C205" s="2">
        <v>17.32</v>
      </c>
      <c r="D205" s="2">
        <v>3.53</v>
      </c>
      <c r="E205" s="2">
        <v>3.28</v>
      </c>
      <c r="F205" s="2">
        <v>105.16</v>
      </c>
      <c r="G205" s="119">
        <v>12.25</v>
      </c>
      <c r="H205" s="2">
        <v>24.25</v>
      </c>
      <c r="I205" s="2">
        <v>49.52</v>
      </c>
      <c r="J205" s="2">
        <v>1.35</v>
      </c>
      <c r="K205" s="2">
        <v>3.5000000000000003E-2</v>
      </c>
      <c r="L205" s="165">
        <f t="shared" si="2"/>
        <v>17.569956000000005</v>
      </c>
    </row>
    <row r="206" spans="1:12" x14ac:dyDescent="0.3">
      <c r="A206" s="95">
        <v>45062</v>
      </c>
      <c r="B206" s="96">
        <v>0.46181712962962962</v>
      </c>
      <c r="C206" s="2">
        <v>17.510000000000002</v>
      </c>
      <c r="D206" s="2">
        <v>3.53</v>
      </c>
      <c r="E206" s="2">
        <v>3.28</v>
      </c>
      <c r="F206" s="2">
        <v>105.17</v>
      </c>
      <c r="G206" s="119">
        <v>12.22</v>
      </c>
      <c r="H206" s="2">
        <v>24.24</v>
      </c>
      <c r="I206" s="2">
        <v>49.38</v>
      </c>
      <c r="J206" s="2">
        <v>1.35</v>
      </c>
      <c r="K206" s="2">
        <v>3.5000000000000003E-2</v>
      </c>
      <c r="L206" s="165">
        <f t="shared" si="2"/>
        <v>17.569956000000005</v>
      </c>
    </row>
    <row r="207" spans="1:12" x14ac:dyDescent="0.3">
      <c r="A207" s="95">
        <v>45062</v>
      </c>
      <c r="B207" s="96">
        <v>0.46251157407407412</v>
      </c>
      <c r="C207" s="2">
        <v>17.55</v>
      </c>
      <c r="D207" s="2">
        <v>3.53</v>
      </c>
      <c r="E207" s="2">
        <v>3.28</v>
      </c>
      <c r="F207" s="2">
        <v>105.17</v>
      </c>
      <c r="G207" s="119">
        <v>12.38</v>
      </c>
      <c r="H207" s="2">
        <v>24.24</v>
      </c>
      <c r="I207" s="2">
        <v>49.66</v>
      </c>
      <c r="J207" s="2">
        <v>1.35</v>
      </c>
      <c r="K207" s="2">
        <v>3.5000000000000003E-2</v>
      </c>
      <c r="L207" s="165">
        <f t="shared" si="2"/>
        <v>17.569956000000005</v>
      </c>
    </row>
    <row r="208" spans="1:12" x14ac:dyDescent="0.3">
      <c r="A208" s="95">
        <v>45062</v>
      </c>
      <c r="B208" s="96">
        <v>0.4632060185185185</v>
      </c>
      <c r="C208" s="2">
        <v>17.62</v>
      </c>
      <c r="D208" s="2">
        <v>3.53</v>
      </c>
      <c r="E208" s="2">
        <v>3.28</v>
      </c>
      <c r="F208" s="2">
        <v>105.16</v>
      </c>
      <c r="G208" s="119">
        <v>12.28</v>
      </c>
      <c r="H208" s="2">
        <v>24.24</v>
      </c>
      <c r="I208" s="2">
        <v>49.79</v>
      </c>
      <c r="J208" s="2">
        <v>1.35</v>
      </c>
      <c r="K208" s="2">
        <v>3.5000000000000003E-2</v>
      </c>
      <c r="L208" s="165">
        <f t="shared" si="2"/>
        <v>17.569956000000005</v>
      </c>
    </row>
    <row r="209" spans="1:12" x14ac:dyDescent="0.3">
      <c r="A209" s="95">
        <v>45062</v>
      </c>
      <c r="B209" s="96">
        <v>0.463900462962963</v>
      </c>
      <c r="C209" s="2">
        <v>17.77</v>
      </c>
      <c r="D209" s="2">
        <v>3.53</v>
      </c>
      <c r="E209" s="2">
        <v>3.28</v>
      </c>
      <c r="F209" s="2">
        <v>105.17</v>
      </c>
      <c r="G209" s="119">
        <v>12.28</v>
      </c>
      <c r="H209" s="2">
        <v>24.24</v>
      </c>
      <c r="I209" s="2">
        <v>49.92</v>
      </c>
      <c r="J209" s="2">
        <v>1.35</v>
      </c>
      <c r="K209" s="2">
        <v>3.5000000000000003E-2</v>
      </c>
      <c r="L209" s="165">
        <f t="shared" si="2"/>
        <v>17.569956000000005</v>
      </c>
    </row>
    <row r="210" spans="1:12" x14ac:dyDescent="0.3">
      <c r="A210" s="95">
        <v>45062</v>
      </c>
      <c r="B210" s="96">
        <v>0.46459490740740739</v>
      </c>
      <c r="C210" s="2">
        <v>17.89</v>
      </c>
      <c r="D210" s="2">
        <v>3.53</v>
      </c>
      <c r="E210" s="2">
        <v>3.28</v>
      </c>
      <c r="F210" s="2">
        <v>105.17</v>
      </c>
      <c r="G210" s="119">
        <v>12.24</v>
      </c>
      <c r="H210" s="2">
        <v>24.24</v>
      </c>
      <c r="I210" s="2">
        <v>49.99</v>
      </c>
      <c r="J210" s="2">
        <v>1.35</v>
      </c>
      <c r="K210" s="2">
        <v>3.5999999999999997E-2</v>
      </c>
      <c r="L210" s="165">
        <f t="shared" si="2"/>
        <v>18.071986000000003</v>
      </c>
    </row>
    <row r="211" spans="1:12" x14ac:dyDescent="0.3">
      <c r="A211" s="95">
        <v>45062</v>
      </c>
      <c r="B211" s="96">
        <v>0.46528935185185188</v>
      </c>
      <c r="C211" s="2">
        <v>18.059999999999999</v>
      </c>
      <c r="D211" s="2">
        <v>3.53</v>
      </c>
      <c r="E211" s="2">
        <v>3.28</v>
      </c>
      <c r="F211" s="2">
        <v>105.16</v>
      </c>
      <c r="G211" s="119">
        <v>12.23</v>
      </c>
      <c r="H211" s="2">
        <v>24.25</v>
      </c>
      <c r="I211" s="2">
        <v>50.03</v>
      </c>
      <c r="J211" s="2">
        <v>1.35</v>
      </c>
      <c r="K211" s="2">
        <v>3.5999999999999997E-2</v>
      </c>
      <c r="L211" s="165">
        <f t="shared" si="2"/>
        <v>18.071986000000003</v>
      </c>
    </row>
    <row r="212" spans="1:12" x14ac:dyDescent="0.3">
      <c r="A212" s="95">
        <v>45062</v>
      </c>
      <c r="B212" s="96">
        <v>0.46598379629629627</v>
      </c>
      <c r="C212" s="2">
        <v>18.149999999999999</v>
      </c>
      <c r="D212" s="2">
        <v>3.53</v>
      </c>
      <c r="E212" s="2">
        <v>3.28</v>
      </c>
      <c r="F212" s="2">
        <v>105.2</v>
      </c>
      <c r="G212" s="119">
        <v>12.29</v>
      </c>
      <c r="H212" s="2">
        <v>24.24</v>
      </c>
      <c r="I212" s="2">
        <v>50.03</v>
      </c>
      <c r="J212" s="2">
        <v>1.35</v>
      </c>
      <c r="K212" s="2">
        <v>3.5999999999999997E-2</v>
      </c>
      <c r="L212" s="165">
        <f t="shared" si="2"/>
        <v>18.071986000000003</v>
      </c>
    </row>
    <row r="213" spans="1:12" x14ac:dyDescent="0.3">
      <c r="A213" s="95">
        <v>45062</v>
      </c>
      <c r="B213" s="96">
        <v>0.46667824074074077</v>
      </c>
      <c r="C213" s="2">
        <v>18.329999999999998</v>
      </c>
      <c r="D213" s="2">
        <v>3.53</v>
      </c>
      <c r="E213" s="2">
        <v>3.28</v>
      </c>
      <c r="F213" s="2">
        <v>105.17</v>
      </c>
      <c r="G213" s="119">
        <v>12.41</v>
      </c>
      <c r="H213" s="2">
        <v>24.24</v>
      </c>
      <c r="I213" s="2">
        <v>50.02</v>
      </c>
      <c r="J213" s="2">
        <v>1.35</v>
      </c>
      <c r="K213" s="2">
        <v>3.5999999999999997E-2</v>
      </c>
      <c r="L213" s="165">
        <f t="shared" si="2"/>
        <v>18.071986000000003</v>
      </c>
    </row>
    <row r="214" spans="1:12" x14ac:dyDescent="0.3">
      <c r="A214" s="95">
        <v>45062</v>
      </c>
      <c r="B214" s="96">
        <v>0.46737268518518515</v>
      </c>
      <c r="C214" s="2">
        <v>18.34</v>
      </c>
      <c r="D214" s="2">
        <v>3.53</v>
      </c>
      <c r="E214" s="2">
        <v>3.28</v>
      </c>
      <c r="F214" s="2">
        <v>105.17</v>
      </c>
      <c r="G214" s="119">
        <v>12.3</v>
      </c>
      <c r="H214" s="2">
        <v>24.24</v>
      </c>
      <c r="I214" s="2">
        <v>50.04</v>
      </c>
      <c r="J214" s="2">
        <v>1.35</v>
      </c>
      <c r="K214" s="2">
        <v>3.5999999999999997E-2</v>
      </c>
      <c r="L214" s="165">
        <f t="shared" si="2"/>
        <v>18.071986000000003</v>
      </c>
    </row>
    <row r="215" spans="1:12" x14ac:dyDescent="0.3">
      <c r="A215" s="95">
        <v>45062</v>
      </c>
      <c r="B215" s="96">
        <v>0.46806712962962965</v>
      </c>
      <c r="C215" s="2">
        <v>18.579999999999998</v>
      </c>
      <c r="D215" s="2">
        <v>3.53</v>
      </c>
      <c r="E215" s="2">
        <v>3.28</v>
      </c>
      <c r="F215" s="2">
        <v>103.9</v>
      </c>
      <c r="G215" s="119">
        <v>12.3</v>
      </c>
      <c r="H215" s="2">
        <v>24.25</v>
      </c>
      <c r="I215" s="2">
        <v>50.05</v>
      </c>
      <c r="J215" s="2">
        <v>1.35</v>
      </c>
      <c r="K215" s="2">
        <v>3.6999999999999998E-2</v>
      </c>
      <c r="L215" s="165">
        <f t="shared" si="2"/>
        <v>18.574016</v>
      </c>
    </row>
    <row r="216" spans="1:12" x14ac:dyDescent="0.3">
      <c r="A216" s="95">
        <v>45062</v>
      </c>
      <c r="B216" s="96">
        <v>0.46876157407407404</v>
      </c>
      <c r="C216" s="2">
        <v>18.55</v>
      </c>
      <c r="D216" s="2">
        <v>3.53</v>
      </c>
      <c r="E216" s="2">
        <v>3.28</v>
      </c>
      <c r="F216" s="2">
        <v>103.05</v>
      </c>
      <c r="G216" s="119">
        <v>12.29</v>
      </c>
      <c r="H216" s="2">
        <v>24.25</v>
      </c>
      <c r="I216" s="2">
        <v>50.05</v>
      </c>
      <c r="J216" s="2">
        <v>1.35</v>
      </c>
      <c r="K216" s="2">
        <v>3.6999999999999998E-2</v>
      </c>
      <c r="L216" s="165">
        <f t="shared" si="2"/>
        <v>18.574016</v>
      </c>
    </row>
    <row r="217" spans="1:12" x14ac:dyDescent="0.3">
      <c r="A217" s="95">
        <v>45062</v>
      </c>
      <c r="B217" s="96">
        <v>0.46945601851851854</v>
      </c>
      <c r="C217" s="2">
        <v>18.52</v>
      </c>
      <c r="D217" s="2">
        <v>3.53</v>
      </c>
      <c r="E217" s="2">
        <v>3.28</v>
      </c>
      <c r="F217" s="2">
        <v>103.05</v>
      </c>
      <c r="G217" s="119">
        <v>12.28</v>
      </c>
      <c r="H217" s="2">
        <v>24.24</v>
      </c>
      <c r="I217" s="2">
        <v>50.06</v>
      </c>
      <c r="J217" s="2">
        <v>1.35</v>
      </c>
      <c r="K217" s="2">
        <v>3.6999999999999998E-2</v>
      </c>
      <c r="L217" s="165">
        <f t="shared" si="2"/>
        <v>18.574016</v>
      </c>
    </row>
    <row r="218" spans="1:12" x14ac:dyDescent="0.3">
      <c r="A218" s="95">
        <v>45062</v>
      </c>
      <c r="B218" s="96">
        <v>0.47015046296296298</v>
      </c>
      <c r="C218" s="2">
        <v>18.43</v>
      </c>
      <c r="D218" s="2">
        <v>3.53</v>
      </c>
      <c r="E218" s="2">
        <v>3.28</v>
      </c>
      <c r="F218" s="2">
        <v>103.05</v>
      </c>
      <c r="G218" s="119">
        <v>12.26</v>
      </c>
      <c r="H218" s="2">
        <v>24.25</v>
      </c>
      <c r="I218" s="2">
        <v>50.06</v>
      </c>
      <c r="J218" s="2">
        <v>1.35</v>
      </c>
      <c r="K218" s="2">
        <v>3.5999999999999997E-2</v>
      </c>
      <c r="L218" s="165">
        <f t="shared" si="2"/>
        <v>18.071986000000003</v>
      </c>
    </row>
    <row r="219" spans="1:12" x14ac:dyDescent="0.3">
      <c r="A219" s="95">
        <v>45062</v>
      </c>
      <c r="B219" s="96">
        <v>0.47084490740740742</v>
      </c>
      <c r="C219" s="2">
        <v>18.57</v>
      </c>
      <c r="D219" s="2">
        <v>3.53</v>
      </c>
      <c r="E219" s="2">
        <v>3.28</v>
      </c>
      <c r="F219" s="2">
        <v>103.05</v>
      </c>
      <c r="G219" s="119">
        <v>12.33</v>
      </c>
      <c r="H219" s="2">
        <v>24.25</v>
      </c>
      <c r="I219" s="2">
        <v>50.06</v>
      </c>
      <c r="J219" s="2">
        <v>1.35</v>
      </c>
      <c r="K219" s="2">
        <v>3.6999999999999998E-2</v>
      </c>
      <c r="L219" s="165">
        <f t="shared" si="2"/>
        <v>18.574016</v>
      </c>
    </row>
    <row r="220" spans="1:12" x14ac:dyDescent="0.3">
      <c r="A220" s="95">
        <v>45062</v>
      </c>
      <c r="B220" s="96">
        <v>0.47153935185185186</v>
      </c>
      <c r="C220" s="2">
        <v>18.420000000000002</v>
      </c>
      <c r="D220" s="2">
        <v>3.53</v>
      </c>
      <c r="E220" s="2">
        <v>3.28</v>
      </c>
      <c r="F220" s="2">
        <v>103.05</v>
      </c>
      <c r="G220" s="119">
        <v>12.34</v>
      </c>
      <c r="H220" s="2">
        <v>24.24</v>
      </c>
      <c r="I220" s="2">
        <v>50.05</v>
      </c>
      <c r="J220" s="2">
        <v>1.35</v>
      </c>
      <c r="K220" s="2">
        <v>3.5999999999999997E-2</v>
      </c>
      <c r="L220" s="165">
        <f t="shared" si="2"/>
        <v>18.071986000000003</v>
      </c>
    </row>
    <row r="221" spans="1:12" x14ac:dyDescent="0.3">
      <c r="A221" s="95">
        <v>45062</v>
      </c>
      <c r="B221" s="96">
        <v>0.4722337962962963</v>
      </c>
      <c r="C221" s="2">
        <v>18.27</v>
      </c>
      <c r="D221" s="2">
        <v>3.53</v>
      </c>
      <c r="E221" s="2">
        <v>3.28</v>
      </c>
      <c r="F221" s="2">
        <v>103.04</v>
      </c>
      <c r="G221" s="119">
        <v>12.29</v>
      </c>
      <c r="H221" s="2">
        <v>24.24</v>
      </c>
      <c r="I221" s="2">
        <v>49.83</v>
      </c>
      <c r="J221" s="2">
        <v>1.35</v>
      </c>
      <c r="K221" s="2">
        <v>3.5999999999999997E-2</v>
      </c>
      <c r="L221" s="165">
        <f t="shared" si="2"/>
        <v>18.071986000000003</v>
      </c>
    </row>
    <row r="222" spans="1:12" x14ac:dyDescent="0.3">
      <c r="A222" s="95">
        <v>45062</v>
      </c>
      <c r="B222" s="96">
        <v>0.47292824074074075</v>
      </c>
      <c r="C222" s="2">
        <v>18.2</v>
      </c>
      <c r="D222" s="2">
        <v>3.53</v>
      </c>
      <c r="E222" s="2">
        <v>3.28</v>
      </c>
      <c r="F222" s="2">
        <v>103.04</v>
      </c>
      <c r="G222" s="119">
        <v>12.31</v>
      </c>
      <c r="H222" s="2">
        <v>24.24</v>
      </c>
      <c r="I222" s="2">
        <v>49.34</v>
      </c>
      <c r="J222" s="2">
        <v>1.35</v>
      </c>
      <c r="K222" s="2">
        <v>3.5999999999999997E-2</v>
      </c>
      <c r="L222" s="165">
        <f t="shared" si="2"/>
        <v>18.071986000000003</v>
      </c>
    </row>
    <row r="223" spans="1:12" x14ac:dyDescent="0.3">
      <c r="A223" s="95">
        <v>45062</v>
      </c>
      <c r="B223" s="96">
        <v>0.47362268518518519</v>
      </c>
      <c r="C223" s="2">
        <v>18.14</v>
      </c>
      <c r="D223" s="2">
        <v>3.53</v>
      </c>
      <c r="E223" s="2">
        <v>3.28</v>
      </c>
      <c r="F223" s="2">
        <v>103.07</v>
      </c>
      <c r="G223" s="119">
        <v>12.27</v>
      </c>
      <c r="H223" s="2">
        <v>24.24</v>
      </c>
      <c r="I223" s="2">
        <v>48.74</v>
      </c>
      <c r="J223" s="2">
        <v>1.35</v>
      </c>
      <c r="K223" s="2">
        <v>3.5999999999999997E-2</v>
      </c>
      <c r="L223" s="165">
        <f t="shared" si="2"/>
        <v>18.071986000000003</v>
      </c>
    </row>
    <row r="224" spans="1:12" x14ac:dyDescent="0.3">
      <c r="A224" s="95">
        <v>45062</v>
      </c>
      <c r="B224" s="96">
        <v>0.47431712962962963</v>
      </c>
      <c r="C224" s="2">
        <v>17.82</v>
      </c>
      <c r="D224" s="2">
        <v>3.53</v>
      </c>
      <c r="E224" s="2">
        <v>3.28</v>
      </c>
      <c r="F224" s="2">
        <v>103.04</v>
      </c>
      <c r="G224" s="119">
        <v>12.27</v>
      </c>
      <c r="H224" s="2">
        <v>24.24</v>
      </c>
      <c r="I224" s="2">
        <v>48.21</v>
      </c>
      <c r="J224" s="2">
        <v>1.35</v>
      </c>
      <c r="K224" s="2">
        <v>3.5000000000000003E-2</v>
      </c>
      <c r="L224" s="165">
        <f t="shared" si="2"/>
        <v>17.569956000000005</v>
      </c>
    </row>
    <row r="225" spans="1:12" x14ac:dyDescent="0.3">
      <c r="A225" s="95">
        <v>45062</v>
      </c>
      <c r="B225" s="96">
        <v>0.47501157407407407</v>
      </c>
      <c r="C225" s="2">
        <v>17.73</v>
      </c>
      <c r="D225" s="2">
        <v>3.53</v>
      </c>
      <c r="E225" s="2">
        <v>3.28</v>
      </c>
      <c r="F225" s="2">
        <v>103.05</v>
      </c>
      <c r="G225" s="119">
        <v>12.25</v>
      </c>
      <c r="H225" s="2">
        <v>24.24</v>
      </c>
      <c r="I225" s="2">
        <v>47.86</v>
      </c>
      <c r="J225" s="2">
        <v>1.35</v>
      </c>
      <c r="K225" s="2">
        <v>3.5000000000000003E-2</v>
      </c>
      <c r="L225" s="165">
        <f t="shared" si="2"/>
        <v>17.569956000000005</v>
      </c>
    </row>
    <row r="226" spans="1:12" x14ac:dyDescent="0.3">
      <c r="A226" s="95">
        <v>45062</v>
      </c>
      <c r="B226" s="96">
        <v>0.47570601851851851</v>
      </c>
      <c r="C226" s="2">
        <v>17.440000000000001</v>
      </c>
      <c r="D226" s="2">
        <v>3.53</v>
      </c>
      <c r="E226" s="2">
        <v>3.28</v>
      </c>
      <c r="F226" s="2">
        <v>103.05</v>
      </c>
      <c r="G226" s="119">
        <v>12.39</v>
      </c>
      <c r="H226" s="2">
        <v>24.24</v>
      </c>
      <c r="I226" s="2">
        <v>47.61</v>
      </c>
      <c r="J226" s="2">
        <v>1.35</v>
      </c>
      <c r="K226" s="2">
        <v>3.5000000000000003E-2</v>
      </c>
      <c r="L226" s="165">
        <f t="shared" si="2"/>
        <v>17.569956000000005</v>
      </c>
    </row>
    <row r="227" spans="1:12" x14ac:dyDescent="0.3">
      <c r="A227" s="95">
        <v>45062</v>
      </c>
      <c r="B227" s="96">
        <v>0.47640046296296296</v>
      </c>
      <c r="C227" s="2">
        <v>17.34</v>
      </c>
      <c r="D227" s="2">
        <v>3.53</v>
      </c>
      <c r="E227" s="2">
        <v>3.28</v>
      </c>
      <c r="F227" s="2">
        <v>103.04</v>
      </c>
      <c r="G227" s="119">
        <v>12.28</v>
      </c>
      <c r="H227" s="2">
        <v>24.25</v>
      </c>
      <c r="I227" s="2">
        <v>47.5</v>
      </c>
      <c r="J227" s="2">
        <v>1.35</v>
      </c>
      <c r="K227" s="2">
        <v>3.5000000000000003E-2</v>
      </c>
      <c r="L227" s="165">
        <f t="shared" si="2"/>
        <v>17.569956000000005</v>
      </c>
    </row>
    <row r="228" spans="1:12" x14ac:dyDescent="0.3">
      <c r="A228" s="95">
        <v>45062</v>
      </c>
      <c r="B228" s="96">
        <v>0.4770949074074074</v>
      </c>
      <c r="C228" s="2">
        <v>17.05</v>
      </c>
      <c r="D228" s="2">
        <v>3.53</v>
      </c>
      <c r="E228" s="2">
        <v>3.28</v>
      </c>
      <c r="F228" s="2">
        <v>103.04</v>
      </c>
      <c r="G228" s="119">
        <v>12.31</v>
      </c>
      <c r="H228" s="2">
        <v>24.24</v>
      </c>
      <c r="I228" s="2">
        <v>47.43</v>
      </c>
      <c r="J228" s="2">
        <v>1.35</v>
      </c>
      <c r="K228" s="2">
        <v>3.4000000000000002E-2</v>
      </c>
      <c r="L228" s="165">
        <f t="shared" si="2"/>
        <v>17.067926000000003</v>
      </c>
    </row>
    <row r="229" spans="1:12" x14ac:dyDescent="0.3">
      <c r="A229" s="95">
        <v>45062</v>
      </c>
      <c r="B229" s="96">
        <v>0.47778935185185184</v>
      </c>
      <c r="C229" s="2">
        <v>16.86</v>
      </c>
      <c r="D229" s="2">
        <v>3.53</v>
      </c>
      <c r="E229" s="2">
        <v>3.28</v>
      </c>
      <c r="F229" s="2">
        <v>103.05</v>
      </c>
      <c r="G229" s="119">
        <v>12.38</v>
      </c>
      <c r="H229" s="2">
        <v>24.24</v>
      </c>
      <c r="I229" s="2">
        <v>47.37</v>
      </c>
      <c r="J229" s="2">
        <v>1.35</v>
      </c>
      <c r="K229" s="2">
        <v>3.4000000000000002E-2</v>
      </c>
      <c r="L229" s="165">
        <f t="shared" si="2"/>
        <v>17.067926000000003</v>
      </c>
    </row>
    <row r="230" spans="1:12" x14ac:dyDescent="0.3">
      <c r="A230" s="95">
        <v>45062</v>
      </c>
      <c r="B230" s="96">
        <v>0.47848379629629628</v>
      </c>
      <c r="C230" s="2">
        <v>16.61</v>
      </c>
      <c r="D230" s="2">
        <v>3.53</v>
      </c>
      <c r="E230" s="2">
        <v>3.28</v>
      </c>
      <c r="F230" s="2">
        <v>103.05</v>
      </c>
      <c r="G230" s="119">
        <v>12.31</v>
      </c>
      <c r="H230" s="2">
        <v>24.24</v>
      </c>
      <c r="I230" s="2">
        <v>47.37</v>
      </c>
      <c r="J230" s="2">
        <v>1.35</v>
      </c>
      <c r="K230" s="2">
        <v>3.4000000000000002E-2</v>
      </c>
      <c r="L230" s="165">
        <f t="shared" si="2"/>
        <v>17.067926000000003</v>
      </c>
    </row>
    <row r="231" spans="1:12" x14ac:dyDescent="0.3">
      <c r="A231" s="95">
        <v>45062</v>
      </c>
      <c r="B231" s="96">
        <v>0.47917824074074072</v>
      </c>
      <c r="C231" s="2">
        <v>16.440000000000001</v>
      </c>
      <c r="D231" s="2">
        <v>3.53</v>
      </c>
      <c r="E231" s="2">
        <v>3.28</v>
      </c>
      <c r="F231" s="2">
        <v>103.05</v>
      </c>
      <c r="G231" s="119">
        <v>12.34</v>
      </c>
      <c r="H231" s="2">
        <v>24.24</v>
      </c>
      <c r="I231" s="2">
        <v>47.21</v>
      </c>
      <c r="J231" s="2">
        <v>1.35</v>
      </c>
      <c r="K231" s="2">
        <v>3.3000000000000002E-2</v>
      </c>
      <c r="L231" s="165">
        <f t="shared" si="2"/>
        <v>16.565896000000002</v>
      </c>
    </row>
    <row r="232" spans="1:12" x14ac:dyDescent="0.3">
      <c r="A232" s="95">
        <v>45062</v>
      </c>
      <c r="B232" s="96">
        <v>0.47987268518518517</v>
      </c>
      <c r="C232" s="2">
        <v>16.28</v>
      </c>
      <c r="D232" s="2">
        <v>3.53</v>
      </c>
      <c r="E232" s="2">
        <v>3.28</v>
      </c>
      <c r="F232" s="2">
        <v>103.04</v>
      </c>
      <c r="G232" s="119">
        <v>12.39</v>
      </c>
      <c r="H232" s="2">
        <v>24.24</v>
      </c>
      <c r="I232" s="2">
        <v>46.28</v>
      </c>
      <c r="J232" s="2">
        <v>1.35</v>
      </c>
      <c r="K232" s="2">
        <v>3.3000000000000002E-2</v>
      </c>
      <c r="L232" s="165">
        <f t="shared" si="2"/>
        <v>16.565896000000002</v>
      </c>
    </row>
    <row r="233" spans="1:12" x14ac:dyDescent="0.3">
      <c r="A233" s="95">
        <v>45062</v>
      </c>
      <c r="B233" s="96">
        <v>0.48056712962962966</v>
      </c>
      <c r="C233" s="2">
        <v>16.100000000000001</v>
      </c>
      <c r="D233" s="2">
        <v>3.53</v>
      </c>
      <c r="E233" s="2">
        <v>3.28</v>
      </c>
      <c r="F233" s="2">
        <v>103.05</v>
      </c>
      <c r="G233" s="119">
        <v>12.28</v>
      </c>
      <c r="H233" s="2">
        <v>24.24</v>
      </c>
      <c r="I233" s="2">
        <v>45.69</v>
      </c>
      <c r="J233" s="2">
        <v>1.35</v>
      </c>
      <c r="K233" s="2">
        <v>3.3000000000000002E-2</v>
      </c>
      <c r="L233" s="165">
        <f t="shared" si="2"/>
        <v>16.565896000000002</v>
      </c>
    </row>
    <row r="234" spans="1:12" x14ac:dyDescent="0.3">
      <c r="A234" s="95">
        <v>45062</v>
      </c>
      <c r="B234" s="96">
        <v>0.48126157407407405</v>
      </c>
      <c r="C234" s="2">
        <v>15.91</v>
      </c>
      <c r="D234" s="2">
        <v>3.53</v>
      </c>
      <c r="E234" s="2">
        <v>3.28</v>
      </c>
      <c r="F234" s="2">
        <v>103.05</v>
      </c>
      <c r="G234" s="119">
        <v>12.31</v>
      </c>
      <c r="H234" s="2">
        <v>24.24</v>
      </c>
      <c r="I234" s="2">
        <v>45.37</v>
      </c>
      <c r="J234" s="2">
        <v>1.35</v>
      </c>
      <c r="K234" s="2">
        <v>3.3000000000000002E-2</v>
      </c>
      <c r="L234" s="165">
        <f t="shared" si="2"/>
        <v>16.565896000000002</v>
      </c>
    </row>
    <row r="235" spans="1:12" x14ac:dyDescent="0.3">
      <c r="A235" s="95">
        <v>45062</v>
      </c>
      <c r="B235" s="96">
        <v>0.48195601851851855</v>
      </c>
      <c r="C235" s="2">
        <v>15.62</v>
      </c>
      <c r="D235" s="2">
        <v>3.53</v>
      </c>
      <c r="E235" s="2">
        <v>3.28</v>
      </c>
      <c r="F235" s="2">
        <v>103.06</v>
      </c>
      <c r="G235" s="119">
        <v>12.47</v>
      </c>
      <c r="H235" s="2">
        <v>24.24</v>
      </c>
      <c r="I235" s="2">
        <v>45.17</v>
      </c>
      <c r="J235" s="2">
        <v>1.35</v>
      </c>
      <c r="K235" s="2">
        <v>3.2000000000000001E-2</v>
      </c>
      <c r="L235" s="165">
        <f t="shared" si="2"/>
        <v>16.063866000000004</v>
      </c>
    </row>
    <row r="236" spans="1:12" x14ac:dyDescent="0.3">
      <c r="A236" s="95">
        <v>45062</v>
      </c>
      <c r="B236" s="96">
        <v>0.48265046296296293</v>
      </c>
      <c r="C236" s="2">
        <v>15.48</v>
      </c>
      <c r="D236" s="2">
        <v>3.53</v>
      </c>
      <c r="E236" s="2">
        <v>3.28</v>
      </c>
      <c r="F236" s="2">
        <v>103.05</v>
      </c>
      <c r="G236" s="119">
        <v>12.42</v>
      </c>
      <c r="H236" s="2">
        <v>24.24</v>
      </c>
      <c r="I236" s="2">
        <v>45.12</v>
      </c>
      <c r="J236" s="2">
        <v>1.35</v>
      </c>
      <c r="K236" s="2">
        <v>3.2000000000000001E-2</v>
      </c>
      <c r="L236" s="165">
        <f t="shared" si="2"/>
        <v>16.063866000000004</v>
      </c>
    </row>
    <row r="237" spans="1:12" x14ac:dyDescent="0.3">
      <c r="A237" s="95">
        <v>45062</v>
      </c>
      <c r="B237" s="96">
        <v>0.48334490740740743</v>
      </c>
      <c r="C237" s="2">
        <v>15.28</v>
      </c>
      <c r="D237" s="2">
        <v>3.53</v>
      </c>
      <c r="E237" s="2">
        <v>3.28</v>
      </c>
      <c r="F237" s="2">
        <v>103.05</v>
      </c>
      <c r="G237" s="119">
        <v>12.27</v>
      </c>
      <c r="H237" s="2">
        <v>24.24</v>
      </c>
      <c r="I237" s="2">
        <v>45.01</v>
      </c>
      <c r="J237" s="2">
        <v>1.35</v>
      </c>
      <c r="K237" s="2">
        <v>3.2000000000000001E-2</v>
      </c>
      <c r="L237" s="165">
        <f t="shared" si="2"/>
        <v>16.063866000000004</v>
      </c>
    </row>
    <row r="238" spans="1:12" x14ac:dyDescent="0.3">
      <c r="A238" s="95">
        <v>45062</v>
      </c>
      <c r="B238" s="96">
        <v>0.48403935185185182</v>
      </c>
      <c r="C238" s="2">
        <v>15.09</v>
      </c>
      <c r="D238" s="2">
        <v>3.53</v>
      </c>
      <c r="E238" s="2">
        <v>3.28</v>
      </c>
      <c r="F238" s="2">
        <v>103.04</v>
      </c>
      <c r="G238" s="119">
        <v>12.66</v>
      </c>
      <c r="H238" s="2">
        <v>24.24</v>
      </c>
      <c r="I238" s="2">
        <v>44.84</v>
      </c>
      <c r="J238" s="2">
        <v>1.35</v>
      </c>
      <c r="K238" s="2">
        <v>3.1E-2</v>
      </c>
      <c r="L238" s="165">
        <f t="shared" si="2"/>
        <v>15.561836000000001</v>
      </c>
    </row>
    <row r="239" spans="1:12" x14ac:dyDescent="0.3">
      <c r="A239" s="95">
        <v>45062</v>
      </c>
      <c r="B239" s="96">
        <v>0.48473379629629632</v>
      </c>
      <c r="C239" s="2">
        <v>14.98</v>
      </c>
      <c r="D239" s="2">
        <v>3.53</v>
      </c>
      <c r="E239" s="2">
        <v>3.28</v>
      </c>
      <c r="F239" s="2">
        <v>103.04</v>
      </c>
      <c r="G239" s="119">
        <v>12.6</v>
      </c>
      <c r="H239" s="2">
        <v>24.24</v>
      </c>
      <c r="I239" s="2">
        <v>44.72</v>
      </c>
      <c r="J239" s="2">
        <v>1.35</v>
      </c>
      <c r="K239" s="2">
        <v>3.1E-2</v>
      </c>
      <c r="L239" s="165">
        <f t="shared" si="2"/>
        <v>15.561836000000001</v>
      </c>
    </row>
    <row r="240" spans="1:12" x14ac:dyDescent="0.3">
      <c r="A240" s="95">
        <v>45062</v>
      </c>
      <c r="B240" s="96">
        <v>0.4854282407407407</v>
      </c>
      <c r="C240" s="2">
        <v>14.68</v>
      </c>
      <c r="D240" s="2">
        <v>3.53</v>
      </c>
      <c r="E240" s="2">
        <v>3.28</v>
      </c>
      <c r="F240" s="2">
        <v>103.07</v>
      </c>
      <c r="G240" s="119">
        <v>12.49</v>
      </c>
      <c r="H240" s="2">
        <v>24.24</v>
      </c>
      <c r="I240" s="2">
        <v>44.64</v>
      </c>
      <c r="J240" s="2">
        <v>1.35</v>
      </c>
      <c r="K240" s="2">
        <v>3.1E-2</v>
      </c>
      <c r="L240" s="165">
        <f t="shared" si="2"/>
        <v>15.561836000000001</v>
      </c>
    </row>
    <row r="241" spans="1:12" x14ac:dyDescent="0.3">
      <c r="A241" s="95">
        <v>45062</v>
      </c>
      <c r="B241" s="96">
        <v>0.4861226851851852</v>
      </c>
      <c r="C241" s="2">
        <v>14.5</v>
      </c>
      <c r="D241" s="2">
        <v>3.53</v>
      </c>
      <c r="E241" s="2">
        <v>3.28</v>
      </c>
      <c r="F241" s="2">
        <v>103.05</v>
      </c>
      <c r="G241" s="119">
        <v>12.49</v>
      </c>
      <c r="H241" s="2">
        <v>24.25</v>
      </c>
      <c r="I241" s="2">
        <v>44.63</v>
      </c>
      <c r="J241" s="2">
        <v>1.35</v>
      </c>
      <c r="K241" s="2">
        <v>3.1E-2</v>
      </c>
      <c r="L241" s="165">
        <f t="shared" si="2"/>
        <v>15.561836000000001</v>
      </c>
    </row>
    <row r="242" spans="1:12" x14ac:dyDescent="0.3">
      <c r="A242" s="95">
        <v>45062</v>
      </c>
      <c r="B242" s="96">
        <v>0.48681712962962959</v>
      </c>
      <c r="C242" s="2">
        <v>14.25</v>
      </c>
      <c r="D242" s="2">
        <v>3.53</v>
      </c>
      <c r="E242" s="2">
        <v>3.28</v>
      </c>
      <c r="F242" s="2">
        <v>103.05</v>
      </c>
      <c r="G242" s="119">
        <v>12.47</v>
      </c>
      <c r="H242" s="2">
        <v>24.26</v>
      </c>
      <c r="I242" s="2">
        <v>44.46</v>
      </c>
      <c r="J242" s="2">
        <v>1.35</v>
      </c>
      <c r="K242" s="2">
        <v>0.03</v>
      </c>
      <c r="L242" s="165">
        <f t="shared" si="2"/>
        <v>15.059806000000002</v>
      </c>
    </row>
    <row r="243" spans="1:12" x14ac:dyDescent="0.3">
      <c r="A243" s="95">
        <v>45062</v>
      </c>
      <c r="B243" s="96">
        <v>0.48751157407407408</v>
      </c>
      <c r="C243" s="2">
        <v>14.07</v>
      </c>
      <c r="D243" s="2">
        <v>3.53</v>
      </c>
      <c r="E243" s="2">
        <v>3.28</v>
      </c>
      <c r="F243" s="2">
        <v>103.05</v>
      </c>
      <c r="G243" s="119">
        <v>12.49</v>
      </c>
      <c r="H243" s="2">
        <v>24.25</v>
      </c>
      <c r="I243" s="2">
        <v>43.86</v>
      </c>
      <c r="J243" s="2">
        <v>1.35</v>
      </c>
      <c r="K243" s="2">
        <v>0.03</v>
      </c>
      <c r="L243" s="165">
        <f t="shared" ref="L243:L299" si="3">25-((0.0498-K243)*502.03)</f>
        <v>15.059806000000002</v>
      </c>
    </row>
    <row r="244" spans="1:12" x14ac:dyDescent="0.3">
      <c r="A244" s="95">
        <v>45062</v>
      </c>
      <c r="B244" s="96">
        <v>0.48820601851851847</v>
      </c>
      <c r="C244" s="2">
        <v>13.72</v>
      </c>
      <c r="D244" s="2">
        <v>3.53</v>
      </c>
      <c r="E244" s="2">
        <v>3.28</v>
      </c>
      <c r="F244" s="2">
        <v>103.05</v>
      </c>
      <c r="G244" s="119">
        <v>12.42</v>
      </c>
      <c r="H244" s="2">
        <v>24.24</v>
      </c>
      <c r="I244" s="2">
        <v>43.84</v>
      </c>
      <c r="J244" s="2">
        <v>1.35</v>
      </c>
      <c r="K244" s="2">
        <v>2.9000000000000001E-2</v>
      </c>
      <c r="L244" s="165">
        <f t="shared" si="3"/>
        <v>14.557776000000002</v>
      </c>
    </row>
    <row r="245" spans="1:12" x14ac:dyDescent="0.3">
      <c r="A245" s="95">
        <v>45062</v>
      </c>
      <c r="B245" s="96">
        <v>0.48890046296296297</v>
      </c>
      <c r="C245" s="2">
        <v>13.49</v>
      </c>
      <c r="D245" s="2">
        <v>3.53</v>
      </c>
      <c r="E245" s="2">
        <v>3.28</v>
      </c>
      <c r="F245" s="2">
        <v>103.04</v>
      </c>
      <c r="G245" s="119">
        <v>12.5</v>
      </c>
      <c r="H245" s="2">
        <v>24.26</v>
      </c>
      <c r="I245" s="2">
        <v>43.56</v>
      </c>
      <c r="J245" s="2">
        <v>1.35</v>
      </c>
      <c r="K245" s="2">
        <v>2.9000000000000001E-2</v>
      </c>
      <c r="L245" s="165">
        <f t="shared" si="3"/>
        <v>14.557776000000002</v>
      </c>
    </row>
    <row r="246" spans="1:12" x14ac:dyDescent="0.3">
      <c r="A246" s="95">
        <v>45062</v>
      </c>
      <c r="B246" s="96">
        <v>0.48959490740740735</v>
      </c>
      <c r="C246" s="2">
        <v>13.22</v>
      </c>
      <c r="D246" s="2">
        <v>3.53</v>
      </c>
      <c r="E246" s="2">
        <v>3.28</v>
      </c>
      <c r="F246" s="2">
        <v>103.07</v>
      </c>
      <c r="G246" s="119">
        <v>12.5</v>
      </c>
      <c r="H246" s="2">
        <v>24.27</v>
      </c>
      <c r="I246" s="2">
        <v>43.22</v>
      </c>
      <c r="J246" s="2">
        <v>1.35</v>
      </c>
      <c r="K246" s="2">
        <v>2.9000000000000001E-2</v>
      </c>
      <c r="L246" s="165">
        <f t="shared" si="3"/>
        <v>14.557776000000002</v>
      </c>
    </row>
    <row r="247" spans="1:12" x14ac:dyDescent="0.3">
      <c r="A247" s="95">
        <v>45062</v>
      </c>
      <c r="B247" s="96">
        <v>0.49028935185185185</v>
      </c>
      <c r="C247" s="2">
        <v>13.1</v>
      </c>
      <c r="D247" s="2">
        <v>3.53</v>
      </c>
      <c r="E247" s="2">
        <v>3.28</v>
      </c>
      <c r="F247" s="2">
        <v>103.06</v>
      </c>
      <c r="G247" s="119">
        <v>12.51</v>
      </c>
      <c r="H247" s="2">
        <v>24.25</v>
      </c>
      <c r="I247" s="2">
        <v>42.91</v>
      </c>
      <c r="J247" s="2">
        <v>1.35</v>
      </c>
      <c r="K247" s="2">
        <v>2.8000000000000001E-2</v>
      </c>
      <c r="L247" s="165">
        <f t="shared" si="3"/>
        <v>14.055746000000003</v>
      </c>
    </row>
    <row r="248" spans="1:12" x14ac:dyDescent="0.3">
      <c r="A248" s="95">
        <v>45062</v>
      </c>
      <c r="B248" s="96">
        <v>0.49098379629629635</v>
      </c>
      <c r="C248" s="2">
        <v>12.9</v>
      </c>
      <c r="D248" s="2">
        <v>3.53</v>
      </c>
      <c r="E248" s="2">
        <v>3.28</v>
      </c>
      <c r="F248" s="2">
        <v>103.05</v>
      </c>
      <c r="G248" s="119">
        <v>12.46</v>
      </c>
      <c r="H248" s="2">
        <v>24.24</v>
      </c>
      <c r="I248" s="2">
        <v>43.02</v>
      </c>
      <c r="J248" s="2">
        <v>1.35</v>
      </c>
      <c r="K248" s="2">
        <v>2.8000000000000001E-2</v>
      </c>
      <c r="L248" s="165">
        <f t="shared" si="3"/>
        <v>14.055746000000003</v>
      </c>
    </row>
    <row r="249" spans="1:12" x14ac:dyDescent="0.3">
      <c r="A249" s="95">
        <v>45062</v>
      </c>
      <c r="B249" s="96">
        <v>0.49167824074074074</v>
      </c>
      <c r="C249" s="2">
        <v>12.87</v>
      </c>
      <c r="D249" s="2">
        <v>3.53</v>
      </c>
      <c r="E249" s="2">
        <v>3.28</v>
      </c>
      <c r="F249" s="2">
        <v>103.05</v>
      </c>
      <c r="G249" s="119">
        <v>12.48</v>
      </c>
      <c r="H249" s="2">
        <v>24.24</v>
      </c>
      <c r="I249" s="2">
        <v>42.89</v>
      </c>
      <c r="J249" s="2">
        <v>1.35</v>
      </c>
      <c r="K249" s="2">
        <v>2.8000000000000001E-2</v>
      </c>
      <c r="L249" s="165">
        <f t="shared" si="3"/>
        <v>14.055746000000003</v>
      </c>
    </row>
    <row r="250" spans="1:12" x14ac:dyDescent="0.3">
      <c r="A250" s="95">
        <v>45062</v>
      </c>
      <c r="B250" s="96">
        <v>0.49237268518518523</v>
      </c>
      <c r="C250" s="2">
        <v>12.66</v>
      </c>
      <c r="D250" s="2">
        <v>3.53</v>
      </c>
      <c r="E250" s="2">
        <v>3.28</v>
      </c>
      <c r="F250" s="2">
        <v>103.05</v>
      </c>
      <c r="G250" s="119">
        <v>12.45</v>
      </c>
      <c r="H250" s="2">
        <v>24.24</v>
      </c>
      <c r="I250" s="2">
        <v>42.65</v>
      </c>
      <c r="J250" s="2">
        <v>1.35</v>
      </c>
      <c r="K250" s="2">
        <v>2.8000000000000001E-2</v>
      </c>
      <c r="L250" s="165">
        <f t="shared" si="3"/>
        <v>14.055746000000003</v>
      </c>
    </row>
    <row r="251" spans="1:12" x14ac:dyDescent="0.3">
      <c r="A251" s="95">
        <v>45062</v>
      </c>
      <c r="B251" s="96">
        <v>0.49306712962962962</v>
      </c>
      <c r="C251" s="2">
        <v>12.45</v>
      </c>
      <c r="D251" s="2">
        <v>3.53</v>
      </c>
      <c r="E251" s="2">
        <v>3.28</v>
      </c>
      <c r="F251" s="2">
        <v>103.04</v>
      </c>
      <c r="G251" s="119">
        <v>12.4</v>
      </c>
      <c r="H251" s="2">
        <v>24.24</v>
      </c>
      <c r="I251" s="2">
        <v>42.51</v>
      </c>
      <c r="J251" s="2">
        <v>1.35</v>
      </c>
      <c r="K251" s="2">
        <v>2.7E-2</v>
      </c>
      <c r="L251" s="165">
        <f t="shared" si="3"/>
        <v>13.553716000000001</v>
      </c>
    </row>
    <row r="252" spans="1:12" x14ac:dyDescent="0.3">
      <c r="A252" s="95">
        <v>45062</v>
      </c>
      <c r="B252" s="96">
        <v>0.49376157407407412</v>
      </c>
      <c r="C252" s="2">
        <v>12.28</v>
      </c>
      <c r="D252" s="2">
        <v>3.53</v>
      </c>
      <c r="E252" s="2">
        <v>3.28</v>
      </c>
      <c r="F252" s="2">
        <v>103.06</v>
      </c>
      <c r="G252" s="119">
        <v>12.53</v>
      </c>
      <c r="H252" s="2">
        <v>24.24</v>
      </c>
      <c r="I252" s="2">
        <v>42.36</v>
      </c>
      <c r="J252" s="2">
        <v>1.35</v>
      </c>
      <c r="K252" s="2">
        <v>2.7E-2</v>
      </c>
      <c r="L252" s="165">
        <f t="shared" si="3"/>
        <v>13.553716000000001</v>
      </c>
    </row>
    <row r="253" spans="1:12" x14ac:dyDescent="0.3">
      <c r="A253" s="95">
        <v>45062</v>
      </c>
      <c r="B253" s="96">
        <v>0.4944560185185185</v>
      </c>
      <c r="C253" s="2">
        <v>12.12</v>
      </c>
      <c r="D253" s="2">
        <v>3.53</v>
      </c>
      <c r="E253" s="2">
        <v>3.28</v>
      </c>
      <c r="F253" s="2">
        <v>103.07</v>
      </c>
      <c r="G253" s="119">
        <v>12.46</v>
      </c>
      <c r="H253" s="2">
        <v>24.24</v>
      </c>
      <c r="I253" s="2">
        <v>42.34</v>
      </c>
      <c r="J253" s="2">
        <v>1.35</v>
      </c>
      <c r="K253" s="2">
        <v>2.7E-2</v>
      </c>
      <c r="L253" s="165">
        <f t="shared" si="3"/>
        <v>13.553716000000001</v>
      </c>
    </row>
    <row r="254" spans="1:12" x14ac:dyDescent="0.3">
      <c r="A254" s="95">
        <v>45062</v>
      </c>
      <c r="B254" s="96">
        <v>0.495150462962963</v>
      </c>
      <c r="C254" s="2">
        <v>12.05</v>
      </c>
      <c r="D254" s="2">
        <v>3.53</v>
      </c>
      <c r="E254" s="2">
        <v>3.28</v>
      </c>
      <c r="F254" s="2">
        <v>103.05</v>
      </c>
      <c r="G254" s="119">
        <v>12.45</v>
      </c>
      <c r="H254" s="2">
        <v>24.24</v>
      </c>
      <c r="I254" s="2">
        <v>42.26</v>
      </c>
      <c r="J254" s="2">
        <v>1.35</v>
      </c>
      <c r="K254" s="2">
        <v>2.7E-2</v>
      </c>
      <c r="L254" s="165">
        <f t="shared" si="3"/>
        <v>13.553716000000001</v>
      </c>
    </row>
    <row r="255" spans="1:12" x14ac:dyDescent="0.3">
      <c r="A255" s="95">
        <v>45062</v>
      </c>
      <c r="B255" s="96">
        <v>0.49584490740740739</v>
      </c>
      <c r="C255" s="2">
        <v>11.77</v>
      </c>
      <c r="D255" s="2">
        <v>3.53</v>
      </c>
      <c r="E255" s="2">
        <v>3.28</v>
      </c>
      <c r="F255" s="2">
        <v>103.04</v>
      </c>
      <c r="G255" s="119">
        <v>12.47</v>
      </c>
      <c r="H255" s="2">
        <v>24.24</v>
      </c>
      <c r="I255" s="2">
        <v>42.09</v>
      </c>
      <c r="J255" s="2">
        <v>1.35</v>
      </c>
      <c r="K255" s="2">
        <v>2.5999999999999999E-2</v>
      </c>
      <c r="L255" s="165">
        <f t="shared" si="3"/>
        <v>13.051686000000002</v>
      </c>
    </row>
    <row r="256" spans="1:12" x14ac:dyDescent="0.3">
      <c r="A256" s="95">
        <v>45062</v>
      </c>
      <c r="B256" s="96">
        <v>0.49653935185185188</v>
      </c>
      <c r="C256" s="2">
        <v>11.52</v>
      </c>
      <c r="D256" s="2">
        <v>3.52</v>
      </c>
      <c r="E256" s="2">
        <v>3.28</v>
      </c>
      <c r="F256" s="2">
        <v>103.04</v>
      </c>
      <c r="G256" s="119">
        <v>12.45</v>
      </c>
      <c r="H256" s="2">
        <v>24.24</v>
      </c>
      <c r="I256" s="2">
        <v>42.02</v>
      </c>
      <c r="J256" s="2">
        <v>1.35</v>
      </c>
      <c r="K256" s="2">
        <v>2.5999999999999999E-2</v>
      </c>
      <c r="L256" s="165">
        <f t="shared" si="3"/>
        <v>13.051686000000002</v>
      </c>
    </row>
    <row r="257" spans="1:12" x14ac:dyDescent="0.3">
      <c r="A257" s="95">
        <v>45062</v>
      </c>
      <c r="B257" s="96">
        <v>0.49723379629629627</v>
      </c>
      <c r="C257" s="2">
        <v>11.51</v>
      </c>
      <c r="D257" s="2">
        <v>3.53</v>
      </c>
      <c r="E257" s="2">
        <v>3.28</v>
      </c>
      <c r="F257" s="2">
        <v>103.02</v>
      </c>
      <c r="G257" s="119">
        <v>12.44</v>
      </c>
      <c r="H257" s="2">
        <v>24.24</v>
      </c>
      <c r="I257" s="2">
        <v>41.73</v>
      </c>
      <c r="J257" s="2">
        <v>1.35</v>
      </c>
      <c r="K257" s="2">
        <v>2.5999999999999999E-2</v>
      </c>
      <c r="L257" s="165">
        <f t="shared" si="3"/>
        <v>13.051686000000002</v>
      </c>
    </row>
    <row r="258" spans="1:12" x14ac:dyDescent="0.3">
      <c r="A258" s="95">
        <v>45062</v>
      </c>
      <c r="B258" s="96">
        <v>0.49792824074074077</v>
      </c>
      <c r="C258" s="2">
        <v>11.34</v>
      </c>
      <c r="D258" s="2">
        <v>3.53</v>
      </c>
      <c r="E258" s="2">
        <v>3.28</v>
      </c>
      <c r="F258" s="2">
        <v>103.06</v>
      </c>
      <c r="G258" s="119">
        <v>12.39</v>
      </c>
      <c r="H258" s="2">
        <v>24.24</v>
      </c>
      <c r="I258" s="2">
        <v>41.59</v>
      </c>
      <c r="J258" s="2">
        <v>1.35</v>
      </c>
      <c r="K258" s="2">
        <v>2.5999999999999999E-2</v>
      </c>
      <c r="L258" s="165">
        <f t="shared" si="3"/>
        <v>13.051686000000002</v>
      </c>
    </row>
    <row r="259" spans="1:12" x14ac:dyDescent="0.3">
      <c r="A259" s="95">
        <v>45062</v>
      </c>
      <c r="B259" s="96">
        <v>0.49862268518518515</v>
      </c>
      <c r="C259" s="2">
        <v>11.12</v>
      </c>
      <c r="D259" s="2">
        <v>3.53</v>
      </c>
      <c r="E259" s="2">
        <v>3.28</v>
      </c>
      <c r="F259" s="2">
        <v>103.1</v>
      </c>
      <c r="G259" s="119">
        <v>12.47</v>
      </c>
      <c r="H259" s="2">
        <v>24.24</v>
      </c>
      <c r="I259" s="2">
        <v>41.72</v>
      </c>
      <c r="J259" s="2">
        <v>1.35</v>
      </c>
      <c r="K259" s="2">
        <v>2.5000000000000001E-2</v>
      </c>
      <c r="L259" s="165">
        <f t="shared" si="3"/>
        <v>12.549656000000002</v>
      </c>
    </row>
    <row r="260" spans="1:12" x14ac:dyDescent="0.3">
      <c r="A260" s="95">
        <v>45062</v>
      </c>
      <c r="B260" s="96">
        <v>0.49931712962962965</v>
      </c>
      <c r="C260" s="2">
        <v>10.98</v>
      </c>
      <c r="D260" s="2">
        <v>3.53</v>
      </c>
      <c r="E260" s="2">
        <v>3.28</v>
      </c>
      <c r="F260" s="2">
        <v>103.05</v>
      </c>
      <c r="G260" s="119">
        <v>12.45</v>
      </c>
      <c r="H260" s="2">
        <v>24.24</v>
      </c>
      <c r="I260" s="2">
        <v>41.73</v>
      </c>
      <c r="J260" s="2">
        <v>1.35</v>
      </c>
      <c r="K260" s="2">
        <v>2.5000000000000001E-2</v>
      </c>
      <c r="L260" s="165">
        <f t="shared" si="3"/>
        <v>12.549656000000002</v>
      </c>
    </row>
    <row r="261" spans="1:12" x14ac:dyDescent="0.3">
      <c r="A261" s="95">
        <v>45062</v>
      </c>
      <c r="B261" s="96">
        <v>0.50001157407407404</v>
      </c>
      <c r="C261" s="2">
        <v>10.91</v>
      </c>
      <c r="D261" s="2">
        <v>3.53</v>
      </c>
      <c r="E261" s="2">
        <v>3.28</v>
      </c>
      <c r="F261" s="2">
        <v>103.05</v>
      </c>
      <c r="G261" s="119">
        <v>12.48</v>
      </c>
      <c r="H261" s="2">
        <v>24.24</v>
      </c>
      <c r="I261" s="2">
        <v>41.61</v>
      </c>
      <c r="J261" s="2">
        <v>1.35</v>
      </c>
      <c r="K261" s="2">
        <v>2.5000000000000001E-2</v>
      </c>
      <c r="L261" s="165">
        <f t="shared" si="3"/>
        <v>12.549656000000002</v>
      </c>
    </row>
    <row r="262" spans="1:12" x14ac:dyDescent="0.3">
      <c r="A262" s="95">
        <v>45062</v>
      </c>
      <c r="B262" s="96">
        <v>0.50070601851851848</v>
      </c>
      <c r="C262" s="2">
        <v>10.78</v>
      </c>
      <c r="D262" s="2">
        <v>3.53</v>
      </c>
      <c r="E262" s="2">
        <v>3.28</v>
      </c>
      <c r="F262" s="2">
        <v>103.05</v>
      </c>
      <c r="G262" s="119">
        <v>12.47</v>
      </c>
      <c r="H262" s="2">
        <v>24.24</v>
      </c>
      <c r="I262" s="2">
        <v>41.26</v>
      </c>
      <c r="J262" s="2">
        <v>1.35</v>
      </c>
      <c r="K262" s="2">
        <v>2.5000000000000001E-2</v>
      </c>
      <c r="L262" s="165">
        <f t="shared" si="3"/>
        <v>12.549656000000002</v>
      </c>
    </row>
    <row r="263" spans="1:12" x14ac:dyDescent="0.3">
      <c r="A263" s="95">
        <v>45062</v>
      </c>
      <c r="B263" s="96">
        <v>0.50140046296296303</v>
      </c>
      <c r="C263" s="2">
        <v>10.69</v>
      </c>
      <c r="D263" s="2">
        <v>3.53</v>
      </c>
      <c r="E263" s="2">
        <v>3.28</v>
      </c>
      <c r="F263" s="2">
        <v>103.04</v>
      </c>
      <c r="G263" s="119">
        <v>12.45</v>
      </c>
      <c r="H263" s="2">
        <v>24.24</v>
      </c>
      <c r="I263" s="2">
        <v>41.24</v>
      </c>
      <c r="J263" s="2">
        <v>1.35</v>
      </c>
      <c r="K263" s="2">
        <v>2.5000000000000001E-2</v>
      </c>
      <c r="L263" s="165">
        <f t="shared" si="3"/>
        <v>12.549656000000002</v>
      </c>
    </row>
    <row r="264" spans="1:12" x14ac:dyDescent="0.3">
      <c r="A264" s="95">
        <v>45062</v>
      </c>
      <c r="B264" s="96">
        <v>0.50209490740740736</v>
      </c>
      <c r="C264" s="2">
        <v>10.58</v>
      </c>
      <c r="D264" s="2">
        <v>3.53</v>
      </c>
      <c r="E264" s="2">
        <v>3.28</v>
      </c>
      <c r="F264" s="2">
        <v>103.04</v>
      </c>
      <c r="G264" s="119">
        <v>12.42</v>
      </c>
      <c r="H264" s="2">
        <v>24.24</v>
      </c>
      <c r="I264" s="2">
        <v>41.09</v>
      </c>
      <c r="J264" s="2">
        <v>1.35</v>
      </c>
      <c r="K264" s="2">
        <v>2.5000000000000001E-2</v>
      </c>
      <c r="L264" s="165">
        <f t="shared" si="3"/>
        <v>12.549656000000002</v>
      </c>
    </row>
    <row r="265" spans="1:12" x14ac:dyDescent="0.3">
      <c r="A265" s="95">
        <v>45062</v>
      </c>
      <c r="B265" s="96">
        <v>0.50278935185185192</v>
      </c>
      <c r="C265" s="2">
        <v>10.47</v>
      </c>
      <c r="D265" s="2">
        <v>3.53</v>
      </c>
      <c r="E265" s="2">
        <v>3.28</v>
      </c>
      <c r="F265" s="2">
        <v>103.05</v>
      </c>
      <c r="G265" s="119">
        <v>12.38</v>
      </c>
      <c r="H265" s="2">
        <v>24.24</v>
      </c>
      <c r="I265" s="2">
        <v>41.25</v>
      </c>
      <c r="J265" s="2">
        <v>1.35</v>
      </c>
      <c r="K265" s="2">
        <v>2.4E-2</v>
      </c>
      <c r="L265" s="165">
        <f t="shared" si="3"/>
        <v>12.047626000000003</v>
      </c>
    </row>
    <row r="266" spans="1:12" x14ac:dyDescent="0.3">
      <c r="A266" s="95">
        <v>45062</v>
      </c>
      <c r="B266" s="96">
        <v>0.50348379629629625</v>
      </c>
      <c r="C266" s="2">
        <v>10.27</v>
      </c>
      <c r="D266" s="2">
        <v>3.53</v>
      </c>
      <c r="E266" s="2">
        <v>3.28</v>
      </c>
      <c r="F266" s="2">
        <v>103.05</v>
      </c>
      <c r="G266" s="119">
        <v>12.64</v>
      </c>
      <c r="H266" s="2">
        <v>24.24</v>
      </c>
      <c r="I266" s="2">
        <v>41.17</v>
      </c>
      <c r="J266" s="2">
        <v>1.35</v>
      </c>
      <c r="K266" s="2">
        <v>2.4E-2</v>
      </c>
      <c r="L266" s="165">
        <f t="shared" si="3"/>
        <v>12.047626000000003</v>
      </c>
    </row>
    <row r="267" spans="1:12" x14ac:dyDescent="0.3">
      <c r="A267" s="95">
        <v>45062</v>
      </c>
      <c r="B267" s="96">
        <v>0.5041782407407408</v>
      </c>
      <c r="C267" s="2">
        <v>10.14</v>
      </c>
      <c r="D267" s="2">
        <v>3.53</v>
      </c>
      <c r="E267" s="2">
        <v>3.28</v>
      </c>
      <c r="F267" s="2">
        <v>103.05</v>
      </c>
      <c r="G267" s="119">
        <v>12.46</v>
      </c>
      <c r="H267" s="2">
        <v>24.24</v>
      </c>
      <c r="I267" s="2">
        <v>41.11</v>
      </c>
      <c r="J267" s="2">
        <v>1.35</v>
      </c>
      <c r="K267" s="2">
        <v>2.4E-2</v>
      </c>
      <c r="L267" s="165">
        <f t="shared" si="3"/>
        <v>12.047626000000003</v>
      </c>
    </row>
    <row r="268" spans="1:12" x14ac:dyDescent="0.3">
      <c r="A268" s="95">
        <v>45062</v>
      </c>
      <c r="B268" s="96">
        <v>0.50487268518518513</v>
      </c>
      <c r="C268" s="2">
        <v>10.11</v>
      </c>
      <c r="D268" s="2">
        <v>3.53</v>
      </c>
      <c r="E268" s="2">
        <v>3.28</v>
      </c>
      <c r="F268" s="2">
        <v>103.05</v>
      </c>
      <c r="G268" s="119">
        <v>12.48</v>
      </c>
      <c r="H268" s="2">
        <v>24.24</v>
      </c>
      <c r="I268" s="2">
        <v>40.99</v>
      </c>
      <c r="J268" s="2">
        <v>1.35</v>
      </c>
      <c r="K268" s="2">
        <v>2.4E-2</v>
      </c>
      <c r="L268" s="165">
        <f t="shared" si="3"/>
        <v>12.047626000000003</v>
      </c>
    </row>
    <row r="269" spans="1:12" x14ac:dyDescent="0.3">
      <c r="A269" s="95">
        <v>45062</v>
      </c>
      <c r="B269" s="96">
        <v>0.50556712962962969</v>
      </c>
      <c r="C269" s="2">
        <v>10.06</v>
      </c>
      <c r="D269" s="2">
        <v>3.53</v>
      </c>
      <c r="E269" s="2">
        <v>3.28</v>
      </c>
      <c r="F269" s="2">
        <v>103.05</v>
      </c>
      <c r="G269" s="119">
        <v>12.47</v>
      </c>
      <c r="H269" s="2">
        <v>24.24</v>
      </c>
      <c r="I269" s="2">
        <v>41.17</v>
      </c>
      <c r="J269" s="2">
        <v>1.35</v>
      </c>
      <c r="K269" s="2">
        <v>2.4E-2</v>
      </c>
      <c r="L269" s="165">
        <f t="shared" si="3"/>
        <v>12.047626000000003</v>
      </c>
    </row>
    <row r="270" spans="1:12" x14ac:dyDescent="0.3">
      <c r="A270" s="95">
        <v>45062</v>
      </c>
      <c r="B270" s="96">
        <v>0.50626157407407402</v>
      </c>
      <c r="C270" s="2">
        <v>9.9700000000000006</v>
      </c>
      <c r="D270" s="2">
        <v>3.52</v>
      </c>
      <c r="E270" s="2">
        <v>3.28</v>
      </c>
      <c r="F270" s="2">
        <v>103.04</v>
      </c>
      <c r="G270" s="119">
        <v>12.45</v>
      </c>
      <c r="H270" s="2">
        <v>24.24</v>
      </c>
      <c r="I270" s="2">
        <v>41.32</v>
      </c>
      <c r="J270" s="2">
        <v>1.35</v>
      </c>
      <c r="K270" s="2">
        <v>2.4E-2</v>
      </c>
      <c r="L270" s="165">
        <f t="shared" si="3"/>
        <v>12.047626000000003</v>
      </c>
    </row>
    <row r="271" spans="1:12" x14ac:dyDescent="0.3">
      <c r="A271" s="95">
        <v>45062</v>
      </c>
      <c r="B271" s="96">
        <v>0.50695601851851857</v>
      </c>
      <c r="C271" s="2">
        <v>9.83</v>
      </c>
      <c r="D271" s="2">
        <v>3.53</v>
      </c>
      <c r="E271" s="2">
        <v>3.28</v>
      </c>
      <c r="F271" s="2">
        <v>103.05</v>
      </c>
      <c r="G271" s="119">
        <v>12.45</v>
      </c>
      <c r="H271" s="2">
        <v>24.24</v>
      </c>
      <c r="I271" s="2">
        <v>41.09</v>
      </c>
      <c r="J271" s="2">
        <v>1.35</v>
      </c>
      <c r="K271" s="2">
        <v>2.4E-2</v>
      </c>
      <c r="L271" s="165">
        <f t="shared" si="3"/>
        <v>12.047626000000003</v>
      </c>
    </row>
    <row r="272" spans="1:12" x14ac:dyDescent="0.3">
      <c r="A272" s="95">
        <v>45062</v>
      </c>
      <c r="B272" s="96">
        <v>0.5076504629629629</v>
      </c>
      <c r="C272" s="2">
        <v>9.73</v>
      </c>
      <c r="D272" s="2">
        <v>3.53</v>
      </c>
      <c r="E272" s="2">
        <v>3.28</v>
      </c>
      <c r="F272" s="2">
        <v>103.07</v>
      </c>
      <c r="G272" s="119">
        <v>12.48</v>
      </c>
      <c r="H272" s="2">
        <v>24.24</v>
      </c>
      <c r="I272" s="2">
        <v>41.05</v>
      </c>
      <c r="J272" s="2">
        <v>1.35</v>
      </c>
      <c r="K272" s="2">
        <v>2.3E-2</v>
      </c>
      <c r="L272" s="165">
        <f t="shared" si="3"/>
        <v>11.545596000000002</v>
      </c>
    </row>
    <row r="273" spans="1:12" x14ac:dyDescent="0.3">
      <c r="A273" s="95">
        <v>45062</v>
      </c>
      <c r="B273" s="96">
        <v>0.50834490740740745</v>
      </c>
      <c r="C273" s="2">
        <v>9.66</v>
      </c>
      <c r="D273" s="2">
        <v>3.53</v>
      </c>
      <c r="E273" s="2">
        <v>3.28</v>
      </c>
      <c r="F273" s="2">
        <v>103.05</v>
      </c>
      <c r="G273" s="119">
        <v>12.63</v>
      </c>
      <c r="H273" s="2">
        <v>24.24</v>
      </c>
      <c r="I273" s="2">
        <v>40.9</v>
      </c>
      <c r="J273" s="2">
        <v>1.35</v>
      </c>
      <c r="K273" s="2">
        <v>2.3E-2</v>
      </c>
      <c r="L273" s="165">
        <f t="shared" si="3"/>
        <v>11.545596000000002</v>
      </c>
    </row>
    <row r="274" spans="1:12" x14ac:dyDescent="0.3">
      <c r="A274" s="95">
        <v>45062</v>
      </c>
      <c r="B274" s="96">
        <v>0.50903935185185178</v>
      </c>
      <c r="C274" s="2">
        <v>9.48</v>
      </c>
      <c r="D274" s="2">
        <v>3.53</v>
      </c>
      <c r="E274" s="2">
        <v>3.28</v>
      </c>
      <c r="F274" s="2">
        <v>103.05</v>
      </c>
      <c r="G274" s="119">
        <v>12.46</v>
      </c>
      <c r="H274" s="2">
        <v>24.24</v>
      </c>
      <c r="I274" s="2">
        <v>40.96</v>
      </c>
      <c r="J274" s="2">
        <v>1.35</v>
      </c>
      <c r="K274" s="2">
        <v>2.3E-2</v>
      </c>
      <c r="L274" s="165">
        <f t="shared" si="3"/>
        <v>11.545596000000002</v>
      </c>
    </row>
    <row r="275" spans="1:12" x14ac:dyDescent="0.3">
      <c r="A275" s="95">
        <v>45062</v>
      </c>
      <c r="B275" s="96">
        <v>0.50973379629629634</v>
      </c>
      <c r="C275" s="2">
        <v>9.42</v>
      </c>
      <c r="D275" s="2">
        <v>3.53</v>
      </c>
      <c r="E275" s="2">
        <v>3.28</v>
      </c>
      <c r="F275" s="2">
        <v>103.05</v>
      </c>
      <c r="G275" s="119">
        <v>12.46</v>
      </c>
      <c r="H275" s="2">
        <v>24.24</v>
      </c>
      <c r="I275" s="2">
        <v>40.880000000000003</v>
      </c>
      <c r="J275" s="2">
        <v>1.35</v>
      </c>
      <c r="K275" s="2">
        <v>2.3E-2</v>
      </c>
      <c r="L275" s="165">
        <f t="shared" si="3"/>
        <v>11.545596000000002</v>
      </c>
    </row>
    <row r="276" spans="1:12" x14ac:dyDescent="0.3">
      <c r="A276" s="95">
        <v>45062</v>
      </c>
      <c r="B276" s="96">
        <v>0.51042824074074067</v>
      </c>
      <c r="C276" s="2">
        <v>9.41</v>
      </c>
      <c r="D276" s="2">
        <v>3.53</v>
      </c>
      <c r="E276" s="2">
        <v>3.28</v>
      </c>
      <c r="F276" s="2">
        <v>103.05</v>
      </c>
      <c r="G276" s="119">
        <v>12.42</v>
      </c>
      <c r="H276" s="2">
        <v>24.24</v>
      </c>
      <c r="I276" s="2">
        <v>40.799999999999997</v>
      </c>
      <c r="J276" s="2">
        <v>1.35</v>
      </c>
      <c r="K276" s="2">
        <v>2.3E-2</v>
      </c>
      <c r="L276" s="165">
        <f t="shared" si="3"/>
        <v>11.545596000000002</v>
      </c>
    </row>
    <row r="277" spans="1:12" x14ac:dyDescent="0.3">
      <c r="A277" s="95">
        <v>45062</v>
      </c>
      <c r="B277" s="96">
        <v>0.51112268518518522</v>
      </c>
      <c r="C277" s="2">
        <v>9.39</v>
      </c>
      <c r="D277" s="2">
        <v>3.53</v>
      </c>
      <c r="E277" s="2">
        <v>3.28</v>
      </c>
      <c r="F277" s="2">
        <v>103.04</v>
      </c>
      <c r="G277" s="119">
        <v>12.4</v>
      </c>
      <c r="H277" s="2">
        <v>24.24</v>
      </c>
      <c r="I277" s="2">
        <v>40.840000000000003</v>
      </c>
      <c r="J277" s="2">
        <v>1.35</v>
      </c>
      <c r="K277" s="2">
        <v>2.3E-2</v>
      </c>
      <c r="L277" s="165">
        <f t="shared" si="3"/>
        <v>11.545596000000002</v>
      </c>
    </row>
    <row r="278" spans="1:12" x14ac:dyDescent="0.3">
      <c r="A278" s="95">
        <v>45062</v>
      </c>
      <c r="B278" s="96">
        <v>0.51181712962962966</v>
      </c>
      <c r="C278" s="2">
        <v>9.43</v>
      </c>
      <c r="D278" s="2">
        <v>3.53</v>
      </c>
      <c r="E278" s="2">
        <v>3.28</v>
      </c>
      <c r="F278" s="2">
        <v>103.08</v>
      </c>
      <c r="G278" s="119">
        <v>12.43</v>
      </c>
      <c r="H278" s="2">
        <v>24.24</v>
      </c>
      <c r="I278" s="2">
        <v>41.16</v>
      </c>
      <c r="J278" s="2">
        <v>1.35</v>
      </c>
      <c r="K278" s="2">
        <v>2.3E-2</v>
      </c>
      <c r="L278" s="165">
        <f t="shared" si="3"/>
        <v>11.545596000000002</v>
      </c>
    </row>
    <row r="279" spans="1:12" x14ac:dyDescent="0.3">
      <c r="A279" s="95">
        <v>45062</v>
      </c>
      <c r="B279" s="96">
        <v>0.51251157407407411</v>
      </c>
      <c r="C279" s="2">
        <v>9.34</v>
      </c>
      <c r="D279" s="2">
        <v>3.53</v>
      </c>
      <c r="E279" s="2">
        <v>3.28</v>
      </c>
      <c r="F279" s="2">
        <v>103.05</v>
      </c>
      <c r="G279" s="119">
        <v>12.39</v>
      </c>
      <c r="H279" s="2">
        <v>24.24</v>
      </c>
      <c r="I279" s="2">
        <v>40.97</v>
      </c>
      <c r="J279" s="2">
        <v>1.35</v>
      </c>
      <c r="K279" s="2">
        <v>2.3E-2</v>
      </c>
      <c r="L279" s="165">
        <f t="shared" si="3"/>
        <v>11.545596000000002</v>
      </c>
    </row>
    <row r="280" spans="1:12" x14ac:dyDescent="0.3">
      <c r="A280" s="95">
        <v>45062</v>
      </c>
      <c r="B280" s="96">
        <v>0.51320601851851855</v>
      </c>
      <c r="C280" s="2">
        <v>9.1999999999999993</v>
      </c>
      <c r="D280" s="2">
        <v>3.52</v>
      </c>
      <c r="E280" s="2">
        <v>3.28</v>
      </c>
      <c r="F280" s="2">
        <v>103.05</v>
      </c>
      <c r="G280" s="119">
        <v>12.57</v>
      </c>
      <c r="H280" s="2">
        <v>24.24</v>
      </c>
      <c r="I280" s="2">
        <v>41.06</v>
      </c>
      <c r="J280" s="2">
        <v>1.35</v>
      </c>
      <c r="K280" s="2">
        <v>2.3E-2</v>
      </c>
      <c r="L280" s="165">
        <f t="shared" si="3"/>
        <v>11.545596000000002</v>
      </c>
    </row>
    <row r="281" spans="1:12" x14ac:dyDescent="0.3">
      <c r="A281" s="95">
        <v>45062</v>
      </c>
      <c r="B281" s="96">
        <v>0.51390046296296299</v>
      </c>
      <c r="C281" s="2">
        <v>9.26</v>
      </c>
      <c r="D281" s="2">
        <v>3.53</v>
      </c>
      <c r="E281" s="2">
        <v>3.28</v>
      </c>
      <c r="F281" s="2">
        <v>103.05</v>
      </c>
      <c r="G281" s="119">
        <v>12.45</v>
      </c>
      <c r="H281" s="2">
        <v>24.24</v>
      </c>
      <c r="I281" s="2">
        <v>41.41</v>
      </c>
      <c r="J281" s="2">
        <v>1.35</v>
      </c>
      <c r="K281" s="2">
        <v>2.3E-2</v>
      </c>
      <c r="L281" s="165">
        <f t="shared" si="3"/>
        <v>11.545596000000002</v>
      </c>
    </row>
    <row r="282" spans="1:12" x14ac:dyDescent="0.3">
      <c r="A282" s="95">
        <v>45062</v>
      </c>
      <c r="B282" s="96">
        <v>0.51459490740740743</v>
      </c>
      <c r="C282" s="2">
        <v>9.16</v>
      </c>
      <c r="D282" s="2">
        <v>3.53</v>
      </c>
      <c r="E282" s="2">
        <v>3.28</v>
      </c>
      <c r="F282" s="2">
        <v>103.05</v>
      </c>
      <c r="G282" s="119">
        <v>12.45</v>
      </c>
      <c r="H282" s="2">
        <v>24.24</v>
      </c>
      <c r="I282" s="2">
        <v>41.04</v>
      </c>
      <c r="J282" s="2">
        <v>1.35</v>
      </c>
      <c r="K282" s="2">
        <v>2.1999999999999999E-2</v>
      </c>
      <c r="L282" s="165">
        <f t="shared" si="3"/>
        <v>11.043566000000002</v>
      </c>
    </row>
    <row r="283" spans="1:12" x14ac:dyDescent="0.3">
      <c r="A283" s="95">
        <v>45062</v>
      </c>
      <c r="B283" s="96">
        <v>0.51528935185185187</v>
      </c>
      <c r="C283" s="2">
        <v>9.23</v>
      </c>
      <c r="D283" s="2">
        <v>3.52</v>
      </c>
      <c r="E283" s="2">
        <v>3.28</v>
      </c>
      <c r="F283" s="2">
        <v>103.04</v>
      </c>
      <c r="G283" s="119">
        <v>12.43</v>
      </c>
      <c r="H283" s="2">
        <v>24.24</v>
      </c>
      <c r="I283" s="2">
        <v>40.85</v>
      </c>
      <c r="J283" s="2">
        <v>1.35</v>
      </c>
      <c r="K283" s="2">
        <v>2.3E-2</v>
      </c>
      <c r="L283" s="165">
        <f t="shared" si="3"/>
        <v>11.545596000000002</v>
      </c>
    </row>
    <row r="284" spans="1:12" x14ac:dyDescent="0.3">
      <c r="A284" s="95">
        <v>45062</v>
      </c>
      <c r="B284" s="96">
        <v>0.51598379629629632</v>
      </c>
      <c r="C284" s="2">
        <v>9.39</v>
      </c>
      <c r="D284" s="2">
        <v>3.52</v>
      </c>
      <c r="E284" s="2">
        <v>3.28</v>
      </c>
      <c r="F284" s="2">
        <v>103.04</v>
      </c>
      <c r="G284" s="119">
        <v>12.46</v>
      </c>
      <c r="H284" s="2">
        <v>24.24</v>
      </c>
      <c r="I284" s="2">
        <v>41.03</v>
      </c>
      <c r="J284" s="2">
        <v>1.35</v>
      </c>
      <c r="K284" s="2">
        <v>2.3E-2</v>
      </c>
      <c r="L284" s="165">
        <f t="shared" si="3"/>
        <v>11.545596000000002</v>
      </c>
    </row>
    <row r="285" spans="1:12" x14ac:dyDescent="0.3">
      <c r="A285" s="95">
        <v>45062</v>
      </c>
      <c r="B285" s="96">
        <v>0.51667824074074076</v>
      </c>
      <c r="C285" s="2">
        <v>9.51</v>
      </c>
      <c r="D285" s="2">
        <v>3.53</v>
      </c>
      <c r="E285" s="2">
        <v>3.28</v>
      </c>
      <c r="F285" s="2">
        <v>103.07</v>
      </c>
      <c r="G285" s="119">
        <v>12.42</v>
      </c>
      <c r="H285" s="2">
        <v>24.24</v>
      </c>
      <c r="I285" s="2">
        <v>41.17</v>
      </c>
      <c r="J285" s="2">
        <v>1.35</v>
      </c>
      <c r="K285" s="2">
        <v>2.3E-2</v>
      </c>
      <c r="L285" s="165">
        <f t="shared" si="3"/>
        <v>11.545596000000002</v>
      </c>
    </row>
    <row r="286" spans="1:12" x14ac:dyDescent="0.3">
      <c r="A286" s="95">
        <v>45062</v>
      </c>
      <c r="B286" s="96">
        <v>0.5173726851851852</v>
      </c>
      <c r="C286" s="2">
        <v>9.5500000000000007</v>
      </c>
      <c r="D286" s="2">
        <v>3.53</v>
      </c>
      <c r="E286" s="2">
        <v>3.28</v>
      </c>
      <c r="F286" s="2">
        <v>103.05</v>
      </c>
      <c r="G286" s="119">
        <v>12.4</v>
      </c>
      <c r="H286" s="2">
        <v>24.24</v>
      </c>
      <c r="I286" s="2">
        <v>40.950000000000003</v>
      </c>
      <c r="J286" s="2">
        <v>1.35</v>
      </c>
      <c r="K286" s="2">
        <v>2.3E-2</v>
      </c>
      <c r="L286" s="165">
        <f t="shared" si="3"/>
        <v>11.545596000000002</v>
      </c>
    </row>
    <row r="287" spans="1:12" x14ac:dyDescent="0.3">
      <c r="A287" s="95">
        <v>45062</v>
      </c>
      <c r="B287" s="96">
        <v>0.51806712962962964</v>
      </c>
      <c r="C287" s="2">
        <v>9.66</v>
      </c>
      <c r="D287" s="2">
        <v>3.53</v>
      </c>
      <c r="E287" s="2">
        <v>3.28</v>
      </c>
      <c r="F287" s="2">
        <v>103.05</v>
      </c>
      <c r="G287" s="119">
        <v>12.51</v>
      </c>
      <c r="H287" s="2">
        <v>24.24</v>
      </c>
      <c r="I287" s="2">
        <v>40.9</v>
      </c>
      <c r="J287" s="2">
        <v>1.35</v>
      </c>
      <c r="K287" s="2">
        <v>2.3E-2</v>
      </c>
      <c r="L287" s="165">
        <f t="shared" si="3"/>
        <v>11.545596000000002</v>
      </c>
    </row>
    <row r="288" spans="1:12" x14ac:dyDescent="0.3">
      <c r="A288" s="95">
        <v>45062</v>
      </c>
      <c r="B288" s="96">
        <v>0.51876157407407408</v>
      </c>
      <c r="C288" s="2">
        <v>9.73</v>
      </c>
      <c r="D288" s="2">
        <v>3.53</v>
      </c>
      <c r="E288" s="2">
        <v>3.28</v>
      </c>
      <c r="F288" s="2">
        <v>103.05</v>
      </c>
      <c r="G288" s="119">
        <v>12.47</v>
      </c>
      <c r="H288" s="2">
        <v>24.24</v>
      </c>
      <c r="I288" s="2">
        <v>41.04</v>
      </c>
      <c r="J288" s="2">
        <v>1.35</v>
      </c>
      <c r="K288" s="2">
        <v>2.3E-2</v>
      </c>
      <c r="L288" s="165">
        <f t="shared" si="3"/>
        <v>11.545596000000002</v>
      </c>
    </row>
    <row r="289" spans="1:14" x14ac:dyDescent="0.3">
      <c r="A289" s="95">
        <v>45062</v>
      </c>
      <c r="B289" s="96">
        <v>0.51945601851851853</v>
      </c>
      <c r="C289" s="2">
        <v>9.94</v>
      </c>
      <c r="D289" s="2">
        <v>3.53</v>
      </c>
      <c r="E289" s="2">
        <v>3.28</v>
      </c>
      <c r="F289" s="2">
        <v>103.05</v>
      </c>
      <c r="G289" s="119">
        <v>12.46</v>
      </c>
      <c r="H289" s="2">
        <v>24.24</v>
      </c>
      <c r="I289" s="2">
        <v>41.64</v>
      </c>
      <c r="J289" s="2">
        <v>1.35</v>
      </c>
      <c r="K289" s="2">
        <v>2.4E-2</v>
      </c>
      <c r="L289" s="165">
        <f t="shared" si="3"/>
        <v>12.047626000000003</v>
      </c>
    </row>
    <row r="290" spans="1:14" x14ac:dyDescent="0.3">
      <c r="A290" s="95">
        <v>45062</v>
      </c>
      <c r="B290" s="96">
        <v>0.52015046296296297</v>
      </c>
      <c r="C290" s="2">
        <v>10.130000000000001</v>
      </c>
      <c r="D290" s="2">
        <v>3.53</v>
      </c>
      <c r="E290" s="2">
        <v>3.28</v>
      </c>
      <c r="F290" s="2">
        <v>103.04</v>
      </c>
      <c r="G290" s="119">
        <v>12.44</v>
      </c>
      <c r="H290" s="2">
        <v>24.24</v>
      </c>
      <c r="I290" s="2">
        <v>42.04</v>
      </c>
      <c r="J290" s="2">
        <v>1.35</v>
      </c>
      <c r="K290" s="2">
        <v>2.4E-2</v>
      </c>
      <c r="L290" s="165">
        <f t="shared" si="3"/>
        <v>12.047626000000003</v>
      </c>
    </row>
    <row r="291" spans="1:14" x14ac:dyDescent="0.3">
      <c r="A291" s="95">
        <v>45062</v>
      </c>
      <c r="B291" s="96">
        <v>0.52084490740740741</v>
      </c>
      <c r="C291" s="2">
        <v>10.199999999999999</v>
      </c>
      <c r="D291" s="2">
        <v>3.53</v>
      </c>
      <c r="E291" s="2">
        <v>3.28</v>
      </c>
      <c r="F291" s="2">
        <v>103.06</v>
      </c>
      <c r="G291" s="119">
        <v>12.37</v>
      </c>
      <c r="H291" s="2">
        <v>24.24</v>
      </c>
      <c r="I291" s="2">
        <v>42.15</v>
      </c>
      <c r="J291" s="2">
        <v>1.35</v>
      </c>
      <c r="K291" s="2">
        <v>2.4E-2</v>
      </c>
      <c r="L291" s="165">
        <f t="shared" si="3"/>
        <v>12.047626000000003</v>
      </c>
      <c r="M291" s="2" t="s">
        <v>78</v>
      </c>
      <c r="N291" s="2" t="s">
        <v>136</v>
      </c>
    </row>
    <row r="292" spans="1:14" x14ac:dyDescent="0.3">
      <c r="A292" s="95">
        <v>45062</v>
      </c>
      <c r="B292" s="96">
        <v>0.52153935185185185</v>
      </c>
      <c r="C292" s="2">
        <v>9.0399999999999991</v>
      </c>
      <c r="D292" s="2">
        <v>3.53</v>
      </c>
      <c r="E292" s="2">
        <v>3.28</v>
      </c>
      <c r="F292" s="2">
        <v>92.71</v>
      </c>
      <c r="G292" s="119">
        <v>9</v>
      </c>
      <c r="H292" s="2">
        <v>24.24</v>
      </c>
      <c r="I292" s="2">
        <v>42.24</v>
      </c>
      <c r="J292" s="2">
        <v>1.35</v>
      </c>
      <c r="K292" s="2">
        <v>2.1999999999999999E-2</v>
      </c>
      <c r="L292" s="165">
        <f t="shared" si="3"/>
        <v>11.043566000000002</v>
      </c>
    </row>
    <row r="293" spans="1:14" x14ac:dyDescent="0.3">
      <c r="A293" s="95">
        <v>45062</v>
      </c>
      <c r="B293" s="96">
        <v>0.52223379629629629</v>
      </c>
      <c r="C293" s="2">
        <v>4.58</v>
      </c>
      <c r="D293" s="2">
        <v>3.53</v>
      </c>
      <c r="E293" s="2">
        <v>3.28</v>
      </c>
      <c r="F293" s="2">
        <v>-0.3</v>
      </c>
      <c r="G293" s="119">
        <v>12.49</v>
      </c>
      <c r="H293" s="2">
        <v>24.24</v>
      </c>
      <c r="I293" s="2">
        <v>43.44</v>
      </c>
      <c r="J293" s="2">
        <v>1.35</v>
      </c>
      <c r="K293" s="2">
        <v>1.4999999999999999E-2</v>
      </c>
      <c r="L293" s="165">
        <f t="shared" si="3"/>
        <v>7.5293560000000035</v>
      </c>
    </row>
    <row r="294" spans="1:14" x14ac:dyDescent="0.3">
      <c r="A294" s="95">
        <v>45062</v>
      </c>
      <c r="B294" s="96">
        <v>0.52292824074074074</v>
      </c>
      <c r="C294" s="2">
        <v>0.87</v>
      </c>
      <c r="D294" s="2">
        <v>3.53</v>
      </c>
      <c r="E294" s="2">
        <v>3.28</v>
      </c>
      <c r="F294" s="2">
        <v>-0.45</v>
      </c>
      <c r="G294" s="119">
        <v>12.71</v>
      </c>
      <c r="H294" s="2">
        <v>24.24</v>
      </c>
      <c r="I294" s="2">
        <v>46.25</v>
      </c>
      <c r="J294" s="2">
        <v>1.35</v>
      </c>
      <c r="K294" s="2">
        <v>0.01</v>
      </c>
      <c r="L294" s="165">
        <f t="shared" si="3"/>
        <v>5.0192060000000041</v>
      </c>
    </row>
    <row r="295" spans="1:14" x14ac:dyDescent="0.3">
      <c r="A295" s="95">
        <v>45062</v>
      </c>
      <c r="B295" s="96">
        <v>0.52362268518518518</v>
      </c>
      <c r="C295" s="2">
        <v>-0.77</v>
      </c>
      <c r="D295" s="2">
        <v>3.53</v>
      </c>
      <c r="E295" s="2">
        <v>3.28</v>
      </c>
      <c r="F295" s="2">
        <v>-0.49</v>
      </c>
      <c r="G295" s="119">
        <v>12.55</v>
      </c>
      <c r="H295" s="2">
        <v>24.24</v>
      </c>
      <c r="I295" s="2">
        <v>47.07</v>
      </c>
      <c r="J295" s="2">
        <v>1.35</v>
      </c>
      <c r="K295" s="2">
        <v>7.0000000000000001E-3</v>
      </c>
      <c r="L295" s="165">
        <f t="shared" si="3"/>
        <v>3.5131160000000037</v>
      </c>
    </row>
    <row r="296" spans="1:14" x14ac:dyDescent="0.3">
      <c r="A296" s="95">
        <v>45062</v>
      </c>
      <c r="B296" s="96">
        <v>0.52431712962962962</v>
      </c>
      <c r="C296" s="2">
        <v>-1.74</v>
      </c>
      <c r="D296" s="2">
        <v>3.53</v>
      </c>
      <c r="E296" s="2">
        <v>3.28</v>
      </c>
      <c r="F296" s="2">
        <v>-0.48</v>
      </c>
      <c r="G296" s="119">
        <v>12.55</v>
      </c>
      <c r="H296" s="2">
        <v>24.24</v>
      </c>
      <c r="I296" s="2">
        <v>45.81</v>
      </c>
      <c r="J296" s="2">
        <v>1.35</v>
      </c>
      <c r="K296" s="2">
        <v>5.0000000000000001E-3</v>
      </c>
      <c r="L296" s="165">
        <f t="shared" si="3"/>
        <v>2.5090560000000011</v>
      </c>
    </row>
    <row r="297" spans="1:14" x14ac:dyDescent="0.3">
      <c r="A297" s="95">
        <v>45062</v>
      </c>
      <c r="B297" s="96">
        <v>0.52501157407407406</v>
      </c>
      <c r="C297" s="2">
        <v>-2.16</v>
      </c>
      <c r="D297" s="2">
        <v>3.53</v>
      </c>
      <c r="E297" s="2">
        <v>3.28</v>
      </c>
      <c r="F297" s="2">
        <v>-0.49</v>
      </c>
      <c r="G297" s="119">
        <v>12.55</v>
      </c>
      <c r="H297" s="2">
        <v>24.25</v>
      </c>
      <c r="I297" s="2">
        <v>45.08</v>
      </c>
      <c r="J297" s="2">
        <v>1.35</v>
      </c>
      <c r="K297" s="2">
        <v>5.0000000000000001E-3</v>
      </c>
      <c r="L297" s="165">
        <f t="shared" si="3"/>
        <v>2.5090560000000011</v>
      </c>
    </row>
    <row r="298" spans="1:14" x14ac:dyDescent="0.3">
      <c r="A298" s="95">
        <v>45062</v>
      </c>
      <c r="B298" s="96">
        <v>0.5257060185185185</v>
      </c>
      <c r="C298" s="2">
        <v>-2.35</v>
      </c>
      <c r="D298" s="2">
        <v>3.53</v>
      </c>
      <c r="E298" s="2">
        <v>3.28</v>
      </c>
      <c r="F298" s="2">
        <v>-0.51</v>
      </c>
      <c r="G298" s="119">
        <v>12.56</v>
      </c>
      <c r="H298" s="2">
        <v>24.25</v>
      </c>
      <c r="I298" s="2">
        <v>44.81</v>
      </c>
      <c r="J298" s="2">
        <v>1.35</v>
      </c>
      <c r="K298" s="2">
        <v>4.0000000000000001E-3</v>
      </c>
      <c r="L298" s="165">
        <f t="shared" si="3"/>
        <v>2.0070260000000033</v>
      </c>
    </row>
    <row r="299" spans="1:14" x14ac:dyDescent="0.3">
      <c r="A299" s="95">
        <v>45062</v>
      </c>
      <c r="B299" s="96">
        <v>0.52640046296296295</v>
      </c>
      <c r="C299" s="2">
        <v>-2.2799999999999998</v>
      </c>
      <c r="D299" s="2">
        <v>3.53</v>
      </c>
      <c r="E299" s="2">
        <v>3.28</v>
      </c>
      <c r="F299" s="2">
        <v>-0.52</v>
      </c>
      <c r="G299" s="119">
        <v>12.52</v>
      </c>
      <c r="H299" s="2">
        <v>24.25</v>
      </c>
      <c r="I299" s="2">
        <v>44.73</v>
      </c>
      <c r="J299" s="2">
        <v>1.35</v>
      </c>
      <c r="K299" s="2">
        <v>4.0000000000000001E-3</v>
      </c>
      <c r="L299" s="165">
        <f t="shared" si="3"/>
        <v>2.0070260000000033</v>
      </c>
    </row>
    <row r="300" spans="1:14" x14ac:dyDescent="0.3">
      <c r="G300" s="119"/>
    </row>
    <row r="301" spans="1:14" ht="46.8" x14ac:dyDescent="0.3">
      <c r="A301" s="2" t="str">
        <f>A11</f>
        <v>Date</v>
      </c>
      <c r="C301" s="120" t="str">
        <f>C11</f>
        <v>Conc. [PPM]</v>
      </c>
      <c r="D301" s="120" t="str">
        <f>D11</f>
        <v>Inlet Flow [LPM]</v>
      </c>
      <c r="E301" s="120" t="str">
        <f t="shared" ref="E301:L301" si="4">E11</f>
        <v>Exhaust Flow [LPM]</v>
      </c>
      <c r="F301" s="120" t="str">
        <f t="shared" si="4"/>
        <v>TA Low Flow [ml/min]</v>
      </c>
      <c r="G301" s="121" t="str">
        <f t="shared" si="4"/>
        <v>TA High Flow [ml/min]</v>
      </c>
      <c r="H301" s="120" t="str">
        <f t="shared" si="4"/>
        <v>Temperature [C]</v>
      </c>
      <c r="I301" s="120" t="str">
        <f t="shared" si="4"/>
        <v>Humidity [%]</v>
      </c>
      <c r="J301" s="120" t="str">
        <f t="shared" si="4"/>
        <v>DHS Carrier  [LPM]</v>
      </c>
      <c r="K301" s="120" t="str">
        <f t="shared" si="4"/>
        <v>IR Volt Out [AU]</v>
      </c>
      <c r="L301" s="120" t="str">
        <f t="shared" si="4"/>
        <v>Piecewise Conc. [PPM]</v>
      </c>
    </row>
    <row r="302" spans="1:14" x14ac:dyDescent="0.3">
      <c r="A302" s="95">
        <f>A12</f>
        <v>45062</v>
      </c>
      <c r="B302" s="2" t="s">
        <v>1</v>
      </c>
      <c r="C302" s="92">
        <f t="shared" ref="C302:K302" si="5">AVERAGE(C51:C291)</f>
        <v>14.354024896265557</v>
      </c>
      <c r="D302" s="92">
        <f t="shared" si="5"/>
        <v>3.5295435684647121</v>
      </c>
      <c r="E302" s="92">
        <f t="shared" si="5"/>
        <v>3.279999999999982</v>
      </c>
      <c r="F302" s="92">
        <f t="shared" si="5"/>
        <v>104.49962655601655</v>
      </c>
      <c r="G302" s="122">
        <f t="shared" si="5"/>
        <v>12.410082987551865</v>
      </c>
      <c r="H302" s="92">
        <f t="shared" si="5"/>
        <v>24.228879668049672</v>
      </c>
      <c r="I302" s="92">
        <f t="shared" si="5"/>
        <v>46.917925311203327</v>
      </c>
      <c r="J302" s="92">
        <f t="shared" si="5"/>
        <v>1.3500000000000016</v>
      </c>
      <c r="K302" s="92">
        <f t="shared" si="5"/>
        <v>3.0298755186721951E-2</v>
      </c>
      <c r="L302" s="123">
        <f>AVERAGE(L51:L291)</f>
        <v>15.209790066390035</v>
      </c>
    </row>
    <row r="303" spans="1:14" x14ac:dyDescent="0.3">
      <c r="B303" s="2" t="s">
        <v>79</v>
      </c>
      <c r="C303" s="92">
        <f t="shared" ref="C303:K303" si="6">STDEV(C51:C291)</f>
        <v>3.4044445189650494</v>
      </c>
      <c r="D303" s="92">
        <f t="shared" si="6"/>
        <v>2.091443412176033E-3</v>
      </c>
      <c r="E303" s="92">
        <f t="shared" si="6"/>
        <v>1.7800537358848836E-14</v>
      </c>
      <c r="F303" s="92">
        <f t="shared" si="6"/>
        <v>0.98909989887700844</v>
      </c>
      <c r="G303" s="122">
        <f t="shared" si="6"/>
        <v>9.9995798666930771E-2</v>
      </c>
      <c r="H303" s="92">
        <f t="shared" si="6"/>
        <v>3.6366050466829274E-2</v>
      </c>
      <c r="I303" s="92">
        <f t="shared" si="6"/>
        <v>3.6664463736791526</v>
      </c>
      <c r="J303" s="92">
        <f t="shared" si="6"/>
        <v>1.5575470188992732E-15</v>
      </c>
      <c r="K303" s="92">
        <f t="shared" si="6"/>
        <v>5.0853095720893365E-3</v>
      </c>
      <c r="L303" s="123">
        <f>STDEV(L51:L291)</f>
        <v>2.5529779644760784</v>
      </c>
    </row>
    <row r="305" spans="1:1" x14ac:dyDescent="0.3">
      <c r="A305" s="2" t="s">
        <v>186</v>
      </c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8761CD-4DD1-4AF5-B1DD-D3BC3F23E6EB}">
  <dimension ref="A1:L303"/>
  <sheetViews>
    <sheetView workbookViewId="0">
      <pane ySplit="11" topLeftCell="A291" activePane="bottomLeft" state="frozen"/>
      <selection pane="bottomLeft" activeCell="E302" sqref="E302"/>
    </sheetView>
  </sheetViews>
  <sheetFormatPr defaultColWidth="9.109375" defaultRowHeight="15.6" x14ac:dyDescent="0.3"/>
  <cols>
    <col min="1" max="1" width="10.6640625" style="2" bestFit="1" customWidth="1"/>
    <col min="2" max="2" width="9.33203125" style="2" bestFit="1" customWidth="1"/>
    <col min="3" max="5" width="12.6640625" style="2" customWidth="1"/>
    <col min="6" max="6" width="10.6640625" style="2" customWidth="1"/>
    <col min="7" max="16384" width="9.109375" style="2"/>
  </cols>
  <sheetData>
    <row r="1" spans="1:6" x14ac:dyDescent="0.3">
      <c r="A1" s="2" t="s">
        <v>58</v>
      </c>
    </row>
    <row r="2" spans="1:6" x14ac:dyDescent="0.3">
      <c r="A2" s="2" t="s">
        <v>180</v>
      </c>
    </row>
    <row r="3" spans="1:6" x14ac:dyDescent="0.3">
      <c r="A3" s="2" t="s">
        <v>189</v>
      </c>
      <c r="D3" s="2" t="s">
        <v>190</v>
      </c>
    </row>
    <row r="4" spans="1:6" x14ac:dyDescent="0.3">
      <c r="A4" s="2" t="s">
        <v>62</v>
      </c>
    </row>
    <row r="5" spans="1:6" x14ac:dyDescent="0.3">
      <c r="A5" s="2" t="s">
        <v>63</v>
      </c>
    </row>
    <row r="6" spans="1:6" x14ac:dyDescent="0.3">
      <c r="A6" s="2" t="s">
        <v>123</v>
      </c>
    </row>
    <row r="8" spans="1:6" x14ac:dyDescent="0.3">
      <c r="A8" s="2" t="s">
        <v>187</v>
      </c>
    </row>
    <row r="9" spans="1:6" x14ac:dyDescent="0.3">
      <c r="A9" s="2" t="s">
        <v>184</v>
      </c>
    </row>
    <row r="10" spans="1:6" x14ac:dyDescent="0.3">
      <c r="A10" s="236" t="s">
        <v>191</v>
      </c>
      <c r="B10" s="236"/>
      <c r="C10" s="236"/>
      <c r="D10" s="236"/>
      <c r="E10" s="236"/>
      <c r="F10" s="236"/>
    </row>
    <row r="11" spans="1:6" ht="30" customHeight="1" x14ac:dyDescent="0.3">
      <c r="A11" s="2" t="s">
        <v>0</v>
      </c>
      <c r="B11" s="94" t="s">
        <v>67</v>
      </c>
      <c r="C11" s="94" t="s">
        <v>70</v>
      </c>
      <c r="D11" s="94" t="s">
        <v>69</v>
      </c>
      <c r="E11" s="94" t="s">
        <v>73</v>
      </c>
      <c r="F11" s="94" t="s">
        <v>74</v>
      </c>
    </row>
    <row r="12" spans="1:6" x14ac:dyDescent="0.3">
      <c r="A12" s="95">
        <v>45062</v>
      </c>
      <c r="B12" s="96">
        <v>0.32709490740740738</v>
      </c>
      <c r="C12" s="2">
        <v>3.25</v>
      </c>
      <c r="D12" s="2">
        <v>3.72</v>
      </c>
      <c r="E12" s="2">
        <v>24.12</v>
      </c>
      <c r="F12" s="2">
        <v>41.86</v>
      </c>
    </row>
    <row r="13" spans="1:6" x14ac:dyDescent="0.3">
      <c r="A13" s="95">
        <v>45062</v>
      </c>
      <c r="B13" s="96">
        <v>0.32778935185185182</v>
      </c>
      <c r="C13" s="2">
        <v>3.25</v>
      </c>
      <c r="D13" s="2">
        <v>3.72</v>
      </c>
      <c r="E13" s="2">
        <v>24.12</v>
      </c>
      <c r="F13" s="2">
        <v>41.73</v>
      </c>
    </row>
    <row r="14" spans="1:6" x14ac:dyDescent="0.3">
      <c r="A14" s="95">
        <v>45062</v>
      </c>
      <c r="B14" s="96">
        <v>0.32848379629629632</v>
      </c>
      <c r="C14" s="2">
        <v>3.25</v>
      </c>
      <c r="D14" s="2">
        <v>3.72</v>
      </c>
      <c r="E14" s="2">
        <v>24.12</v>
      </c>
      <c r="F14" s="2">
        <v>41.79</v>
      </c>
    </row>
    <row r="15" spans="1:6" x14ac:dyDescent="0.3">
      <c r="A15" s="95">
        <v>45062</v>
      </c>
      <c r="B15" s="96">
        <v>0.3291782407407407</v>
      </c>
      <c r="C15" s="2">
        <v>3.25</v>
      </c>
      <c r="D15" s="2">
        <v>3.72</v>
      </c>
      <c r="E15" s="2">
        <v>24.11</v>
      </c>
      <c r="F15" s="2">
        <v>41.73</v>
      </c>
    </row>
    <row r="16" spans="1:6" x14ac:dyDescent="0.3">
      <c r="A16" s="95">
        <v>45062</v>
      </c>
      <c r="B16" s="96">
        <v>0.3298726851851852</v>
      </c>
      <c r="C16" s="2">
        <v>3.25</v>
      </c>
      <c r="D16" s="2">
        <v>3.72</v>
      </c>
      <c r="E16" s="2">
        <v>24.12</v>
      </c>
      <c r="F16" s="2">
        <v>41.74</v>
      </c>
    </row>
    <row r="17" spans="1:6" x14ac:dyDescent="0.3">
      <c r="A17" s="95">
        <v>45062</v>
      </c>
      <c r="B17" s="96">
        <v>0.33056712962962964</v>
      </c>
      <c r="C17" s="2">
        <v>3.25</v>
      </c>
      <c r="D17" s="2">
        <v>3.72</v>
      </c>
      <c r="E17" s="2">
        <v>24.12</v>
      </c>
      <c r="F17" s="2">
        <v>41.78</v>
      </c>
    </row>
    <row r="18" spans="1:6" x14ac:dyDescent="0.3">
      <c r="A18" s="95">
        <v>45062</v>
      </c>
      <c r="B18" s="96">
        <v>0.33126157407407408</v>
      </c>
      <c r="C18" s="2">
        <v>3.25</v>
      </c>
      <c r="D18" s="2">
        <v>3.72</v>
      </c>
      <c r="E18" s="2">
        <v>24.12</v>
      </c>
      <c r="F18" s="2">
        <v>41.79</v>
      </c>
    </row>
    <row r="19" spans="1:6" x14ac:dyDescent="0.3">
      <c r="A19" s="95">
        <v>45062</v>
      </c>
      <c r="B19" s="96">
        <v>0.33195601851851853</v>
      </c>
      <c r="C19" s="2">
        <v>3.25</v>
      </c>
      <c r="D19" s="2">
        <v>3.72</v>
      </c>
      <c r="E19" s="2">
        <v>24.12</v>
      </c>
      <c r="F19" s="2">
        <v>41.82</v>
      </c>
    </row>
    <row r="20" spans="1:6" x14ac:dyDescent="0.3">
      <c r="A20" s="95">
        <v>45062</v>
      </c>
      <c r="B20" s="96">
        <v>0.33265046296296297</v>
      </c>
      <c r="C20" s="2">
        <v>3.25</v>
      </c>
      <c r="D20" s="2">
        <v>3.72</v>
      </c>
      <c r="E20" s="2">
        <v>24.12</v>
      </c>
      <c r="F20" s="2">
        <v>41.82</v>
      </c>
    </row>
    <row r="21" spans="1:6" x14ac:dyDescent="0.3">
      <c r="A21" s="95">
        <v>45062</v>
      </c>
      <c r="B21" s="96">
        <v>0.33334490740740735</v>
      </c>
      <c r="C21" s="2">
        <v>3.25</v>
      </c>
      <c r="D21" s="2">
        <v>3.72</v>
      </c>
      <c r="E21" s="2">
        <v>24.12</v>
      </c>
      <c r="F21" s="2">
        <v>41.9</v>
      </c>
    </row>
    <row r="22" spans="1:6" x14ac:dyDescent="0.3">
      <c r="A22" s="95">
        <v>45062</v>
      </c>
      <c r="B22" s="96">
        <v>0.33403935185185185</v>
      </c>
      <c r="C22" s="2">
        <v>3.25</v>
      </c>
      <c r="D22" s="2">
        <v>3.72</v>
      </c>
      <c r="E22" s="2">
        <v>24.11</v>
      </c>
      <c r="F22" s="2">
        <v>41.93</v>
      </c>
    </row>
    <row r="23" spans="1:6" x14ac:dyDescent="0.3">
      <c r="A23" s="95">
        <v>45062</v>
      </c>
      <c r="B23" s="96">
        <v>0.33473379629629635</v>
      </c>
      <c r="C23" s="2">
        <v>3.25</v>
      </c>
      <c r="D23" s="2">
        <v>3.72</v>
      </c>
      <c r="E23" s="2">
        <v>24.11</v>
      </c>
      <c r="F23" s="2">
        <v>41.91</v>
      </c>
    </row>
    <row r="24" spans="1:6" x14ac:dyDescent="0.3">
      <c r="A24" s="95">
        <v>45062</v>
      </c>
      <c r="B24" s="96">
        <v>0.33542824074074074</v>
      </c>
      <c r="C24" s="2">
        <v>3.25</v>
      </c>
      <c r="D24" s="2">
        <v>3.72</v>
      </c>
      <c r="E24" s="2">
        <v>24.11</v>
      </c>
      <c r="F24" s="2">
        <v>41.92</v>
      </c>
    </row>
    <row r="25" spans="1:6" x14ac:dyDescent="0.3">
      <c r="A25" s="95">
        <v>45062</v>
      </c>
      <c r="B25" s="96">
        <v>0.33612268518518523</v>
      </c>
      <c r="C25" s="2">
        <v>3.25</v>
      </c>
      <c r="D25" s="2">
        <v>3.72</v>
      </c>
      <c r="E25" s="2">
        <v>24.11</v>
      </c>
      <c r="F25" s="2">
        <v>41.9</v>
      </c>
    </row>
    <row r="26" spans="1:6" x14ac:dyDescent="0.3">
      <c r="A26" s="95">
        <v>45062</v>
      </c>
      <c r="B26" s="96">
        <v>0.33681712962962962</v>
      </c>
      <c r="C26" s="2">
        <v>3.25</v>
      </c>
      <c r="D26" s="2">
        <v>3.72</v>
      </c>
      <c r="E26" s="2">
        <v>24.11</v>
      </c>
      <c r="F26" s="2">
        <v>41.96</v>
      </c>
    </row>
    <row r="27" spans="1:6" x14ac:dyDescent="0.3">
      <c r="A27" s="95">
        <v>45062</v>
      </c>
      <c r="B27" s="96">
        <v>0.33751157407407412</v>
      </c>
      <c r="C27" s="2">
        <v>3.25</v>
      </c>
      <c r="D27" s="2">
        <v>3.72</v>
      </c>
      <c r="E27" s="2">
        <v>24.12</v>
      </c>
      <c r="F27" s="2">
        <v>42.04</v>
      </c>
    </row>
    <row r="28" spans="1:6" x14ac:dyDescent="0.3">
      <c r="A28" s="95">
        <v>45062</v>
      </c>
      <c r="B28" s="96">
        <v>0.3382060185185185</v>
      </c>
      <c r="C28" s="2">
        <v>3.25</v>
      </c>
      <c r="D28" s="2">
        <v>3.72</v>
      </c>
      <c r="E28" s="2">
        <v>24.13</v>
      </c>
      <c r="F28" s="2">
        <v>42.02</v>
      </c>
    </row>
    <row r="29" spans="1:6" x14ac:dyDescent="0.3">
      <c r="A29" s="95">
        <v>45062</v>
      </c>
      <c r="B29" s="96">
        <v>0.338900462962963</v>
      </c>
      <c r="C29" s="2">
        <v>3.25</v>
      </c>
      <c r="D29" s="2">
        <v>3.72</v>
      </c>
      <c r="E29" s="2">
        <v>24.13</v>
      </c>
      <c r="F29" s="2">
        <v>42.06</v>
      </c>
    </row>
    <row r="30" spans="1:6" x14ac:dyDescent="0.3">
      <c r="A30" s="95">
        <v>45062</v>
      </c>
      <c r="B30" s="96">
        <v>0.33959490740740739</v>
      </c>
      <c r="C30" s="2">
        <v>3.25</v>
      </c>
      <c r="D30" s="2">
        <v>3.72</v>
      </c>
      <c r="E30" s="2">
        <v>24.14</v>
      </c>
      <c r="F30" s="2">
        <v>42.07</v>
      </c>
    </row>
    <row r="31" spans="1:6" x14ac:dyDescent="0.3">
      <c r="A31" s="95">
        <v>45062</v>
      </c>
      <c r="B31" s="96">
        <v>0.34028935185185188</v>
      </c>
      <c r="C31" s="2">
        <v>3.25</v>
      </c>
      <c r="D31" s="2">
        <v>3.72</v>
      </c>
      <c r="E31" s="2">
        <v>24.13</v>
      </c>
      <c r="F31" s="2">
        <v>42.05</v>
      </c>
    </row>
    <row r="32" spans="1:6" x14ac:dyDescent="0.3">
      <c r="A32" s="95">
        <v>45062</v>
      </c>
      <c r="B32" s="96">
        <v>0.34098379629629627</v>
      </c>
      <c r="C32" s="2">
        <v>3.25</v>
      </c>
      <c r="D32" s="2">
        <v>3.72</v>
      </c>
      <c r="E32" s="2">
        <v>24.14</v>
      </c>
      <c r="F32" s="2">
        <v>42.09</v>
      </c>
    </row>
    <row r="33" spans="1:6" x14ac:dyDescent="0.3">
      <c r="A33" s="95">
        <v>45062</v>
      </c>
      <c r="B33" s="96">
        <v>0.34167824074074077</v>
      </c>
      <c r="C33" s="2">
        <v>3.25</v>
      </c>
      <c r="D33" s="2">
        <v>3.72</v>
      </c>
      <c r="E33" s="2">
        <v>24.16</v>
      </c>
      <c r="F33" s="2">
        <v>42.03</v>
      </c>
    </row>
    <row r="34" spans="1:6" x14ac:dyDescent="0.3">
      <c r="A34" s="95">
        <v>45062</v>
      </c>
      <c r="B34" s="96">
        <v>0.34237268518518515</v>
      </c>
      <c r="C34" s="2">
        <v>3.25</v>
      </c>
      <c r="D34" s="2">
        <v>3.72</v>
      </c>
      <c r="E34" s="2">
        <v>24.19</v>
      </c>
      <c r="F34" s="2">
        <v>42.01</v>
      </c>
    </row>
    <row r="35" spans="1:6" x14ac:dyDescent="0.3">
      <c r="A35" s="95">
        <v>45062</v>
      </c>
      <c r="B35" s="96">
        <v>0.34306712962962965</v>
      </c>
      <c r="C35" s="2">
        <v>3.25</v>
      </c>
      <c r="D35" s="2">
        <v>3.72</v>
      </c>
      <c r="E35" s="2">
        <v>24.29</v>
      </c>
      <c r="F35" s="2">
        <v>41.99</v>
      </c>
    </row>
    <row r="36" spans="1:6" x14ac:dyDescent="0.3">
      <c r="A36" s="95">
        <v>45062</v>
      </c>
      <c r="B36" s="96">
        <v>0.34376157407407404</v>
      </c>
      <c r="C36" s="2">
        <v>3.25</v>
      </c>
      <c r="D36" s="2">
        <v>3.72</v>
      </c>
      <c r="E36" s="2">
        <v>24.33</v>
      </c>
      <c r="F36" s="2">
        <v>42.06</v>
      </c>
    </row>
    <row r="37" spans="1:6" x14ac:dyDescent="0.3">
      <c r="A37" s="95">
        <v>45062</v>
      </c>
      <c r="B37" s="96">
        <v>0.34445601851851854</v>
      </c>
      <c r="C37" s="2">
        <v>3.25</v>
      </c>
      <c r="D37" s="2">
        <v>3.72</v>
      </c>
      <c r="E37" s="2">
        <v>24.31</v>
      </c>
      <c r="F37" s="2">
        <v>42.23</v>
      </c>
    </row>
    <row r="38" spans="1:6" x14ac:dyDescent="0.3">
      <c r="A38" s="95">
        <v>45062</v>
      </c>
      <c r="B38" s="96">
        <v>0.34515046296296298</v>
      </c>
      <c r="C38" s="2">
        <v>3.25</v>
      </c>
      <c r="D38" s="2">
        <v>3.72</v>
      </c>
      <c r="E38" s="2">
        <v>24.32</v>
      </c>
      <c r="F38" s="2">
        <v>42.44</v>
      </c>
    </row>
    <row r="39" spans="1:6" x14ac:dyDescent="0.3">
      <c r="A39" s="95">
        <v>45062</v>
      </c>
      <c r="B39" s="96">
        <v>0.34584490740740742</v>
      </c>
      <c r="C39" s="2">
        <v>3.25</v>
      </c>
      <c r="D39" s="2">
        <v>3.72</v>
      </c>
      <c r="E39" s="2">
        <v>24.32</v>
      </c>
      <c r="F39" s="2">
        <v>42.6</v>
      </c>
    </row>
    <row r="40" spans="1:6" x14ac:dyDescent="0.3">
      <c r="A40" s="95">
        <v>45062</v>
      </c>
      <c r="B40" s="96">
        <v>0.34653935185185186</v>
      </c>
      <c r="C40" s="2">
        <v>3.25</v>
      </c>
      <c r="D40" s="2">
        <v>3.72</v>
      </c>
      <c r="E40" s="2">
        <v>24.33</v>
      </c>
      <c r="F40" s="2">
        <v>42.66</v>
      </c>
    </row>
    <row r="41" spans="1:6" x14ac:dyDescent="0.3">
      <c r="A41" s="95">
        <v>45062</v>
      </c>
      <c r="B41" s="96">
        <v>0.3472337962962963</v>
      </c>
      <c r="C41" s="2">
        <v>3.25</v>
      </c>
      <c r="D41" s="2">
        <v>3.72</v>
      </c>
      <c r="E41" s="2">
        <v>24.31</v>
      </c>
      <c r="F41" s="2">
        <v>42.93</v>
      </c>
    </row>
    <row r="42" spans="1:6" x14ac:dyDescent="0.3">
      <c r="A42" s="95">
        <v>45062</v>
      </c>
      <c r="B42" s="96">
        <v>0.34792824074074075</v>
      </c>
      <c r="C42" s="2">
        <v>3.25</v>
      </c>
      <c r="D42" s="2">
        <v>3.72</v>
      </c>
      <c r="E42" s="2">
        <v>24.31</v>
      </c>
      <c r="F42" s="2">
        <v>43.13</v>
      </c>
    </row>
    <row r="43" spans="1:6" x14ac:dyDescent="0.3">
      <c r="A43" s="95">
        <v>45062</v>
      </c>
      <c r="B43" s="96">
        <v>0.34862268518518519</v>
      </c>
      <c r="C43" s="2">
        <v>3.25</v>
      </c>
      <c r="D43" s="2">
        <v>3.72</v>
      </c>
      <c r="E43" s="2">
        <v>24.28</v>
      </c>
      <c r="F43" s="2">
        <v>43.23</v>
      </c>
    </row>
    <row r="44" spans="1:6" x14ac:dyDescent="0.3">
      <c r="A44" s="95">
        <v>45062</v>
      </c>
      <c r="B44" s="96">
        <v>0.34931712962962963</v>
      </c>
      <c r="C44" s="2">
        <v>3.25</v>
      </c>
      <c r="D44" s="2">
        <v>3.72</v>
      </c>
      <c r="E44" s="2">
        <v>24.27</v>
      </c>
      <c r="F44" s="2">
        <v>43.35</v>
      </c>
    </row>
    <row r="45" spans="1:6" x14ac:dyDescent="0.3">
      <c r="A45" s="95">
        <v>45062</v>
      </c>
      <c r="B45" s="96">
        <v>0.35001157407407407</v>
      </c>
      <c r="C45" s="2">
        <v>3.25</v>
      </c>
      <c r="D45" s="2">
        <v>3.72</v>
      </c>
      <c r="E45" s="2">
        <v>24.34</v>
      </c>
      <c r="F45" s="2">
        <v>43.3</v>
      </c>
    </row>
    <row r="46" spans="1:6" x14ac:dyDescent="0.3">
      <c r="A46" s="95">
        <v>45062</v>
      </c>
      <c r="B46" s="96">
        <v>0.35070601851851851</v>
      </c>
      <c r="C46" s="2">
        <v>3.25</v>
      </c>
      <c r="D46" s="2">
        <v>3.72</v>
      </c>
      <c r="E46" s="2">
        <v>24.36</v>
      </c>
      <c r="F46" s="2">
        <v>43.12</v>
      </c>
    </row>
    <row r="47" spans="1:6" x14ac:dyDescent="0.3">
      <c r="A47" s="95">
        <v>45062</v>
      </c>
      <c r="B47" s="96">
        <v>0.35140046296296296</v>
      </c>
      <c r="C47" s="2">
        <v>3.25</v>
      </c>
      <c r="D47" s="2">
        <v>3.72</v>
      </c>
      <c r="E47" s="2">
        <v>24.4</v>
      </c>
      <c r="F47" s="2">
        <v>43.13</v>
      </c>
    </row>
    <row r="48" spans="1:6" x14ac:dyDescent="0.3">
      <c r="A48" s="95">
        <v>45062</v>
      </c>
      <c r="B48" s="96">
        <v>0.3520949074074074</v>
      </c>
      <c r="C48" s="2">
        <v>3.25</v>
      </c>
      <c r="D48" s="2">
        <v>3.72</v>
      </c>
      <c r="E48" s="2">
        <v>24.4</v>
      </c>
      <c r="F48" s="2">
        <v>43.2</v>
      </c>
    </row>
    <row r="49" spans="1:6" x14ac:dyDescent="0.3">
      <c r="A49" s="95">
        <v>45062</v>
      </c>
      <c r="B49" s="96">
        <v>0.35278935185185184</v>
      </c>
      <c r="C49" s="2">
        <v>3.25</v>
      </c>
      <c r="D49" s="2">
        <v>3.72</v>
      </c>
      <c r="E49" s="2">
        <v>24.42</v>
      </c>
      <c r="F49" s="2">
        <v>43.3</v>
      </c>
    </row>
    <row r="50" spans="1:6" x14ac:dyDescent="0.3">
      <c r="A50" s="95">
        <v>45062</v>
      </c>
      <c r="B50" s="96">
        <v>0.35348379629629628</v>
      </c>
      <c r="C50" s="2">
        <v>3.25</v>
      </c>
      <c r="D50" s="2">
        <v>3.72</v>
      </c>
      <c r="E50" s="2">
        <v>24.42</v>
      </c>
      <c r="F50" s="2">
        <v>43.2</v>
      </c>
    </row>
    <row r="51" spans="1:6" x14ac:dyDescent="0.3">
      <c r="A51" s="95">
        <v>45062</v>
      </c>
      <c r="B51" s="96">
        <v>0.35417824074074072</v>
      </c>
      <c r="C51" s="2">
        <v>3.25</v>
      </c>
      <c r="D51" s="2">
        <v>3.72</v>
      </c>
      <c r="E51" s="2">
        <v>24.42</v>
      </c>
      <c r="F51" s="2">
        <v>43.08</v>
      </c>
    </row>
    <row r="52" spans="1:6" x14ac:dyDescent="0.3">
      <c r="A52" s="95">
        <v>45062</v>
      </c>
      <c r="B52" s="96">
        <v>0.35487268518518517</v>
      </c>
      <c r="C52" s="2">
        <v>3.24</v>
      </c>
      <c r="D52" s="2">
        <v>3.72</v>
      </c>
      <c r="E52" s="2">
        <v>24.42</v>
      </c>
      <c r="F52" s="2">
        <v>43.03</v>
      </c>
    </row>
    <row r="53" spans="1:6" x14ac:dyDescent="0.3">
      <c r="A53" s="95">
        <v>45062</v>
      </c>
      <c r="B53" s="96">
        <v>0.35556712962962966</v>
      </c>
      <c r="C53" s="2">
        <v>3.25</v>
      </c>
      <c r="D53" s="2">
        <v>3.71</v>
      </c>
      <c r="E53" s="2">
        <v>24.42</v>
      </c>
      <c r="F53" s="2">
        <v>42.86</v>
      </c>
    </row>
    <row r="54" spans="1:6" x14ac:dyDescent="0.3">
      <c r="A54" s="95">
        <v>45062</v>
      </c>
      <c r="B54" s="96">
        <v>0.35626157407407405</v>
      </c>
      <c r="C54" s="2">
        <v>3.25</v>
      </c>
      <c r="D54" s="2">
        <v>3.72</v>
      </c>
      <c r="E54" s="2">
        <v>24.43</v>
      </c>
      <c r="F54" s="2">
        <v>42.84</v>
      </c>
    </row>
    <row r="55" spans="1:6" x14ac:dyDescent="0.3">
      <c r="A55" s="95">
        <v>45062</v>
      </c>
      <c r="B55" s="96">
        <v>0.35695601851851855</v>
      </c>
      <c r="C55" s="2">
        <v>3.25</v>
      </c>
      <c r="D55" s="2">
        <v>3.72</v>
      </c>
      <c r="E55" s="2">
        <v>24.47</v>
      </c>
      <c r="F55" s="2">
        <v>42.91</v>
      </c>
    </row>
    <row r="56" spans="1:6" x14ac:dyDescent="0.3">
      <c r="A56" s="95">
        <v>45062</v>
      </c>
      <c r="B56" s="96">
        <v>0.35765046296296293</v>
      </c>
      <c r="C56" s="2">
        <v>3.25</v>
      </c>
      <c r="D56" s="2">
        <v>3.71</v>
      </c>
      <c r="E56" s="2">
        <v>24.5</v>
      </c>
      <c r="F56" s="2">
        <v>42.95</v>
      </c>
    </row>
    <row r="57" spans="1:6" x14ac:dyDescent="0.3">
      <c r="A57" s="95">
        <v>45062</v>
      </c>
      <c r="B57" s="96">
        <v>0.35834490740740743</v>
      </c>
      <c r="C57" s="2">
        <v>3.25</v>
      </c>
      <c r="D57" s="2">
        <v>3.72</v>
      </c>
      <c r="E57" s="2">
        <v>24.51</v>
      </c>
      <c r="F57" s="2">
        <v>42.85</v>
      </c>
    </row>
    <row r="58" spans="1:6" x14ac:dyDescent="0.3">
      <c r="A58" s="95">
        <v>45062</v>
      </c>
      <c r="B58" s="96">
        <v>0.35903935185185182</v>
      </c>
      <c r="C58" s="2">
        <v>3.25</v>
      </c>
      <c r="D58" s="2">
        <v>3.71</v>
      </c>
      <c r="E58" s="2">
        <v>24.44</v>
      </c>
      <c r="F58" s="2">
        <v>42.93</v>
      </c>
    </row>
    <row r="59" spans="1:6" x14ac:dyDescent="0.3">
      <c r="A59" s="95">
        <v>45062</v>
      </c>
      <c r="B59" s="96">
        <v>0.35973379629629632</v>
      </c>
      <c r="C59" s="2">
        <v>3.25</v>
      </c>
      <c r="D59" s="2">
        <v>3.72</v>
      </c>
      <c r="E59" s="2">
        <v>24.43</v>
      </c>
      <c r="F59" s="2">
        <v>42.9</v>
      </c>
    </row>
    <row r="60" spans="1:6" x14ac:dyDescent="0.3">
      <c r="A60" s="95">
        <v>45062</v>
      </c>
      <c r="B60" s="96">
        <v>0.3604282407407407</v>
      </c>
      <c r="C60" s="2">
        <v>3.25</v>
      </c>
      <c r="D60" s="2">
        <v>3.71</v>
      </c>
      <c r="E60" s="2">
        <v>24.41</v>
      </c>
      <c r="F60" s="2">
        <v>43.05</v>
      </c>
    </row>
    <row r="61" spans="1:6" x14ac:dyDescent="0.3">
      <c r="A61" s="95">
        <v>45062</v>
      </c>
      <c r="B61" s="96">
        <v>0.3611226851851852</v>
      </c>
      <c r="C61" s="2">
        <v>3.25</v>
      </c>
      <c r="D61" s="2">
        <v>3.71</v>
      </c>
      <c r="E61" s="2">
        <v>24.4</v>
      </c>
      <c r="F61" s="2">
        <v>43.13</v>
      </c>
    </row>
    <row r="62" spans="1:6" x14ac:dyDescent="0.3">
      <c r="A62" s="95">
        <v>45062</v>
      </c>
      <c r="B62" s="96">
        <v>0.36181712962962959</v>
      </c>
      <c r="C62" s="2">
        <v>3.25</v>
      </c>
      <c r="D62" s="2">
        <v>3.72</v>
      </c>
      <c r="E62" s="2">
        <v>24.39</v>
      </c>
      <c r="F62" s="2">
        <v>43.14</v>
      </c>
    </row>
    <row r="63" spans="1:6" x14ac:dyDescent="0.3">
      <c r="A63" s="95">
        <v>45062</v>
      </c>
      <c r="B63" s="96">
        <v>0.36251157407407408</v>
      </c>
      <c r="C63" s="2">
        <v>3.25</v>
      </c>
      <c r="D63" s="2">
        <v>3.72</v>
      </c>
      <c r="E63" s="2">
        <v>24.31</v>
      </c>
      <c r="F63" s="2">
        <v>43.37</v>
      </c>
    </row>
    <row r="64" spans="1:6" x14ac:dyDescent="0.3">
      <c r="A64" s="95">
        <v>45062</v>
      </c>
      <c r="B64" s="96">
        <v>0.36320601851851847</v>
      </c>
      <c r="C64" s="2">
        <v>3.25</v>
      </c>
      <c r="D64" s="2">
        <v>3.72</v>
      </c>
      <c r="E64" s="2">
        <v>24.32</v>
      </c>
      <c r="F64" s="2">
        <v>43.45</v>
      </c>
    </row>
    <row r="65" spans="1:6" x14ac:dyDescent="0.3">
      <c r="A65" s="95">
        <v>45062</v>
      </c>
      <c r="B65" s="96">
        <v>0.36390046296296297</v>
      </c>
      <c r="C65" s="2">
        <v>3.25</v>
      </c>
      <c r="D65" s="2">
        <v>3.71</v>
      </c>
      <c r="E65" s="2">
        <v>24.34</v>
      </c>
      <c r="F65" s="2">
        <v>43.31</v>
      </c>
    </row>
    <row r="66" spans="1:6" x14ac:dyDescent="0.3">
      <c r="A66" s="95">
        <v>45062</v>
      </c>
      <c r="B66" s="96">
        <v>0.36459490740740735</v>
      </c>
      <c r="C66" s="2">
        <v>3.25</v>
      </c>
      <c r="D66" s="2">
        <v>3.72</v>
      </c>
      <c r="E66" s="2">
        <v>24.31</v>
      </c>
      <c r="F66" s="2">
        <v>43.24</v>
      </c>
    </row>
    <row r="67" spans="1:6" x14ac:dyDescent="0.3">
      <c r="A67" s="95">
        <v>45062</v>
      </c>
      <c r="B67" s="96">
        <v>0.36528935185185185</v>
      </c>
      <c r="C67" s="2">
        <v>3.25</v>
      </c>
      <c r="D67" s="2">
        <v>3.72</v>
      </c>
      <c r="E67" s="2">
        <v>24.39</v>
      </c>
      <c r="F67" s="2">
        <v>43.33</v>
      </c>
    </row>
    <row r="68" spans="1:6" x14ac:dyDescent="0.3">
      <c r="A68" s="95">
        <v>45062</v>
      </c>
      <c r="B68" s="96">
        <v>0.36598379629629635</v>
      </c>
      <c r="C68" s="2">
        <v>3.25</v>
      </c>
      <c r="D68" s="2">
        <v>3.72</v>
      </c>
      <c r="E68" s="2">
        <v>24.37</v>
      </c>
      <c r="F68" s="2">
        <v>43.56</v>
      </c>
    </row>
    <row r="69" spans="1:6" x14ac:dyDescent="0.3">
      <c r="A69" s="95">
        <v>45062</v>
      </c>
      <c r="B69" s="96">
        <v>0.36667824074074074</v>
      </c>
      <c r="C69" s="2">
        <v>3.25</v>
      </c>
      <c r="D69" s="2">
        <v>3.71</v>
      </c>
      <c r="E69" s="2">
        <v>24.33</v>
      </c>
      <c r="F69" s="2">
        <v>43.53</v>
      </c>
    </row>
    <row r="70" spans="1:6" x14ac:dyDescent="0.3">
      <c r="A70" s="95">
        <v>45062</v>
      </c>
      <c r="B70" s="96">
        <v>0.36737268518518523</v>
      </c>
      <c r="C70" s="2">
        <v>3.25</v>
      </c>
      <c r="D70" s="2">
        <v>3.72</v>
      </c>
      <c r="E70" s="2">
        <v>24.32</v>
      </c>
      <c r="F70" s="2">
        <v>43.45</v>
      </c>
    </row>
    <row r="71" spans="1:6" x14ac:dyDescent="0.3">
      <c r="A71" s="95">
        <v>45062</v>
      </c>
      <c r="B71" s="96">
        <v>0.36806712962962962</v>
      </c>
      <c r="C71" s="2">
        <v>3.25</v>
      </c>
      <c r="D71" s="2">
        <v>3.72</v>
      </c>
      <c r="E71" s="2">
        <v>24.31</v>
      </c>
      <c r="F71" s="2">
        <v>43.55</v>
      </c>
    </row>
    <row r="72" spans="1:6" x14ac:dyDescent="0.3">
      <c r="A72" s="95">
        <v>45062</v>
      </c>
      <c r="B72" s="96">
        <v>0.36876157407407412</v>
      </c>
      <c r="C72" s="2">
        <v>3.25</v>
      </c>
      <c r="D72" s="2">
        <v>3.72</v>
      </c>
      <c r="E72" s="2">
        <v>24.34</v>
      </c>
      <c r="F72" s="2">
        <v>43.68</v>
      </c>
    </row>
    <row r="73" spans="1:6" x14ac:dyDescent="0.3">
      <c r="A73" s="95">
        <v>45062</v>
      </c>
      <c r="B73" s="96">
        <v>0.3694560185185185</v>
      </c>
      <c r="C73" s="2">
        <v>3.25</v>
      </c>
      <c r="D73" s="2">
        <v>3.71</v>
      </c>
      <c r="E73" s="2">
        <v>24.35</v>
      </c>
      <c r="F73" s="2">
        <v>43.63</v>
      </c>
    </row>
    <row r="74" spans="1:6" x14ac:dyDescent="0.3">
      <c r="A74" s="95">
        <v>45062</v>
      </c>
      <c r="B74" s="96">
        <v>0.370150462962963</v>
      </c>
      <c r="C74" s="2">
        <v>3.25</v>
      </c>
      <c r="D74" s="2">
        <v>3.71</v>
      </c>
      <c r="E74" s="2">
        <v>24.36</v>
      </c>
      <c r="F74" s="2">
        <v>43.52</v>
      </c>
    </row>
    <row r="75" spans="1:6" x14ac:dyDescent="0.3">
      <c r="A75" s="95">
        <v>45062</v>
      </c>
      <c r="B75" s="96">
        <v>0.37084490740740739</v>
      </c>
      <c r="C75" s="2">
        <v>3.25</v>
      </c>
      <c r="D75" s="2">
        <v>3.71</v>
      </c>
      <c r="E75" s="2">
        <v>24.36</v>
      </c>
      <c r="F75" s="2">
        <v>43.56</v>
      </c>
    </row>
    <row r="76" spans="1:6" x14ac:dyDescent="0.3">
      <c r="A76" s="95">
        <v>45062</v>
      </c>
      <c r="B76" s="96">
        <v>0.37153935185185188</v>
      </c>
      <c r="C76" s="2">
        <v>3.25</v>
      </c>
      <c r="D76" s="2">
        <v>3.71</v>
      </c>
      <c r="E76" s="2">
        <v>24.32</v>
      </c>
      <c r="F76" s="2">
        <v>43.81</v>
      </c>
    </row>
    <row r="77" spans="1:6" x14ac:dyDescent="0.3">
      <c r="A77" s="95">
        <v>45062</v>
      </c>
      <c r="B77" s="96">
        <v>0.37223379629629627</v>
      </c>
      <c r="C77" s="2">
        <v>3.25</v>
      </c>
      <c r="D77" s="2">
        <v>3.72</v>
      </c>
      <c r="E77" s="2">
        <v>24.33</v>
      </c>
      <c r="F77" s="2">
        <v>43.83</v>
      </c>
    </row>
    <row r="78" spans="1:6" x14ac:dyDescent="0.3">
      <c r="A78" s="95">
        <v>45062</v>
      </c>
      <c r="B78" s="96">
        <v>0.37292824074074077</v>
      </c>
      <c r="C78" s="2">
        <v>3.25</v>
      </c>
      <c r="D78" s="2">
        <v>3.72</v>
      </c>
      <c r="E78" s="2">
        <v>24.34</v>
      </c>
      <c r="F78" s="2">
        <v>43.84</v>
      </c>
    </row>
    <row r="79" spans="1:6" x14ac:dyDescent="0.3">
      <c r="A79" s="95">
        <v>45062</v>
      </c>
      <c r="B79" s="96">
        <v>0.37362268518518515</v>
      </c>
      <c r="C79" s="2">
        <v>3.25</v>
      </c>
      <c r="D79" s="2">
        <v>3.72</v>
      </c>
      <c r="E79" s="2">
        <v>24.33</v>
      </c>
      <c r="F79" s="2">
        <v>43.93</v>
      </c>
    </row>
    <row r="80" spans="1:6" x14ac:dyDescent="0.3">
      <c r="A80" s="95">
        <v>45062</v>
      </c>
      <c r="B80" s="96">
        <v>0.37431712962962965</v>
      </c>
      <c r="C80" s="2">
        <v>3.25</v>
      </c>
      <c r="D80" s="2">
        <v>3.71</v>
      </c>
      <c r="E80" s="2">
        <v>24.35</v>
      </c>
      <c r="F80" s="2">
        <v>43.88</v>
      </c>
    </row>
    <row r="81" spans="1:6" x14ac:dyDescent="0.3">
      <c r="A81" s="95">
        <v>45062</v>
      </c>
      <c r="B81" s="96">
        <v>0.37501157407407404</v>
      </c>
      <c r="C81" s="2">
        <v>3.25</v>
      </c>
      <c r="D81" s="2">
        <v>3.71</v>
      </c>
      <c r="E81" s="2">
        <v>24.34</v>
      </c>
      <c r="F81" s="2">
        <v>43.89</v>
      </c>
    </row>
    <row r="82" spans="1:6" x14ac:dyDescent="0.3">
      <c r="A82" s="95">
        <v>45062</v>
      </c>
      <c r="B82" s="96">
        <v>0.37570601851851854</v>
      </c>
      <c r="C82" s="2">
        <v>3.25</v>
      </c>
      <c r="D82" s="2">
        <v>3.71</v>
      </c>
      <c r="E82" s="2">
        <v>24.36</v>
      </c>
      <c r="F82" s="2">
        <v>43.87</v>
      </c>
    </row>
    <row r="83" spans="1:6" x14ac:dyDescent="0.3">
      <c r="A83" s="95">
        <v>45062</v>
      </c>
      <c r="B83" s="96">
        <v>0.37640046296296298</v>
      </c>
      <c r="C83" s="2">
        <v>3.25</v>
      </c>
      <c r="D83" s="2">
        <v>3.72</v>
      </c>
      <c r="E83" s="2">
        <v>24.36</v>
      </c>
      <c r="F83" s="2">
        <v>43.82</v>
      </c>
    </row>
    <row r="84" spans="1:6" x14ac:dyDescent="0.3">
      <c r="A84" s="95">
        <v>45062</v>
      </c>
      <c r="B84" s="96">
        <v>0.37709490740740742</v>
      </c>
      <c r="C84" s="2">
        <v>3.25</v>
      </c>
      <c r="D84" s="2">
        <v>3.72</v>
      </c>
      <c r="E84" s="2">
        <v>24.4</v>
      </c>
      <c r="F84" s="2">
        <v>43.5</v>
      </c>
    </row>
    <row r="85" spans="1:6" x14ac:dyDescent="0.3">
      <c r="A85" s="95">
        <v>45062</v>
      </c>
      <c r="B85" s="96">
        <v>0.37778935185185186</v>
      </c>
      <c r="C85" s="2">
        <v>3.25</v>
      </c>
      <c r="D85" s="2">
        <v>3.71</v>
      </c>
      <c r="E85" s="2">
        <v>24.37</v>
      </c>
      <c r="F85" s="2">
        <v>43.24</v>
      </c>
    </row>
    <row r="86" spans="1:6" x14ac:dyDescent="0.3">
      <c r="A86" s="95">
        <v>45062</v>
      </c>
      <c r="B86" s="96">
        <v>0.3784837962962963</v>
      </c>
      <c r="C86" s="2">
        <v>3.25</v>
      </c>
      <c r="D86" s="2">
        <v>3.71</v>
      </c>
      <c r="E86" s="2">
        <v>24.4</v>
      </c>
      <c r="F86" s="2">
        <v>42.85</v>
      </c>
    </row>
    <row r="87" spans="1:6" x14ac:dyDescent="0.3">
      <c r="A87" s="95">
        <v>45062</v>
      </c>
      <c r="B87" s="96">
        <v>0.37917824074074075</v>
      </c>
      <c r="C87" s="2">
        <v>3.25</v>
      </c>
      <c r="D87" s="2">
        <v>3.72</v>
      </c>
      <c r="E87" s="2">
        <v>24.42</v>
      </c>
      <c r="F87" s="2">
        <v>42.47</v>
      </c>
    </row>
    <row r="88" spans="1:6" x14ac:dyDescent="0.3">
      <c r="A88" s="95">
        <v>45062</v>
      </c>
      <c r="B88" s="96">
        <v>0.37987268518518519</v>
      </c>
      <c r="C88" s="2">
        <v>3.25</v>
      </c>
      <c r="D88" s="2">
        <v>3.72</v>
      </c>
      <c r="E88" s="2">
        <v>24.43</v>
      </c>
      <c r="F88" s="2">
        <v>42.5</v>
      </c>
    </row>
    <row r="89" spans="1:6" x14ac:dyDescent="0.3">
      <c r="A89" s="95">
        <v>45062</v>
      </c>
      <c r="B89" s="96">
        <v>0.38056712962962963</v>
      </c>
      <c r="C89" s="2">
        <v>3.25</v>
      </c>
      <c r="D89" s="2">
        <v>3.72</v>
      </c>
      <c r="E89" s="2">
        <v>24.42</v>
      </c>
      <c r="F89" s="2">
        <v>42.43</v>
      </c>
    </row>
    <row r="90" spans="1:6" x14ac:dyDescent="0.3">
      <c r="A90" s="95">
        <v>45062</v>
      </c>
      <c r="B90" s="96">
        <v>0.38126157407407407</v>
      </c>
      <c r="C90" s="2">
        <v>3.25</v>
      </c>
      <c r="D90" s="2">
        <v>3.72</v>
      </c>
      <c r="E90" s="2">
        <v>24.42</v>
      </c>
      <c r="F90" s="2">
        <v>42.31</v>
      </c>
    </row>
    <row r="91" spans="1:6" x14ac:dyDescent="0.3">
      <c r="A91" s="95">
        <v>45062</v>
      </c>
      <c r="B91" s="96">
        <v>0.38195601851851851</v>
      </c>
      <c r="C91" s="2">
        <v>3.25</v>
      </c>
      <c r="D91" s="2">
        <v>3.72</v>
      </c>
      <c r="E91" s="2">
        <v>24.41</v>
      </c>
      <c r="F91" s="2">
        <v>42.15</v>
      </c>
    </row>
    <row r="92" spans="1:6" x14ac:dyDescent="0.3">
      <c r="A92" s="95">
        <v>45062</v>
      </c>
      <c r="B92" s="96">
        <v>0.38265046296296296</v>
      </c>
      <c r="C92" s="2">
        <v>3.25</v>
      </c>
      <c r="D92" s="2">
        <v>3.72</v>
      </c>
      <c r="E92" s="2">
        <v>24.42</v>
      </c>
      <c r="F92" s="2">
        <v>42.08</v>
      </c>
    </row>
    <row r="93" spans="1:6" x14ac:dyDescent="0.3">
      <c r="A93" s="95">
        <v>45062</v>
      </c>
      <c r="B93" s="96">
        <v>0.3833449074074074</v>
      </c>
      <c r="C93" s="2">
        <v>3.25</v>
      </c>
      <c r="D93" s="2">
        <v>3.72</v>
      </c>
      <c r="E93" s="2">
        <v>24.42</v>
      </c>
      <c r="F93" s="2">
        <v>42.11</v>
      </c>
    </row>
    <row r="94" spans="1:6" x14ac:dyDescent="0.3">
      <c r="A94" s="95">
        <v>45062</v>
      </c>
      <c r="B94" s="96">
        <v>0.38403935185185184</v>
      </c>
      <c r="C94" s="2">
        <v>3.25</v>
      </c>
      <c r="D94" s="2">
        <v>3.72</v>
      </c>
      <c r="E94" s="2">
        <v>24.41</v>
      </c>
      <c r="F94" s="2">
        <v>42.21</v>
      </c>
    </row>
    <row r="95" spans="1:6" x14ac:dyDescent="0.3">
      <c r="A95" s="95">
        <v>45062</v>
      </c>
      <c r="B95" s="96">
        <v>0.38473379629629628</v>
      </c>
      <c r="C95" s="2">
        <v>3.25</v>
      </c>
      <c r="D95" s="2">
        <v>3.72</v>
      </c>
      <c r="E95" s="2">
        <v>24.41</v>
      </c>
      <c r="F95" s="2">
        <v>42.23</v>
      </c>
    </row>
    <row r="96" spans="1:6" x14ac:dyDescent="0.3">
      <c r="A96" s="95">
        <v>45062</v>
      </c>
      <c r="B96" s="96">
        <v>0.38542824074074072</v>
      </c>
      <c r="C96" s="2">
        <v>3.25</v>
      </c>
      <c r="D96" s="2">
        <v>3.72</v>
      </c>
      <c r="E96" s="2">
        <v>24.41</v>
      </c>
      <c r="F96" s="2">
        <v>42.17</v>
      </c>
    </row>
    <row r="97" spans="1:6" x14ac:dyDescent="0.3">
      <c r="A97" s="95">
        <v>45062</v>
      </c>
      <c r="B97" s="96">
        <v>0.38612268518518517</v>
      </c>
      <c r="C97" s="2">
        <v>3.25</v>
      </c>
      <c r="D97" s="2">
        <v>3.72</v>
      </c>
      <c r="E97" s="2">
        <v>24.41</v>
      </c>
      <c r="F97" s="2">
        <v>42.15</v>
      </c>
    </row>
    <row r="98" spans="1:6" x14ac:dyDescent="0.3">
      <c r="A98" s="95">
        <v>45062</v>
      </c>
      <c r="B98" s="96">
        <v>0.38681712962962966</v>
      </c>
      <c r="C98" s="2">
        <v>3.25</v>
      </c>
      <c r="D98" s="2">
        <v>3.72</v>
      </c>
      <c r="E98" s="2">
        <v>24.41</v>
      </c>
      <c r="F98" s="2">
        <v>42.03</v>
      </c>
    </row>
    <row r="99" spans="1:6" x14ac:dyDescent="0.3">
      <c r="A99" s="95">
        <v>45062</v>
      </c>
      <c r="B99" s="96">
        <v>0.38751157407407405</v>
      </c>
      <c r="C99" s="2">
        <v>3.25</v>
      </c>
      <c r="D99" s="2">
        <v>3.72</v>
      </c>
      <c r="E99" s="2">
        <v>24.41</v>
      </c>
      <c r="F99" s="2">
        <v>41.96</v>
      </c>
    </row>
    <row r="100" spans="1:6" x14ac:dyDescent="0.3">
      <c r="A100" s="95">
        <v>45062</v>
      </c>
      <c r="B100" s="96">
        <v>0.38820601851851855</v>
      </c>
      <c r="C100" s="2">
        <v>3.25</v>
      </c>
      <c r="D100" s="2">
        <v>3.72</v>
      </c>
      <c r="E100" s="2">
        <v>24.41</v>
      </c>
      <c r="F100" s="2">
        <v>42.05</v>
      </c>
    </row>
    <row r="101" spans="1:6" x14ac:dyDescent="0.3">
      <c r="A101" s="95">
        <v>45062</v>
      </c>
      <c r="B101" s="96">
        <v>0.38890046296296293</v>
      </c>
      <c r="C101" s="2">
        <v>3.25</v>
      </c>
      <c r="D101" s="2">
        <v>3.71</v>
      </c>
      <c r="E101" s="2">
        <v>24.39</v>
      </c>
      <c r="F101" s="2">
        <v>42.11</v>
      </c>
    </row>
    <row r="102" spans="1:6" x14ac:dyDescent="0.3">
      <c r="A102" s="95">
        <v>45062</v>
      </c>
      <c r="B102" s="96">
        <v>0.38959490740740743</v>
      </c>
      <c r="C102" s="2">
        <v>3.25</v>
      </c>
      <c r="D102" s="2">
        <v>3.72</v>
      </c>
      <c r="E102" s="2">
        <v>24.41</v>
      </c>
      <c r="F102" s="2">
        <v>42.09</v>
      </c>
    </row>
    <row r="103" spans="1:6" x14ac:dyDescent="0.3">
      <c r="A103" s="95">
        <v>45062</v>
      </c>
      <c r="B103" s="96">
        <v>0.39028935185185182</v>
      </c>
      <c r="C103" s="2">
        <v>3.25</v>
      </c>
      <c r="D103" s="2">
        <v>3.72</v>
      </c>
      <c r="E103" s="2">
        <v>24.38</v>
      </c>
      <c r="F103" s="2">
        <v>42.13</v>
      </c>
    </row>
    <row r="104" spans="1:6" x14ac:dyDescent="0.3">
      <c r="A104" s="95">
        <v>45062</v>
      </c>
      <c r="B104" s="96">
        <v>0.39098379629629632</v>
      </c>
      <c r="C104" s="2">
        <v>3.25</v>
      </c>
      <c r="D104" s="2">
        <v>3.71</v>
      </c>
      <c r="E104" s="2">
        <v>24.39</v>
      </c>
      <c r="F104" s="2">
        <v>42.08</v>
      </c>
    </row>
    <row r="105" spans="1:6" x14ac:dyDescent="0.3">
      <c r="A105" s="95">
        <v>45062</v>
      </c>
      <c r="B105" s="96">
        <v>0.3916782407407407</v>
      </c>
      <c r="C105" s="2">
        <v>3.25</v>
      </c>
      <c r="D105" s="2">
        <v>3.71</v>
      </c>
      <c r="E105" s="2">
        <v>24.41</v>
      </c>
      <c r="F105" s="2">
        <v>42.06</v>
      </c>
    </row>
    <row r="106" spans="1:6" x14ac:dyDescent="0.3">
      <c r="A106" s="95">
        <v>45062</v>
      </c>
      <c r="B106" s="96">
        <v>0.3923726851851852</v>
      </c>
      <c r="C106" s="2">
        <v>3.25</v>
      </c>
      <c r="D106" s="2">
        <v>3.71</v>
      </c>
      <c r="E106" s="2">
        <v>24.42</v>
      </c>
      <c r="F106" s="2">
        <v>42.13</v>
      </c>
    </row>
    <row r="107" spans="1:6" x14ac:dyDescent="0.3">
      <c r="A107" s="95">
        <v>45062</v>
      </c>
      <c r="B107" s="96">
        <v>0.39306712962962959</v>
      </c>
      <c r="C107" s="2">
        <v>3.25</v>
      </c>
      <c r="D107" s="2">
        <v>3.72</v>
      </c>
      <c r="E107" s="2">
        <v>24.43</v>
      </c>
      <c r="F107" s="2">
        <v>42.09</v>
      </c>
    </row>
    <row r="108" spans="1:6" x14ac:dyDescent="0.3">
      <c r="A108" s="95">
        <v>45062</v>
      </c>
      <c r="B108" s="96">
        <v>0.39376157407407408</v>
      </c>
      <c r="C108" s="2">
        <v>3.25</v>
      </c>
      <c r="D108" s="2">
        <v>3.72</v>
      </c>
      <c r="E108" s="2">
        <v>24.43</v>
      </c>
      <c r="F108" s="2">
        <v>42</v>
      </c>
    </row>
    <row r="109" spans="1:6" x14ac:dyDescent="0.3">
      <c r="A109" s="95">
        <v>45062</v>
      </c>
      <c r="B109" s="96">
        <v>0.39445601851851847</v>
      </c>
      <c r="C109" s="2">
        <v>3.25</v>
      </c>
      <c r="D109" s="2">
        <v>3.72</v>
      </c>
      <c r="E109" s="2">
        <v>24.46</v>
      </c>
      <c r="F109" s="2">
        <v>42.01</v>
      </c>
    </row>
    <row r="110" spans="1:6" x14ac:dyDescent="0.3">
      <c r="A110" s="95">
        <v>45062</v>
      </c>
      <c r="B110" s="96">
        <v>0.39515046296296297</v>
      </c>
      <c r="C110" s="2">
        <v>3.25</v>
      </c>
      <c r="D110" s="2">
        <v>3.72</v>
      </c>
      <c r="E110" s="2">
        <v>24.48</v>
      </c>
      <c r="F110" s="2">
        <v>41.97</v>
      </c>
    </row>
    <row r="111" spans="1:6" x14ac:dyDescent="0.3">
      <c r="A111" s="95">
        <v>45062</v>
      </c>
      <c r="B111" s="96">
        <v>0.39584490740740735</v>
      </c>
      <c r="C111" s="2">
        <v>3.25</v>
      </c>
      <c r="D111" s="2">
        <v>3.72</v>
      </c>
      <c r="E111" s="2">
        <v>24.48</v>
      </c>
      <c r="F111" s="2">
        <v>41.93</v>
      </c>
    </row>
    <row r="112" spans="1:6" x14ac:dyDescent="0.3">
      <c r="A112" s="95">
        <v>45062</v>
      </c>
      <c r="B112" s="96">
        <v>0.39653935185185185</v>
      </c>
      <c r="C112" s="2">
        <v>3.25</v>
      </c>
      <c r="D112" s="2">
        <v>3.72</v>
      </c>
      <c r="E112" s="2">
        <v>24.48</v>
      </c>
      <c r="F112" s="2">
        <v>41.91</v>
      </c>
    </row>
    <row r="113" spans="1:6" x14ac:dyDescent="0.3">
      <c r="A113" s="95">
        <v>45062</v>
      </c>
      <c r="B113" s="96">
        <v>0.39723379629629635</v>
      </c>
      <c r="C113" s="2">
        <v>3.25</v>
      </c>
      <c r="D113" s="2">
        <v>3.72</v>
      </c>
      <c r="E113" s="2">
        <v>24.48</v>
      </c>
      <c r="F113" s="2">
        <v>41.95</v>
      </c>
    </row>
    <row r="114" spans="1:6" x14ac:dyDescent="0.3">
      <c r="A114" s="95">
        <v>45062</v>
      </c>
      <c r="B114" s="96">
        <v>0.39792824074074074</v>
      </c>
      <c r="C114" s="2">
        <v>3.25</v>
      </c>
      <c r="D114" s="2">
        <v>3.72</v>
      </c>
      <c r="E114" s="2">
        <v>24.49</v>
      </c>
      <c r="F114" s="2">
        <v>41.97</v>
      </c>
    </row>
    <row r="115" spans="1:6" x14ac:dyDescent="0.3">
      <c r="A115" s="95">
        <v>45062</v>
      </c>
      <c r="B115" s="96">
        <v>0.39862268518518523</v>
      </c>
      <c r="C115" s="2">
        <v>3.25</v>
      </c>
      <c r="D115" s="2">
        <v>3.72</v>
      </c>
      <c r="E115" s="2">
        <v>24.49</v>
      </c>
      <c r="F115" s="2">
        <v>42.01</v>
      </c>
    </row>
    <row r="116" spans="1:6" x14ac:dyDescent="0.3">
      <c r="A116" s="95">
        <v>45062</v>
      </c>
      <c r="B116" s="96">
        <v>0.39931712962962962</v>
      </c>
      <c r="C116" s="2">
        <v>3.25</v>
      </c>
      <c r="D116" s="2">
        <v>3.72</v>
      </c>
      <c r="E116" s="2">
        <v>24.49</v>
      </c>
      <c r="F116" s="2">
        <v>41.99</v>
      </c>
    </row>
    <row r="117" spans="1:6" x14ac:dyDescent="0.3">
      <c r="A117" s="95">
        <v>45062</v>
      </c>
      <c r="B117" s="96">
        <v>0.40001157407407412</v>
      </c>
      <c r="C117" s="2">
        <v>3.25</v>
      </c>
      <c r="D117" s="2">
        <v>3.72</v>
      </c>
      <c r="E117" s="2">
        <v>24.49</v>
      </c>
      <c r="F117" s="2">
        <v>41.99</v>
      </c>
    </row>
    <row r="118" spans="1:6" x14ac:dyDescent="0.3">
      <c r="A118" s="95">
        <v>45062</v>
      </c>
      <c r="B118" s="96">
        <v>0.4007060185185185</v>
      </c>
      <c r="C118" s="2">
        <v>3.25</v>
      </c>
      <c r="D118" s="2">
        <v>3.72</v>
      </c>
      <c r="E118" s="2">
        <v>24.46</v>
      </c>
      <c r="F118" s="2">
        <v>41.95</v>
      </c>
    </row>
    <row r="119" spans="1:6" x14ac:dyDescent="0.3">
      <c r="A119" s="95">
        <v>45062</v>
      </c>
      <c r="B119" s="96">
        <v>0.401400462962963</v>
      </c>
      <c r="C119" s="2">
        <v>3.25</v>
      </c>
      <c r="D119" s="2">
        <v>3.72</v>
      </c>
      <c r="E119" s="2">
        <v>24.49</v>
      </c>
      <c r="F119" s="2">
        <v>41.79</v>
      </c>
    </row>
    <row r="120" spans="1:6" x14ac:dyDescent="0.3">
      <c r="A120" s="95">
        <v>45062</v>
      </c>
      <c r="B120" s="96">
        <v>0.40209490740740739</v>
      </c>
      <c r="C120" s="2">
        <v>3.25</v>
      </c>
      <c r="D120" s="2">
        <v>3.72</v>
      </c>
      <c r="E120" s="2">
        <v>24.45</v>
      </c>
      <c r="F120" s="2">
        <v>41.86</v>
      </c>
    </row>
    <row r="121" spans="1:6" x14ac:dyDescent="0.3">
      <c r="A121" s="95">
        <v>45062</v>
      </c>
      <c r="B121" s="96">
        <v>0.40278935185185188</v>
      </c>
      <c r="C121" s="2">
        <v>3.25</v>
      </c>
      <c r="D121" s="2">
        <v>3.72</v>
      </c>
      <c r="E121" s="2">
        <v>24.43</v>
      </c>
      <c r="F121" s="2">
        <v>41.95</v>
      </c>
    </row>
    <row r="122" spans="1:6" x14ac:dyDescent="0.3">
      <c r="A122" s="95">
        <v>45062</v>
      </c>
      <c r="B122" s="96">
        <v>0.40348379629629627</v>
      </c>
      <c r="C122" s="2">
        <v>3.25</v>
      </c>
      <c r="D122" s="2">
        <v>3.71</v>
      </c>
      <c r="E122" s="2">
        <v>24.41</v>
      </c>
      <c r="F122" s="2">
        <v>42.03</v>
      </c>
    </row>
    <row r="123" spans="1:6" x14ac:dyDescent="0.3">
      <c r="A123" s="95">
        <v>45062</v>
      </c>
      <c r="B123" s="96">
        <v>0.40417824074074077</v>
      </c>
      <c r="C123" s="2">
        <v>3.25</v>
      </c>
      <c r="D123" s="2">
        <v>3.72</v>
      </c>
      <c r="E123" s="2">
        <v>24.4</v>
      </c>
      <c r="F123" s="2">
        <v>42.04</v>
      </c>
    </row>
    <row r="124" spans="1:6" x14ac:dyDescent="0.3">
      <c r="A124" s="95">
        <v>45062</v>
      </c>
      <c r="B124" s="96">
        <v>0.40487268518518515</v>
      </c>
      <c r="C124" s="2">
        <v>3.25</v>
      </c>
      <c r="D124" s="2">
        <v>3.72</v>
      </c>
      <c r="E124" s="2">
        <v>24.39</v>
      </c>
      <c r="F124" s="2">
        <v>42.03</v>
      </c>
    </row>
    <row r="125" spans="1:6" x14ac:dyDescent="0.3">
      <c r="A125" s="95">
        <v>45062</v>
      </c>
      <c r="B125" s="96">
        <v>0.40556712962962965</v>
      </c>
      <c r="C125" s="2">
        <v>3.25</v>
      </c>
      <c r="D125" s="2">
        <v>3.71</v>
      </c>
      <c r="E125" s="2">
        <v>24.37</v>
      </c>
      <c r="F125" s="2">
        <v>41.98</v>
      </c>
    </row>
    <row r="126" spans="1:6" x14ac:dyDescent="0.3">
      <c r="A126" s="95">
        <v>45062</v>
      </c>
      <c r="B126" s="96">
        <v>0.40626157407407404</v>
      </c>
      <c r="C126" s="2">
        <v>3.25</v>
      </c>
      <c r="D126" s="2">
        <v>3.71</v>
      </c>
      <c r="E126" s="2">
        <v>24.33</v>
      </c>
      <c r="F126" s="2">
        <v>41.98</v>
      </c>
    </row>
    <row r="127" spans="1:6" x14ac:dyDescent="0.3">
      <c r="A127" s="95">
        <v>45062</v>
      </c>
      <c r="B127" s="96">
        <v>0.40695601851851854</v>
      </c>
      <c r="C127" s="2">
        <v>3.25</v>
      </c>
      <c r="D127" s="2">
        <v>3.72</v>
      </c>
      <c r="E127" s="2">
        <v>24.3</v>
      </c>
      <c r="F127" s="2">
        <v>42.02</v>
      </c>
    </row>
    <row r="128" spans="1:6" x14ac:dyDescent="0.3">
      <c r="A128" s="95">
        <v>45062</v>
      </c>
      <c r="B128" s="96">
        <v>0.40765046296296298</v>
      </c>
      <c r="C128" s="2">
        <v>3.25</v>
      </c>
      <c r="D128" s="2">
        <v>3.72</v>
      </c>
      <c r="E128" s="2">
        <v>24.3</v>
      </c>
      <c r="F128" s="2">
        <v>42.01</v>
      </c>
    </row>
    <row r="129" spans="1:6" x14ac:dyDescent="0.3">
      <c r="A129" s="95">
        <v>45062</v>
      </c>
      <c r="B129" s="96">
        <v>0.40834490740740742</v>
      </c>
      <c r="C129" s="2">
        <v>3.25</v>
      </c>
      <c r="D129" s="2">
        <v>3.72</v>
      </c>
      <c r="E129" s="2">
        <v>24.31</v>
      </c>
      <c r="F129" s="2">
        <v>42.06</v>
      </c>
    </row>
    <row r="130" spans="1:6" x14ac:dyDescent="0.3">
      <c r="A130" s="95">
        <v>45062</v>
      </c>
      <c r="B130" s="96">
        <v>0.40903935185185186</v>
      </c>
      <c r="C130" s="2">
        <v>3.25</v>
      </c>
      <c r="D130" s="2">
        <v>3.71</v>
      </c>
      <c r="E130" s="2">
        <v>24.31</v>
      </c>
      <c r="F130" s="2">
        <v>42.1</v>
      </c>
    </row>
    <row r="131" spans="1:6" x14ac:dyDescent="0.3">
      <c r="A131" s="95">
        <v>45062</v>
      </c>
      <c r="B131" s="96">
        <v>0.4097337962962963</v>
      </c>
      <c r="C131" s="2">
        <v>3.25</v>
      </c>
      <c r="D131" s="2">
        <v>3.71</v>
      </c>
      <c r="E131" s="2">
        <v>24.34</v>
      </c>
      <c r="F131" s="2">
        <v>42.06</v>
      </c>
    </row>
    <row r="132" spans="1:6" x14ac:dyDescent="0.3">
      <c r="A132" s="95">
        <v>45062</v>
      </c>
      <c r="B132" s="96">
        <v>0.41042824074074075</v>
      </c>
      <c r="C132" s="2">
        <v>3.25</v>
      </c>
      <c r="D132" s="2">
        <v>3.71</v>
      </c>
      <c r="E132" s="2">
        <v>24.34</v>
      </c>
      <c r="F132" s="2">
        <v>42.09</v>
      </c>
    </row>
    <row r="133" spans="1:6" x14ac:dyDescent="0.3">
      <c r="A133" s="95">
        <v>45062</v>
      </c>
      <c r="B133" s="96">
        <v>0.41112268518518519</v>
      </c>
      <c r="C133" s="2">
        <v>3.25</v>
      </c>
      <c r="D133" s="2">
        <v>3.72</v>
      </c>
      <c r="E133" s="2">
        <v>24.34</v>
      </c>
      <c r="F133" s="2">
        <v>42.17</v>
      </c>
    </row>
    <row r="134" spans="1:6" x14ac:dyDescent="0.3">
      <c r="A134" s="95">
        <v>45062</v>
      </c>
      <c r="B134" s="96">
        <v>0.41181712962962963</v>
      </c>
      <c r="C134" s="2">
        <v>3.25</v>
      </c>
      <c r="D134" s="2">
        <v>3.71</v>
      </c>
      <c r="E134" s="2">
        <v>24.34</v>
      </c>
      <c r="F134" s="2">
        <v>42.17</v>
      </c>
    </row>
    <row r="135" spans="1:6" x14ac:dyDescent="0.3">
      <c r="A135" s="95">
        <v>45062</v>
      </c>
      <c r="B135" s="96">
        <v>0.41251157407407407</v>
      </c>
      <c r="C135" s="2">
        <v>3.25</v>
      </c>
      <c r="D135" s="2">
        <v>3.72</v>
      </c>
      <c r="E135" s="2">
        <v>24.33</v>
      </c>
      <c r="F135" s="2">
        <v>42.08</v>
      </c>
    </row>
    <row r="136" spans="1:6" x14ac:dyDescent="0.3">
      <c r="A136" s="95">
        <v>45062</v>
      </c>
      <c r="B136" s="96">
        <v>0.41320601851851851</v>
      </c>
      <c r="C136" s="2">
        <v>3.25</v>
      </c>
      <c r="D136" s="2">
        <v>3.72</v>
      </c>
      <c r="E136" s="2">
        <v>24.31</v>
      </c>
      <c r="F136" s="2">
        <v>42.04</v>
      </c>
    </row>
    <row r="137" spans="1:6" x14ac:dyDescent="0.3">
      <c r="A137" s="95">
        <v>45062</v>
      </c>
      <c r="B137" s="96">
        <v>0.41390046296296296</v>
      </c>
      <c r="C137" s="2">
        <v>3.25</v>
      </c>
      <c r="D137" s="2">
        <v>3.71</v>
      </c>
      <c r="E137" s="2">
        <v>24.33</v>
      </c>
      <c r="F137" s="2">
        <v>42.02</v>
      </c>
    </row>
    <row r="138" spans="1:6" x14ac:dyDescent="0.3">
      <c r="A138" s="95">
        <v>45062</v>
      </c>
      <c r="B138" s="96">
        <v>0.4145949074074074</v>
      </c>
      <c r="C138" s="2">
        <v>3.25</v>
      </c>
      <c r="D138" s="2">
        <v>3.71</v>
      </c>
      <c r="E138" s="2">
        <v>24.34</v>
      </c>
      <c r="F138" s="2">
        <v>41.99</v>
      </c>
    </row>
    <row r="139" spans="1:6" x14ac:dyDescent="0.3">
      <c r="A139" s="95">
        <v>45062</v>
      </c>
      <c r="B139" s="96">
        <v>0.41528935185185184</v>
      </c>
      <c r="C139" s="2">
        <v>3.25</v>
      </c>
      <c r="D139" s="2">
        <v>3.71</v>
      </c>
      <c r="E139" s="2">
        <v>24.32</v>
      </c>
      <c r="F139" s="2">
        <v>42.02</v>
      </c>
    </row>
    <row r="140" spans="1:6" x14ac:dyDescent="0.3">
      <c r="A140" s="95">
        <v>45062</v>
      </c>
      <c r="B140" s="96">
        <v>0.41598379629629628</v>
      </c>
      <c r="C140" s="2">
        <v>3.25</v>
      </c>
      <c r="D140" s="2">
        <v>3.71</v>
      </c>
      <c r="E140" s="2">
        <v>24.3</v>
      </c>
      <c r="F140" s="2">
        <v>42.02</v>
      </c>
    </row>
    <row r="141" spans="1:6" x14ac:dyDescent="0.3">
      <c r="A141" s="95">
        <v>45062</v>
      </c>
      <c r="B141" s="96">
        <v>0.41667824074074072</v>
      </c>
      <c r="C141" s="2">
        <v>3.25</v>
      </c>
      <c r="D141" s="2">
        <v>3.71</v>
      </c>
      <c r="E141" s="2">
        <v>24.29</v>
      </c>
      <c r="F141" s="2">
        <v>42.03</v>
      </c>
    </row>
    <row r="142" spans="1:6" x14ac:dyDescent="0.3">
      <c r="A142" s="95">
        <v>45062</v>
      </c>
      <c r="B142" s="96">
        <v>0.41737268518518517</v>
      </c>
      <c r="C142" s="2">
        <v>3.25</v>
      </c>
      <c r="D142" s="2">
        <v>3.71</v>
      </c>
      <c r="E142" s="2">
        <v>24.31</v>
      </c>
      <c r="F142" s="2">
        <v>41.96</v>
      </c>
    </row>
    <row r="143" spans="1:6" x14ac:dyDescent="0.3">
      <c r="A143" s="95">
        <v>45062</v>
      </c>
      <c r="B143" s="96">
        <v>0.41806712962962966</v>
      </c>
      <c r="C143" s="2">
        <v>3.25</v>
      </c>
      <c r="D143" s="2">
        <v>3.71</v>
      </c>
      <c r="E143" s="2">
        <v>24.33</v>
      </c>
      <c r="F143" s="2">
        <v>42</v>
      </c>
    </row>
    <row r="144" spans="1:6" x14ac:dyDescent="0.3">
      <c r="A144" s="95">
        <v>45062</v>
      </c>
      <c r="B144" s="96">
        <v>0.41876157407407405</v>
      </c>
      <c r="C144" s="2">
        <v>3.25</v>
      </c>
      <c r="D144" s="2">
        <v>3.71</v>
      </c>
      <c r="E144" s="2">
        <v>24.32</v>
      </c>
      <c r="F144" s="2">
        <v>41.98</v>
      </c>
    </row>
    <row r="145" spans="1:6" x14ac:dyDescent="0.3">
      <c r="A145" s="95">
        <v>45062</v>
      </c>
      <c r="B145" s="96">
        <v>0.41945601851851855</v>
      </c>
      <c r="C145" s="2">
        <v>3.25</v>
      </c>
      <c r="D145" s="2">
        <v>3.71</v>
      </c>
      <c r="E145" s="2">
        <v>24.33</v>
      </c>
      <c r="F145" s="2">
        <v>41.99</v>
      </c>
    </row>
    <row r="146" spans="1:6" x14ac:dyDescent="0.3">
      <c r="A146" s="95">
        <v>45062</v>
      </c>
      <c r="B146" s="96">
        <v>0.42015046296296293</v>
      </c>
      <c r="C146" s="2">
        <v>3.25</v>
      </c>
      <c r="D146" s="2">
        <v>3.71</v>
      </c>
      <c r="E146" s="2">
        <v>24.33</v>
      </c>
      <c r="F146" s="2">
        <v>41.99</v>
      </c>
    </row>
    <row r="147" spans="1:6" x14ac:dyDescent="0.3">
      <c r="A147" s="95">
        <v>45062</v>
      </c>
      <c r="B147" s="96">
        <v>0.42084490740740743</v>
      </c>
      <c r="C147" s="2">
        <v>3.25</v>
      </c>
      <c r="D147" s="2">
        <v>3.72</v>
      </c>
      <c r="E147" s="2">
        <v>24.33</v>
      </c>
      <c r="F147" s="2">
        <v>41.97</v>
      </c>
    </row>
    <row r="148" spans="1:6" x14ac:dyDescent="0.3">
      <c r="A148" s="95">
        <v>45062</v>
      </c>
      <c r="B148" s="96">
        <v>0.42153935185185182</v>
      </c>
      <c r="C148" s="2">
        <v>3.25</v>
      </c>
      <c r="D148" s="2">
        <v>3.72</v>
      </c>
      <c r="E148" s="2">
        <v>24.33</v>
      </c>
      <c r="F148" s="2">
        <v>41.97</v>
      </c>
    </row>
    <row r="149" spans="1:6" x14ac:dyDescent="0.3">
      <c r="A149" s="95">
        <v>45062</v>
      </c>
      <c r="B149" s="96">
        <v>0.42223379629629632</v>
      </c>
      <c r="C149" s="2">
        <v>3.25</v>
      </c>
      <c r="D149" s="2">
        <v>3.72</v>
      </c>
      <c r="E149" s="2">
        <v>24.32</v>
      </c>
      <c r="F149" s="2">
        <v>41.95</v>
      </c>
    </row>
    <row r="150" spans="1:6" x14ac:dyDescent="0.3">
      <c r="A150" s="95">
        <v>45062</v>
      </c>
      <c r="B150" s="96">
        <v>0.4229282407407407</v>
      </c>
      <c r="C150" s="2">
        <v>3.25</v>
      </c>
      <c r="D150" s="2">
        <v>3.71</v>
      </c>
      <c r="E150" s="2">
        <v>24.32</v>
      </c>
      <c r="F150" s="2">
        <v>41.96</v>
      </c>
    </row>
    <row r="151" spans="1:6" x14ac:dyDescent="0.3">
      <c r="A151" s="95">
        <v>45062</v>
      </c>
      <c r="B151" s="96">
        <v>0.4236226851851852</v>
      </c>
      <c r="C151" s="2">
        <v>3.25</v>
      </c>
      <c r="D151" s="2">
        <v>3.71</v>
      </c>
      <c r="E151" s="2">
        <v>24.3</v>
      </c>
      <c r="F151" s="2">
        <v>42.04</v>
      </c>
    </row>
    <row r="152" spans="1:6" x14ac:dyDescent="0.3">
      <c r="A152" s="95">
        <v>45062</v>
      </c>
      <c r="B152" s="96">
        <v>0.42431712962962959</v>
      </c>
      <c r="C152" s="2">
        <v>3.25</v>
      </c>
      <c r="D152" s="2">
        <v>3.71</v>
      </c>
      <c r="E152" s="2">
        <v>24.32</v>
      </c>
      <c r="F152" s="2">
        <v>42.04</v>
      </c>
    </row>
    <row r="153" spans="1:6" x14ac:dyDescent="0.3">
      <c r="A153" s="95">
        <v>45062</v>
      </c>
      <c r="B153" s="96">
        <v>0.42501157407407408</v>
      </c>
      <c r="C153" s="2">
        <v>3.25</v>
      </c>
      <c r="D153" s="2">
        <v>3.71</v>
      </c>
      <c r="E153" s="2">
        <v>24.31</v>
      </c>
      <c r="F153" s="2">
        <v>42.03</v>
      </c>
    </row>
    <row r="154" spans="1:6" x14ac:dyDescent="0.3">
      <c r="A154" s="95">
        <v>45062</v>
      </c>
      <c r="B154" s="96">
        <v>0.42570601851851847</v>
      </c>
      <c r="C154" s="2">
        <v>3.25</v>
      </c>
      <c r="D154" s="2">
        <v>3.71</v>
      </c>
      <c r="E154" s="2">
        <v>24.31</v>
      </c>
      <c r="F154" s="2">
        <v>42.05</v>
      </c>
    </row>
    <row r="155" spans="1:6" x14ac:dyDescent="0.3">
      <c r="A155" s="95">
        <v>45062</v>
      </c>
      <c r="B155" s="96">
        <v>0.42640046296296297</v>
      </c>
      <c r="C155" s="2">
        <v>3.25</v>
      </c>
      <c r="D155" s="2">
        <v>3.72</v>
      </c>
      <c r="E155" s="2">
        <v>24.33</v>
      </c>
      <c r="F155" s="2">
        <v>42.1</v>
      </c>
    </row>
    <row r="156" spans="1:6" x14ac:dyDescent="0.3">
      <c r="A156" s="95">
        <v>45062</v>
      </c>
      <c r="B156" s="96">
        <v>0.42709490740740735</v>
      </c>
      <c r="C156" s="2">
        <v>3.25</v>
      </c>
      <c r="D156" s="2">
        <v>3.71</v>
      </c>
      <c r="E156" s="2">
        <v>24.33</v>
      </c>
      <c r="F156" s="2">
        <v>42.06</v>
      </c>
    </row>
    <row r="157" spans="1:6" x14ac:dyDescent="0.3">
      <c r="A157" s="95">
        <v>45062</v>
      </c>
      <c r="B157" s="96">
        <v>0.42778935185185185</v>
      </c>
      <c r="C157" s="2">
        <v>3.25</v>
      </c>
      <c r="D157" s="2">
        <v>3.71</v>
      </c>
      <c r="E157" s="2">
        <v>24.33</v>
      </c>
      <c r="F157" s="2">
        <v>42.05</v>
      </c>
    </row>
    <row r="158" spans="1:6" x14ac:dyDescent="0.3">
      <c r="A158" s="95">
        <v>45062</v>
      </c>
      <c r="B158" s="96">
        <v>0.42848379629629635</v>
      </c>
      <c r="C158" s="2">
        <v>3.25</v>
      </c>
      <c r="D158" s="2">
        <v>3.72</v>
      </c>
      <c r="E158" s="2">
        <v>24.35</v>
      </c>
      <c r="F158" s="2">
        <v>42.04</v>
      </c>
    </row>
    <row r="159" spans="1:6" x14ac:dyDescent="0.3">
      <c r="A159" s="95">
        <v>45062</v>
      </c>
      <c r="B159" s="96">
        <v>0.42917824074074074</v>
      </c>
      <c r="C159" s="2">
        <v>3.25</v>
      </c>
      <c r="D159" s="2">
        <v>3.71</v>
      </c>
      <c r="E159" s="2">
        <v>24.36</v>
      </c>
      <c r="F159" s="2">
        <v>41.99</v>
      </c>
    </row>
    <row r="160" spans="1:6" x14ac:dyDescent="0.3">
      <c r="A160" s="95">
        <v>45062</v>
      </c>
      <c r="B160" s="96">
        <v>0.42987268518518523</v>
      </c>
      <c r="C160" s="2">
        <v>3.25</v>
      </c>
      <c r="D160" s="2">
        <v>3.72</v>
      </c>
      <c r="E160" s="2">
        <v>24.35</v>
      </c>
      <c r="F160" s="2">
        <v>41.99</v>
      </c>
    </row>
    <row r="161" spans="1:6" x14ac:dyDescent="0.3">
      <c r="A161" s="95">
        <v>45062</v>
      </c>
      <c r="B161" s="96">
        <v>0.43056712962962962</v>
      </c>
      <c r="C161" s="2">
        <v>3.25</v>
      </c>
      <c r="D161" s="2">
        <v>3.71</v>
      </c>
      <c r="E161" s="2">
        <v>24.34</v>
      </c>
      <c r="F161" s="2">
        <v>42.02</v>
      </c>
    </row>
    <row r="162" spans="1:6" x14ac:dyDescent="0.3">
      <c r="A162" s="95">
        <v>45062</v>
      </c>
      <c r="B162" s="96">
        <v>0.43126157407407412</v>
      </c>
      <c r="C162" s="2">
        <v>3.25</v>
      </c>
      <c r="D162" s="2">
        <v>3.72</v>
      </c>
      <c r="E162" s="2">
        <v>24.34</v>
      </c>
      <c r="F162" s="2">
        <v>42.01</v>
      </c>
    </row>
    <row r="163" spans="1:6" x14ac:dyDescent="0.3">
      <c r="A163" s="95">
        <v>45062</v>
      </c>
      <c r="B163" s="96">
        <v>0.4319560185185185</v>
      </c>
      <c r="C163" s="2">
        <v>3.25</v>
      </c>
      <c r="D163" s="2">
        <v>3.71</v>
      </c>
      <c r="E163" s="2">
        <v>24.36</v>
      </c>
      <c r="F163" s="2">
        <v>42</v>
      </c>
    </row>
    <row r="164" spans="1:6" x14ac:dyDescent="0.3">
      <c r="A164" s="95">
        <v>45062</v>
      </c>
      <c r="B164" s="96">
        <v>0.432650462962963</v>
      </c>
      <c r="C164" s="2">
        <v>3.25</v>
      </c>
      <c r="D164" s="2">
        <v>3.71</v>
      </c>
      <c r="E164" s="2">
        <v>24.31</v>
      </c>
      <c r="F164" s="2">
        <v>41.98</v>
      </c>
    </row>
    <row r="165" spans="1:6" x14ac:dyDescent="0.3">
      <c r="A165" s="95">
        <v>45062</v>
      </c>
      <c r="B165" s="96">
        <v>0.43334490740740739</v>
      </c>
      <c r="C165" s="2">
        <v>3.25</v>
      </c>
      <c r="D165" s="2">
        <v>3.71</v>
      </c>
      <c r="E165" s="2">
        <v>24.29</v>
      </c>
      <c r="F165" s="2">
        <v>41.96</v>
      </c>
    </row>
    <row r="166" spans="1:6" x14ac:dyDescent="0.3">
      <c r="A166" s="95">
        <v>45062</v>
      </c>
      <c r="B166" s="96">
        <v>0.43403935185185188</v>
      </c>
      <c r="C166" s="2">
        <v>3.25</v>
      </c>
      <c r="D166" s="2">
        <v>3.71</v>
      </c>
      <c r="E166" s="2">
        <v>24.32</v>
      </c>
      <c r="F166" s="2">
        <v>41.96</v>
      </c>
    </row>
    <row r="167" spans="1:6" x14ac:dyDescent="0.3">
      <c r="A167" s="95">
        <v>45062</v>
      </c>
      <c r="B167" s="96">
        <v>0.43473379629629627</v>
      </c>
      <c r="C167" s="2">
        <v>3.25</v>
      </c>
      <c r="D167" s="2">
        <v>3.71</v>
      </c>
      <c r="E167" s="2">
        <v>24.35</v>
      </c>
      <c r="F167" s="2">
        <v>41.89</v>
      </c>
    </row>
    <row r="168" spans="1:6" x14ac:dyDescent="0.3">
      <c r="A168" s="95">
        <v>45062</v>
      </c>
      <c r="B168" s="96">
        <v>0.43542824074074077</v>
      </c>
      <c r="C168" s="2">
        <v>3.25</v>
      </c>
      <c r="D168" s="2">
        <v>3.71</v>
      </c>
      <c r="E168" s="2">
        <v>24.34</v>
      </c>
      <c r="F168" s="2">
        <v>41.88</v>
      </c>
    </row>
    <row r="169" spans="1:6" x14ac:dyDescent="0.3">
      <c r="A169" s="95">
        <v>45062</v>
      </c>
      <c r="B169" s="96">
        <v>0.43612268518518515</v>
      </c>
      <c r="C169" s="2">
        <v>3.25</v>
      </c>
      <c r="D169" s="2">
        <v>3.72</v>
      </c>
      <c r="E169" s="2">
        <v>24.35</v>
      </c>
      <c r="F169" s="2">
        <v>41.85</v>
      </c>
    </row>
    <row r="170" spans="1:6" x14ac:dyDescent="0.3">
      <c r="A170" s="95">
        <v>45062</v>
      </c>
      <c r="B170" s="96">
        <v>0.43681712962962965</v>
      </c>
      <c r="C170" s="2">
        <v>3.25</v>
      </c>
      <c r="D170" s="2">
        <v>3.72</v>
      </c>
      <c r="E170" s="2">
        <v>24.34</v>
      </c>
      <c r="F170" s="2">
        <v>41.9</v>
      </c>
    </row>
    <row r="171" spans="1:6" x14ac:dyDescent="0.3">
      <c r="A171" s="95">
        <v>45062</v>
      </c>
      <c r="B171" s="96">
        <v>0.43751157407407404</v>
      </c>
      <c r="C171" s="2">
        <v>3.25</v>
      </c>
      <c r="D171" s="2">
        <v>3.71</v>
      </c>
      <c r="E171" s="2">
        <v>24.34</v>
      </c>
      <c r="F171" s="2">
        <v>41.94</v>
      </c>
    </row>
    <row r="172" spans="1:6" x14ac:dyDescent="0.3">
      <c r="A172" s="95">
        <v>45062</v>
      </c>
      <c r="B172" s="96">
        <v>0.43820601851851854</v>
      </c>
      <c r="C172" s="2">
        <v>3.25</v>
      </c>
      <c r="D172" s="2">
        <v>3.71</v>
      </c>
      <c r="E172" s="2">
        <v>24.34</v>
      </c>
      <c r="F172" s="2">
        <v>41.93</v>
      </c>
    </row>
    <row r="173" spans="1:6" x14ac:dyDescent="0.3">
      <c r="A173" s="95">
        <v>45062</v>
      </c>
      <c r="B173" s="96">
        <v>0.43890046296296298</v>
      </c>
      <c r="C173" s="2">
        <v>3.25</v>
      </c>
      <c r="D173" s="2">
        <v>3.72</v>
      </c>
      <c r="E173" s="2">
        <v>24.34</v>
      </c>
      <c r="F173" s="2">
        <v>41.94</v>
      </c>
    </row>
    <row r="174" spans="1:6" x14ac:dyDescent="0.3">
      <c r="A174" s="95">
        <v>45062</v>
      </c>
      <c r="B174" s="96">
        <v>0.43959490740740742</v>
      </c>
      <c r="C174" s="2">
        <v>3.25</v>
      </c>
      <c r="D174" s="2">
        <v>3.71</v>
      </c>
      <c r="E174" s="2">
        <v>24.34</v>
      </c>
      <c r="F174" s="2">
        <v>41.89</v>
      </c>
    </row>
    <row r="175" spans="1:6" x14ac:dyDescent="0.3">
      <c r="A175" s="95">
        <v>45062</v>
      </c>
      <c r="B175" s="96">
        <v>0.44028935185185186</v>
      </c>
      <c r="C175" s="2">
        <v>3.25</v>
      </c>
      <c r="D175" s="2">
        <v>3.72</v>
      </c>
      <c r="E175" s="2">
        <v>24.33</v>
      </c>
      <c r="F175" s="2">
        <v>41.92</v>
      </c>
    </row>
    <row r="176" spans="1:6" x14ac:dyDescent="0.3">
      <c r="A176" s="95">
        <v>45062</v>
      </c>
      <c r="B176" s="96">
        <v>0.4409837962962963</v>
      </c>
      <c r="C176" s="2">
        <v>3.25</v>
      </c>
      <c r="D176" s="2">
        <v>3.71</v>
      </c>
      <c r="E176" s="2">
        <v>24.35</v>
      </c>
      <c r="F176" s="2">
        <v>41.88</v>
      </c>
    </row>
    <row r="177" spans="1:6" x14ac:dyDescent="0.3">
      <c r="A177" s="95">
        <v>45062</v>
      </c>
      <c r="B177" s="96">
        <v>0.44167824074074075</v>
      </c>
      <c r="C177" s="2">
        <v>3.25</v>
      </c>
      <c r="D177" s="2">
        <v>3.72</v>
      </c>
      <c r="E177" s="2">
        <v>24.35</v>
      </c>
      <c r="F177" s="2">
        <v>41.84</v>
      </c>
    </row>
    <row r="178" spans="1:6" x14ac:dyDescent="0.3">
      <c r="A178" s="95">
        <v>45062</v>
      </c>
      <c r="B178" s="96">
        <v>0.44237268518518519</v>
      </c>
      <c r="C178" s="2">
        <v>3.25</v>
      </c>
      <c r="D178" s="2">
        <v>3.72</v>
      </c>
      <c r="E178" s="2">
        <v>24.3</v>
      </c>
      <c r="F178" s="2">
        <v>41.87</v>
      </c>
    </row>
    <row r="179" spans="1:6" x14ac:dyDescent="0.3">
      <c r="A179" s="95">
        <v>45062</v>
      </c>
      <c r="B179" s="96">
        <v>0.44306712962962963</v>
      </c>
      <c r="C179" s="2">
        <v>3.25</v>
      </c>
      <c r="D179" s="2">
        <v>3.71</v>
      </c>
      <c r="E179" s="2">
        <v>24.32</v>
      </c>
      <c r="F179" s="2">
        <v>41.91</v>
      </c>
    </row>
    <row r="180" spans="1:6" x14ac:dyDescent="0.3">
      <c r="A180" s="95">
        <v>45062</v>
      </c>
      <c r="B180" s="96">
        <v>0.44376157407407407</v>
      </c>
      <c r="C180" s="2">
        <v>3.25</v>
      </c>
      <c r="D180" s="2">
        <v>3.72</v>
      </c>
      <c r="E180" s="2">
        <v>24.35</v>
      </c>
      <c r="F180" s="2">
        <v>41.88</v>
      </c>
    </row>
    <row r="181" spans="1:6" x14ac:dyDescent="0.3">
      <c r="A181" s="95">
        <v>45062</v>
      </c>
      <c r="B181" s="96">
        <v>0.44445601851851851</v>
      </c>
      <c r="C181" s="2">
        <v>3.25</v>
      </c>
      <c r="D181" s="2">
        <v>3.72</v>
      </c>
      <c r="E181" s="2">
        <v>24.36</v>
      </c>
      <c r="F181" s="2">
        <v>41.9</v>
      </c>
    </row>
    <row r="182" spans="1:6" x14ac:dyDescent="0.3">
      <c r="A182" s="95">
        <v>45062</v>
      </c>
      <c r="B182" s="96">
        <v>0.44515046296296296</v>
      </c>
      <c r="C182" s="2">
        <v>3.25</v>
      </c>
      <c r="D182" s="2">
        <v>3.71</v>
      </c>
      <c r="E182" s="2">
        <v>24.36</v>
      </c>
      <c r="F182" s="2">
        <v>41.89</v>
      </c>
    </row>
    <row r="183" spans="1:6" x14ac:dyDescent="0.3">
      <c r="A183" s="95">
        <v>45062</v>
      </c>
      <c r="B183" s="96">
        <v>0.4458449074074074</v>
      </c>
      <c r="C183" s="2">
        <v>3.25</v>
      </c>
      <c r="D183" s="2">
        <v>3.72</v>
      </c>
      <c r="E183" s="2">
        <v>24.36</v>
      </c>
      <c r="F183" s="2">
        <v>41.86</v>
      </c>
    </row>
    <row r="184" spans="1:6" x14ac:dyDescent="0.3">
      <c r="A184" s="95">
        <v>45062</v>
      </c>
      <c r="B184" s="96">
        <v>0.44653935185185184</v>
      </c>
      <c r="C184" s="2">
        <v>3.25</v>
      </c>
      <c r="D184" s="2">
        <v>3.71</v>
      </c>
      <c r="E184" s="2">
        <v>24.39</v>
      </c>
      <c r="F184" s="2">
        <v>41.79</v>
      </c>
    </row>
    <row r="185" spans="1:6" x14ac:dyDescent="0.3">
      <c r="A185" s="95">
        <v>45062</v>
      </c>
      <c r="B185" s="96">
        <v>0.44723379629629628</v>
      </c>
      <c r="C185" s="2">
        <v>3.25</v>
      </c>
      <c r="D185" s="2">
        <v>3.71</v>
      </c>
      <c r="E185" s="2">
        <v>24.36</v>
      </c>
      <c r="F185" s="2">
        <v>41.9</v>
      </c>
    </row>
    <row r="186" spans="1:6" x14ac:dyDescent="0.3">
      <c r="A186" s="95">
        <v>45062</v>
      </c>
      <c r="B186" s="96">
        <v>0.44792824074074072</v>
      </c>
      <c r="C186" s="2">
        <v>3.25</v>
      </c>
      <c r="D186" s="2">
        <v>3.71</v>
      </c>
      <c r="E186" s="2">
        <v>24.35</v>
      </c>
      <c r="F186" s="2">
        <v>41.91</v>
      </c>
    </row>
    <row r="187" spans="1:6" x14ac:dyDescent="0.3">
      <c r="A187" s="95">
        <v>45062</v>
      </c>
      <c r="B187" s="96">
        <v>0.44862268518518517</v>
      </c>
      <c r="C187" s="2">
        <v>3.25</v>
      </c>
      <c r="D187" s="2">
        <v>3.71</v>
      </c>
      <c r="E187" s="2">
        <v>24.4</v>
      </c>
      <c r="F187" s="2">
        <v>41.87</v>
      </c>
    </row>
    <row r="188" spans="1:6" x14ac:dyDescent="0.3">
      <c r="A188" s="95">
        <v>45062</v>
      </c>
      <c r="B188" s="96">
        <v>0.44931712962962966</v>
      </c>
      <c r="C188" s="2">
        <v>3.25</v>
      </c>
      <c r="D188" s="2">
        <v>3.71</v>
      </c>
      <c r="E188" s="2">
        <v>24.37</v>
      </c>
      <c r="F188" s="2">
        <v>41.91</v>
      </c>
    </row>
    <row r="189" spans="1:6" x14ac:dyDescent="0.3">
      <c r="A189" s="95">
        <v>45062</v>
      </c>
      <c r="B189" s="96">
        <v>0.45001157407407405</v>
      </c>
      <c r="C189" s="2">
        <v>3.25</v>
      </c>
      <c r="D189" s="2">
        <v>3.72</v>
      </c>
      <c r="E189" s="2">
        <v>24.36</v>
      </c>
      <c r="F189" s="2">
        <v>42.05</v>
      </c>
    </row>
    <row r="190" spans="1:6" x14ac:dyDescent="0.3">
      <c r="A190" s="95">
        <v>45062</v>
      </c>
      <c r="B190" s="96">
        <v>0.45070601851851855</v>
      </c>
      <c r="C190" s="2">
        <v>3.25</v>
      </c>
      <c r="D190" s="2">
        <v>3.72</v>
      </c>
      <c r="E190" s="2">
        <v>24.38</v>
      </c>
      <c r="F190" s="2">
        <v>42.06</v>
      </c>
    </row>
    <row r="191" spans="1:6" x14ac:dyDescent="0.3">
      <c r="A191" s="95">
        <v>45062</v>
      </c>
      <c r="B191" s="96">
        <v>0.45140046296296293</v>
      </c>
      <c r="C191" s="2">
        <v>3.25</v>
      </c>
      <c r="D191" s="2">
        <v>3.71</v>
      </c>
      <c r="E191" s="2">
        <v>24.41</v>
      </c>
      <c r="F191" s="2">
        <v>41.96</v>
      </c>
    </row>
    <row r="192" spans="1:6" x14ac:dyDescent="0.3">
      <c r="A192" s="95">
        <v>45062</v>
      </c>
      <c r="B192" s="96">
        <v>0.45209490740740743</v>
      </c>
      <c r="C192" s="2">
        <v>3.25</v>
      </c>
      <c r="D192" s="2">
        <v>3.72</v>
      </c>
      <c r="E192" s="2">
        <v>24.42</v>
      </c>
      <c r="F192" s="2">
        <v>41.95</v>
      </c>
    </row>
    <row r="193" spans="1:6" x14ac:dyDescent="0.3">
      <c r="A193" s="95">
        <v>45062</v>
      </c>
      <c r="B193" s="96">
        <v>0.45278935185185182</v>
      </c>
      <c r="C193" s="2">
        <v>3.25</v>
      </c>
      <c r="D193" s="2">
        <v>3.72</v>
      </c>
      <c r="E193" s="2">
        <v>24.42</v>
      </c>
      <c r="F193" s="2">
        <v>41.9</v>
      </c>
    </row>
    <row r="194" spans="1:6" x14ac:dyDescent="0.3">
      <c r="A194" s="95">
        <v>45062</v>
      </c>
      <c r="B194" s="96">
        <v>0.45348379629629632</v>
      </c>
      <c r="C194" s="2">
        <v>3.25</v>
      </c>
      <c r="D194" s="2">
        <v>3.71</v>
      </c>
      <c r="E194" s="2">
        <v>24.42</v>
      </c>
      <c r="F194" s="2">
        <v>41.83</v>
      </c>
    </row>
    <row r="195" spans="1:6" x14ac:dyDescent="0.3">
      <c r="A195" s="95">
        <v>45062</v>
      </c>
      <c r="B195" s="96">
        <v>0.4541782407407407</v>
      </c>
      <c r="C195" s="2">
        <v>3.25</v>
      </c>
      <c r="D195" s="2">
        <v>3.71</v>
      </c>
      <c r="E195" s="2">
        <v>24.42</v>
      </c>
      <c r="F195" s="2">
        <v>41.75</v>
      </c>
    </row>
    <row r="196" spans="1:6" x14ac:dyDescent="0.3">
      <c r="A196" s="95">
        <v>45062</v>
      </c>
      <c r="B196" s="96">
        <v>0.4548726851851852</v>
      </c>
      <c r="C196" s="2">
        <v>3.25</v>
      </c>
      <c r="D196" s="2">
        <v>3.71</v>
      </c>
      <c r="E196" s="2">
        <v>24.42</v>
      </c>
      <c r="F196" s="2">
        <v>41.82</v>
      </c>
    </row>
    <row r="197" spans="1:6" x14ac:dyDescent="0.3">
      <c r="A197" s="95">
        <v>45062</v>
      </c>
      <c r="B197" s="96">
        <v>0.45556712962962959</v>
      </c>
      <c r="C197" s="2">
        <v>3.25</v>
      </c>
      <c r="D197" s="2">
        <v>3.71</v>
      </c>
      <c r="E197" s="2">
        <v>24.44</v>
      </c>
      <c r="F197" s="2">
        <v>41.87</v>
      </c>
    </row>
    <row r="198" spans="1:6" x14ac:dyDescent="0.3">
      <c r="A198" s="95">
        <v>45062</v>
      </c>
      <c r="B198" s="96">
        <v>0.45626157407407408</v>
      </c>
      <c r="C198" s="2">
        <v>3.25</v>
      </c>
      <c r="D198" s="2">
        <v>3.72</v>
      </c>
      <c r="E198" s="2">
        <v>24.47</v>
      </c>
      <c r="F198" s="2">
        <v>41.77</v>
      </c>
    </row>
    <row r="199" spans="1:6" x14ac:dyDescent="0.3">
      <c r="A199" s="95">
        <v>45062</v>
      </c>
      <c r="B199" s="96">
        <v>0.45695601851851847</v>
      </c>
      <c r="C199" s="2">
        <v>3.25</v>
      </c>
      <c r="D199" s="2">
        <v>3.71</v>
      </c>
      <c r="E199" s="2">
        <v>24.46</v>
      </c>
      <c r="F199" s="2">
        <v>41.75</v>
      </c>
    </row>
    <row r="200" spans="1:6" x14ac:dyDescent="0.3">
      <c r="A200" s="95">
        <v>45062</v>
      </c>
      <c r="B200" s="96">
        <v>0.45765046296296297</v>
      </c>
      <c r="C200" s="2">
        <v>3.25</v>
      </c>
      <c r="D200" s="2">
        <v>3.71</v>
      </c>
      <c r="E200" s="2">
        <v>24.48</v>
      </c>
      <c r="F200" s="2">
        <v>41.71</v>
      </c>
    </row>
    <row r="201" spans="1:6" x14ac:dyDescent="0.3">
      <c r="A201" s="95">
        <v>45062</v>
      </c>
      <c r="B201" s="96">
        <v>0.45834490740740735</v>
      </c>
      <c r="C201" s="2">
        <v>3.25</v>
      </c>
      <c r="D201" s="2">
        <v>3.71</v>
      </c>
      <c r="E201" s="2">
        <v>24.52</v>
      </c>
      <c r="F201" s="2">
        <v>41.6</v>
      </c>
    </row>
    <row r="202" spans="1:6" x14ac:dyDescent="0.3">
      <c r="A202" s="95">
        <v>45062</v>
      </c>
      <c r="B202" s="96">
        <v>0.45903935185185185</v>
      </c>
      <c r="C202" s="2">
        <v>3.25</v>
      </c>
      <c r="D202" s="2">
        <v>3.71</v>
      </c>
      <c r="E202" s="2">
        <v>24.53</v>
      </c>
      <c r="F202" s="2">
        <v>41.61</v>
      </c>
    </row>
    <row r="203" spans="1:6" x14ac:dyDescent="0.3">
      <c r="A203" s="95">
        <v>45062</v>
      </c>
      <c r="B203" s="96">
        <v>0.45973379629629635</v>
      </c>
      <c r="C203" s="2">
        <v>3.25</v>
      </c>
      <c r="D203" s="2">
        <v>3.72</v>
      </c>
      <c r="E203" s="2">
        <v>24.5</v>
      </c>
      <c r="F203" s="2">
        <v>41.67</v>
      </c>
    </row>
    <row r="204" spans="1:6" x14ac:dyDescent="0.3">
      <c r="A204" s="95">
        <v>45062</v>
      </c>
      <c r="B204" s="96">
        <v>0.46042824074074074</v>
      </c>
      <c r="C204" s="2">
        <v>3.25</v>
      </c>
      <c r="D204" s="2">
        <v>3.72</v>
      </c>
      <c r="E204" s="2">
        <v>24.52</v>
      </c>
      <c r="F204" s="2">
        <v>41.66</v>
      </c>
    </row>
    <row r="205" spans="1:6" x14ac:dyDescent="0.3">
      <c r="A205" s="95">
        <v>45062</v>
      </c>
      <c r="B205" s="96">
        <v>0.46112268518518523</v>
      </c>
      <c r="C205" s="2">
        <v>3.25</v>
      </c>
      <c r="D205" s="2">
        <v>3.72</v>
      </c>
      <c r="E205" s="2">
        <v>24.53</v>
      </c>
      <c r="F205" s="2">
        <v>41.67</v>
      </c>
    </row>
    <row r="206" spans="1:6" x14ac:dyDescent="0.3">
      <c r="A206" s="95">
        <v>45062</v>
      </c>
      <c r="B206" s="96">
        <v>0.46181712962962962</v>
      </c>
      <c r="C206" s="2">
        <v>3.25</v>
      </c>
      <c r="D206" s="2">
        <v>3.71</v>
      </c>
      <c r="E206" s="2">
        <v>24.56</v>
      </c>
      <c r="F206" s="2">
        <v>41.67</v>
      </c>
    </row>
    <row r="207" spans="1:6" x14ac:dyDescent="0.3">
      <c r="A207" s="95">
        <v>45062</v>
      </c>
      <c r="B207" s="96">
        <v>0.46251157407407412</v>
      </c>
      <c r="C207" s="2">
        <v>3.25</v>
      </c>
      <c r="D207" s="2">
        <v>3.72</v>
      </c>
      <c r="E207" s="2">
        <v>24.62</v>
      </c>
      <c r="F207" s="2">
        <v>41.71</v>
      </c>
    </row>
    <row r="208" spans="1:6" x14ac:dyDescent="0.3">
      <c r="A208" s="95">
        <v>45062</v>
      </c>
      <c r="B208" s="96">
        <v>0.4632060185185185</v>
      </c>
      <c r="C208" s="2">
        <v>3.25</v>
      </c>
      <c r="D208" s="2">
        <v>3.71</v>
      </c>
      <c r="E208" s="2">
        <v>24.65</v>
      </c>
      <c r="F208" s="2">
        <v>41.72</v>
      </c>
    </row>
    <row r="209" spans="1:6" x14ac:dyDescent="0.3">
      <c r="A209" s="95">
        <v>45062</v>
      </c>
      <c r="B209" s="96">
        <v>0.463900462962963</v>
      </c>
      <c r="C209" s="2">
        <v>3.25</v>
      </c>
      <c r="D209" s="2">
        <v>3.71</v>
      </c>
      <c r="E209" s="2">
        <v>24.68</v>
      </c>
      <c r="F209" s="2">
        <v>41.68</v>
      </c>
    </row>
    <row r="210" spans="1:6" x14ac:dyDescent="0.3">
      <c r="A210" s="95">
        <v>45062</v>
      </c>
      <c r="B210" s="96">
        <v>0.46459490740740739</v>
      </c>
      <c r="C210" s="2">
        <v>3.25</v>
      </c>
      <c r="D210" s="2">
        <v>3.72</v>
      </c>
      <c r="E210" s="2">
        <v>24.7</v>
      </c>
      <c r="F210" s="2">
        <v>41.66</v>
      </c>
    </row>
    <row r="211" spans="1:6" x14ac:dyDescent="0.3">
      <c r="A211" s="95">
        <v>45062</v>
      </c>
      <c r="B211" s="96">
        <v>0.46528935185185188</v>
      </c>
      <c r="C211" s="2">
        <v>3.25</v>
      </c>
      <c r="D211" s="2">
        <v>3.72</v>
      </c>
      <c r="E211" s="2">
        <v>24.71</v>
      </c>
      <c r="F211" s="2">
        <v>41.7</v>
      </c>
    </row>
    <row r="212" spans="1:6" x14ac:dyDescent="0.3">
      <c r="A212" s="95">
        <v>45062</v>
      </c>
      <c r="B212" s="96">
        <v>0.46598379629629627</v>
      </c>
      <c r="C212" s="2">
        <v>3.25</v>
      </c>
      <c r="D212" s="2">
        <v>3.72</v>
      </c>
      <c r="E212" s="2">
        <v>24.72</v>
      </c>
      <c r="F212" s="2">
        <v>41.71</v>
      </c>
    </row>
    <row r="213" spans="1:6" x14ac:dyDescent="0.3">
      <c r="A213" s="95">
        <v>45062</v>
      </c>
      <c r="B213" s="96">
        <v>0.46667824074074077</v>
      </c>
      <c r="C213" s="2">
        <v>3.25</v>
      </c>
      <c r="D213" s="2">
        <v>3.72</v>
      </c>
      <c r="E213" s="2">
        <v>24.72</v>
      </c>
      <c r="F213" s="2">
        <v>41.67</v>
      </c>
    </row>
    <row r="214" spans="1:6" x14ac:dyDescent="0.3">
      <c r="A214" s="95">
        <v>45062</v>
      </c>
      <c r="B214" s="96">
        <v>0.46737268518518515</v>
      </c>
      <c r="C214" s="2">
        <v>3.25</v>
      </c>
      <c r="D214" s="2">
        <v>3.72</v>
      </c>
      <c r="E214" s="2">
        <v>24.72</v>
      </c>
      <c r="F214" s="2">
        <v>41.63</v>
      </c>
    </row>
    <row r="215" spans="1:6" x14ac:dyDescent="0.3">
      <c r="A215" s="95">
        <v>45062</v>
      </c>
      <c r="B215" s="96">
        <v>0.46806712962962965</v>
      </c>
      <c r="C215" s="2">
        <v>3.25</v>
      </c>
      <c r="D215" s="2">
        <v>3.72</v>
      </c>
      <c r="E215" s="2">
        <v>24.73</v>
      </c>
      <c r="F215" s="2">
        <v>41.65</v>
      </c>
    </row>
    <row r="216" spans="1:6" x14ac:dyDescent="0.3">
      <c r="A216" s="95">
        <v>45062</v>
      </c>
      <c r="B216" s="96">
        <v>0.46876157407407404</v>
      </c>
      <c r="C216" s="2">
        <v>3.25</v>
      </c>
      <c r="D216" s="2">
        <v>3.72</v>
      </c>
      <c r="E216" s="2">
        <v>24.73</v>
      </c>
      <c r="F216" s="2">
        <v>41.63</v>
      </c>
    </row>
    <row r="217" spans="1:6" x14ac:dyDescent="0.3">
      <c r="A217" s="95">
        <v>45062</v>
      </c>
      <c r="B217" s="96">
        <v>0.46945601851851854</v>
      </c>
      <c r="C217" s="2">
        <v>3.25</v>
      </c>
      <c r="D217" s="2">
        <v>3.72</v>
      </c>
      <c r="E217" s="2">
        <v>24.72</v>
      </c>
      <c r="F217" s="2">
        <v>41.65</v>
      </c>
    </row>
    <row r="218" spans="1:6" x14ac:dyDescent="0.3">
      <c r="A218" s="95">
        <v>45062</v>
      </c>
      <c r="B218" s="96">
        <v>0.47015046296296298</v>
      </c>
      <c r="C218" s="2">
        <v>3.25</v>
      </c>
      <c r="D218" s="2">
        <v>3.72</v>
      </c>
      <c r="E218" s="2">
        <v>24.7</v>
      </c>
      <c r="F218" s="2">
        <v>41.68</v>
      </c>
    </row>
    <row r="219" spans="1:6" x14ac:dyDescent="0.3">
      <c r="A219" s="95">
        <v>45062</v>
      </c>
      <c r="B219" s="96">
        <v>0.47084490740740742</v>
      </c>
      <c r="C219" s="2">
        <v>3.25</v>
      </c>
      <c r="D219" s="2">
        <v>3.72</v>
      </c>
      <c r="E219" s="2">
        <v>24.71</v>
      </c>
      <c r="F219" s="2">
        <v>41.62</v>
      </c>
    </row>
    <row r="220" spans="1:6" x14ac:dyDescent="0.3">
      <c r="A220" s="95">
        <v>45062</v>
      </c>
      <c r="B220" s="96">
        <v>0.47153935185185186</v>
      </c>
      <c r="C220" s="2">
        <v>3.25</v>
      </c>
      <c r="D220" s="2">
        <v>3.72</v>
      </c>
      <c r="E220" s="2">
        <v>24.71</v>
      </c>
      <c r="F220" s="2">
        <v>41.63</v>
      </c>
    </row>
    <row r="221" spans="1:6" x14ac:dyDescent="0.3">
      <c r="A221" s="95">
        <v>45062</v>
      </c>
      <c r="B221" s="96">
        <v>0.4722337962962963</v>
      </c>
      <c r="C221" s="2">
        <v>3.25</v>
      </c>
      <c r="D221" s="2">
        <v>3.72</v>
      </c>
      <c r="E221" s="2">
        <v>24.71</v>
      </c>
      <c r="F221" s="2">
        <v>41.61</v>
      </c>
    </row>
    <row r="222" spans="1:6" x14ac:dyDescent="0.3">
      <c r="A222" s="95">
        <v>45062</v>
      </c>
      <c r="B222" s="96">
        <v>0.47292824074074075</v>
      </c>
      <c r="C222" s="2">
        <v>3.25</v>
      </c>
      <c r="D222" s="2">
        <v>3.71</v>
      </c>
      <c r="E222" s="2">
        <v>24.71</v>
      </c>
      <c r="F222" s="2">
        <v>41.6</v>
      </c>
    </row>
    <row r="223" spans="1:6" x14ac:dyDescent="0.3">
      <c r="A223" s="95">
        <v>45062</v>
      </c>
      <c r="B223" s="96">
        <v>0.47362268518518519</v>
      </c>
      <c r="C223" s="2">
        <v>3.25</v>
      </c>
      <c r="D223" s="2">
        <v>3.72</v>
      </c>
      <c r="E223" s="2">
        <v>24.71</v>
      </c>
      <c r="F223" s="2">
        <v>41.58</v>
      </c>
    </row>
    <row r="224" spans="1:6" x14ac:dyDescent="0.3">
      <c r="A224" s="95">
        <v>45062</v>
      </c>
      <c r="B224" s="96">
        <v>0.47431712962962963</v>
      </c>
      <c r="C224" s="2">
        <v>3.25</v>
      </c>
      <c r="D224" s="2">
        <v>3.71</v>
      </c>
      <c r="E224" s="2">
        <v>24.71</v>
      </c>
      <c r="F224" s="2">
        <v>41.67</v>
      </c>
    </row>
    <row r="225" spans="1:6" x14ac:dyDescent="0.3">
      <c r="A225" s="95">
        <v>45062</v>
      </c>
      <c r="B225" s="96">
        <v>0.47501157407407407</v>
      </c>
      <c r="C225" s="2">
        <v>3.25</v>
      </c>
      <c r="D225" s="2">
        <v>3.72</v>
      </c>
      <c r="E225" s="2">
        <v>24.71</v>
      </c>
      <c r="F225" s="2">
        <v>41.65</v>
      </c>
    </row>
    <row r="226" spans="1:6" x14ac:dyDescent="0.3">
      <c r="A226" s="95">
        <v>45062</v>
      </c>
      <c r="B226" s="96">
        <v>0.47570601851851851</v>
      </c>
      <c r="C226" s="2">
        <v>3.25</v>
      </c>
      <c r="D226" s="2">
        <v>3.71</v>
      </c>
      <c r="E226" s="2">
        <v>24.71</v>
      </c>
      <c r="F226" s="2">
        <v>41.61</v>
      </c>
    </row>
    <row r="227" spans="1:6" x14ac:dyDescent="0.3">
      <c r="A227" s="95">
        <v>45062</v>
      </c>
      <c r="B227" s="96">
        <v>0.47640046296296296</v>
      </c>
      <c r="C227" s="2">
        <v>3.25</v>
      </c>
      <c r="D227" s="2">
        <v>3.72</v>
      </c>
      <c r="E227" s="2">
        <v>24.71</v>
      </c>
      <c r="F227" s="2">
        <v>41.63</v>
      </c>
    </row>
    <row r="228" spans="1:6" x14ac:dyDescent="0.3">
      <c r="A228" s="95">
        <v>45062</v>
      </c>
      <c r="B228" s="96">
        <v>0.4770949074074074</v>
      </c>
      <c r="C228" s="2">
        <v>3.25</v>
      </c>
      <c r="D228" s="2">
        <v>3.72</v>
      </c>
      <c r="E228" s="2">
        <v>24.71</v>
      </c>
      <c r="F228" s="2">
        <v>41.64</v>
      </c>
    </row>
    <row r="229" spans="1:6" x14ac:dyDescent="0.3">
      <c r="A229" s="95">
        <v>45062</v>
      </c>
      <c r="B229" s="96">
        <v>0.47778935185185184</v>
      </c>
      <c r="C229" s="2">
        <v>3.25</v>
      </c>
      <c r="D229" s="2">
        <v>3.71</v>
      </c>
      <c r="E229" s="2">
        <v>24.67</v>
      </c>
      <c r="F229" s="2">
        <v>41.68</v>
      </c>
    </row>
    <row r="230" spans="1:6" x14ac:dyDescent="0.3">
      <c r="A230" s="95">
        <v>45062</v>
      </c>
      <c r="B230" s="96">
        <v>0.47848379629629628</v>
      </c>
      <c r="C230" s="2">
        <v>3.25</v>
      </c>
      <c r="D230" s="2">
        <v>3.72</v>
      </c>
      <c r="E230" s="2">
        <v>24.7</v>
      </c>
      <c r="F230" s="2">
        <v>41.66</v>
      </c>
    </row>
    <row r="231" spans="1:6" x14ac:dyDescent="0.3">
      <c r="A231" s="95">
        <v>45062</v>
      </c>
      <c r="B231" s="96">
        <v>0.47917824074074072</v>
      </c>
      <c r="C231" s="2">
        <v>3.25</v>
      </c>
      <c r="D231" s="2">
        <v>3.72</v>
      </c>
      <c r="E231" s="2">
        <v>24.71</v>
      </c>
      <c r="F231" s="2">
        <v>41.68</v>
      </c>
    </row>
    <row r="232" spans="1:6" x14ac:dyDescent="0.3">
      <c r="A232" s="95">
        <v>45062</v>
      </c>
      <c r="B232" s="96">
        <v>0.47987268518518517</v>
      </c>
      <c r="C232" s="2">
        <v>3.25</v>
      </c>
      <c r="D232" s="2">
        <v>3.72</v>
      </c>
      <c r="E232" s="2">
        <v>24.69</v>
      </c>
      <c r="F232" s="2">
        <v>41.71</v>
      </c>
    </row>
    <row r="233" spans="1:6" x14ac:dyDescent="0.3">
      <c r="A233" s="95">
        <v>45062</v>
      </c>
      <c r="B233" s="96">
        <v>0.48056712962962966</v>
      </c>
      <c r="C233" s="2">
        <v>3.25</v>
      </c>
      <c r="D233" s="2">
        <v>3.72</v>
      </c>
      <c r="E233" s="2">
        <v>24.69</v>
      </c>
      <c r="F233" s="2">
        <v>41.74</v>
      </c>
    </row>
    <row r="234" spans="1:6" x14ac:dyDescent="0.3">
      <c r="A234" s="95">
        <v>45062</v>
      </c>
      <c r="B234" s="96">
        <v>0.48126157407407405</v>
      </c>
      <c r="C234" s="2">
        <v>3.25</v>
      </c>
      <c r="D234" s="2">
        <v>3.72</v>
      </c>
      <c r="E234" s="2">
        <v>24.69</v>
      </c>
      <c r="F234" s="2">
        <v>41.7</v>
      </c>
    </row>
    <row r="235" spans="1:6" x14ac:dyDescent="0.3">
      <c r="A235" s="95">
        <v>45062</v>
      </c>
      <c r="B235" s="96">
        <v>0.48195601851851855</v>
      </c>
      <c r="C235" s="2">
        <v>3.25</v>
      </c>
      <c r="D235" s="2">
        <v>3.72</v>
      </c>
      <c r="E235" s="2">
        <v>24.69</v>
      </c>
      <c r="F235" s="2">
        <v>41.7</v>
      </c>
    </row>
    <row r="236" spans="1:6" x14ac:dyDescent="0.3">
      <c r="A236" s="95">
        <v>45062</v>
      </c>
      <c r="B236" s="96">
        <v>0.48265046296296293</v>
      </c>
      <c r="C236" s="2">
        <v>3.25</v>
      </c>
      <c r="D236" s="2">
        <v>3.72</v>
      </c>
      <c r="E236" s="2">
        <v>24.71</v>
      </c>
      <c r="F236" s="2">
        <v>41.61</v>
      </c>
    </row>
    <row r="237" spans="1:6" x14ac:dyDescent="0.3">
      <c r="A237" s="95">
        <v>45062</v>
      </c>
      <c r="B237" s="96">
        <v>0.48334490740740743</v>
      </c>
      <c r="C237" s="2">
        <v>3.25</v>
      </c>
      <c r="D237" s="2">
        <v>3.72</v>
      </c>
      <c r="E237" s="2">
        <v>24.69</v>
      </c>
      <c r="F237" s="2">
        <v>41.65</v>
      </c>
    </row>
    <row r="238" spans="1:6" x14ac:dyDescent="0.3">
      <c r="A238" s="95">
        <v>45062</v>
      </c>
      <c r="B238" s="96">
        <v>0.48403935185185182</v>
      </c>
      <c r="C238" s="2">
        <v>3.25</v>
      </c>
      <c r="D238" s="2">
        <v>3.72</v>
      </c>
      <c r="E238" s="2">
        <v>24.68</v>
      </c>
      <c r="F238" s="2">
        <v>41.73</v>
      </c>
    </row>
    <row r="239" spans="1:6" x14ac:dyDescent="0.3">
      <c r="A239" s="95">
        <v>45062</v>
      </c>
      <c r="B239" s="96">
        <v>0.48473379629629632</v>
      </c>
      <c r="C239" s="2">
        <v>3.25</v>
      </c>
      <c r="D239" s="2">
        <v>3.72</v>
      </c>
      <c r="E239" s="2">
        <v>24.69</v>
      </c>
      <c r="F239" s="2">
        <v>41.74</v>
      </c>
    </row>
    <row r="240" spans="1:6" x14ac:dyDescent="0.3">
      <c r="A240" s="95">
        <v>45062</v>
      </c>
      <c r="B240" s="96">
        <v>0.4854282407407407</v>
      </c>
      <c r="C240" s="2">
        <v>3.25</v>
      </c>
      <c r="D240" s="2">
        <v>3.71</v>
      </c>
      <c r="E240" s="2">
        <v>24.7</v>
      </c>
      <c r="F240" s="2">
        <v>41.66</v>
      </c>
    </row>
    <row r="241" spans="1:6" x14ac:dyDescent="0.3">
      <c r="A241" s="95">
        <v>45062</v>
      </c>
      <c r="B241" s="96">
        <v>0.4861226851851852</v>
      </c>
      <c r="C241" s="2">
        <v>3.25</v>
      </c>
      <c r="D241" s="2">
        <v>3.72</v>
      </c>
      <c r="E241" s="2">
        <v>24.7</v>
      </c>
      <c r="F241" s="2">
        <v>41.59</v>
      </c>
    </row>
    <row r="242" spans="1:6" x14ac:dyDescent="0.3">
      <c r="A242" s="95">
        <v>45062</v>
      </c>
      <c r="B242" s="96">
        <v>0.48681712962962959</v>
      </c>
      <c r="C242" s="2">
        <v>3.25</v>
      </c>
      <c r="D242" s="2">
        <v>3.72</v>
      </c>
      <c r="E242" s="2">
        <v>24.65</v>
      </c>
      <c r="F242" s="2">
        <v>41.56</v>
      </c>
    </row>
    <row r="243" spans="1:6" x14ac:dyDescent="0.3">
      <c r="A243" s="95">
        <v>45062</v>
      </c>
      <c r="B243" s="96">
        <v>0.48751157407407408</v>
      </c>
      <c r="C243" s="2">
        <v>3.25</v>
      </c>
      <c r="D243" s="2">
        <v>3.72</v>
      </c>
      <c r="E243" s="2">
        <v>24.6</v>
      </c>
      <c r="F243" s="2">
        <v>41.55</v>
      </c>
    </row>
    <row r="244" spans="1:6" x14ac:dyDescent="0.3">
      <c r="A244" s="95">
        <v>45062</v>
      </c>
      <c r="B244" s="96">
        <v>0.48820601851851847</v>
      </c>
      <c r="C244" s="2">
        <v>3.25</v>
      </c>
      <c r="D244" s="2">
        <v>3.71</v>
      </c>
      <c r="E244" s="2">
        <v>24.55</v>
      </c>
      <c r="F244" s="2">
        <v>41.56</v>
      </c>
    </row>
    <row r="245" spans="1:6" x14ac:dyDescent="0.3">
      <c r="A245" s="95">
        <v>45062</v>
      </c>
      <c r="B245" s="96">
        <v>0.48890046296296297</v>
      </c>
      <c r="C245" s="2">
        <v>3.25</v>
      </c>
      <c r="D245" s="2">
        <v>3.71</v>
      </c>
      <c r="E245" s="2">
        <v>24.48</v>
      </c>
      <c r="F245" s="2">
        <v>41.7</v>
      </c>
    </row>
    <row r="246" spans="1:6" x14ac:dyDescent="0.3">
      <c r="A246" s="95">
        <v>45062</v>
      </c>
      <c r="B246" s="96">
        <v>0.48959490740740735</v>
      </c>
      <c r="C246" s="2">
        <v>3.25</v>
      </c>
      <c r="D246" s="2">
        <v>3.72</v>
      </c>
      <c r="E246" s="2">
        <v>24.47</v>
      </c>
      <c r="F246" s="2">
        <v>41.71</v>
      </c>
    </row>
    <row r="247" spans="1:6" x14ac:dyDescent="0.3">
      <c r="A247" s="95">
        <v>45062</v>
      </c>
      <c r="B247" s="96">
        <v>0.49028935185185185</v>
      </c>
      <c r="C247" s="2">
        <v>3.25</v>
      </c>
      <c r="D247" s="2">
        <v>3.72</v>
      </c>
      <c r="E247" s="2">
        <v>24.49</v>
      </c>
      <c r="F247" s="2">
        <v>41.59</v>
      </c>
    </row>
    <row r="248" spans="1:6" x14ac:dyDescent="0.3">
      <c r="A248" s="95">
        <v>45062</v>
      </c>
      <c r="B248" s="96">
        <v>0.49098379629629635</v>
      </c>
      <c r="C248" s="2">
        <v>3.25</v>
      </c>
      <c r="D248" s="2">
        <v>3.72</v>
      </c>
      <c r="E248" s="2">
        <v>24.48</v>
      </c>
      <c r="F248" s="2">
        <v>41.54</v>
      </c>
    </row>
    <row r="249" spans="1:6" x14ac:dyDescent="0.3">
      <c r="A249" s="95">
        <v>45062</v>
      </c>
      <c r="B249" s="96">
        <v>0.49167824074074074</v>
      </c>
      <c r="C249" s="2">
        <v>3.25</v>
      </c>
      <c r="D249" s="2">
        <v>3.71</v>
      </c>
      <c r="E249" s="2">
        <v>24.45</v>
      </c>
      <c r="F249" s="2">
        <v>41.61</v>
      </c>
    </row>
    <row r="250" spans="1:6" x14ac:dyDescent="0.3">
      <c r="A250" s="95">
        <v>45062</v>
      </c>
      <c r="B250" s="96">
        <v>0.49237268518518523</v>
      </c>
      <c r="C250" s="2">
        <v>3.25</v>
      </c>
      <c r="D250" s="2">
        <v>3.71</v>
      </c>
      <c r="E250" s="2">
        <v>24.45</v>
      </c>
      <c r="F250" s="2">
        <v>41.67</v>
      </c>
    </row>
    <row r="251" spans="1:6" x14ac:dyDescent="0.3">
      <c r="A251" s="95">
        <v>45062</v>
      </c>
      <c r="B251" s="96">
        <v>0.49306712962962962</v>
      </c>
      <c r="C251" s="2">
        <v>3.25</v>
      </c>
      <c r="D251" s="2">
        <v>3.72</v>
      </c>
      <c r="E251" s="2">
        <v>24.42</v>
      </c>
      <c r="F251" s="2">
        <v>41.77</v>
      </c>
    </row>
    <row r="252" spans="1:6" x14ac:dyDescent="0.3">
      <c r="A252" s="95">
        <v>45062</v>
      </c>
      <c r="B252" s="96">
        <v>0.49376157407407412</v>
      </c>
      <c r="C252" s="2">
        <v>3.25</v>
      </c>
      <c r="D252" s="2">
        <v>3.71</v>
      </c>
      <c r="E252" s="2">
        <v>24.41</v>
      </c>
      <c r="F252" s="2">
        <v>41.87</v>
      </c>
    </row>
    <row r="253" spans="1:6" x14ac:dyDescent="0.3">
      <c r="A253" s="95">
        <v>45062</v>
      </c>
      <c r="B253" s="96">
        <v>0.4944560185185185</v>
      </c>
      <c r="C253" s="2">
        <v>3.25</v>
      </c>
      <c r="D253" s="2">
        <v>3.71</v>
      </c>
      <c r="E253" s="2">
        <v>24.4</v>
      </c>
      <c r="F253" s="2">
        <v>41.93</v>
      </c>
    </row>
    <row r="254" spans="1:6" x14ac:dyDescent="0.3">
      <c r="A254" s="95">
        <v>45062</v>
      </c>
      <c r="B254" s="96">
        <v>0.495150462962963</v>
      </c>
      <c r="C254" s="2">
        <v>3.25</v>
      </c>
      <c r="D254" s="2">
        <v>3.71</v>
      </c>
      <c r="E254" s="2">
        <v>24.33</v>
      </c>
      <c r="F254" s="2">
        <v>41.91</v>
      </c>
    </row>
    <row r="255" spans="1:6" x14ac:dyDescent="0.3">
      <c r="A255" s="95">
        <v>45062</v>
      </c>
      <c r="B255" s="96">
        <v>0.49584490740740739</v>
      </c>
      <c r="C255" s="2">
        <v>3.25</v>
      </c>
      <c r="D255" s="2">
        <v>3.72</v>
      </c>
      <c r="E255" s="2">
        <v>24.32</v>
      </c>
      <c r="F255" s="2">
        <v>41.87</v>
      </c>
    </row>
    <row r="256" spans="1:6" x14ac:dyDescent="0.3">
      <c r="A256" s="95">
        <v>45062</v>
      </c>
      <c r="B256" s="96">
        <v>0.49653935185185188</v>
      </c>
      <c r="C256" s="2">
        <v>3.25</v>
      </c>
      <c r="D256" s="2">
        <v>3.72</v>
      </c>
      <c r="E256" s="2">
        <v>24.36</v>
      </c>
      <c r="F256" s="2">
        <v>41.83</v>
      </c>
    </row>
    <row r="257" spans="1:6" x14ac:dyDescent="0.3">
      <c r="A257" s="95">
        <v>45062</v>
      </c>
      <c r="B257" s="96">
        <v>0.49723379629629627</v>
      </c>
      <c r="C257" s="2">
        <v>3.25</v>
      </c>
      <c r="D257" s="2">
        <v>3.71</v>
      </c>
      <c r="E257" s="2">
        <v>24.33</v>
      </c>
      <c r="F257" s="2">
        <v>41.86</v>
      </c>
    </row>
    <row r="258" spans="1:6" x14ac:dyDescent="0.3">
      <c r="A258" s="95">
        <v>45062</v>
      </c>
      <c r="B258" s="96">
        <v>0.49792824074074077</v>
      </c>
      <c r="C258" s="2">
        <v>3.25</v>
      </c>
      <c r="D258" s="2">
        <v>3.71</v>
      </c>
      <c r="E258" s="2">
        <v>24.38</v>
      </c>
      <c r="F258" s="2">
        <v>41.79</v>
      </c>
    </row>
    <row r="259" spans="1:6" x14ac:dyDescent="0.3">
      <c r="A259" s="95">
        <v>45062</v>
      </c>
      <c r="B259" s="96">
        <v>0.49862268518518515</v>
      </c>
      <c r="C259" s="2">
        <v>3.25</v>
      </c>
      <c r="D259" s="2">
        <v>3.71</v>
      </c>
      <c r="E259" s="2">
        <v>24.41</v>
      </c>
      <c r="F259" s="2">
        <v>41.75</v>
      </c>
    </row>
    <row r="260" spans="1:6" x14ac:dyDescent="0.3">
      <c r="A260" s="95">
        <v>45062</v>
      </c>
      <c r="B260" s="96">
        <v>0.49931712962962965</v>
      </c>
      <c r="C260" s="2">
        <v>3.25</v>
      </c>
      <c r="D260" s="2">
        <v>3.71</v>
      </c>
      <c r="E260" s="2">
        <v>24.37</v>
      </c>
      <c r="F260" s="2">
        <v>41.73</v>
      </c>
    </row>
    <row r="261" spans="1:6" x14ac:dyDescent="0.3">
      <c r="A261" s="95">
        <v>45062</v>
      </c>
      <c r="B261" s="96">
        <v>0.50001157407407404</v>
      </c>
      <c r="C261" s="2">
        <v>3.25</v>
      </c>
      <c r="D261" s="2">
        <v>3.71</v>
      </c>
      <c r="E261" s="2">
        <v>24.34</v>
      </c>
      <c r="F261" s="2">
        <v>41.79</v>
      </c>
    </row>
    <row r="262" spans="1:6" x14ac:dyDescent="0.3">
      <c r="A262" s="95">
        <v>45062</v>
      </c>
      <c r="B262" s="96">
        <v>0.50070601851851848</v>
      </c>
      <c r="C262" s="2">
        <v>3.25</v>
      </c>
      <c r="D262" s="2">
        <v>3.71</v>
      </c>
      <c r="E262" s="2">
        <v>24.33</v>
      </c>
      <c r="F262" s="2">
        <v>41.77</v>
      </c>
    </row>
    <row r="263" spans="1:6" x14ac:dyDescent="0.3">
      <c r="A263" s="95">
        <v>45062</v>
      </c>
      <c r="B263" s="96">
        <v>0.50140046296296303</v>
      </c>
      <c r="C263" s="2">
        <v>3.25</v>
      </c>
      <c r="D263" s="2">
        <v>3.71</v>
      </c>
      <c r="E263" s="2">
        <v>24.3</v>
      </c>
      <c r="F263" s="2">
        <v>41.83</v>
      </c>
    </row>
    <row r="264" spans="1:6" x14ac:dyDescent="0.3">
      <c r="A264" s="95">
        <v>45062</v>
      </c>
      <c r="B264" s="96">
        <v>0.50209490740740736</v>
      </c>
      <c r="C264" s="2">
        <v>3.25</v>
      </c>
      <c r="D264" s="2">
        <v>3.71</v>
      </c>
      <c r="E264" s="2">
        <v>24.32</v>
      </c>
      <c r="F264" s="2">
        <v>41.82</v>
      </c>
    </row>
    <row r="265" spans="1:6" x14ac:dyDescent="0.3">
      <c r="A265" s="95">
        <v>45062</v>
      </c>
      <c r="B265" s="96">
        <v>0.50278935185185192</v>
      </c>
      <c r="C265" s="2">
        <v>3.25</v>
      </c>
      <c r="D265" s="2">
        <v>3.71</v>
      </c>
      <c r="E265" s="2">
        <v>24.34</v>
      </c>
      <c r="F265" s="2">
        <v>41.79</v>
      </c>
    </row>
    <row r="266" spans="1:6" x14ac:dyDescent="0.3">
      <c r="A266" s="95">
        <v>45062</v>
      </c>
      <c r="B266" s="96">
        <v>0.50348379629629625</v>
      </c>
      <c r="C266" s="2">
        <v>3.25</v>
      </c>
      <c r="D266" s="2">
        <v>3.71</v>
      </c>
      <c r="E266" s="2">
        <v>24.32</v>
      </c>
      <c r="F266" s="2">
        <v>41.89</v>
      </c>
    </row>
    <row r="267" spans="1:6" x14ac:dyDescent="0.3">
      <c r="A267" s="95">
        <v>45062</v>
      </c>
      <c r="B267" s="96">
        <v>0.5041782407407408</v>
      </c>
      <c r="C267" s="2">
        <v>3.25</v>
      </c>
      <c r="D267" s="2">
        <v>3.71</v>
      </c>
      <c r="E267" s="2">
        <v>24.34</v>
      </c>
      <c r="F267" s="2">
        <v>41.92</v>
      </c>
    </row>
    <row r="268" spans="1:6" x14ac:dyDescent="0.3">
      <c r="A268" s="95">
        <v>45062</v>
      </c>
      <c r="B268" s="96">
        <v>0.50487268518518513</v>
      </c>
      <c r="C268" s="2">
        <v>3.25</v>
      </c>
      <c r="D268" s="2">
        <v>3.72</v>
      </c>
      <c r="E268" s="2">
        <v>24.35</v>
      </c>
      <c r="F268" s="2">
        <v>41.88</v>
      </c>
    </row>
    <row r="269" spans="1:6" x14ac:dyDescent="0.3">
      <c r="A269" s="95">
        <v>45062</v>
      </c>
      <c r="B269" s="96">
        <v>0.50556712962962969</v>
      </c>
      <c r="C269" s="2">
        <v>3.25</v>
      </c>
      <c r="D269" s="2">
        <v>3.71</v>
      </c>
      <c r="E269" s="2">
        <v>24.32</v>
      </c>
      <c r="F269" s="2">
        <v>41.9</v>
      </c>
    </row>
    <row r="270" spans="1:6" x14ac:dyDescent="0.3">
      <c r="A270" s="95">
        <v>45062</v>
      </c>
      <c r="B270" s="96">
        <v>0.50626157407407402</v>
      </c>
      <c r="C270" s="2">
        <v>3.25</v>
      </c>
      <c r="D270" s="2">
        <v>3.71</v>
      </c>
      <c r="E270" s="2">
        <v>24.34</v>
      </c>
      <c r="F270" s="2">
        <v>41.91</v>
      </c>
    </row>
    <row r="271" spans="1:6" x14ac:dyDescent="0.3">
      <c r="A271" s="95">
        <v>45062</v>
      </c>
      <c r="B271" s="96">
        <v>0.50695601851851857</v>
      </c>
      <c r="C271" s="2">
        <v>3.25</v>
      </c>
      <c r="D271" s="2">
        <v>3.71</v>
      </c>
      <c r="E271" s="2">
        <v>24.33</v>
      </c>
      <c r="F271" s="2">
        <v>41.84</v>
      </c>
    </row>
    <row r="272" spans="1:6" x14ac:dyDescent="0.3">
      <c r="A272" s="95">
        <v>45062</v>
      </c>
      <c r="B272" s="96">
        <v>0.5076504629629629</v>
      </c>
      <c r="C272" s="2">
        <v>3.25</v>
      </c>
      <c r="D272" s="2">
        <v>3.72</v>
      </c>
      <c r="E272" s="2">
        <v>24.31</v>
      </c>
      <c r="F272" s="2">
        <v>41.88</v>
      </c>
    </row>
    <row r="273" spans="1:6" x14ac:dyDescent="0.3">
      <c r="A273" s="95">
        <v>45062</v>
      </c>
      <c r="B273" s="96">
        <v>0.50834490740740745</v>
      </c>
      <c r="C273" s="2">
        <v>3.25</v>
      </c>
      <c r="D273" s="2">
        <v>3.72</v>
      </c>
      <c r="E273" s="2">
        <v>24.3</v>
      </c>
      <c r="F273" s="2">
        <v>41.94</v>
      </c>
    </row>
    <row r="274" spans="1:6" x14ac:dyDescent="0.3">
      <c r="A274" s="95">
        <v>45062</v>
      </c>
      <c r="B274" s="96">
        <v>0.50903935185185178</v>
      </c>
      <c r="C274" s="2">
        <v>3.25</v>
      </c>
      <c r="D274" s="2">
        <v>3.72</v>
      </c>
      <c r="E274" s="2">
        <v>24.32</v>
      </c>
      <c r="F274" s="2">
        <v>41.86</v>
      </c>
    </row>
    <row r="275" spans="1:6" x14ac:dyDescent="0.3">
      <c r="A275" s="95">
        <v>45062</v>
      </c>
      <c r="B275" s="96">
        <v>0.50973379629629634</v>
      </c>
      <c r="C275" s="2">
        <v>3.25</v>
      </c>
      <c r="D275" s="2">
        <v>3.71</v>
      </c>
      <c r="E275" s="2">
        <v>24.34</v>
      </c>
      <c r="F275" s="2">
        <v>41.83</v>
      </c>
    </row>
    <row r="276" spans="1:6" x14ac:dyDescent="0.3">
      <c r="A276" s="95">
        <v>45062</v>
      </c>
      <c r="B276" s="96">
        <v>0.51042824074074067</v>
      </c>
      <c r="C276" s="2">
        <v>3.25</v>
      </c>
      <c r="D276" s="2">
        <v>3.72</v>
      </c>
      <c r="E276" s="2">
        <v>24.32</v>
      </c>
      <c r="F276" s="2">
        <v>41.76</v>
      </c>
    </row>
    <row r="277" spans="1:6" x14ac:dyDescent="0.3">
      <c r="A277" s="95">
        <v>45062</v>
      </c>
      <c r="B277" s="96">
        <v>0.51112268518518522</v>
      </c>
      <c r="C277" s="2">
        <v>3.25</v>
      </c>
      <c r="D277" s="2">
        <v>3.71</v>
      </c>
      <c r="E277" s="2">
        <v>24.34</v>
      </c>
      <c r="F277" s="2">
        <v>41.77</v>
      </c>
    </row>
    <row r="278" spans="1:6" x14ac:dyDescent="0.3">
      <c r="A278" s="95">
        <v>45062</v>
      </c>
      <c r="B278" s="96">
        <v>0.51181712962962966</v>
      </c>
      <c r="C278" s="2">
        <v>3.25</v>
      </c>
      <c r="D278" s="2">
        <v>3.71</v>
      </c>
      <c r="E278" s="2">
        <v>24.33</v>
      </c>
      <c r="F278" s="2">
        <v>41.81</v>
      </c>
    </row>
    <row r="279" spans="1:6" x14ac:dyDescent="0.3">
      <c r="A279" s="95">
        <v>45062</v>
      </c>
      <c r="B279" s="96">
        <v>0.51251157407407411</v>
      </c>
      <c r="C279" s="2">
        <v>3.25</v>
      </c>
      <c r="D279" s="2">
        <v>3.71</v>
      </c>
      <c r="E279" s="2">
        <v>24.34</v>
      </c>
      <c r="F279" s="2">
        <v>41.78</v>
      </c>
    </row>
    <row r="280" spans="1:6" x14ac:dyDescent="0.3">
      <c r="A280" s="95">
        <v>45062</v>
      </c>
      <c r="B280" s="96">
        <v>0.51320601851851855</v>
      </c>
      <c r="C280" s="2">
        <v>3.25</v>
      </c>
      <c r="D280" s="2">
        <v>3.71</v>
      </c>
      <c r="E280" s="2">
        <v>24.34</v>
      </c>
      <c r="F280" s="2">
        <v>41.76</v>
      </c>
    </row>
    <row r="281" spans="1:6" x14ac:dyDescent="0.3">
      <c r="A281" s="95">
        <v>45062</v>
      </c>
      <c r="B281" s="96">
        <v>0.51390046296296299</v>
      </c>
      <c r="C281" s="2">
        <v>3.25</v>
      </c>
      <c r="D281" s="2">
        <v>3.71</v>
      </c>
      <c r="E281" s="2">
        <v>24.32</v>
      </c>
      <c r="F281" s="2">
        <v>41.81</v>
      </c>
    </row>
    <row r="282" spans="1:6" x14ac:dyDescent="0.3">
      <c r="A282" s="95">
        <v>45062</v>
      </c>
      <c r="B282" s="96">
        <v>0.51459490740740743</v>
      </c>
      <c r="C282" s="2">
        <v>3.25</v>
      </c>
      <c r="D282" s="2">
        <v>3.71</v>
      </c>
      <c r="E282" s="2">
        <v>24.34</v>
      </c>
      <c r="F282" s="2">
        <v>41.76</v>
      </c>
    </row>
    <row r="283" spans="1:6" x14ac:dyDescent="0.3">
      <c r="A283" s="95">
        <v>45062</v>
      </c>
      <c r="B283" s="96">
        <v>0.51528935185185187</v>
      </c>
      <c r="C283" s="2">
        <v>3.25</v>
      </c>
      <c r="D283" s="2">
        <v>3.71</v>
      </c>
      <c r="E283" s="2">
        <v>24.33</v>
      </c>
      <c r="F283" s="2">
        <v>41.78</v>
      </c>
    </row>
    <row r="284" spans="1:6" x14ac:dyDescent="0.3">
      <c r="A284" s="95">
        <v>45062</v>
      </c>
      <c r="B284" s="96">
        <v>0.51598379629629632</v>
      </c>
      <c r="C284" s="2">
        <v>3.25</v>
      </c>
      <c r="D284" s="2">
        <v>3.71</v>
      </c>
      <c r="E284" s="2">
        <v>24.33</v>
      </c>
      <c r="F284" s="2">
        <v>41.78</v>
      </c>
    </row>
    <row r="285" spans="1:6" x14ac:dyDescent="0.3">
      <c r="A285" s="95">
        <v>45062</v>
      </c>
      <c r="B285" s="96">
        <v>0.51667824074074076</v>
      </c>
      <c r="C285" s="2">
        <v>3.25</v>
      </c>
      <c r="D285" s="2">
        <v>3.71</v>
      </c>
      <c r="E285" s="2">
        <v>24.32</v>
      </c>
      <c r="F285" s="2">
        <v>41.72</v>
      </c>
    </row>
    <row r="286" spans="1:6" x14ac:dyDescent="0.3">
      <c r="A286" s="95">
        <v>45062</v>
      </c>
      <c r="B286" s="96">
        <v>0.5173726851851852</v>
      </c>
      <c r="C286" s="2">
        <v>3.25</v>
      </c>
      <c r="D286" s="2">
        <v>3.71</v>
      </c>
      <c r="E286" s="2">
        <v>24.31</v>
      </c>
      <c r="F286" s="2">
        <v>41.74</v>
      </c>
    </row>
    <row r="287" spans="1:6" x14ac:dyDescent="0.3">
      <c r="A287" s="95">
        <v>45062</v>
      </c>
      <c r="B287" s="96">
        <v>0.51806712962962964</v>
      </c>
      <c r="C287" s="2">
        <v>3.25</v>
      </c>
      <c r="D287" s="2">
        <v>3.71</v>
      </c>
      <c r="E287" s="2">
        <v>24.31</v>
      </c>
      <c r="F287" s="2">
        <v>41.79</v>
      </c>
    </row>
    <row r="288" spans="1:6" x14ac:dyDescent="0.3">
      <c r="A288" s="95">
        <v>45062</v>
      </c>
      <c r="B288" s="96">
        <v>0.51876157407407408</v>
      </c>
      <c r="C288" s="2">
        <v>3.25</v>
      </c>
      <c r="D288" s="2">
        <v>3.72</v>
      </c>
      <c r="E288" s="2">
        <v>24.36</v>
      </c>
      <c r="F288" s="2">
        <v>41.73</v>
      </c>
    </row>
    <row r="289" spans="1:12" x14ac:dyDescent="0.3">
      <c r="A289" s="95">
        <v>45062</v>
      </c>
      <c r="B289" s="96">
        <v>0.51945601851851853</v>
      </c>
      <c r="C289" s="2">
        <v>3.25</v>
      </c>
      <c r="D289" s="2">
        <v>3.71</v>
      </c>
      <c r="E289" s="2">
        <v>24.36</v>
      </c>
      <c r="F289" s="2">
        <v>41.68</v>
      </c>
    </row>
    <row r="290" spans="1:12" x14ac:dyDescent="0.3">
      <c r="A290" s="95">
        <v>45062</v>
      </c>
      <c r="B290" s="96">
        <v>0.52015046296296297</v>
      </c>
      <c r="C290" s="2">
        <v>3.25</v>
      </c>
      <c r="D290" s="2">
        <v>3.71</v>
      </c>
      <c r="E290" s="2">
        <v>24.32</v>
      </c>
      <c r="F290" s="2">
        <v>41.71</v>
      </c>
    </row>
    <row r="291" spans="1:12" x14ac:dyDescent="0.3">
      <c r="A291" s="95">
        <v>45062</v>
      </c>
      <c r="B291" s="96">
        <v>0.52084490740740741</v>
      </c>
      <c r="C291" s="2">
        <v>3.25</v>
      </c>
      <c r="D291" s="2">
        <v>3.71</v>
      </c>
      <c r="E291" s="2">
        <v>24.33</v>
      </c>
      <c r="F291" s="2">
        <v>41.72</v>
      </c>
    </row>
    <row r="292" spans="1:12" x14ac:dyDescent="0.3">
      <c r="A292" s="95">
        <v>45062</v>
      </c>
      <c r="B292" s="96">
        <v>0.52153935185185185</v>
      </c>
      <c r="C292" s="2">
        <v>3.25</v>
      </c>
      <c r="D292" s="2">
        <v>3.72</v>
      </c>
      <c r="E292" s="2">
        <v>24.32</v>
      </c>
      <c r="F292" s="2">
        <v>41.82</v>
      </c>
    </row>
    <row r="293" spans="1:12" x14ac:dyDescent="0.3">
      <c r="A293" s="95">
        <v>45062</v>
      </c>
      <c r="B293" s="96">
        <v>0.52223379629629629</v>
      </c>
      <c r="C293" s="2">
        <v>3.25</v>
      </c>
      <c r="D293" s="2">
        <v>3.72</v>
      </c>
      <c r="E293" s="2">
        <v>24.35</v>
      </c>
      <c r="F293" s="2">
        <v>41.83</v>
      </c>
    </row>
    <row r="294" spans="1:12" x14ac:dyDescent="0.3">
      <c r="A294" s="95">
        <v>45062</v>
      </c>
      <c r="B294" s="96">
        <v>0.52292824074074074</v>
      </c>
      <c r="C294" s="2">
        <v>3.25</v>
      </c>
      <c r="D294" s="2">
        <v>3.72</v>
      </c>
      <c r="E294" s="2">
        <v>24.35</v>
      </c>
      <c r="F294" s="2">
        <v>41.81</v>
      </c>
    </row>
    <row r="295" spans="1:12" x14ac:dyDescent="0.3">
      <c r="A295" s="95">
        <v>45062</v>
      </c>
      <c r="B295" s="96">
        <v>0.52362268518518518</v>
      </c>
      <c r="C295" s="2">
        <v>3.25</v>
      </c>
      <c r="D295" s="2">
        <v>3.72</v>
      </c>
      <c r="E295" s="2">
        <v>24.32</v>
      </c>
      <c r="F295" s="2">
        <v>41.86</v>
      </c>
    </row>
    <row r="296" spans="1:12" x14ac:dyDescent="0.3">
      <c r="A296" s="95">
        <v>45062</v>
      </c>
      <c r="B296" s="96">
        <v>0.52431712962962962</v>
      </c>
      <c r="C296" s="2">
        <v>3.25</v>
      </c>
      <c r="D296" s="2">
        <v>3.72</v>
      </c>
      <c r="E296" s="2">
        <v>24.34</v>
      </c>
      <c r="F296" s="2">
        <v>41.87</v>
      </c>
    </row>
    <row r="297" spans="1:12" x14ac:dyDescent="0.3">
      <c r="A297" s="95">
        <v>45062</v>
      </c>
      <c r="B297" s="96">
        <v>0.52501157407407406</v>
      </c>
      <c r="C297" s="2">
        <v>3.25</v>
      </c>
      <c r="D297" s="2">
        <v>3.72</v>
      </c>
      <c r="E297" s="2">
        <v>24.38</v>
      </c>
      <c r="F297" s="2">
        <v>41.83</v>
      </c>
    </row>
    <row r="298" spans="1:12" x14ac:dyDescent="0.3">
      <c r="A298" s="95">
        <v>45062</v>
      </c>
      <c r="B298" s="96">
        <v>0.5257060185185185</v>
      </c>
      <c r="C298" s="2">
        <v>3.25</v>
      </c>
      <c r="D298" s="2">
        <v>3.72</v>
      </c>
      <c r="E298" s="2">
        <v>24.34</v>
      </c>
      <c r="F298" s="2">
        <v>41.89</v>
      </c>
    </row>
    <row r="299" spans="1:12" x14ac:dyDescent="0.3">
      <c r="A299" s="95">
        <v>45062</v>
      </c>
      <c r="B299" s="96">
        <v>0.52640046296296295</v>
      </c>
      <c r="C299" s="2">
        <v>3.25</v>
      </c>
      <c r="D299" s="2">
        <v>3.72</v>
      </c>
      <c r="E299" s="2">
        <v>24.35</v>
      </c>
      <c r="F299" s="2">
        <v>41.84</v>
      </c>
    </row>
    <row r="301" spans="1:12" ht="31.2" x14ac:dyDescent="0.3">
      <c r="A301" s="2" t="str">
        <f>A11</f>
        <v>Date</v>
      </c>
      <c r="C301" s="120" t="str">
        <f>C11</f>
        <v>Exhaust Flow [LPM]</v>
      </c>
      <c r="D301" s="120" t="str">
        <f>D11</f>
        <v>Inlet Flow [LPM]</v>
      </c>
      <c r="E301" s="120" t="str">
        <f t="shared" ref="E301:F301" si="0">E11</f>
        <v>Temperature [C]</v>
      </c>
      <c r="F301" s="120" t="str">
        <f t="shared" si="0"/>
        <v>Humidity [%]</v>
      </c>
      <c r="G301" s="120"/>
      <c r="H301" s="120"/>
      <c r="I301" s="120"/>
      <c r="J301" s="120"/>
      <c r="K301" s="120"/>
      <c r="L301" s="120"/>
    </row>
    <row r="302" spans="1:12" x14ac:dyDescent="0.3">
      <c r="A302" s="95">
        <f>A12</f>
        <v>45062</v>
      </c>
      <c r="B302" s="2" t="s">
        <v>1</v>
      </c>
      <c r="C302" s="92">
        <f>AVERAGE(C50:C299)</f>
        <v>3.2499600000000002</v>
      </c>
      <c r="D302" s="92">
        <f>AVERAGE(D50:D299)</f>
        <v>3.7153600000000138</v>
      </c>
      <c r="E302" s="92">
        <f t="shared" ref="E302:F302" si="1">AVERAGE(E50:E299)</f>
        <v>24.423359999999995</v>
      </c>
      <c r="F302" s="92">
        <f t="shared" si="1"/>
        <v>42.09556000000002</v>
      </c>
      <c r="G302" s="92"/>
      <c r="H302" s="125"/>
      <c r="I302" s="126"/>
      <c r="J302" s="92"/>
      <c r="K302" s="92"/>
      <c r="L302" s="92"/>
    </row>
    <row r="303" spans="1:12" x14ac:dyDescent="0.3">
      <c r="B303" s="2" t="s">
        <v>79</v>
      </c>
      <c r="C303" s="92">
        <f>STDEV(C50:C299)</f>
        <v>6.324555320336659E-4</v>
      </c>
      <c r="D303" s="92">
        <f>STDEV(D50:D299)</f>
        <v>4.9970272287129924E-3</v>
      </c>
      <c r="E303" s="92">
        <f t="shared" ref="E303:F303" si="2">STDEV(E50:E299)</f>
        <v>0.12730095258921098</v>
      </c>
      <c r="F303" s="92">
        <f t="shared" si="2"/>
        <v>0.57126496570696139</v>
      </c>
      <c r="G303" s="92"/>
      <c r="H303" s="125"/>
      <c r="I303" s="126"/>
      <c r="J303" s="92"/>
      <c r="K303" s="92"/>
      <c r="L303" s="92"/>
    </row>
  </sheetData>
  <mergeCells count="1">
    <mergeCell ref="A10:F1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4DABD9-97BB-4239-88B4-E614FCABEC4F}">
  <dimension ref="A1:N46"/>
  <sheetViews>
    <sheetView workbookViewId="0">
      <pane ySplit="1" topLeftCell="A2" activePane="bottomLeft" state="frozen"/>
      <selection pane="bottomLeft" activeCell="I13" sqref="I13"/>
    </sheetView>
  </sheetViews>
  <sheetFormatPr defaultRowHeight="14.4" x14ac:dyDescent="0.3"/>
  <cols>
    <col min="1" max="1" width="12.6640625" customWidth="1"/>
    <col min="9" max="9" width="13.77734375" customWidth="1"/>
    <col min="10" max="10" width="49.33203125" customWidth="1"/>
  </cols>
  <sheetData>
    <row r="1" spans="1:14" ht="30" customHeight="1" x14ac:dyDescent="0.3">
      <c r="A1" s="100" t="s">
        <v>0</v>
      </c>
      <c r="B1" s="101" t="s">
        <v>67</v>
      </c>
      <c r="C1" s="100" t="s">
        <v>83</v>
      </c>
      <c r="D1" s="100" t="s">
        <v>84</v>
      </c>
      <c r="E1" s="100"/>
      <c r="F1" s="102" t="s">
        <v>85</v>
      </c>
      <c r="G1" s="103" t="s">
        <v>86</v>
      </c>
      <c r="H1" s="104" t="s">
        <v>87</v>
      </c>
      <c r="I1" s="102" t="s">
        <v>122</v>
      </c>
      <c r="J1" s="105" t="s">
        <v>88</v>
      </c>
    </row>
    <row r="2" spans="1:14" ht="30" customHeight="1" x14ac:dyDescent="0.3">
      <c r="A2" s="106">
        <v>44474</v>
      </c>
      <c r="B2" s="101"/>
      <c r="C2" s="100"/>
      <c r="D2" s="100"/>
      <c r="E2" s="100"/>
      <c r="F2" s="107"/>
      <c r="G2" s="108"/>
      <c r="H2" s="104"/>
      <c r="I2" s="107"/>
      <c r="J2" s="109" t="s">
        <v>89</v>
      </c>
      <c r="L2" s="217" t="s">
        <v>90</v>
      </c>
      <c r="M2" s="218"/>
      <c r="N2" s="219"/>
    </row>
    <row r="3" spans="1:14" ht="15" customHeight="1" x14ac:dyDescent="0.3">
      <c r="A3" s="106"/>
      <c r="B3" s="101">
        <v>0.33749999999999997</v>
      </c>
      <c r="C3" s="100" t="s">
        <v>91</v>
      </c>
      <c r="D3" s="100" t="s">
        <v>92</v>
      </c>
      <c r="E3" s="100"/>
      <c r="F3" s="107">
        <v>0</v>
      </c>
      <c r="G3" s="108" t="s">
        <v>93</v>
      </c>
      <c r="H3" s="104" t="s">
        <v>93</v>
      </c>
      <c r="I3" s="107" t="s">
        <v>93</v>
      </c>
      <c r="J3" s="105" t="s">
        <v>94</v>
      </c>
      <c r="L3" s="112" t="s">
        <v>95</v>
      </c>
      <c r="M3" s="112" t="s">
        <v>96</v>
      </c>
      <c r="N3" s="112" t="s">
        <v>10</v>
      </c>
    </row>
    <row r="4" spans="1:14" ht="15" customHeight="1" x14ac:dyDescent="0.3">
      <c r="A4" s="106"/>
      <c r="B4" s="101"/>
      <c r="C4" s="100" t="s">
        <v>91</v>
      </c>
      <c r="D4" s="100" t="s">
        <v>97</v>
      </c>
      <c r="E4" s="100"/>
      <c r="F4" s="107">
        <v>0</v>
      </c>
      <c r="G4" s="108" t="s">
        <v>93</v>
      </c>
      <c r="H4" s="104" t="s">
        <v>93</v>
      </c>
      <c r="I4" s="107" t="s">
        <v>93</v>
      </c>
      <c r="J4" s="105" t="s">
        <v>94</v>
      </c>
      <c r="L4" s="112">
        <v>0</v>
      </c>
      <c r="M4" s="113" t="str">
        <f>I11</f>
        <v>ND</v>
      </c>
      <c r="N4" s="112">
        <v>0</v>
      </c>
    </row>
    <row r="5" spans="1:14" ht="15" customHeight="1" x14ac:dyDescent="0.3">
      <c r="A5" s="106"/>
      <c r="B5" s="101">
        <v>0.34097222222222223</v>
      </c>
      <c r="C5" s="100" t="s">
        <v>91</v>
      </c>
      <c r="D5" s="100" t="s">
        <v>98</v>
      </c>
      <c r="E5" s="100"/>
      <c r="F5" s="107">
        <v>1</v>
      </c>
      <c r="G5" s="108">
        <v>1.5940000000000001</v>
      </c>
      <c r="H5" s="104" t="s">
        <v>93</v>
      </c>
      <c r="I5" s="107" t="s">
        <v>93</v>
      </c>
      <c r="J5" s="105" t="s">
        <v>99</v>
      </c>
      <c r="L5" s="112">
        <v>0.32</v>
      </c>
      <c r="M5" s="113">
        <f>AVERAGE(I6:I10,I12)</f>
        <v>0.3666666666666667</v>
      </c>
      <c r="N5" s="113">
        <f>STDEV(I6:I12)</f>
        <v>1.3662601021279476E-2</v>
      </c>
    </row>
    <row r="6" spans="1:14" ht="15" customHeight="1" x14ac:dyDescent="0.3">
      <c r="A6" s="106"/>
      <c r="B6" s="101">
        <v>0.36458333333333331</v>
      </c>
      <c r="C6" s="100" t="s">
        <v>91</v>
      </c>
      <c r="D6" s="100" t="s">
        <v>100</v>
      </c>
      <c r="E6" s="100"/>
      <c r="F6" s="107">
        <v>1</v>
      </c>
      <c r="G6" s="108">
        <v>1.5960000000000001</v>
      </c>
      <c r="H6" s="104">
        <v>2.8601299999999998</v>
      </c>
      <c r="I6" s="107">
        <v>0.36</v>
      </c>
      <c r="J6" s="105" t="s">
        <v>101</v>
      </c>
      <c r="L6" s="113"/>
      <c r="M6" s="113"/>
      <c r="N6" s="112"/>
    </row>
    <row r="7" spans="1:14" ht="15" customHeight="1" x14ac:dyDescent="0.3">
      <c r="A7" s="106"/>
      <c r="B7" s="101">
        <v>0.39374999999999999</v>
      </c>
      <c r="C7" s="100" t="s">
        <v>91</v>
      </c>
      <c r="D7" s="100" t="s">
        <v>102</v>
      </c>
      <c r="E7" s="100"/>
      <c r="F7" s="107">
        <v>1</v>
      </c>
      <c r="G7" s="108">
        <v>1.601</v>
      </c>
      <c r="H7" s="104">
        <v>3.09992</v>
      </c>
      <c r="I7" s="107">
        <v>0.39</v>
      </c>
      <c r="J7" s="105" t="s">
        <v>103</v>
      </c>
      <c r="L7" s="112"/>
      <c r="M7" s="113"/>
      <c r="N7" s="112"/>
    </row>
    <row r="8" spans="1:14" ht="15" customHeight="1" x14ac:dyDescent="0.3">
      <c r="A8" s="106"/>
      <c r="B8" s="101">
        <v>0.4291666666666667</v>
      </c>
      <c r="C8" s="100" t="s">
        <v>91</v>
      </c>
      <c r="D8" s="100" t="s">
        <v>104</v>
      </c>
      <c r="E8" s="100"/>
      <c r="F8" s="107">
        <v>1</v>
      </c>
      <c r="G8" s="108">
        <v>1.5960000000000001</v>
      </c>
      <c r="H8" s="104">
        <v>2.8317199999999998</v>
      </c>
      <c r="I8" s="107">
        <v>0.35</v>
      </c>
      <c r="J8" s="105" t="s">
        <v>101</v>
      </c>
      <c r="L8" s="112"/>
      <c r="M8" s="114"/>
      <c r="N8" s="112"/>
    </row>
    <row r="9" spans="1:14" ht="15" customHeight="1" x14ac:dyDescent="0.3">
      <c r="A9" s="106"/>
      <c r="B9" s="101">
        <v>0.45763888888888887</v>
      </c>
      <c r="C9" s="100" t="s">
        <v>91</v>
      </c>
      <c r="D9" s="100" t="s">
        <v>105</v>
      </c>
      <c r="E9" s="100"/>
      <c r="F9" s="107">
        <v>1</v>
      </c>
      <c r="G9" s="108">
        <v>1.597</v>
      </c>
      <c r="H9" s="104">
        <v>2.95695</v>
      </c>
      <c r="I9" s="107">
        <v>0.37</v>
      </c>
      <c r="J9" s="105" t="s">
        <v>101</v>
      </c>
    </row>
    <row r="10" spans="1:14" ht="15" customHeight="1" x14ac:dyDescent="0.3">
      <c r="A10" s="106"/>
      <c r="B10" s="101">
        <v>0.49236111111111108</v>
      </c>
      <c r="C10" s="100" t="s">
        <v>91</v>
      </c>
      <c r="D10" s="100" t="s">
        <v>106</v>
      </c>
      <c r="E10" s="100"/>
      <c r="F10" s="107">
        <v>1</v>
      </c>
      <c r="G10" s="108">
        <v>1.601</v>
      </c>
      <c r="H10" s="104">
        <v>2.9254799999999999</v>
      </c>
      <c r="I10" s="107">
        <v>0.37</v>
      </c>
      <c r="J10" s="105" t="s">
        <v>101</v>
      </c>
    </row>
    <row r="11" spans="1:14" ht="15" customHeight="1" x14ac:dyDescent="0.3">
      <c r="A11" s="106"/>
      <c r="B11" s="101">
        <v>0.49791666666666662</v>
      </c>
      <c r="C11" s="100" t="s">
        <v>91</v>
      </c>
      <c r="D11" s="100" t="s">
        <v>107</v>
      </c>
      <c r="E11" s="100"/>
      <c r="F11" s="107">
        <v>1</v>
      </c>
      <c r="G11" s="108">
        <v>1.5940000000000001</v>
      </c>
      <c r="H11" s="104" t="s">
        <v>108</v>
      </c>
      <c r="I11" s="107" t="s">
        <v>108</v>
      </c>
      <c r="J11" s="105" t="s">
        <v>109</v>
      </c>
    </row>
    <row r="12" spans="1:14" ht="15" customHeight="1" x14ac:dyDescent="0.3">
      <c r="A12" s="106"/>
      <c r="B12" s="101">
        <v>0.51944444444444449</v>
      </c>
      <c r="C12" s="100" t="s">
        <v>91</v>
      </c>
      <c r="D12" s="100" t="s">
        <v>110</v>
      </c>
      <c r="E12" s="100"/>
      <c r="F12" s="107">
        <v>1</v>
      </c>
      <c r="G12" s="108">
        <v>1.595</v>
      </c>
      <c r="H12" s="104">
        <v>2.8492000000000002</v>
      </c>
      <c r="I12" s="107">
        <v>0.36</v>
      </c>
      <c r="J12" s="105" t="s">
        <v>101</v>
      </c>
    </row>
    <row r="13" spans="1:14" ht="15" customHeight="1" x14ac:dyDescent="0.3">
      <c r="A13" s="106"/>
      <c r="B13" s="101"/>
      <c r="C13" s="100"/>
      <c r="D13" s="100"/>
      <c r="E13" s="100"/>
      <c r="F13" s="107"/>
      <c r="G13" s="108"/>
      <c r="H13" s="104">
        <f>I13/0.32*100</f>
        <v>114.58333333333334</v>
      </c>
      <c r="I13" s="116">
        <f>AVERAGE(I6:I12)</f>
        <v>0.3666666666666667</v>
      </c>
      <c r="J13" s="117" t="s">
        <v>111</v>
      </c>
    </row>
    <row r="14" spans="1:14" ht="15" customHeight="1" x14ac:dyDescent="0.3">
      <c r="A14" s="106"/>
      <c r="B14" s="101"/>
      <c r="C14" s="100"/>
      <c r="D14" s="100"/>
      <c r="E14" s="100"/>
      <c r="F14" s="107"/>
      <c r="G14" s="108"/>
      <c r="H14" s="104"/>
      <c r="I14" s="116">
        <f>STDEV(I6:I12)</f>
        <v>1.3662601021279476E-2</v>
      </c>
      <c r="J14" s="117" t="s">
        <v>10</v>
      </c>
    </row>
    <row r="15" spans="1:14" ht="15" customHeight="1" x14ac:dyDescent="0.3">
      <c r="A15" s="106"/>
      <c r="B15" s="101"/>
      <c r="C15" s="100"/>
      <c r="D15" s="100"/>
      <c r="E15" s="100"/>
      <c r="F15" s="107"/>
      <c r="G15" s="108"/>
      <c r="H15" s="104"/>
      <c r="I15" s="107"/>
      <c r="J15" s="105" t="s">
        <v>112</v>
      </c>
    </row>
    <row r="16" spans="1:14" ht="15" customHeight="1" x14ac:dyDescent="0.3">
      <c r="A16" s="106"/>
      <c r="B16" s="101"/>
      <c r="C16" s="100"/>
      <c r="D16" s="100"/>
      <c r="E16" s="100"/>
      <c r="F16" s="107"/>
      <c r="G16" s="108"/>
      <c r="H16" s="104"/>
      <c r="I16" s="107"/>
      <c r="J16" s="105"/>
    </row>
    <row r="17" spans="1:14" ht="30" customHeight="1" x14ac:dyDescent="0.3">
      <c r="A17" s="106">
        <v>44475</v>
      </c>
      <c r="B17" s="101"/>
      <c r="C17" s="100"/>
      <c r="D17" s="100"/>
      <c r="E17" s="100"/>
      <c r="F17" s="107"/>
      <c r="G17" s="108"/>
      <c r="H17" s="104"/>
      <c r="I17" s="107"/>
      <c r="J17" s="109" t="s">
        <v>89</v>
      </c>
      <c r="L17" s="217" t="s">
        <v>113</v>
      </c>
      <c r="M17" s="218"/>
      <c r="N17" s="219"/>
    </row>
    <row r="18" spans="1:14" ht="15" customHeight="1" x14ac:dyDescent="0.3">
      <c r="A18" s="106"/>
      <c r="B18" s="101">
        <v>0.3263888888888889</v>
      </c>
      <c r="C18" s="100" t="s">
        <v>91</v>
      </c>
      <c r="D18" s="100" t="s">
        <v>92</v>
      </c>
      <c r="E18" s="100"/>
      <c r="F18" s="107">
        <v>0</v>
      </c>
      <c r="G18" s="108" t="s">
        <v>93</v>
      </c>
      <c r="H18" s="104" t="s">
        <v>93</v>
      </c>
      <c r="I18" s="107" t="s">
        <v>93</v>
      </c>
      <c r="J18" s="105" t="s">
        <v>94</v>
      </c>
      <c r="L18" s="112" t="s">
        <v>95</v>
      </c>
      <c r="M18" s="112" t="s">
        <v>96</v>
      </c>
      <c r="N18" s="112" t="s">
        <v>10</v>
      </c>
    </row>
    <row r="19" spans="1:14" ht="15" customHeight="1" x14ac:dyDescent="0.3">
      <c r="A19" s="106"/>
      <c r="B19" s="101"/>
      <c r="C19" s="100" t="s">
        <v>91</v>
      </c>
      <c r="D19" s="100" t="s">
        <v>97</v>
      </c>
      <c r="E19" s="100"/>
      <c r="F19" s="107">
        <v>0</v>
      </c>
      <c r="G19" s="108" t="s">
        <v>93</v>
      </c>
      <c r="H19" s="104" t="s">
        <v>93</v>
      </c>
      <c r="I19" s="107" t="s">
        <v>93</v>
      </c>
      <c r="J19" s="105" t="s">
        <v>94</v>
      </c>
      <c r="L19" s="112">
        <v>0</v>
      </c>
      <c r="M19" s="113" t="str">
        <f>I26</f>
        <v>ND</v>
      </c>
      <c r="N19" s="112">
        <v>0</v>
      </c>
    </row>
    <row r="20" spans="1:14" ht="15" customHeight="1" x14ac:dyDescent="0.3">
      <c r="A20" s="106"/>
      <c r="B20" s="101">
        <v>0.3298611111111111</v>
      </c>
      <c r="C20" s="100" t="s">
        <v>91</v>
      </c>
      <c r="D20" s="100" t="s">
        <v>98</v>
      </c>
      <c r="E20" s="100"/>
      <c r="F20" s="107">
        <v>1</v>
      </c>
      <c r="G20" s="108">
        <v>1.5940000000000001</v>
      </c>
      <c r="H20" s="104" t="s">
        <v>93</v>
      </c>
      <c r="I20" s="107" t="s">
        <v>93</v>
      </c>
      <c r="J20" s="105" t="s">
        <v>99</v>
      </c>
      <c r="L20" s="115">
        <v>1</v>
      </c>
      <c r="M20" s="113">
        <f>AVERAGE(I21:I25,I27)</f>
        <v>1.0683333333333336</v>
      </c>
      <c r="N20" s="113">
        <f>STDEV(I21:I27)</f>
        <v>3.6560452221856658E-2</v>
      </c>
    </row>
    <row r="21" spans="1:14" ht="15" customHeight="1" x14ac:dyDescent="0.3">
      <c r="A21" s="106"/>
      <c r="B21" s="101">
        <v>0.35833333333333334</v>
      </c>
      <c r="C21" s="100" t="s">
        <v>91</v>
      </c>
      <c r="D21" s="100" t="s">
        <v>100</v>
      </c>
      <c r="E21" s="100"/>
      <c r="F21" s="107">
        <v>1</v>
      </c>
      <c r="G21" s="108">
        <v>1.5940000000000001</v>
      </c>
      <c r="H21" s="104">
        <v>8.11815</v>
      </c>
      <c r="I21" s="107">
        <v>1.07</v>
      </c>
      <c r="J21" s="105" t="s">
        <v>114</v>
      </c>
      <c r="L21" s="113"/>
      <c r="M21" s="113"/>
      <c r="N21" s="112"/>
    </row>
    <row r="22" spans="1:14" ht="15" customHeight="1" x14ac:dyDescent="0.3">
      <c r="A22" s="106"/>
      <c r="B22" s="101">
        <v>0.38819444444444445</v>
      </c>
      <c r="C22" s="100" t="s">
        <v>91</v>
      </c>
      <c r="D22" s="100" t="s">
        <v>102</v>
      </c>
      <c r="E22" s="100"/>
      <c r="F22" s="107">
        <v>1</v>
      </c>
      <c r="G22" s="108">
        <v>1.5940000000000001</v>
      </c>
      <c r="H22" s="104">
        <v>8.5403199999999995</v>
      </c>
      <c r="I22" s="107">
        <v>1.1299999999999999</v>
      </c>
      <c r="J22" s="105" t="s">
        <v>115</v>
      </c>
      <c r="L22" s="112"/>
      <c r="M22" s="113"/>
      <c r="N22" s="112"/>
    </row>
    <row r="23" spans="1:14" ht="15" customHeight="1" x14ac:dyDescent="0.3">
      <c r="A23" s="106"/>
      <c r="B23" s="101">
        <v>0.4152777777777778</v>
      </c>
      <c r="C23" s="100" t="s">
        <v>91</v>
      </c>
      <c r="D23" s="100" t="s">
        <v>104</v>
      </c>
      <c r="E23" s="100"/>
      <c r="F23" s="107">
        <v>1</v>
      </c>
      <c r="G23" s="108">
        <v>1.5960000000000001</v>
      </c>
      <c r="H23" s="104">
        <v>7.7333999999999996</v>
      </c>
      <c r="I23" s="107">
        <v>1.02</v>
      </c>
      <c r="J23" s="105" t="s">
        <v>116</v>
      </c>
      <c r="L23" s="112"/>
      <c r="M23" s="114"/>
      <c r="N23" s="112"/>
    </row>
    <row r="24" spans="1:14" ht="15" customHeight="1" x14ac:dyDescent="0.3">
      <c r="A24" s="106"/>
      <c r="B24" s="101">
        <v>0.45277777777777778</v>
      </c>
      <c r="C24" s="100" t="s">
        <v>91</v>
      </c>
      <c r="D24" s="100" t="s">
        <v>105</v>
      </c>
      <c r="E24" s="100"/>
      <c r="F24" s="107">
        <v>1</v>
      </c>
      <c r="G24" s="108">
        <v>1.5940000000000001</v>
      </c>
      <c r="H24" s="104">
        <v>8.1220800000000004</v>
      </c>
      <c r="I24" s="107">
        <v>1.08</v>
      </c>
      <c r="J24" s="105" t="s">
        <v>116</v>
      </c>
    </row>
    <row r="25" spans="1:14" ht="15" customHeight="1" x14ac:dyDescent="0.3">
      <c r="A25" s="106"/>
      <c r="B25" s="101">
        <v>0.4861111111111111</v>
      </c>
      <c r="C25" s="100" t="s">
        <v>91</v>
      </c>
      <c r="D25" s="100" t="s">
        <v>106</v>
      </c>
      <c r="E25" s="100"/>
      <c r="F25" s="107">
        <v>1</v>
      </c>
      <c r="G25" s="108">
        <v>1.595</v>
      </c>
      <c r="H25" s="104">
        <v>7.9782700000000002</v>
      </c>
      <c r="I25" s="107">
        <v>1.06</v>
      </c>
      <c r="J25" s="105" t="s">
        <v>116</v>
      </c>
    </row>
    <row r="26" spans="1:14" ht="15" customHeight="1" x14ac:dyDescent="0.3">
      <c r="A26" s="106"/>
      <c r="B26" s="101">
        <v>0.49027777777777781</v>
      </c>
      <c r="C26" s="100" t="s">
        <v>91</v>
      </c>
      <c r="D26" s="100" t="s">
        <v>107</v>
      </c>
      <c r="E26" s="100"/>
      <c r="F26" s="107">
        <v>1</v>
      </c>
      <c r="G26" s="108">
        <v>1.5940000000000001</v>
      </c>
      <c r="H26" s="104" t="s">
        <v>108</v>
      </c>
      <c r="I26" s="107" t="s">
        <v>108</v>
      </c>
      <c r="J26" s="105" t="s">
        <v>109</v>
      </c>
    </row>
    <row r="27" spans="1:14" ht="15" customHeight="1" x14ac:dyDescent="0.3">
      <c r="A27" s="106"/>
      <c r="B27" s="101">
        <v>0.51527777777777783</v>
      </c>
      <c r="C27" s="100" t="s">
        <v>91</v>
      </c>
      <c r="D27" s="100" t="s">
        <v>110</v>
      </c>
      <c r="E27" s="100"/>
      <c r="F27" s="107">
        <v>1</v>
      </c>
      <c r="G27" s="108">
        <v>1.5920000000000001</v>
      </c>
      <c r="H27" s="104">
        <v>7.9173</v>
      </c>
      <c r="I27" s="107">
        <v>1.05</v>
      </c>
      <c r="J27" s="105" t="s">
        <v>116</v>
      </c>
    </row>
    <row r="28" spans="1:14" ht="15" customHeight="1" x14ac:dyDescent="0.3">
      <c r="A28" s="106"/>
      <c r="B28" s="101"/>
      <c r="C28" s="100"/>
      <c r="D28" s="100"/>
      <c r="E28" s="100"/>
      <c r="F28" s="107"/>
      <c r="G28" s="108"/>
      <c r="H28" s="104"/>
      <c r="I28" s="116">
        <f>AVERAGE(I21:I27)</f>
        <v>1.0683333333333336</v>
      </c>
      <c r="J28" s="117" t="s">
        <v>111</v>
      </c>
    </row>
    <row r="29" spans="1:14" ht="15" customHeight="1" x14ac:dyDescent="0.3">
      <c r="A29" s="106"/>
      <c r="B29" s="101"/>
      <c r="C29" s="100"/>
      <c r="D29" s="100"/>
      <c r="E29" s="100"/>
      <c r="F29" s="107"/>
      <c r="G29" s="108"/>
      <c r="H29" s="104"/>
      <c r="I29" s="116">
        <f>STDEV(I21:I27)</f>
        <v>3.6560452221856658E-2</v>
      </c>
      <c r="J29" s="117" t="s">
        <v>10</v>
      </c>
    </row>
    <row r="30" spans="1:14" ht="15" customHeight="1" x14ac:dyDescent="0.3">
      <c r="A30" s="106"/>
      <c r="B30" s="101"/>
      <c r="C30" s="100"/>
      <c r="D30" s="100"/>
      <c r="E30" s="100"/>
      <c r="F30" s="107"/>
      <c r="G30" s="108"/>
      <c r="H30" s="104"/>
      <c r="I30" s="107"/>
      <c r="J30" s="105" t="s">
        <v>117</v>
      </c>
    </row>
    <row r="31" spans="1:14" ht="15" customHeight="1" x14ac:dyDescent="0.3">
      <c r="A31" s="106"/>
      <c r="B31" s="101"/>
      <c r="C31" s="100"/>
      <c r="D31" s="100"/>
      <c r="E31" s="100"/>
      <c r="F31" s="107"/>
      <c r="G31" s="108"/>
      <c r="H31" s="104"/>
      <c r="I31" s="107"/>
      <c r="J31" s="105"/>
    </row>
    <row r="32" spans="1:14" ht="30" customHeight="1" x14ac:dyDescent="0.3">
      <c r="A32" s="106">
        <v>44476</v>
      </c>
      <c r="B32" s="101"/>
      <c r="C32" s="100"/>
      <c r="D32" s="100"/>
      <c r="E32" s="100"/>
      <c r="F32" s="107"/>
      <c r="G32" s="108"/>
      <c r="H32" s="104"/>
      <c r="I32" s="107"/>
      <c r="J32" s="109" t="s">
        <v>89</v>
      </c>
      <c r="L32" s="217" t="s">
        <v>118</v>
      </c>
      <c r="M32" s="218"/>
      <c r="N32" s="219"/>
    </row>
    <row r="33" spans="1:14" ht="15" customHeight="1" x14ac:dyDescent="0.3">
      <c r="A33" s="106"/>
      <c r="B33" s="101">
        <v>0.32777777777777778</v>
      </c>
      <c r="C33" s="100" t="s">
        <v>91</v>
      </c>
      <c r="D33" s="100" t="s">
        <v>92</v>
      </c>
      <c r="E33" s="100"/>
      <c r="F33" s="107">
        <v>0</v>
      </c>
      <c r="G33" s="108" t="s">
        <v>93</v>
      </c>
      <c r="H33" s="104" t="s">
        <v>93</v>
      </c>
      <c r="I33" s="107" t="s">
        <v>93</v>
      </c>
      <c r="J33" s="105" t="s">
        <v>94</v>
      </c>
      <c r="L33" s="112" t="s">
        <v>95</v>
      </c>
      <c r="M33" s="112" t="s">
        <v>96</v>
      </c>
      <c r="N33" s="112" t="s">
        <v>10</v>
      </c>
    </row>
    <row r="34" spans="1:14" ht="15" customHeight="1" x14ac:dyDescent="0.3">
      <c r="A34" s="106"/>
      <c r="B34" s="101"/>
      <c r="C34" s="100" t="s">
        <v>91</v>
      </c>
      <c r="D34" s="100" t="s">
        <v>97</v>
      </c>
      <c r="E34" s="100"/>
      <c r="F34" s="107">
        <v>0</v>
      </c>
      <c r="G34" s="108" t="s">
        <v>93</v>
      </c>
      <c r="H34" s="104" t="s">
        <v>93</v>
      </c>
      <c r="I34" s="107" t="s">
        <v>93</v>
      </c>
      <c r="J34" s="105" t="s">
        <v>94</v>
      </c>
      <c r="L34" s="112">
        <v>0</v>
      </c>
      <c r="M34" s="113" t="str">
        <f>I41</f>
        <v>ND</v>
      </c>
      <c r="N34" s="112">
        <v>0</v>
      </c>
    </row>
    <row r="35" spans="1:14" ht="15" customHeight="1" x14ac:dyDescent="0.3">
      <c r="A35" s="106"/>
      <c r="B35" s="101">
        <v>0.33124999999999999</v>
      </c>
      <c r="C35" s="100" t="s">
        <v>91</v>
      </c>
      <c r="D35" s="100" t="s">
        <v>98</v>
      </c>
      <c r="E35" s="100"/>
      <c r="F35" s="107">
        <v>1</v>
      </c>
      <c r="G35" s="108">
        <v>1.5940000000000001</v>
      </c>
      <c r="H35" s="104" t="s">
        <v>93</v>
      </c>
      <c r="I35" s="107" t="s">
        <v>93</v>
      </c>
      <c r="J35" s="105" t="s">
        <v>99</v>
      </c>
      <c r="L35" s="113">
        <v>3.16</v>
      </c>
      <c r="M35" s="113">
        <f>AVERAGE(I36:I40,I42)</f>
        <v>3.2266666666666666</v>
      </c>
      <c r="N35" s="113">
        <f>STDEV(I36:I42)</f>
        <v>6.1210020966069437E-2</v>
      </c>
    </row>
    <row r="36" spans="1:14" ht="15" customHeight="1" x14ac:dyDescent="0.3">
      <c r="A36" s="106"/>
      <c r="B36" s="101">
        <v>0.3659722222222222</v>
      </c>
      <c r="C36" s="100"/>
      <c r="D36" s="100" t="s">
        <v>100</v>
      </c>
      <c r="E36" s="100"/>
      <c r="F36" s="107">
        <v>1</v>
      </c>
      <c r="G36" s="108">
        <v>1.5920000000000001</v>
      </c>
      <c r="H36" s="104">
        <v>23.888629999999999</v>
      </c>
      <c r="I36" s="107">
        <v>3.22</v>
      </c>
      <c r="J36" s="105" t="s">
        <v>119</v>
      </c>
      <c r="L36" s="113"/>
      <c r="M36" s="113"/>
      <c r="N36" s="112"/>
    </row>
    <row r="37" spans="1:14" ht="15" customHeight="1" x14ac:dyDescent="0.3">
      <c r="A37" s="106"/>
      <c r="B37" s="101">
        <v>0.40069444444444446</v>
      </c>
      <c r="C37" s="100"/>
      <c r="D37" s="100" t="s">
        <v>102</v>
      </c>
      <c r="E37" s="100"/>
      <c r="F37" s="107">
        <v>1</v>
      </c>
      <c r="G37" s="108">
        <v>1.5940000000000001</v>
      </c>
      <c r="H37" s="104">
        <v>23.84271</v>
      </c>
      <c r="I37" s="107">
        <v>3.21</v>
      </c>
      <c r="J37" s="105" t="s">
        <v>119</v>
      </c>
      <c r="L37" s="112"/>
      <c r="M37" s="113"/>
      <c r="N37" s="112"/>
    </row>
    <row r="38" spans="1:14" ht="15" customHeight="1" x14ac:dyDescent="0.3">
      <c r="A38" s="106"/>
      <c r="B38" s="101">
        <v>0.4291666666666667</v>
      </c>
      <c r="C38" s="100"/>
      <c r="D38" s="100" t="s">
        <v>104</v>
      </c>
      <c r="E38" s="100"/>
      <c r="F38" s="107">
        <v>1</v>
      </c>
      <c r="G38" s="108">
        <v>1.5960000000000001</v>
      </c>
      <c r="H38" s="104">
        <v>24.044519999999999</v>
      </c>
      <c r="I38" s="107">
        <v>3.24</v>
      </c>
      <c r="J38" s="105" t="s">
        <v>119</v>
      </c>
      <c r="L38" s="112"/>
      <c r="M38" s="114"/>
      <c r="N38" s="112"/>
    </row>
    <row r="39" spans="1:14" ht="15" customHeight="1" x14ac:dyDescent="0.3">
      <c r="A39" s="106"/>
      <c r="B39" s="101">
        <v>0.45833333333333331</v>
      </c>
      <c r="C39" s="100"/>
      <c r="D39" s="100" t="s">
        <v>105</v>
      </c>
      <c r="E39" s="100"/>
      <c r="F39" s="107">
        <v>1</v>
      </c>
      <c r="G39" s="108">
        <v>1.595</v>
      </c>
      <c r="H39" s="104">
        <v>24.304590000000001</v>
      </c>
      <c r="I39" s="107">
        <v>3.28</v>
      </c>
      <c r="J39" s="105" t="s">
        <v>119</v>
      </c>
    </row>
    <row r="40" spans="1:14" ht="15" customHeight="1" x14ac:dyDescent="0.3">
      <c r="A40" s="106"/>
      <c r="B40" s="101">
        <v>0.48472222222222222</v>
      </c>
      <c r="C40" s="100"/>
      <c r="D40" s="100" t="s">
        <v>106</v>
      </c>
      <c r="E40" s="100"/>
      <c r="F40" s="107">
        <v>1</v>
      </c>
      <c r="G40" s="108">
        <v>1.5940000000000001</v>
      </c>
      <c r="H40" s="104">
        <v>24.360610000000001</v>
      </c>
      <c r="I40" s="107">
        <v>3.29</v>
      </c>
      <c r="J40" s="105" t="s">
        <v>119</v>
      </c>
    </row>
    <row r="41" spans="1:14" ht="15" customHeight="1" x14ac:dyDescent="0.3">
      <c r="A41" s="106"/>
      <c r="B41" s="101">
        <v>0.49027777777777781</v>
      </c>
      <c r="C41" s="100"/>
      <c r="D41" s="100" t="s">
        <v>107</v>
      </c>
      <c r="E41" s="100"/>
      <c r="F41" s="107">
        <v>1</v>
      </c>
      <c r="G41" s="108">
        <v>1.5940000000000001</v>
      </c>
      <c r="H41" s="104" t="s">
        <v>108</v>
      </c>
      <c r="I41" s="107" t="s">
        <v>108</v>
      </c>
      <c r="J41" s="105" t="s">
        <v>109</v>
      </c>
    </row>
    <row r="42" spans="1:14" ht="15" customHeight="1" x14ac:dyDescent="0.3">
      <c r="A42" s="106"/>
      <c r="B42" s="101">
        <v>0.52361111111111114</v>
      </c>
      <c r="C42" s="100"/>
      <c r="D42" s="100" t="s">
        <v>110</v>
      </c>
      <c r="E42" s="100"/>
      <c r="F42" s="107">
        <v>1</v>
      </c>
      <c r="G42" s="108">
        <v>1.5960000000000001</v>
      </c>
      <c r="H42" s="104">
        <v>23.169630000000002</v>
      </c>
      <c r="I42" s="107">
        <v>3.12</v>
      </c>
      <c r="J42" s="105" t="s">
        <v>120</v>
      </c>
    </row>
    <row r="43" spans="1:14" ht="15" customHeight="1" x14ac:dyDescent="0.3">
      <c r="A43" s="106"/>
      <c r="B43" s="101"/>
      <c r="C43" s="100"/>
      <c r="D43" s="100"/>
      <c r="E43" s="100"/>
      <c r="F43" s="107"/>
      <c r="G43" s="108"/>
      <c r="H43" s="104"/>
      <c r="I43" s="116">
        <f>AVERAGE(I36:I42)</f>
        <v>3.2266666666666666</v>
      </c>
      <c r="J43" s="117" t="s">
        <v>111</v>
      </c>
    </row>
    <row r="44" spans="1:14" ht="15" customHeight="1" x14ac:dyDescent="0.3">
      <c r="A44" s="106"/>
      <c r="B44" s="101"/>
      <c r="C44" s="100"/>
      <c r="D44" s="100"/>
      <c r="E44" s="100"/>
      <c r="F44" s="107"/>
      <c r="G44" s="108"/>
      <c r="H44" s="104"/>
      <c r="I44" s="116">
        <f>STDEV(I36:I42)</f>
        <v>6.1210020966069437E-2</v>
      </c>
      <c r="J44" s="117" t="s">
        <v>10</v>
      </c>
    </row>
    <row r="45" spans="1:14" ht="15" customHeight="1" x14ac:dyDescent="0.3">
      <c r="A45" s="106"/>
      <c r="B45" s="101"/>
      <c r="C45" s="100"/>
      <c r="D45" s="100"/>
      <c r="E45" s="100"/>
      <c r="F45" s="107"/>
      <c r="G45" s="108"/>
      <c r="H45" s="104"/>
      <c r="I45" s="107"/>
      <c r="J45" s="105" t="s">
        <v>121</v>
      </c>
    </row>
    <row r="46" spans="1:14" ht="15" customHeight="1" x14ac:dyDescent="0.3">
      <c r="A46" s="106"/>
      <c r="B46" s="101"/>
      <c r="C46" s="100"/>
      <c r="D46" s="100"/>
      <c r="E46" s="100"/>
      <c r="F46" s="107"/>
      <c r="G46" s="108"/>
      <c r="H46" s="104"/>
      <c r="I46" s="107"/>
      <c r="J46" s="105"/>
    </row>
  </sheetData>
  <mergeCells count="3">
    <mergeCell ref="L2:N2"/>
    <mergeCell ref="L17:N17"/>
    <mergeCell ref="L32:N32"/>
  </mergeCells>
  <pageMargins left="0.7" right="0.7" top="0.75" bottom="0.75" header="0.3" footer="0.3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600D7-8ED4-4AAF-9A37-7B532FB90C34}">
  <dimension ref="A1:M305"/>
  <sheetViews>
    <sheetView workbookViewId="0">
      <pane ySplit="11" topLeftCell="A292" activePane="bottomLeft" state="frozen"/>
      <selection pane="bottomLeft" activeCell="J305" sqref="J305"/>
    </sheetView>
  </sheetViews>
  <sheetFormatPr defaultColWidth="9.109375" defaultRowHeight="15.6" x14ac:dyDescent="0.3"/>
  <cols>
    <col min="1" max="1" width="10.6640625" style="2" bestFit="1" customWidth="1"/>
    <col min="2" max="3" width="10.6640625" style="2" customWidth="1"/>
    <col min="4" max="6" width="12.6640625" style="2" customWidth="1"/>
    <col min="7" max="7" width="13.44140625" style="2" customWidth="1"/>
    <col min="8" max="8" width="12.6640625" style="2" customWidth="1"/>
    <col min="9" max="11" width="10.6640625" style="2" customWidth="1"/>
    <col min="12" max="12" width="12.6640625" style="2" customWidth="1"/>
    <col min="13" max="16384" width="9.109375" style="2"/>
  </cols>
  <sheetData>
    <row r="1" spans="1:12" x14ac:dyDescent="0.3">
      <c r="A1" s="2" t="s">
        <v>58</v>
      </c>
    </row>
    <row r="2" spans="1:12" x14ac:dyDescent="0.3">
      <c r="A2" s="2" t="s">
        <v>180</v>
      </c>
    </row>
    <row r="3" spans="1:12" x14ac:dyDescent="0.3">
      <c r="A3" s="2" t="s">
        <v>192</v>
      </c>
      <c r="D3" s="2" t="s">
        <v>193</v>
      </c>
    </row>
    <row r="4" spans="1:12" x14ac:dyDescent="0.3">
      <c r="A4" s="2" t="s">
        <v>62</v>
      </c>
    </row>
    <row r="5" spans="1:12" x14ac:dyDescent="0.3">
      <c r="A5" s="2" t="s">
        <v>63</v>
      </c>
    </row>
    <row r="6" spans="1:12" x14ac:dyDescent="0.3">
      <c r="A6" s="2" t="s">
        <v>64</v>
      </c>
    </row>
    <row r="8" spans="1:12" x14ac:dyDescent="0.3">
      <c r="A8" s="2" t="s">
        <v>183</v>
      </c>
    </row>
    <row r="9" spans="1:12" x14ac:dyDescent="0.3">
      <c r="A9" s="2" t="s">
        <v>184</v>
      </c>
    </row>
    <row r="10" spans="1:12" x14ac:dyDescent="0.3">
      <c r="A10" s="2" t="s">
        <v>194</v>
      </c>
    </row>
    <row r="11" spans="1:12" ht="30" customHeight="1" x14ac:dyDescent="0.3">
      <c r="A11" s="2" t="s">
        <v>0</v>
      </c>
      <c r="B11" s="2" t="s">
        <v>67</v>
      </c>
      <c r="C11" s="94" t="s">
        <v>68</v>
      </c>
      <c r="D11" s="94" t="s">
        <v>69</v>
      </c>
      <c r="E11" s="94" t="s">
        <v>70</v>
      </c>
      <c r="F11" s="118" t="s">
        <v>71</v>
      </c>
      <c r="G11" s="94" t="s">
        <v>72</v>
      </c>
      <c r="H11" s="94" t="s">
        <v>73</v>
      </c>
      <c r="I11" s="94" t="s">
        <v>74</v>
      </c>
      <c r="J11" s="94" t="s">
        <v>75</v>
      </c>
      <c r="K11" s="94" t="s">
        <v>133</v>
      </c>
      <c r="L11" s="94" t="s">
        <v>134</v>
      </c>
    </row>
    <row r="12" spans="1:12" x14ac:dyDescent="0.3">
      <c r="A12" s="95">
        <v>45063</v>
      </c>
      <c r="B12" s="96">
        <v>0.32872685185185185</v>
      </c>
      <c r="C12" s="2">
        <v>-9.77</v>
      </c>
      <c r="D12" s="2">
        <v>3.53</v>
      </c>
      <c r="E12" s="2">
        <v>3.28</v>
      </c>
      <c r="F12" s="119">
        <v>-0.77</v>
      </c>
      <c r="G12" s="2">
        <v>12.54</v>
      </c>
      <c r="H12" s="2">
        <v>23.8</v>
      </c>
      <c r="I12" s="2">
        <v>47.14</v>
      </c>
      <c r="J12" s="2">
        <v>1.35</v>
      </c>
      <c r="K12" s="2">
        <v>-8.0000000000000002E-3</v>
      </c>
    </row>
    <row r="13" spans="1:12" x14ac:dyDescent="0.3">
      <c r="A13" s="95">
        <v>45063</v>
      </c>
      <c r="B13" s="96">
        <v>0.3294212962962963</v>
      </c>
      <c r="C13" s="2">
        <v>-9.56</v>
      </c>
      <c r="D13" s="2">
        <v>3.53</v>
      </c>
      <c r="E13" s="2">
        <v>3.28</v>
      </c>
      <c r="F13" s="119">
        <v>-0.8</v>
      </c>
      <c r="G13" s="2">
        <v>12.5</v>
      </c>
      <c r="H13" s="2">
        <v>23.81</v>
      </c>
      <c r="I13" s="2">
        <v>47.29</v>
      </c>
      <c r="J13" s="2">
        <v>1.35</v>
      </c>
      <c r="K13" s="2">
        <v>-8.0000000000000002E-3</v>
      </c>
    </row>
    <row r="14" spans="1:12" x14ac:dyDescent="0.3">
      <c r="A14" s="95">
        <v>45063</v>
      </c>
      <c r="B14" s="96">
        <v>0.33011574074074074</v>
      </c>
      <c r="C14" s="2">
        <v>-9.57</v>
      </c>
      <c r="D14" s="2">
        <v>3.53</v>
      </c>
      <c r="E14" s="2">
        <v>3.28</v>
      </c>
      <c r="F14" s="119">
        <v>-0.7</v>
      </c>
      <c r="G14" s="2">
        <v>12.52</v>
      </c>
      <c r="H14" s="2">
        <v>23.82</v>
      </c>
      <c r="I14" s="2">
        <v>47.34</v>
      </c>
      <c r="J14" s="2">
        <v>1.35</v>
      </c>
      <c r="K14" s="2">
        <v>-8.0000000000000002E-3</v>
      </c>
    </row>
    <row r="15" spans="1:12" x14ac:dyDescent="0.3">
      <c r="A15" s="95">
        <v>45063</v>
      </c>
      <c r="B15" s="96">
        <v>0.33081018518518518</v>
      </c>
      <c r="C15" s="2">
        <v>-9.34</v>
      </c>
      <c r="D15" s="2">
        <v>3.53</v>
      </c>
      <c r="E15" s="2">
        <v>3.28</v>
      </c>
      <c r="F15" s="119">
        <v>-0.77</v>
      </c>
      <c r="G15" s="2">
        <v>12.53</v>
      </c>
      <c r="H15" s="2">
        <v>23.82</v>
      </c>
      <c r="I15" s="2">
        <v>47.39</v>
      </c>
      <c r="J15" s="2">
        <v>1.35</v>
      </c>
      <c r="K15" s="2">
        <v>-7.0000000000000001E-3</v>
      </c>
    </row>
    <row r="16" spans="1:12" x14ac:dyDescent="0.3">
      <c r="A16" s="95">
        <v>45063</v>
      </c>
      <c r="B16" s="96">
        <v>0.33150462962962962</v>
      </c>
      <c r="C16" s="2">
        <v>-9.4</v>
      </c>
      <c r="D16" s="2">
        <v>3.53</v>
      </c>
      <c r="E16" s="2">
        <v>3.28</v>
      </c>
      <c r="F16" s="119">
        <v>-0.77</v>
      </c>
      <c r="G16" s="2">
        <v>12.63</v>
      </c>
      <c r="H16" s="2">
        <v>23.82</v>
      </c>
      <c r="I16" s="2">
        <v>47.41</v>
      </c>
      <c r="J16" s="2">
        <v>1.35</v>
      </c>
      <c r="K16" s="2">
        <v>-7.0000000000000001E-3</v>
      </c>
    </row>
    <row r="17" spans="1:11" x14ac:dyDescent="0.3">
      <c r="A17" s="95">
        <v>45063</v>
      </c>
      <c r="B17" s="96">
        <v>0.33219907407407406</v>
      </c>
      <c r="C17" s="2">
        <v>-9.25</v>
      </c>
      <c r="D17" s="2">
        <v>3.53</v>
      </c>
      <c r="E17" s="2">
        <v>3.28</v>
      </c>
      <c r="F17" s="119">
        <v>-0.78</v>
      </c>
      <c r="G17" s="2">
        <v>12.56</v>
      </c>
      <c r="H17" s="2">
        <v>23.82</v>
      </c>
      <c r="I17" s="2">
        <v>47.43</v>
      </c>
      <c r="J17" s="2">
        <v>1.35</v>
      </c>
      <c r="K17" s="2">
        <v>-7.0000000000000001E-3</v>
      </c>
    </row>
    <row r="18" spans="1:11" x14ac:dyDescent="0.3">
      <c r="A18" s="95">
        <v>45063</v>
      </c>
      <c r="B18" s="96">
        <v>0.33289351851851851</v>
      </c>
      <c r="C18" s="2">
        <v>-9.16</v>
      </c>
      <c r="D18" s="2">
        <v>3.53</v>
      </c>
      <c r="E18" s="2">
        <v>3.28</v>
      </c>
      <c r="F18" s="119">
        <v>-0.81</v>
      </c>
      <c r="G18" s="2">
        <v>12.57</v>
      </c>
      <c r="H18" s="2">
        <v>23.82</v>
      </c>
      <c r="I18" s="2">
        <v>47.43</v>
      </c>
      <c r="J18" s="2">
        <v>1.35</v>
      </c>
      <c r="K18" s="2">
        <v>-7.0000000000000001E-3</v>
      </c>
    </row>
    <row r="19" spans="1:11" x14ac:dyDescent="0.3">
      <c r="A19" s="95">
        <v>45063</v>
      </c>
      <c r="B19" s="96">
        <v>0.33358796296296295</v>
      </c>
      <c r="C19" s="2">
        <v>-8.9499999999999993</v>
      </c>
      <c r="D19" s="2">
        <v>3.53</v>
      </c>
      <c r="E19" s="2">
        <v>3.28</v>
      </c>
      <c r="F19" s="119">
        <v>-0.8</v>
      </c>
      <c r="G19" s="2">
        <v>12.57</v>
      </c>
      <c r="H19" s="2">
        <v>23.82</v>
      </c>
      <c r="I19" s="2">
        <v>47.48</v>
      </c>
      <c r="J19" s="2">
        <v>1.35</v>
      </c>
      <c r="K19" s="2">
        <v>-7.0000000000000001E-3</v>
      </c>
    </row>
    <row r="20" spans="1:11" x14ac:dyDescent="0.3">
      <c r="A20" s="95">
        <v>45063</v>
      </c>
      <c r="B20" s="96">
        <v>0.33428240740740739</v>
      </c>
      <c r="C20" s="2">
        <v>-8.84</v>
      </c>
      <c r="D20" s="2">
        <v>3.53</v>
      </c>
      <c r="E20" s="2">
        <v>3.28</v>
      </c>
      <c r="F20" s="119">
        <v>-0.8</v>
      </c>
      <c r="G20" s="2">
        <v>12.57</v>
      </c>
      <c r="H20" s="2">
        <v>23.82</v>
      </c>
      <c r="I20" s="2">
        <v>47.54</v>
      </c>
      <c r="J20" s="2">
        <v>1.35</v>
      </c>
      <c r="K20" s="2">
        <v>-6.0000000000000001E-3</v>
      </c>
    </row>
    <row r="21" spans="1:11" x14ac:dyDescent="0.3">
      <c r="A21" s="95">
        <v>45063</v>
      </c>
      <c r="B21" s="96">
        <v>0.33497685185185189</v>
      </c>
      <c r="C21" s="2">
        <v>-8.66</v>
      </c>
      <c r="D21" s="2">
        <v>3.53</v>
      </c>
      <c r="E21" s="2">
        <v>3.28</v>
      </c>
      <c r="F21" s="119">
        <v>-0.81</v>
      </c>
      <c r="G21" s="2">
        <v>12.5</v>
      </c>
      <c r="H21" s="2">
        <v>23.82</v>
      </c>
      <c r="I21" s="2">
        <v>47.66</v>
      </c>
      <c r="J21" s="2">
        <v>1.35</v>
      </c>
      <c r="K21" s="2">
        <v>-6.0000000000000001E-3</v>
      </c>
    </row>
    <row r="22" spans="1:11" x14ac:dyDescent="0.3">
      <c r="A22" s="95">
        <v>45063</v>
      </c>
      <c r="B22" s="96">
        <v>0.33567129629629627</v>
      </c>
      <c r="C22" s="2">
        <v>-8.57</v>
      </c>
      <c r="D22" s="2">
        <v>3.53</v>
      </c>
      <c r="E22" s="2">
        <v>3.28</v>
      </c>
      <c r="F22" s="119">
        <v>-0.81</v>
      </c>
      <c r="G22" s="2">
        <v>12.64</v>
      </c>
      <c r="H22" s="2">
        <v>23.83</v>
      </c>
      <c r="I22" s="2">
        <v>47.74</v>
      </c>
      <c r="J22" s="2">
        <v>1.35</v>
      </c>
      <c r="K22" s="2">
        <v>-6.0000000000000001E-3</v>
      </c>
    </row>
    <row r="23" spans="1:11" x14ac:dyDescent="0.3">
      <c r="A23" s="95">
        <v>45063</v>
      </c>
      <c r="B23" s="96">
        <v>0.33636574074074077</v>
      </c>
      <c r="C23" s="2">
        <v>-8.4700000000000006</v>
      </c>
      <c r="D23" s="2">
        <v>3.53</v>
      </c>
      <c r="E23" s="2">
        <v>3.28</v>
      </c>
      <c r="F23" s="119">
        <v>-0.83</v>
      </c>
      <c r="G23" s="2">
        <v>12.54</v>
      </c>
      <c r="H23" s="2">
        <v>23.83</v>
      </c>
      <c r="I23" s="2">
        <v>47.82</v>
      </c>
      <c r="J23" s="2">
        <v>1.35</v>
      </c>
      <c r="K23" s="2">
        <v>-6.0000000000000001E-3</v>
      </c>
    </row>
    <row r="24" spans="1:11" x14ac:dyDescent="0.3">
      <c r="A24" s="95">
        <v>45063</v>
      </c>
      <c r="B24" s="96">
        <v>0.33706018518518516</v>
      </c>
      <c r="C24" s="2">
        <v>-8.56</v>
      </c>
      <c r="D24" s="2">
        <v>3.53</v>
      </c>
      <c r="E24" s="2">
        <v>3.28</v>
      </c>
      <c r="F24" s="119">
        <v>-0.84</v>
      </c>
      <c r="G24" s="2">
        <v>12.46</v>
      </c>
      <c r="H24" s="2">
        <v>23.83</v>
      </c>
      <c r="I24" s="2">
        <v>48.1</v>
      </c>
      <c r="J24" s="2">
        <v>1.35</v>
      </c>
      <c r="K24" s="2">
        <v>-6.0000000000000001E-3</v>
      </c>
    </row>
    <row r="25" spans="1:11" x14ac:dyDescent="0.3">
      <c r="A25" s="95">
        <v>45063</v>
      </c>
      <c r="B25" s="96">
        <v>0.33775462962962965</v>
      </c>
      <c r="C25" s="2">
        <v>-7.63</v>
      </c>
      <c r="D25" s="2">
        <v>3.53</v>
      </c>
      <c r="E25" s="2">
        <v>3.28</v>
      </c>
      <c r="F25" s="119">
        <v>-0.83</v>
      </c>
      <c r="G25" s="2">
        <v>12.49</v>
      </c>
      <c r="H25" s="2">
        <v>23.84</v>
      </c>
      <c r="I25" s="2">
        <v>48.35</v>
      </c>
      <c r="J25" s="2">
        <v>1.35</v>
      </c>
      <c r="K25" s="2">
        <v>-4.0000000000000001E-3</v>
      </c>
    </row>
    <row r="26" spans="1:11" x14ac:dyDescent="0.3">
      <c r="A26" s="95">
        <v>45063</v>
      </c>
      <c r="B26" s="96">
        <v>0.33844907407407404</v>
      </c>
      <c r="C26" s="2">
        <v>-6.88</v>
      </c>
      <c r="D26" s="2">
        <v>3.53</v>
      </c>
      <c r="E26" s="2">
        <v>3.28</v>
      </c>
      <c r="F26" s="119">
        <v>-0.85</v>
      </c>
      <c r="G26" s="2">
        <v>12.52</v>
      </c>
      <c r="H26" s="2">
        <v>23.85</v>
      </c>
      <c r="I26" s="2">
        <v>48.69</v>
      </c>
      <c r="J26" s="2">
        <v>1.35</v>
      </c>
      <c r="K26" s="2">
        <v>-3.0000000000000001E-3</v>
      </c>
    </row>
    <row r="27" spans="1:11" x14ac:dyDescent="0.3">
      <c r="A27" s="95">
        <v>45063</v>
      </c>
      <c r="B27" s="96">
        <v>0.33914351851851854</v>
      </c>
      <c r="C27" s="2">
        <v>-6.71</v>
      </c>
      <c r="D27" s="2">
        <v>3.42</v>
      </c>
      <c r="E27" s="2">
        <v>3.28</v>
      </c>
      <c r="F27" s="119">
        <v>-0.86</v>
      </c>
      <c r="G27" s="2">
        <v>12.48</v>
      </c>
      <c r="H27" s="2">
        <v>23.85</v>
      </c>
      <c r="I27" s="2">
        <v>48.99</v>
      </c>
      <c r="J27" s="2">
        <v>1.35</v>
      </c>
      <c r="K27" s="2">
        <v>-3.0000000000000001E-3</v>
      </c>
    </row>
    <row r="28" spans="1:11" x14ac:dyDescent="0.3">
      <c r="A28" s="95">
        <v>45063</v>
      </c>
      <c r="B28" s="96">
        <v>0.33983796296296293</v>
      </c>
      <c r="C28" s="2">
        <v>-6.63</v>
      </c>
      <c r="D28" s="2">
        <v>3.31</v>
      </c>
      <c r="E28" s="2">
        <v>3.28</v>
      </c>
      <c r="F28" s="119">
        <v>-0.87</v>
      </c>
      <c r="G28" s="2">
        <v>12.47</v>
      </c>
      <c r="H28" s="2">
        <v>23.86</v>
      </c>
      <c r="I28" s="2">
        <v>49.3</v>
      </c>
      <c r="J28" s="2">
        <v>1.35</v>
      </c>
      <c r="K28" s="2">
        <v>-3.0000000000000001E-3</v>
      </c>
    </row>
    <row r="29" spans="1:11" x14ac:dyDescent="0.3">
      <c r="A29" s="95">
        <v>45063</v>
      </c>
      <c r="B29" s="96">
        <v>0.34053240740740742</v>
      </c>
      <c r="C29" s="2">
        <v>-6.54</v>
      </c>
      <c r="D29" s="2">
        <v>3.31</v>
      </c>
      <c r="E29" s="2">
        <v>3.28</v>
      </c>
      <c r="F29" s="119">
        <v>-0.89</v>
      </c>
      <c r="G29" s="2">
        <v>12.46</v>
      </c>
      <c r="H29" s="2">
        <v>23.88</v>
      </c>
      <c r="I29" s="2">
        <v>49.6</v>
      </c>
      <c r="J29" s="2">
        <v>1.35</v>
      </c>
      <c r="K29" s="2">
        <v>-3.0000000000000001E-3</v>
      </c>
    </row>
    <row r="30" spans="1:11" x14ac:dyDescent="0.3">
      <c r="A30" s="95">
        <v>45063</v>
      </c>
      <c r="B30" s="96">
        <v>0.34122685185185181</v>
      </c>
      <c r="C30" s="2">
        <v>-6.33</v>
      </c>
      <c r="D30" s="2">
        <v>3.31</v>
      </c>
      <c r="E30" s="2">
        <v>3.28</v>
      </c>
      <c r="F30" s="119">
        <v>-0.87</v>
      </c>
      <c r="G30" s="2">
        <v>12.42</v>
      </c>
      <c r="H30" s="2">
        <v>23.86</v>
      </c>
      <c r="I30" s="2">
        <v>50.88</v>
      </c>
      <c r="J30" s="2">
        <v>1.35</v>
      </c>
      <c r="K30" s="2">
        <v>-2E-3</v>
      </c>
    </row>
    <row r="31" spans="1:11" x14ac:dyDescent="0.3">
      <c r="A31" s="95">
        <v>45063</v>
      </c>
      <c r="B31" s="96">
        <v>0.34192129629629631</v>
      </c>
      <c r="C31" s="2">
        <v>-6.27</v>
      </c>
      <c r="D31" s="2">
        <v>3.31</v>
      </c>
      <c r="E31" s="2">
        <v>3.28</v>
      </c>
      <c r="F31" s="119">
        <v>-0.88</v>
      </c>
      <c r="G31" s="2">
        <v>12.37</v>
      </c>
      <c r="H31" s="2">
        <v>23.86</v>
      </c>
      <c r="I31" s="2">
        <v>53.32</v>
      </c>
      <c r="J31" s="2">
        <v>1.35</v>
      </c>
      <c r="K31" s="2">
        <v>-2E-3</v>
      </c>
    </row>
    <row r="32" spans="1:11" x14ac:dyDescent="0.3">
      <c r="A32" s="95">
        <v>45063</v>
      </c>
      <c r="B32" s="96">
        <v>0.34261574074074069</v>
      </c>
      <c r="C32" s="2">
        <v>-6.2</v>
      </c>
      <c r="D32" s="2">
        <v>3.31</v>
      </c>
      <c r="E32" s="2">
        <v>3.28</v>
      </c>
      <c r="F32" s="119">
        <v>-0.89</v>
      </c>
      <c r="G32" s="2">
        <v>12.37</v>
      </c>
      <c r="H32" s="2">
        <v>23.89</v>
      </c>
      <c r="I32" s="2">
        <v>55.18</v>
      </c>
      <c r="J32" s="2">
        <v>1.35</v>
      </c>
      <c r="K32" s="2">
        <v>-2E-3</v>
      </c>
    </row>
    <row r="33" spans="1:13" x14ac:dyDescent="0.3">
      <c r="A33" s="95">
        <v>45063</v>
      </c>
      <c r="B33" s="96">
        <v>0.34331018518518519</v>
      </c>
      <c r="C33" s="2">
        <v>-6.08</v>
      </c>
      <c r="D33" s="2">
        <v>3.31</v>
      </c>
      <c r="E33" s="2">
        <v>3.28</v>
      </c>
      <c r="F33" s="119">
        <v>-0.9</v>
      </c>
      <c r="G33" s="2">
        <v>12.36</v>
      </c>
      <c r="H33" s="2">
        <v>23.93</v>
      </c>
      <c r="I33" s="2">
        <v>56.1</v>
      </c>
      <c r="J33" s="2">
        <v>1.35</v>
      </c>
      <c r="K33" s="2">
        <v>-2E-3</v>
      </c>
    </row>
    <row r="34" spans="1:13" x14ac:dyDescent="0.3">
      <c r="A34" s="95">
        <v>45063</v>
      </c>
      <c r="B34" s="96">
        <v>0.34400462962962958</v>
      </c>
      <c r="C34" s="2">
        <v>-5.91</v>
      </c>
      <c r="D34" s="2">
        <v>3.31</v>
      </c>
      <c r="E34" s="2">
        <v>3.28</v>
      </c>
      <c r="F34" s="119">
        <v>-0.9</v>
      </c>
      <c r="G34" s="2">
        <v>12.28</v>
      </c>
      <c r="H34" s="2">
        <v>23.99</v>
      </c>
      <c r="I34" s="2">
        <v>56.6</v>
      </c>
      <c r="J34" s="2">
        <v>1.35</v>
      </c>
      <c r="K34" s="2">
        <v>-2E-3</v>
      </c>
    </row>
    <row r="35" spans="1:13" x14ac:dyDescent="0.3">
      <c r="A35" s="95">
        <v>45063</v>
      </c>
      <c r="B35" s="96">
        <v>0.34469907407407407</v>
      </c>
      <c r="C35" s="2">
        <v>-5.99</v>
      </c>
      <c r="D35" s="2">
        <v>3.31</v>
      </c>
      <c r="E35" s="2">
        <v>3.28</v>
      </c>
      <c r="F35" s="119">
        <v>-0.89</v>
      </c>
      <c r="G35" s="2">
        <v>12.43</v>
      </c>
      <c r="H35" s="2">
        <v>24.08</v>
      </c>
      <c r="I35" s="2">
        <v>57.39</v>
      </c>
      <c r="J35" s="2">
        <v>1.35</v>
      </c>
      <c r="K35" s="2">
        <v>-2E-3</v>
      </c>
    </row>
    <row r="36" spans="1:13" x14ac:dyDescent="0.3">
      <c r="A36" s="95">
        <v>45063</v>
      </c>
      <c r="B36" s="96">
        <v>0.34539351851851857</v>
      </c>
      <c r="C36" s="2">
        <v>-5.72</v>
      </c>
      <c r="D36" s="2">
        <v>3.31</v>
      </c>
      <c r="E36" s="2">
        <v>3.28</v>
      </c>
      <c r="F36" s="119">
        <v>-0.9</v>
      </c>
      <c r="G36" s="2">
        <v>12.37</v>
      </c>
      <c r="H36" s="2">
        <v>24.11</v>
      </c>
      <c r="I36" s="2">
        <v>58.3</v>
      </c>
      <c r="J36" s="2">
        <v>1.35</v>
      </c>
      <c r="K36" s="2">
        <v>-1E-3</v>
      </c>
    </row>
    <row r="37" spans="1:13" x14ac:dyDescent="0.3">
      <c r="A37" s="95">
        <v>45063</v>
      </c>
      <c r="B37" s="96">
        <v>0.34608796296296296</v>
      </c>
      <c r="C37" s="2">
        <v>-5.83</v>
      </c>
      <c r="D37" s="2">
        <v>3.31</v>
      </c>
      <c r="E37" s="2">
        <v>3.28</v>
      </c>
      <c r="F37" s="119">
        <v>-0.91</v>
      </c>
      <c r="G37" s="2">
        <v>12.35</v>
      </c>
      <c r="H37" s="2">
        <v>24.11</v>
      </c>
      <c r="I37" s="2">
        <v>58.94</v>
      </c>
      <c r="J37" s="2">
        <v>1.35</v>
      </c>
      <c r="K37" s="2">
        <v>-1E-3</v>
      </c>
    </row>
    <row r="38" spans="1:13" x14ac:dyDescent="0.3">
      <c r="A38" s="95">
        <v>45063</v>
      </c>
      <c r="B38" s="96">
        <v>0.34678240740740746</v>
      </c>
      <c r="C38" s="2">
        <v>-5.48</v>
      </c>
      <c r="D38" s="2">
        <v>3.31</v>
      </c>
      <c r="E38" s="2">
        <v>3.28</v>
      </c>
      <c r="F38" s="119">
        <v>-0.92</v>
      </c>
      <c r="G38" s="2">
        <v>12.35</v>
      </c>
      <c r="H38" s="2">
        <v>24.12</v>
      </c>
      <c r="I38" s="2">
        <v>59.02</v>
      </c>
      <c r="J38" s="2">
        <v>1.35</v>
      </c>
      <c r="K38" s="2">
        <v>-1E-3</v>
      </c>
    </row>
    <row r="39" spans="1:13" x14ac:dyDescent="0.3">
      <c r="A39" s="95">
        <v>45063</v>
      </c>
      <c r="B39" s="96">
        <v>0.34747685185185184</v>
      </c>
      <c r="C39" s="2">
        <v>-5.47</v>
      </c>
      <c r="D39" s="2">
        <v>3.31</v>
      </c>
      <c r="E39" s="2">
        <v>3.28</v>
      </c>
      <c r="F39" s="119">
        <v>-0.93</v>
      </c>
      <c r="G39" s="2">
        <v>12.21</v>
      </c>
      <c r="H39" s="2">
        <v>24.12</v>
      </c>
      <c r="I39" s="2">
        <v>58.36</v>
      </c>
      <c r="J39" s="2">
        <v>1.35</v>
      </c>
      <c r="K39" s="2">
        <v>-1E-3</v>
      </c>
    </row>
    <row r="40" spans="1:13" x14ac:dyDescent="0.3">
      <c r="A40" s="95">
        <v>45063</v>
      </c>
      <c r="B40" s="96">
        <v>0.34817129629629634</v>
      </c>
      <c r="C40" s="2">
        <v>-5.36</v>
      </c>
      <c r="D40" s="2">
        <v>3.31</v>
      </c>
      <c r="E40" s="2">
        <v>3.28</v>
      </c>
      <c r="F40" s="119">
        <v>-0.91</v>
      </c>
      <c r="G40" s="2">
        <v>12.45</v>
      </c>
      <c r="H40" s="2">
        <v>24.13</v>
      </c>
      <c r="I40" s="2">
        <v>59.1</v>
      </c>
      <c r="J40" s="2">
        <v>1.35</v>
      </c>
      <c r="K40" s="2">
        <v>-1E-3</v>
      </c>
    </row>
    <row r="41" spans="1:13" x14ac:dyDescent="0.3">
      <c r="A41" s="95">
        <v>45063</v>
      </c>
      <c r="B41" s="96">
        <v>0.34886574074074073</v>
      </c>
      <c r="C41" s="2">
        <v>-5.33</v>
      </c>
      <c r="D41" s="2">
        <v>3.31</v>
      </c>
      <c r="E41" s="2">
        <v>3.28</v>
      </c>
      <c r="F41" s="119">
        <v>-0.93</v>
      </c>
      <c r="G41" s="2">
        <v>12.6</v>
      </c>
      <c r="H41" s="2">
        <v>24.12</v>
      </c>
      <c r="I41" s="2">
        <v>59.97</v>
      </c>
      <c r="J41" s="2">
        <v>1.35</v>
      </c>
      <c r="K41" s="2">
        <v>-1E-3</v>
      </c>
    </row>
    <row r="42" spans="1:13" x14ac:dyDescent="0.3">
      <c r="A42" s="95">
        <v>45063</v>
      </c>
      <c r="B42" s="96">
        <v>0.34956018518518522</v>
      </c>
      <c r="C42" s="2">
        <v>-5.22</v>
      </c>
      <c r="D42" s="2">
        <v>3.31</v>
      </c>
      <c r="E42" s="2">
        <v>3.28</v>
      </c>
      <c r="F42" s="119">
        <v>-0.94</v>
      </c>
      <c r="G42" s="2">
        <v>12.37</v>
      </c>
      <c r="H42" s="2">
        <v>24.12</v>
      </c>
      <c r="I42" s="2">
        <v>60.79</v>
      </c>
      <c r="J42" s="2">
        <v>1.35</v>
      </c>
      <c r="K42" s="2">
        <v>0</v>
      </c>
    </row>
    <row r="43" spans="1:13" x14ac:dyDescent="0.3">
      <c r="A43" s="95">
        <v>45063</v>
      </c>
      <c r="B43" s="96">
        <v>0.35025462962962961</v>
      </c>
      <c r="C43" s="2">
        <v>-5.0999999999999996</v>
      </c>
      <c r="D43" s="2">
        <v>3.31</v>
      </c>
      <c r="E43" s="2">
        <v>3.29</v>
      </c>
      <c r="F43" s="119">
        <v>-0.94</v>
      </c>
      <c r="G43" s="2">
        <v>12.38</v>
      </c>
      <c r="H43" s="2">
        <v>24.12</v>
      </c>
      <c r="I43" s="2">
        <v>60.66</v>
      </c>
      <c r="J43" s="2">
        <v>1.35</v>
      </c>
      <c r="K43" s="2">
        <v>0</v>
      </c>
    </row>
    <row r="44" spans="1:13" x14ac:dyDescent="0.3">
      <c r="A44" s="95">
        <v>45063</v>
      </c>
      <c r="B44" s="96">
        <v>0.35094907407407411</v>
      </c>
      <c r="C44" s="2">
        <v>-5.0599999999999996</v>
      </c>
      <c r="D44" s="2">
        <v>3.31</v>
      </c>
      <c r="E44" s="2">
        <v>3.28</v>
      </c>
      <c r="F44" s="119">
        <v>-0.93</v>
      </c>
      <c r="G44" s="2">
        <v>12.38</v>
      </c>
      <c r="H44" s="2">
        <v>24.12</v>
      </c>
      <c r="I44" s="2">
        <v>60.12</v>
      </c>
      <c r="J44" s="2">
        <v>1.35</v>
      </c>
      <c r="K44" s="2">
        <v>0</v>
      </c>
    </row>
    <row r="45" spans="1:13" x14ac:dyDescent="0.3">
      <c r="A45" s="95">
        <v>45063</v>
      </c>
      <c r="B45" s="96">
        <v>0.35164351851851849</v>
      </c>
      <c r="C45" s="2">
        <v>-5.12</v>
      </c>
      <c r="D45" s="2">
        <v>3.31</v>
      </c>
      <c r="E45" s="2">
        <v>3.28</v>
      </c>
      <c r="F45" s="119">
        <v>-0.91</v>
      </c>
      <c r="G45" s="2">
        <v>12.37</v>
      </c>
      <c r="H45" s="2">
        <v>24.12</v>
      </c>
      <c r="I45" s="2">
        <v>59.81</v>
      </c>
      <c r="J45" s="2">
        <v>1.35</v>
      </c>
      <c r="K45" s="2">
        <v>0</v>
      </c>
    </row>
    <row r="46" spans="1:13" x14ac:dyDescent="0.3">
      <c r="A46" s="95">
        <v>45063</v>
      </c>
      <c r="B46" s="96">
        <v>0.35233796296296299</v>
      </c>
      <c r="C46" s="2">
        <v>-4.72</v>
      </c>
      <c r="D46" s="2">
        <v>3.31</v>
      </c>
      <c r="E46" s="2">
        <v>3.28</v>
      </c>
      <c r="F46" s="119">
        <v>31.02</v>
      </c>
      <c r="G46" s="2">
        <v>117.64</v>
      </c>
      <c r="H46" s="2">
        <v>24.11</v>
      </c>
      <c r="I46" s="2">
        <v>59.7</v>
      </c>
      <c r="J46" s="2">
        <v>1.35</v>
      </c>
      <c r="K46" s="2">
        <v>0</v>
      </c>
    </row>
    <row r="47" spans="1:13" x14ac:dyDescent="0.3">
      <c r="A47" s="95">
        <v>45063</v>
      </c>
      <c r="B47" s="96">
        <v>0.35303240740740738</v>
      </c>
      <c r="C47" s="2">
        <v>9.86</v>
      </c>
      <c r="D47" s="2">
        <v>3.31</v>
      </c>
      <c r="E47" s="2">
        <v>3.28</v>
      </c>
      <c r="F47" s="119">
        <v>7.93</v>
      </c>
      <c r="G47" s="2">
        <v>313.14</v>
      </c>
      <c r="H47" s="2">
        <v>24.12</v>
      </c>
      <c r="I47" s="2">
        <v>58.91</v>
      </c>
      <c r="J47" s="2">
        <v>1.35</v>
      </c>
      <c r="K47" s="2">
        <v>2.3E-2</v>
      </c>
      <c r="L47" s="97">
        <f>25-((0.0498-K47)*502.03)</f>
        <v>11.545596000000002</v>
      </c>
      <c r="M47" s="2" t="s">
        <v>77</v>
      </c>
    </row>
    <row r="48" spans="1:13" x14ac:dyDescent="0.3">
      <c r="A48" s="161">
        <v>45063</v>
      </c>
      <c r="B48" s="162">
        <v>0.35372685185185188</v>
      </c>
      <c r="C48" s="163">
        <v>26.27</v>
      </c>
      <c r="D48" s="163">
        <v>3.31</v>
      </c>
      <c r="E48" s="163">
        <v>3.28</v>
      </c>
      <c r="F48" s="119">
        <v>0.94</v>
      </c>
      <c r="G48" s="163">
        <v>313.11</v>
      </c>
      <c r="H48" s="163">
        <v>24.12</v>
      </c>
      <c r="I48" s="163">
        <v>57.72</v>
      </c>
      <c r="J48" s="163">
        <v>1.35</v>
      </c>
      <c r="K48" s="163">
        <v>4.8000000000000001E-2</v>
      </c>
      <c r="L48" s="167">
        <f>75-((0.107-K48)*700.7)</f>
        <v>33.658699999999996</v>
      </c>
      <c r="M48" s="2" t="s">
        <v>195</v>
      </c>
    </row>
    <row r="49" spans="1:12" x14ac:dyDescent="0.3">
      <c r="A49" s="95">
        <v>45063</v>
      </c>
      <c r="B49" s="96">
        <v>0.35442129629629626</v>
      </c>
      <c r="C49" s="2">
        <v>35.01</v>
      </c>
      <c r="D49" s="2">
        <v>3.31</v>
      </c>
      <c r="E49" s="2">
        <v>3.28</v>
      </c>
      <c r="F49" s="119">
        <v>-0.3</v>
      </c>
      <c r="G49" s="2">
        <v>313.08999999999997</v>
      </c>
      <c r="H49" s="2">
        <v>24.12</v>
      </c>
      <c r="I49" s="2">
        <v>57.33</v>
      </c>
      <c r="J49" s="2">
        <v>1.35</v>
      </c>
      <c r="K49" s="2">
        <v>0.06</v>
      </c>
      <c r="L49" s="97">
        <f t="shared" ref="L49:L112" si="0">75-((0.107-K49)*700.7)</f>
        <v>42.067099999999996</v>
      </c>
    </row>
    <row r="50" spans="1:12" x14ac:dyDescent="0.3">
      <c r="A50" s="95">
        <v>45063</v>
      </c>
      <c r="B50" s="96">
        <v>0.35511574074074076</v>
      </c>
      <c r="C50" s="2">
        <v>39.54</v>
      </c>
      <c r="D50" s="2">
        <v>3.31</v>
      </c>
      <c r="E50" s="2">
        <v>3.28</v>
      </c>
      <c r="F50" s="119">
        <v>-0.59</v>
      </c>
      <c r="G50" s="2">
        <v>313.11</v>
      </c>
      <c r="H50" s="2">
        <v>24.12</v>
      </c>
      <c r="I50" s="2">
        <v>57.34</v>
      </c>
      <c r="J50" s="2">
        <v>1.35</v>
      </c>
      <c r="K50" s="2">
        <v>6.6000000000000003E-2</v>
      </c>
      <c r="L50" s="97">
        <f t="shared" si="0"/>
        <v>46.271299999999997</v>
      </c>
    </row>
    <row r="51" spans="1:12" x14ac:dyDescent="0.3">
      <c r="A51" s="95">
        <v>45063</v>
      </c>
      <c r="B51" s="96">
        <v>0.3558101851851852</v>
      </c>
      <c r="C51" s="2">
        <v>41.7</v>
      </c>
      <c r="D51" s="2">
        <v>3.31</v>
      </c>
      <c r="E51" s="2">
        <v>3.28</v>
      </c>
      <c r="F51" s="119">
        <v>-0.57999999999999996</v>
      </c>
      <c r="G51" s="2">
        <v>313.08</v>
      </c>
      <c r="H51" s="2">
        <v>24.12</v>
      </c>
      <c r="I51" s="2">
        <v>57.32</v>
      </c>
      <c r="J51" s="2">
        <v>1.35</v>
      </c>
      <c r="K51" s="2">
        <v>6.9000000000000006E-2</v>
      </c>
      <c r="L51" s="97">
        <f t="shared" si="0"/>
        <v>48.373400000000004</v>
      </c>
    </row>
    <row r="52" spans="1:12" x14ac:dyDescent="0.3">
      <c r="A52" s="95">
        <v>45063</v>
      </c>
      <c r="B52" s="96">
        <v>0.35650462962962964</v>
      </c>
      <c r="C52" s="2">
        <v>42.82</v>
      </c>
      <c r="D52" s="2">
        <v>3.31</v>
      </c>
      <c r="E52" s="2">
        <v>3.28</v>
      </c>
      <c r="F52" s="119">
        <v>-0.55000000000000004</v>
      </c>
      <c r="G52" s="2">
        <v>313.06</v>
      </c>
      <c r="H52" s="2">
        <v>24.12</v>
      </c>
      <c r="I52" s="2">
        <v>57.17</v>
      </c>
      <c r="J52" s="2">
        <v>1.35</v>
      </c>
      <c r="K52" s="2">
        <v>7.0000000000000007E-2</v>
      </c>
      <c r="L52" s="97">
        <f t="shared" si="0"/>
        <v>49.074100000000001</v>
      </c>
    </row>
    <row r="53" spans="1:12" x14ac:dyDescent="0.3">
      <c r="A53" s="95">
        <v>45063</v>
      </c>
      <c r="B53" s="96">
        <v>0.35719907407407409</v>
      </c>
      <c r="C53" s="2">
        <v>43.2</v>
      </c>
      <c r="D53" s="2">
        <v>3.31</v>
      </c>
      <c r="E53" s="2">
        <v>3.28</v>
      </c>
      <c r="F53" s="119">
        <v>-0.49</v>
      </c>
      <c r="G53" s="2">
        <v>313.11</v>
      </c>
      <c r="H53" s="2">
        <v>24.12</v>
      </c>
      <c r="I53" s="2">
        <v>57.44</v>
      </c>
      <c r="J53" s="2">
        <v>1.35</v>
      </c>
      <c r="K53" s="2">
        <v>7.0999999999999994E-2</v>
      </c>
      <c r="L53" s="97">
        <f t="shared" si="0"/>
        <v>49.774799999999999</v>
      </c>
    </row>
    <row r="54" spans="1:12" x14ac:dyDescent="0.3">
      <c r="A54" s="95">
        <v>45063</v>
      </c>
      <c r="B54" s="96">
        <v>0.35789351851851853</v>
      </c>
      <c r="C54" s="2">
        <v>43.18</v>
      </c>
      <c r="D54" s="2">
        <v>3.31</v>
      </c>
      <c r="E54" s="2">
        <v>3.28</v>
      </c>
      <c r="F54" s="119">
        <v>-0.45</v>
      </c>
      <c r="G54" s="2">
        <v>313.13</v>
      </c>
      <c r="H54" s="2">
        <v>24.12</v>
      </c>
      <c r="I54" s="2">
        <v>57.76</v>
      </c>
      <c r="J54" s="2">
        <v>1.35</v>
      </c>
      <c r="K54" s="2">
        <v>7.0999999999999994E-2</v>
      </c>
      <c r="L54" s="97">
        <f t="shared" si="0"/>
        <v>49.774799999999999</v>
      </c>
    </row>
    <row r="55" spans="1:12" x14ac:dyDescent="0.3">
      <c r="A55" s="95">
        <v>45063</v>
      </c>
      <c r="B55" s="96">
        <v>0.35858796296296297</v>
      </c>
      <c r="C55" s="2">
        <v>43.08</v>
      </c>
      <c r="D55" s="2">
        <v>3.31</v>
      </c>
      <c r="E55" s="2">
        <v>3.28</v>
      </c>
      <c r="F55" s="119">
        <v>-0.37</v>
      </c>
      <c r="G55" s="2">
        <v>313.12</v>
      </c>
      <c r="H55" s="2">
        <v>24.12</v>
      </c>
      <c r="I55" s="2">
        <v>57.5</v>
      </c>
      <c r="J55" s="2">
        <v>1.35</v>
      </c>
      <c r="K55" s="2">
        <v>7.0999999999999994E-2</v>
      </c>
      <c r="L55" s="97">
        <f t="shared" si="0"/>
        <v>49.774799999999999</v>
      </c>
    </row>
    <row r="56" spans="1:12" x14ac:dyDescent="0.3">
      <c r="A56" s="95">
        <v>45063</v>
      </c>
      <c r="B56" s="96">
        <v>0.35928240740740741</v>
      </c>
      <c r="C56" s="2">
        <v>42.96</v>
      </c>
      <c r="D56" s="2">
        <v>3.31</v>
      </c>
      <c r="E56" s="2">
        <v>3.28</v>
      </c>
      <c r="F56" s="119">
        <v>-0.27</v>
      </c>
      <c r="G56" s="2">
        <v>313.08999999999997</v>
      </c>
      <c r="H56" s="2">
        <v>24.12</v>
      </c>
      <c r="I56" s="2">
        <v>57.28</v>
      </c>
      <c r="J56" s="2">
        <v>1.35</v>
      </c>
      <c r="K56" s="2">
        <v>7.0000000000000007E-2</v>
      </c>
      <c r="L56" s="97">
        <f t="shared" si="0"/>
        <v>49.074100000000001</v>
      </c>
    </row>
    <row r="57" spans="1:12" x14ac:dyDescent="0.3">
      <c r="A57" s="95">
        <v>45063</v>
      </c>
      <c r="B57" s="96">
        <v>0.35997685185185185</v>
      </c>
      <c r="C57" s="2">
        <v>42.72</v>
      </c>
      <c r="D57" s="2">
        <v>3.31</v>
      </c>
      <c r="E57" s="2">
        <v>3.28</v>
      </c>
      <c r="F57" s="119">
        <v>-0.28000000000000003</v>
      </c>
      <c r="G57" s="2">
        <v>313.08999999999997</v>
      </c>
      <c r="H57" s="2">
        <v>24.12</v>
      </c>
      <c r="I57" s="2">
        <v>56.38</v>
      </c>
      <c r="J57" s="2">
        <v>1.35</v>
      </c>
      <c r="K57" s="2">
        <v>7.0000000000000007E-2</v>
      </c>
      <c r="L57" s="97">
        <f t="shared" si="0"/>
        <v>49.074100000000001</v>
      </c>
    </row>
    <row r="58" spans="1:12" x14ac:dyDescent="0.3">
      <c r="A58" s="95">
        <v>45063</v>
      </c>
      <c r="B58" s="96">
        <v>0.3606712962962963</v>
      </c>
      <c r="C58" s="2">
        <v>42.5</v>
      </c>
      <c r="D58" s="2">
        <v>3.31</v>
      </c>
      <c r="E58" s="2">
        <v>3.28</v>
      </c>
      <c r="F58" s="119">
        <v>-0.28000000000000003</v>
      </c>
      <c r="G58" s="2">
        <v>313.07</v>
      </c>
      <c r="H58" s="2">
        <v>24.12</v>
      </c>
      <c r="I58" s="2">
        <v>56.23</v>
      </c>
      <c r="J58" s="2">
        <v>1.35</v>
      </c>
      <c r="K58" s="2">
        <v>7.0000000000000007E-2</v>
      </c>
      <c r="L58" s="97">
        <f t="shared" si="0"/>
        <v>49.074100000000001</v>
      </c>
    </row>
    <row r="59" spans="1:12" x14ac:dyDescent="0.3">
      <c r="A59" s="95">
        <v>45063</v>
      </c>
      <c r="B59" s="96">
        <v>0.36136574074074074</v>
      </c>
      <c r="C59" s="2">
        <v>42.36</v>
      </c>
      <c r="D59" s="2">
        <v>3.31</v>
      </c>
      <c r="E59" s="2">
        <v>3.28</v>
      </c>
      <c r="F59" s="119">
        <v>-0.27</v>
      </c>
      <c r="G59" s="2">
        <v>313.02999999999997</v>
      </c>
      <c r="H59" s="2">
        <v>24.12</v>
      </c>
      <c r="I59" s="2">
        <v>55.96</v>
      </c>
      <c r="J59" s="2">
        <v>1.35</v>
      </c>
      <c r="K59" s="2">
        <v>7.0000000000000007E-2</v>
      </c>
      <c r="L59" s="97">
        <f t="shared" si="0"/>
        <v>49.074100000000001</v>
      </c>
    </row>
    <row r="60" spans="1:12" x14ac:dyDescent="0.3">
      <c r="A60" s="95">
        <v>45063</v>
      </c>
      <c r="B60" s="96">
        <v>0.36206018518518518</v>
      </c>
      <c r="C60" s="2">
        <v>42</v>
      </c>
      <c r="D60" s="2">
        <v>3.31</v>
      </c>
      <c r="E60" s="2">
        <v>3.28</v>
      </c>
      <c r="F60" s="119">
        <v>-0.25</v>
      </c>
      <c r="G60" s="2">
        <v>313.14</v>
      </c>
      <c r="H60" s="2">
        <v>24.12</v>
      </c>
      <c r="I60" s="2">
        <v>55.55</v>
      </c>
      <c r="J60" s="2">
        <v>1.35</v>
      </c>
      <c r="K60" s="2">
        <v>6.9000000000000006E-2</v>
      </c>
      <c r="L60" s="97">
        <f t="shared" si="0"/>
        <v>48.373400000000004</v>
      </c>
    </row>
    <row r="61" spans="1:12" x14ac:dyDescent="0.3">
      <c r="A61" s="95">
        <v>45063</v>
      </c>
      <c r="B61" s="96">
        <v>0.36275462962962962</v>
      </c>
      <c r="C61" s="2">
        <v>41.83</v>
      </c>
      <c r="D61" s="2">
        <v>3.31</v>
      </c>
      <c r="E61" s="2">
        <v>3.28</v>
      </c>
      <c r="F61" s="119">
        <v>-0.26</v>
      </c>
      <c r="G61" s="2">
        <v>313.11</v>
      </c>
      <c r="H61" s="2">
        <v>24.14</v>
      </c>
      <c r="I61" s="2">
        <v>55.18</v>
      </c>
      <c r="J61" s="2">
        <v>1.35</v>
      </c>
      <c r="K61" s="2">
        <v>6.9000000000000006E-2</v>
      </c>
      <c r="L61" s="97">
        <f t="shared" si="0"/>
        <v>48.373400000000004</v>
      </c>
    </row>
    <row r="62" spans="1:12" x14ac:dyDescent="0.3">
      <c r="A62" s="95">
        <v>45063</v>
      </c>
      <c r="B62" s="96">
        <v>0.36344907407407406</v>
      </c>
      <c r="C62" s="2">
        <v>41.56</v>
      </c>
      <c r="D62" s="2">
        <v>3.31</v>
      </c>
      <c r="E62" s="2">
        <v>3.28</v>
      </c>
      <c r="F62" s="119">
        <v>-0.28999999999999998</v>
      </c>
      <c r="G62" s="2">
        <v>313.08999999999997</v>
      </c>
      <c r="H62" s="2">
        <v>24.18</v>
      </c>
      <c r="I62" s="2">
        <v>55.03</v>
      </c>
      <c r="J62" s="2">
        <v>1.35</v>
      </c>
      <c r="K62" s="2">
        <v>6.9000000000000006E-2</v>
      </c>
      <c r="L62" s="97">
        <f t="shared" si="0"/>
        <v>48.373400000000004</v>
      </c>
    </row>
    <row r="63" spans="1:12" x14ac:dyDescent="0.3">
      <c r="A63" s="95">
        <v>45063</v>
      </c>
      <c r="B63" s="96">
        <v>0.36414351851851851</v>
      </c>
      <c r="C63" s="2">
        <v>41.3</v>
      </c>
      <c r="D63" s="2">
        <v>3.31</v>
      </c>
      <c r="E63" s="2">
        <v>3.28</v>
      </c>
      <c r="F63" s="119">
        <v>-0.31</v>
      </c>
      <c r="G63" s="2">
        <v>313.08</v>
      </c>
      <c r="H63" s="2">
        <v>24.2</v>
      </c>
      <c r="I63" s="2">
        <v>54.59</v>
      </c>
      <c r="J63" s="2">
        <v>1.35</v>
      </c>
      <c r="K63" s="2">
        <v>6.8000000000000005E-2</v>
      </c>
      <c r="L63" s="97">
        <f t="shared" si="0"/>
        <v>47.672700000000006</v>
      </c>
    </row>
    <row r="64" spans="1:12" x14ac:dyDescent="0.3">
      <c r="A64" s="95">
        <v>45063</v>
      </c>
      <c r="B64" s="96">
        <v>0.36483796296296295</v>
      </c>
      <c r="C64" s="2">
        <v>41.06</v>
      </c>
      <c r="D64" s="2">
        <v>3.31</v>
      </c>
      <c r="E64" s="2">
        <v>3.28</v>
      </c>
      <c r="F64" s="119">
        <v>-0.32</v>
      </c>
      <c r="G64" s="2">
        <v>313.08</v>
      </c>
      <c r="H64" s="2">
        <v>24.23</v>
      </c>
      <c r="I64" s="2">
        <v>54.81</v>
      </c>
      <c r="J64" s="2">
        <v>1.35</v>
      </c>
      <c r="K64" s="2">
        <v>6.8000000000000005E-2</v>
      </c>
      <c r="L64" s="97">
        <f t="shared" si="0"/>
        <v>47.672700000000006</v>
      </c>
    </row>
    <row r="65" spans="1:12" x14ac:dyDescent="0.3">
      <c r="A65" s="95">
        <v>45063</v>
      </c>
      <c r="B65" s="96">
        <v>0.36553240740740739</v>
      </c>
      <c r="C65" s="2">
        <v>40.94</v>
      </c>
      <c r="D65" s="2">
        <v>3.31</v>
      </c>
      <c r="E65" s="2">
        <v>3.28</v>
      </c>
      <c r="F65" s="119">
        <v>-0.25</v>
      </c>
      <c r="G65" s="2">
        <v>313.07</v>
      </c>
      <c r="H65" s="2">
        <v>24.24</v>
      </c>
      <c r="I65" s="2">
        <v>54.55</v>
      </c>
      <c r="J65" s="2">
        <v>1.35</v>
      </c>
      <c r="K65" s="2">
        <v>6.8000000000000005E-2</v>
      </c>
      <c r="L65" s="97">
        <f t="shared" si="0"/>
        <v>47.672700000000006</v>
      </c>
    </row>
    <row r="66" spans="1:12" x14ac:dyDescent="0.3">
      <c r="A66" s="95">
        <v>45063</v>
      </c>
      <c r="B66" s="96">
        <v>0.36622685185185189</v>
      </c>
      <c r="C66" s="2">
        <v>40.53</v>
      </c>
      <c r="D66" s="2">
        <v>3.31</v>
      </c>
      <c r="E66" s="2">
        <v>3.28</v>
      </c>
      <c r="F66" s="119">
        <v>-0.33</v>
      </c>
      <c r="G66" s="2">
        <v>313.02</v>
      </c>
      <c r="H66" s="2">
        <v>24.24</v>
      </c>
      <c r="I66" s="2">
        <v>54.06</v>
      </c>
      <c r="J66" s="2">
        <v>1.35</v>
      </c>
      <c r="K66" s="2">
        <v>6.7000000000000004E-2</v>
      </c>
      <c r="L66" s="97">
        <f t="shared" si="0"/>
        <v>46.972000000000001</v>
      </c>
    </row>
    <row r="67" spans="1:12" x14ac:dyDescent="0.3">
      <c r="A67" s="95">
        <v>45063</v>
      </c>
      <c r="B67" s="96">
        <v>0.36692129629629627</v>
      </c>
      <c r="C67" s="2">
        <v>40.33</v>
      </c>
      <c r="D67" s="2">
        <v>3.31</v>
      </c>
      <c r="E67" s="2">
        <v>3.28</v>
      </c>
      <c r="F67" s="119">
        <v>-0.34</v>
      </c>
      <c r="G67" s="2">
        <v>313.20999999999998</v>
      </c>
      <c r="H67" s="2">
        <v>24.24</v>
      </c>
      <c r="I67" s="2">
        <v>53.87</v>
      </c>
      <c r="J67" s="2">
        <v>1.35</v>
      </c>
      <c r="K67" s="2">
        <v>6.7000000000000004E-2</v>
      </c>
      <c r="L67" s="97">
        <f t="shared" si="0"/>
        <v>46.972000000000001</v>
      </c>
    </row>
    <row r="68" spans="1:12" x14ac:dyDescent="0.3">
      <c r="A68" s="95">
        <v>45063</v>
      </c>
      <c r="B68" s="96">
        <v>0.36761574074074077</v>
      </c>
      <c r="C68" s="2">
        <v>39.9</v>
      </c>
      <c r="D68" s="2">
        <v>3.31</v>
      </c>
      <c r="E68" s="2">
        <v>3.28</v>
      </c>
      <c r="F68" s="119">
        <v>-0.36</v>
      </c>
      <c r="G68" s="2">
        <v>313.11</v>
      </c>
      <c r="H68" s="2">
        <v>24.24</v>
      </c>
      <c r="I68" s="2">
        <v>53.63</v>
      </c>
      <c r="J68" s="2">
        <v>1.35</v>
      </c>
      <c r="K68" s="2">
        <v>6.6000000000000003E-2</v>
      </c>
      <c r="L68" s="97">
        <f t="shared" si="0"/>
        <v>46.271299999999997</v>
      </c>
    </row>
    <row r="69" spans="1:12" x14ac:dyDescent="0.3">
      <c r="A69" s="95">
        <v>45063</v>
      </c>
      <c r="B69" s="96">
        <v>0.36831018518518516</v>
      </c>
      <c r="C69" s="2">
        <v>39.81</v>
      </c>
      <c r="D69" s="2">
        <v>3.31</v>
      </c>
      <c r="E69" s="2">
        <v>3.28</v>
      </c>
      <c r="F69" s="119">
        <v>-0.39</v>
      </c>
      <c r="G69" s="2">
        <v>313.08999999999997</v>
      </c>
      <c r="H69" s="2">
        <v>24.24</v>
      </c>
      <c r="I69" s="2">
        <v>52.66</v>
      </c>
      <c r="J69" s="2">
        <v>1.35</v>
      </c>
      <c r="K69" s="2">
        <v>6.6000000000000003E-2</v>
      </c>
      <c r="L69" s="97">
        <f t="shared" si="0"/>
        <v>46.271299999999997</v>
      </c>
    </row>
    <row r="70" spans="1:12" x14ac:dyDescent="0.3">
      <c r="A70" s="95">
        <v>45063</v>
      </c>
      <c r="B70" s="96">
        <v>0.36900462962962965</v>
      </c>
      <c r="C70" s="2">
        <v>39.47</v>
      </c>
      <c r="D70" s="2">
        <v>3.31</v>
      </c>
      <c r="E70" s="2">
        <v>3.28</v>
      </c>
      <c r="F70" s="119">
        <v>-0.41</v>
      </c>
      <c r="G70" s="2">
        <v>313.10000000000002</v>
      </c>
      <c r="H70" s="2">
        <v>24.23</v>
      </c>
      <c r="I70" s="2">
        <v>51.99</v>
      </c>
      <c r="J70" s="2">
        <v>1.35</v>
      </c>
      <c r="K70" s="2">
        <v>6.6000000000000003E-2</v>
      </c>
      <c r="L70" s="97">
        <f t="shared" si="0"/>
        <v>46.271299999999997</v>
      </c>
    </row>
    <row r="71" spans="1:12" x14ac:dyDescent="0.3">
      <c r="A71" s="95">
        <v>45063</v>
      </c>
      <c r="B71" s="96">
        <v>0.36969907407407404</v>
      </c>
      <c r="C71" s="2">
        <v>39.44</v>
      </c>
      <c r="D71" s="2">
        <v>3.31</v>
      </c>
      <c r="E71" s="2">
        <v>3.28</v>
      </c>
      <c r="F71" s="119">
        <v>-0.4</v>
      </c>
      <c r="G71" s="2">
        <v>313.10000000000002</v>
      </c>
      <c r="H71" s="2">
        <v>24.23</v>
      </c>
      <c r="I71" s="2">
        <v>51.76</v>
      </c>
      <c r="J71" s="2">
        <v>1.35</v>
      </c>
      <c r="K71" s="2">
        <v>6.6000000000000003E-2</v>
      </c>
      <c r="L71" s="97">
        <f t="shared" si="0"/>
        <v>46.271299999999997</v>
      </c>
    </row>
    <row r="72" spans="1:12" x14ac:dyDescent="0.3">
      <c r="A72" s="95">
        <v>45063</v>
      </c>
      <c r="B72" s="96">
        <v>0.37039351851851854</v>
      </c>
      <c r="C72" s="2">
        <v>39.28</v>
      </c>
      <c r="D72" s="2">
        <v>3.31</v>
      </c>
      <c r="E72" s="2">
        <v>3.28</v>
      </c>
      <c r="F72" s="119">
        <v>-0.45</v>
      </c>
      <c r="G72" s="2">
        <v>313.05</v>
      </c>
      <c r="H72" s="2">
        <v>24.24</v>
      </c>
      <c r="I72" s="2">
        <v>52.19</v>
      </c>
      <c r="J72" s="2">
        <v>1.35</v>
      </c>
      <c r="K72" s="2">
        <v>6.6000000000000003E-2</v>
      </c>
      <c r="L72" s="97">
        <f t="shared" si="0"/>
        <v>46.271299999999997</v>
      </c>
    </row>
    <row r="73" spans="1:12" x14ac:dyDescent="0.3">
      <c r="A73" s="95">
        <v>45063</v>
      </c>
      <c r="B73" s="96">
        <v>0.37108796296296293</v>
      </c>
      <c r="C73" s="2">
        <v>38.869999999999997</v>
      </c>
      <c r="D73" s="2">
        <v>3.31</v>
      </c>
      <c r="E73" s="2">
        <v>3.28</v>
      </c>
      <c r="F73" s="119">
        <v>-0.47</v>
      </c>
      <c r="G73" s="2">
        <v>313.14</v>
      </c>
      <c r="H73" s="2">
        <v>24.24</v>
      </c>
      <c r="I73" s="2">
        <v>52.73</v>
      </c>
      <c r="J73" s="2">
        <v>1.35</v>
      </c>
      <c r="K73" s="2">
        <v>6.5000000000000002E-2</v>
      </c>
      <c r="L73" s="97">
        <f t="shared" si="0"/>
        <v>45.570599999999999</v>
      </c>
    </row>
    <row r="74" spans="1:12" x14ac:dyDescent="0.3">
      <c r="A74" s="95">
        <v>45063</v>
      </c>
      <c r="B74" s="96">
        <v>0.37178240740740742</v>
      </c>
      <c r="C74" s="2">
        <v>38.659999999999997</v>
      </c>
      <c r="D74" s="2">
        <v>3.31</v>
      </c>
      <c r="E74" s="2">
        <v>3.28</v>
      </c>
      <c r="F74" s="119">
        <v>-0.47</v>
      </c>
      <c r="G74" s="2">
        <v>313.19</v>
      </c>
      <c r="H74" s="2">
        <v>24.24</v>
      </c>
      <c r="I74" s="2">
        <v>52.85</v>
      </c>
      <c r="J74" s="2">
        <v>1.35</v>
      </c>
      <c r="K74" s="2">
        <v>6.5000000000000002E-2</v>
      </c>
      <c r="L74" s="97">
        <f t="shared" si="0"/>
        <v>45.570599999999999</v>
      </c>
    </row>
    <row r="75" spans="1:12" x14ac:dyDescent="0.3">
      <c r="A75" s="95">
        <v>45063</v>
      </c>
      <c r="B75" s="96">
        <v>0.37247685185185181</v>
      </c>
      <c r="C75" s="2">
        <v>38.5</v>
      </c>
      <c r="D75" s="2">
        <v>3.31</v>
      </c>
      <c r="E75" s="2">
        <v>3.28</v>
      </c>
      <c r="F75" s="119">
        <v>-0.47</v>
      </c>
      <c r="G75" s="2">
        <v>313.08</v>
      </c>
      <c r="H75" s="2">
        <v>24.24</v>
      </c>
      <c r="I75" s="2">
        <v>53.61</v>
      </c>
      <c r="J75" s="2">
        <v>1.35</v>
      </c>
      <c r="K75" s="2">
        <v>6.4000000000000001E-2</v>
      </c>
      <c r="L75" s="97">
        <f t="shared" si="0"/>
        <v>44.869900000000001</v>
      </c>
    </row>
    <row r="76" spans="1:12" x14ac:dyDescent="0.3">
      <c r="A76" s="95">
        <v>45063</v>
      </c>
      <c r="B76" s="96">
        <v>0.37317129629629631</v>
      </c>
      <c r="C76" s="2">
        <v>38.159999999999997</v>
      </c>
      <c r="D76" s="2">
        <v>3.31</v>
      </c>
      <c r="E76" s="2">
        <v>3.28</v>
      </c>
      <c r="F76" s="119">
        <v>-0.46</v>
      </c>
      <c r="G76" s="2">
        <v>313.08</v>
      </c>
      <c r="H76" s="2">
        <v>24.24</v>
      </c>
      <c r="I76" s="2">
        <v>53.5</v>
      </c>
      <c r="J76" s="2">
        <v>1.35</v>
      </c>
      <c r="K76" s="2">
        <v>6.4000000000000001E-2</v>
      </c>
      <c r="L76" s="97">
        <f t="shared" si="0"/>
        <v>44.869900000000001</v>
      </c>
    </row>
    <row r="77" spans="1:12" x14ac:dyDescent="0.3">
      <c r="A77" s="95">
        <v>45063</v>
      </c>
      <c r="B77" s="96">
        <v>0.37386574074074069</v>
      </c>
      <c r="C77" s="2">
        <v>38.049999999999997</v>
      </c>
      <c r="D77" s="2">
        <v>3.31</v>
      </c>
      <c r="E77" s="2">
        <v>3.28</v>
      </c>
      <c r="F77" s="119">
        <v>-0.48</v>
      </c>
      <c r="G77" s="2">
        <v>313.05</v>
      </c>
      <c r="H77" s="2">
        <v>24.24</v>
      </c>
      <c r="I77" s="2">
        <v>52.09</v>
      </c>
      <c r="J77" s="2">
        <v>1.35</v>
      </c>
      <c r="K77" s="2">
        <v>6.4000000000000001E-2</v>
      </c>
      <c r="L77" s="97">
        <f t="shared" si="0"/>
        <v>44.869900000000001</v>
      </c>
    </row>
    <row r="78" spans="1:12" x14ac:dyDescent="0.3">
      <c r="A78" s="95">
        <v>45063</v>
      </c>
      <c r="B78" s="96">
        <v>0.37456018518518519</v>
      </c>
      <c r="C78" s="2">
        <v>37.979999999999997</v>
      </c>
      <c r="D78" s="2">
        <v>3.31</v>
      </c>
      <c r="E78" s="2">
        <v>3.28</v>
      </c>
      <c r="F78" s="119">
        <v>-0.48</v>
      </c>
      <c r="G78" s="2">
        <v>313.01</v>
      </c>
      <c r="H78" s="2">
        <v>24.24</v>
      </c>
      <c r="I78" s="2">
        <v>51.17</v>
      </c>
      <c r="J78" s="2">
        <v>1.35</v>
      </c>
      <c r="K78" s="2">
        <v>6.4000000000000001E-2</v>
      </c>
      <c r="L78" s="97">
        <f t="shared" si="0"/>
        <v>44.869900000000001</v>
      </c>
    </row>
    <row r="79" spans="1:12" x14ac:dyDescent="0.3">
      <c r="A79" s="95">
        <v>45063</v>
      </c>
      <c r="B79" s="96">
        <v>0.37525462962962958</v>
      </c>
      <c r="C79" s="2">
        <v>37.700000000000003</v>
      </c>
      <c r="D79" s="2">
        <v>3.31</v>
      </c>
      <c r="E79" s="2">
        <v>3.28</v>
      </c>
      <c r="F79" s="119">
        <v>-0.48</v>
      </c>
      <c r="G79" s="2">
        <v>313.08</v>
      </c>
      <c r="H79" s="2">
        <v>24.24</v>
      </c>
      <c r="I79" s="2">
        <v>50.61</v>
      </c>
      <c r="J79" s="2">
        <v>1.35</v>
      </c>
      <c r="K79" s="2">
        <v>6.3E-2</v>
      </c>
      <c r="L79" s="97">
        <f t="shared" si="0"/>
        <v>44.169200000000004</v>
      </c>
    </row>
    <row r="80" spans="1:12" x14ac:dyDescent="0.3">
      <c r="A80" s="95">
        <v>45063</v>
      </c>
      <c r="B80" s="96">
        <v>0.37594907407407407</v>
      </c>
      <c r="C80" s="2">
        <v>37.31</v>
      </c>
      <c r="D80" s="2">
        <v>3.31</v>
      </c>
      <c r="E80" s="2">
        <v>3.28</v>
      </c>
      <c r="F80" s="119">
        <v>-0.5</v>
      </c>
      <c r="G80" s="2">
        <v>313.14999999999998</v>
      </c>
      <c r="H80" s="2">
        <v>24.23</v>
      </c>
      <c r="I80" s="2">
        <v>50.34</v>
      </c>
      <c r="J80" s="2">
        <v>1.35</v>
      </c>
      <c r="K80" s="2">
        <v>6.3E-2</v>
      </c>
      <c r="L80" s="97">
        <f t="shared" si="0"/>
        <v>44.169200000000004</v>
      </c>
    </row>
    <row r="81" spans="1:12" x14ac:dyDescent="0.3">
      <c r="A81" s="95">
        <v>45063</v>
      </c>
      <c r="B81" s="96">
        <v>0.37664351851851857</v>
      </c>
      <c r="C81" s="2">
        <v>37.299999999999997</v>
      </c>
      <c r="D81" s="2">
        <v>3.31</v>
      </c>
      <c r="E81" s="2">
        <v>3.28</v>
      </c>
      <c r="F81" s="119">
        <v>-0.48</v>
      </c>
      <c r="G81" s="2">
        <v>313.12</v>
      </c>
      <c r="H81" s="2">
        <v>24.23</v>
      </c>
      <c r="I81" s="2">
        <v>50.91</v>
      </c>
      <c r="J81" s="2">
        <v>1.35</v>
      </c>
      <c r="K81" s="2">
        <v>6.3E-2</v>
      </c>
      <c r="L81" s="97">
        <f t="shared" si="0"/>
        <v>44.169200000000004</v>
      </c>
    </row>
    <row r="82" spans="1:12" x14ac:dyDescent="0.3">
      <c r="A82" s="95">
        <v>45063</v>
      </c>
      <c r="B82" s="96">
        <v>0.37733796296296296</v>
      </c>
      <c r="C82" s="2">
        <v>37.229999999999997</v>
      </c>
      <c r="D82" s="2">
        <v>3.31</v>
      </c>
      <c r="E82" s="2">
        <v>3.28</v>
      </c>
      <c r="F82" s="119">
        <v>-0.47</v>
      </c>
      <c r="G82" s="2">
        <v>313.11</v>
      </c>
      <c r="H82" s="2">
        <v>24.24</v>
      </c>
      <c r="I82" s="2">
        <v>51.74</v>
      </c>
      <c r="J82" s="2">
        <v>1.35</v>
      </c>
      <c r="K82" s="2">
        <v>6.3E-2</v>
      </c>
      <c r="L82" s="97">
        <f t="shared" si="0"/>
        <v>44.169200000000004</v>
      </c>
    </row>
    <row r="83" spans="1:12" x14ac:dyDescent="0.3">
      <c r="A83" s="95">
        <v>45063</v>
      </c>
      <c r="B83" s="96">
        <v>0.37803240740740746</v>
      </c>
      <c r="C83" s="2">
        <v>36.68</v>
      </c>
      <c r="D83" s="2">
        <v>3.31</v>
      </c>
      <c r="E83" s="2">
        <v>3.28</v>
      </c>
      <c r="F83" s="119">
        <v>-0.47</v>
      </c>
      <c r="G83" s="2">
        <v>313.08999999999997</v>
      </c>
      <c r="H83" s="2">
        <v>24.24</v>
      </c>
      <c r="I83" s="2">
        <v>52.01</v>
      </c>
      <c r="J83" s="2">
        <v>1.35</v>
      </c>
      <c r="K83" s="2">
        <v>6.2E-2</v>
      </c>
      <c r="L83" s="97">
        <f t="shared" si="0"/>
        <v>43.468499999999999</v>
      </c>
    </row>
    <row r="84" spans="1:12" x14ac:dyDescent="0.3">
      <c r="A84" s="95">
        <v>45063</v>
      </c>
      <c r="B84" s="96">
        <v>0.37872685185185184</v>
      </c>
      <c r="C84" s="2">
        <v>36.729999999999997</v>
      </c>
      <c r="D84" s="2">
        <v>3.31</v>
      </c>
      <c r="E84" s="2">
        <v>3.28</v>
      </c>
      <c r="F84" s="119">
        <v>-0.47</v>
      </c>
      <c r="G84" s="2">
        <v>313.08999999999997</v>
      </c>
      <c r="H84" s="2">
        <v>24.24</v>
      </c>
      <c r="I84" s="2">
        <v>51.47</v>
      </c>
      <c r="J84" s="2">
        <v>1.35</v>
      </c>
      <c r="K84" s="2">
        <v>6.2E-2</v>
      </c>
      <c r="L84" s="97">
        <f t="shared" si="0"/>
        <v>43.468499999999999</v>
      </c>
    </row>
    <row r="85" spans="1:12" x14ac:dyDescent="0.3">
      <c r="A85" s="95">
        <v>45063</v>
      </c>
      <c r="B85" s="96">
        <v>0.37942129629629634</v>
      </c>
      <c r="C85" s="2">
        <v>36.6</v>
      </c>
      <c r="D85" s="2">
        <v>3.31</v>
      </c>
      <c r="E85" s="2">
        <v>3.28</v>
      </c>
      <c r="F85" s="119">
        <v>-0.47</v>
      </c>
      <c r="G85" s="2">
        <v>313.07</v>
      </c>
      <c r="H85" s="2">
        <v>24.24</v>
      </c>
      <c r="I85" s="2">
        <v>52.67</v>
      </c>
      <c r="J85" s="2">
        <v>1.35</v>
      </c>
      <c r="K85" s="2">
        <v>6.2E-2</v>
      </c>
      <c r="L85" s="97">
        <f t="shared" si="0"/>
        <v>43.468499999999999</v>
      </c>
    </row>
    <row r="86" spans="1:12" x14ac:dyDescent="0.3">
      <c r="A86" s="95">
        <v>45063</v>
      </c>
      <c r="B86" s="96">
        <v>0.38011574074074073</v>
      </c>
      <c r="C86" s="2">
        <v>36.56</v>
      </c>
      <c r="D86" s="2">
        <v>3.31</v>
      </c>
      <c r="E86" s="2">
        <v>3.28</v>
      </c>
      <c r="F86" s="119">
        <v>-0.47</v>
      </c>
      <c r="G86" s="2">
        <v>313.05</v>
      </c>
      <c r="H86" s="2">
        <v>24.24</v>
      </c>
      <c r="I86" s="2">
        <v>52.78</v>
      </c>
      <c r="J86" s="2">
        <v>1.35</v>
      </c>
      <c r="K86" s="2">
        <v>6.2E-2</v>
      </c>
      <c r="L86" s="97">
        <f t="shared" si="0"/>
        <v>43.468499999999999</v>
      </c>
    </row>
    <row r="87" spans="1:12" x14ac:dyDescent="0.3">
      <c r="A87" s="95">
        <v>45063</v>
      </c>
      <c r="B87" s="96">
        <v>0.38081018518518522</v>
      </c>
      <c r="C87" s="2">
        <v>36.28</v>
      </c>
      <c r="D87" s="2">
        <v>3.31</v>
      </c>
      <c r="E87" s="2">
        <v>3.28</v>
      </c>
      <c r="F87" s="119">
        <v>-0.46</v>
      </c>
      <c r="G87" s="2">
        <v>313.07</v>
      </c>
      <c r="H87" s="2">
        <v>24.24</v>
      </c>
      <c r="I87" s="2">
        <v>51.45</v>
      </c>
      <c r="J87" s="2">
        <v>1.35</v>
      </c>
      <c r="K87" s="2">
        <v>6.0999999999999999E-2</v>
      </c>
      <c r="L87" s="97">
        <f t="shared" si="0"/>
        <v>42.767800000000001</v>
      </c>
    </row>
    <row r="88" spans="1:12" x14ac:dyDescent="0.3">
      <c r="A88" s="95">
        <v>45063</v>
      </c>
      <c r="B88" s="96">
        <v>0.38150462962962961</v>
      </c>
      <c r="C88" s="2">
        <v>36.130000000000003</v>
      </c>
      <c r="D88" s="2">
        <v>3.31</v>
      </c>
      <c r="E88" s="2">
        <v>3.28</v>
      </c>
      <c r="F88" s="119">
        <v>-0.48</v>
      </c>
      <c r="G88" s="2">
        <v>313.18</v>
      </c>
      <c r="H88" s="2">
        <v>24.24</v>
      </c>
      <c r="I88" s="2">
        <v>51.1</v>
      </c>
      <c r="J88" s="2">
        <v>1.35</v>
      </c>
      <c r="K88" s="2">
        <v>6.0999999999999999E-2</v>
      </c>
      <c r="L88" s="97">
        <f t="shared" si="0"/>
        <v>42.767800000000001</v>
      </c>
    </row>
    <row r="89" spans="1:12" x14ac:dyDescent="0.3">
      <c r="A89" s="95">
        <v>45063</v>
      </c>
      <c r="B89" s="96">
        <v>0.38219907407407411</v>
      </c>
      <c r="C89" s="2">
        <v>35.99</v>
      </c>
      <c r="D89" s="2">
        <v>3.31</v>
      </c>
      <c r="E89" s="2">
        <v>3.28</v>
      </c>
      <c r="F89" s="119">
        <v>-0.45</v>
      </c>
      <c r="G89" s="2">
        <v>313.10000000000002</v>
      </c>
      <c r="H89" s="2">
        <v>24.24</v>
      </c>
      <c r="I89" s="2">
        <v>50.64</v>
      </c>
      <c r="J89" s="2">
        <v>1.35</v>
      </c>
      <c r="K89" s="2">
        <v>6.0999999999999999E-2</v>
      </c>
      <c r="L89" s="97">
        <f t="shared" si="0"/>
        <v>42.767800000000001</v>
      </c>
    </row>
    <row r="90" spans="1:12" x14ac:dyDescent="0.3">
      <c r="A90" s="95">
        <v>45063</v>
      </c>
      <c r="B90" s="96">
        <v>0.38289351851851849</v>
      </c>
      <c r="C90" s="2">
        <v>35.94</v>
      </c>
      <c r="D90" s="2">
        <v>3.31</v>
      </c>
      <c r="E90" s="2">
        <v>3.28</v>
      </c>
      <c r="F90" s="119">
        <v>-0.47</v>
      </c>
      <c r="G90" s="2">
        <v>313.10000000000002</v>
      </c>
      <c r="H90" s="2">
        <v>24.21</v>
      </c>
      <c r="I90" s="2">
        <v>50.34</v>
      </c>
      <c r="J90" s="2">
        <v>1.35</v>
      </c>
      <c r="K90" s="2">
        <v>6.0999999999999999E-2</v>
      </c>
      <c r="L90" s="97">
        <f t="shared" si="0"/>
        <v>42.767800000000001</v>
      </c>
    </row>
    <row r="91" spans="1:12" x14ac:dyDescent="0.3">
      <c r="A91" s="95">
        <v>45063</v>
      </c>
      <c r="B91" s="96">
        <v>0.38358796296296299</v>
      </c>
      <c r="C91" s="2">
        <v>35.869999999999997</v>
      </c>
      <c r="D91" s="2">
        <v>3.31</v>
      </c>
      <c r="E91" s="2">
        <v>3.28</v>
      </c>
      <c r="F91" s="119">
        <v>-0.44</v>
      </c>
      <c r="G91" s="2">
        <v>313.08999999999997</v>
      </c>
      <c r="H91" s="2">
        <v>24.22</v>
      </c>
      <c r="I91" s="2">
        <v>50.84</v>
      </c>
      <c r="J91" s="2">
        <v>1.35</v>
      </c>
      <c r="K91" s="2">
        <v>6.0999999999999999E-2</v>
      </c>
      <c r="L91" s="97">
        <f t="shared" si="0"/>
        <v>42.767800000000001</v>
      </c>
    </row>
    <row r="92" spans="1:12" x14ac:dyDescent="0.3">
      <c r="A92" s="95">
        <v>45063</v>
      </c>
      <c r="B92" s="96">
        <v>0.38428240740740738</v>
      </c>
      <c r="C92" s="2">
        <v>35.67</v>
      </c>
      <c r="D92" s="2">
        <v>3.31</v>
      </c>
      <c r="E92" s="2">
        <v>3.28</v>
      </c>
      <c r="F92" s="119">
        <v>-0.47</v>
      </c>
      <c r="G92" s="2">
        <v>313.08</v>
      </c>
      <c r="H92" s="2">
        <v>24.23</v>
      </c>
      <c r="I92" s="2">
        <v>50.76</v>
      </c>
      <c r="J92" s="2">
        <v>1.35</v>
      </c>
      <c r="K92" s="2">
        <v>6.0999999999999999E-2</v>
      </c>
      <c r="L92" s="97">
        <f t="shared" si="0"/>
        <v>42.767800000000001</v>
      </c>
    </row>
    <row r="93" spans="1:12" x14ac:dyDescent="0.3">
      <c r="A93" s="95">
        <v>45063</v>
      </c>
      <c r="B93" s="96">
        <v>0.38497685185185188</v>
      </c>
      <c r="C93" s="2">
        <v>35.58</v>
      </c>
      <c r="D93" s="2">
        <v>3.31</v>
      </c>
      <c r="E93" s="2">
        <v>3.28</v>
      </c>
      <c r="F93" s="119">
        <v>-0.44</v>
      </c>
      <c r="G93" s="2">
        <v>313.05</v>
      </c>
      <c r="H93" s="2">
        <v>24.17</v>
      </c>
      <c r="I93" s="2">
        <v>49.81</v>
      </c>
      <c r="J93" s="2">
        <v>1.35</v>
      </c>
      <c r="K93" s="2">
        <v>6.0999999999999999E-2</v>
      </c>
      <c r="L93" s="97">
        <f t="shared" si="0"/>
        <v>42.767800000000001</v>
      </c>
    </row>
    <row r="94" spans="1:12" x14ac:dyDescent="0.3">
      <c r="A94" s="95">
        <v>45063</v>
      </c>
      <c r="B94" s="96">
        <v>0.38567129629629626</v>
      </c>
      <c r="C94" s="2">
        <v>35.409999999999997</v>
      </c>
      <c r="D94" s="2">
        <v>3.31</v>
      </c>
      <c r="E94" s="2">
        <v>3.28</v>
      </c>
      <c r="F94" s="119">
        <v>-0.45</v>
      </c>
      <c r="G94" s="2">
        <v>313.02</v>
      </c>
      <c r="H94" s="2">
        <v>24.16</v>
      </c>
      <c r="I94" s="2">
        <v>49.8</v>
      </c>
      <c r="J94" s="2">
        <v>1.35</v>
      </c>
      <c r="K94" s="2">
        <v>0.06</v>
      </c>
      <c r="L94" s="97">
        <f t="shared" si="0"/>
        <v>42.067099999999996</v>
      </c>
    </row>
    <row r="95" spans="1:12" x14ac:dyDescent="0.3">
      <c r="A95" s="95">
        <v>45063</v>
      </c>
      <c r="B95" s="96">
        <v>0.38636574074074076</v>
      </c>
      <c r="C95" s="2">
        <v>35.18</v>
      </c>
      <c r="D95" s="2">
        <v>3.31</v>
      </c>
      <c r="E95" s="2">
        <v>3.28</v>
      </c>
      <c r="F95" s="119">
        <v>-0.44</v>
      </c>
      <c r="G95" s="2">
        <v>313.20999999999998</v>
      </c>
      <c r="H95" s="2">
        <v>24.13</v>
      </c>
      <c r="I95" s="2">
        <v>48.79</v>
      </c>
      <c r="J95" s="2">
        <v>1.35</v>
      </c>
      <c r="K95" s="2">
        <v>0.06</v>
      </c>
      <c r="L95" s="97">
        <f t="shared" si="0"/>
        <v>42.067099999999996</v>
      </c>
    </row>
    <row r="96" spans="1:12" x14ac:dyDescent="0.3">
      <c r="A96" s="95">
        <v>45063</v>
      </c>
      <c r="B96" s="96">
        <v>0.3870601851851852</v>
      </c>
      <c r="C96" s="2">
        <v>35.03</v>
      </c>
      <c r="D96" s="2">
        <v>3.31</v>
      </c>
      <c r="E96" s="2">
        <v>3.28</v>
      </c>
      <c r="F96" s="119">
        <v>-0.46</v>
      </c>
      <c r="G96" s="2">
        <v>313.10000000000002</v>
      </c>
      <c r="H96" s="2">
        <v>24.12</v>
      </c>
      <c r="I96" s="2">
        <v>48.23</v>
      </c>
      <c r="J96" s="2">
        <v>1.35</v>
      </c>
      <c r="K96" s="2">
        <v>0.06</v>
      </c>
      <c r="L96" s="97">
        <f t="shared" si="0"/>
        <v>42.067099999999996</v>
      </c>
    </row>
    <row r="97" spans="1:12" x14ac:dyDescent="0.3">
      <c r="A97" s="95">
        <v>45063</v>
      </c>
      <c r="B97" s="96">
        <v>0.38775462962962964</v>
      </c>
      <c r="C97" s="2">
        <v>34.9</v>
      </c>
      <c r="D97" s="2">
        <v>3.31</v>
      </c>
      <c r="E97" s="2">
        <v>3.28</v>
      </c>
      <c r="F97" s="119">
        <v>-0.46</v>
      </c>
      <c r="G97" s="2">
        <v>313.08</v>
      </c>
      <c r="H97" s="2">
        <v>24.12</v>
      </c>
      <c r="I97" s="2">
        <v>48.56</v>
      </c>
      <c r="J97" s="2">
        <v>1.35</v>
      </c>
      <c r="K97" s="2">
        <v>0.06</v>
      </c>
      <c r="L97" s="97">
        <f t="shared" si="0"/>
        <v>42.067099999999996</v>
      </c>
    </row>
    <row r="98" spans="1:12" x14ac:dyDescent="0.3">
      <c r="A98" s="95">
        <v>45063</v>
      </c>
      <c r="B98" s="96">
        <v>0.38844907407407409</v>
      </c>
      <c r="C98" s="2">
        <v>34.75</v>
      </c>
      <c r="D98" s="2">
        <v>3.31</v>
      </c>
      <c r="E98" s="2">
        <v>3.28</v>
      </c>
      <c r="F98" s="119">
        <v>-0.45</v>
      </c>
      <c r="G98" s="2">
        <v>313.06</v>
      </c>
      <c r="H98" s="2">
        <v>24.12</v>
      </c>
      <c r="I98" s="2">
        <v>48.97</v>
      </c>
      <c r="J98" s="2">
        <v>1.35</v>
      </c>
      <c r="K98" s="2">
        <v>5.8999999999999997E-2</v>
      </c>
      <c r="L98" s="97">
        <f t="shared" si="0"/>
        <v>41.366399999999999</v>
      </c>
    </row>
    <row r="99" spans="1:12" x14ac:dyDescent="0.3">
      <c r="A99" s="95">
        <v>45063</v>
      </c>
      <c r="B99" s="96">
        <v>0.38914351851851853</v>
      </c>
      <c r="C99" s="2">
        <v>34.590000000000003</v>
      </c>
      <c r="D99" s="2">
        <v>3.31</v>
      </c>
      <c r="E99" s="2">
        <v>3.28</v>
      </c>
      <c r="F99" s="119">
        <v>-0.42</v>
      </c>
      <c r="G99" s="2">
        <v>313.07</v>
      </c>
      <c r="H99" s="2">
        <v>24.11</v>
      </c>
      <c r="I99" s="2">
        <v>48.83</v>
      </c>
      <c r="J99" s="2">
        <v>1.35</v>
      </c>
      <c r="K99" s="2">
        <v>5.8999999999999997E-2</v>
      </c>
      <c r="L99" s="97">
        <f t="shared" si="0"/>
        <v>41.366399999999999</v>
      </c>
    </row>
    <row r="100" spans="1:12" x14ac:dyDescent="0.3">
      <c r="A100" s="95">
        <v>45063</v>
      </c>
      <c r="B100" s="96">
        <v>0.38983796296296297</v>
      </c>
      <c r="C100" s="2">
        <v>34.380000000000003</v>
      </c>
      <c r="D100" s="2">
        <v>3.31</v>
      </c>
      <c r="E100" s="2">
        <v>3.28</v>
      </c>
      <c r="F100" s="119">
        <v>-0.43</v>
      </c>
      <c r="G100" s="2">
        <v>313.08999999999997</v>
      </c>
      <c r="H100" s="2">
        <v>24.11</v>
      </c>
      <c r="I100" s="2">
        <v>49.99</v>
      </c>
      <c r="J100" s="2">
        <v>1.35</v>
      </c>
      <c r="K100" s="2">
        <v>5.8999999999999997E-2</v>
      </c>
      <c r="L100" s="97">
        <f t="shared" si="0"/>
        <v>41.366399999999999</v>
      </c>
    </row>
    <row r="101" spans="1:12" x14ac:dyDescent="0.3">
      <c r="A101" s="95">
        <v>45063</v>
      </c>
      <c r="B101" s="96">
        <v>0.39053240740740741</v>
      </c>
      <c r="C101" s="2">
        <v>34.31</v>
      </c>
      <c r="D101" s="2">
        <v>3.31</v>
      </c>
      <c r="E101" s="2">
        <v>3.28</v>
      </c>
      <c r="F101" s="119">
        <v>-0.43</v>
      </c>
      <c r="G101" s="2">
        <v>313.02</v>
      </c>
      <c r="H101" s="2">
        <v>24.11</v>
      </c>
      <c r="I101" s="2">
        <v>51.46</v>
      </c>
      <c r="J101" s="2">
        <v>1.35</v>
      </c>
      <c r="K101" s="2">
        <v>5.8999999999999997E-2</v>
      </c>
      <c r="L101" s="97">
        <f t="shared" si="0"/>
        <v>41.366399999999999</v>
      </c>
    </row>
    <row r="102" spans="1:12" x14ac:dyDescent="0.3">
      <c r="A102" s="95">
        <v>45063</v>
      </c>
      <c r="B102" s="96">
        <v>0.39122685185185185</v>
      </c>
      <c r="C102" s="2">
        <v>34.200000000000003</v>
      </c>
      <c r="D102" s="2">
        <v>3.31</v>
      </c>
      <c r="E102" s="2">
        <v>3.28</v>
      </c>
      <c r="F102" s="119">
        <v>-0.43</v>
      </c>
      <c r="G102" s="2">
        <v>313.14</v>
      </c>
      <c r="H102" s="2">
        <v>24.11</v>
      </c>
      <c r="I102" s="2">
        <v>51.58</v>
      </c>
      <c r="J102" s="2">
        <v>1.35</v>
      </c>
      <c r="K102" s="2">
        <v>5.8999999999999997E-2</v>
      </c>
      <c r="L102" s="97">
        <f t="shared" si="0"/>
        <v>41.366399999999999</v>
      </c>
    </row>
    <row r="103" spans="1:12" x14ac:dyDescent="0.3">
      <c r="A103" s="95">
        <v>45063</v>
      </c>
      <c r="B103" s="96">
        <v>0.3919212962962963</v>
      </c>
      <c r="C103" s="2">
        <v>34.119999999999997</v>
      </c>
      <c r="D103" s="2">
        <v>3.31</v>
      </c>
      <c r="E103" s="2">
        <v>3.28</v>
      </c>
      <c r="F103" s="119">
        <v>-0.44</v>
      </c>
      <c r="G103" s="2">
        <v>313.08</v>
      </c>
      <c r="H103" s="2">
        <v>24.11</v>
      </c>
      <c r="I103" s="2">
        <v>51.63</v>
      </c>
      <c r="J103" s="2">
        <v>1.35</v>
      </c>
      <c r="K103" s="2">
        <v>5.8999999999999997E-2</v>
      </c>
      <c r="L103" s="97">
        <f t="shared" si="0"/>
        <v>41.366399999999999</v>
      </c>
    </row>
    <row r="104" spans="1:12" x14ac:dyDescent="0.3">
      <c r="A104" s="95">
        <v>45063</v>
      </c>
      <c r="B104" s="96">
        <v>0.39261574074074074</v>
      </c>
      <c r="C104" s="2">
        <v>33.979999999999997</v>
      </c>
      <c r="D104" s="2">
        <v>3.31</v>
      </c>
      <c r="E104" s="2">
        <v>3.28</v>
      </c>
      <c r="F104" s="119">
        <v>-0.44</v>
      </c>
      <c r="G104" s="2">
        <v>313.08</v>
      </c>
      <c r="H104" s="2">
        <v>24.11</v>
      </c>
      <c r="I104" s="2">
        <v>52.05</v>
      </c>
      <c r="J104" s="2">
        <v>1.35</v>
      </c>
      <c r="K104" s="2">
        <v>5.8000000000000003E-2</v>
      </c>
      <c r="L104" s="97">
        <f t="shared" si="0"/>
        <v>40.665700000000001</v>
      </c>
    </row>
    <row r="105" spans="1:12" x14ac:dyDescent="0.3">
      <c r="A105" s="95">
        <v>45063</v>
      </c>
      <c r="B105" s="96">
        <v>0.39331018518518518</v>
      </c>
      <c r="C105" s="2">
        <v>33.99</v>
      </c>
      <c r="D105" s="2">
        <v>3.31</v>
      </c>
      <c r="E105" s="2">
        <v>3.28</v>
      </c>
      <c r="F105" s="119">
        <v>-0.74</v>
      </c>
      <c r="G105" s="2">
        <v>316.35000000000002</v>
      </c>
      <c r="H105" s="2">
        <v>24.11</v>
      </c>
      <c r="I105" s="2">
        <v>51.71</v>
      </c>
      <c r="J105" s="2">
        <v>1.35</v>
      </c>
      <c r="K105" s="2">
        <v>5.8000000000000003E-2</v>
      </c>
      <c r="L105" s="97">
        <f t="shared" si="0"/>
        <v>40.665700000000001</v>
      </c>
    </row>
    <row r="106" spans="1:12" x14ac:dyDescent="0.3">
      <c r="A106" s="95">
        <v>45063</v>
      </c>
      <c r="B106" s="96">
        <v>0.39400462962962962</v>
      </c>
      <c r="C106" s="2">
        <v>34.47</v>
      </c>
      <c r="D106" s="2">
        <v>3.31</v>
      </c>
      <c r="E106" s="2">
        <v>3.28</v>
      </c>
      <c r="F106" s="119">
        <v>-0.26</v>
      </c>
      <c r="G106" s="2">
        <v>324.57</v>
      </c>
      <c r="H106" s="2">
        <v>24.11</v>
      </c>
      <c r="I106" s="2">
        <v>52.62</v>
      </c>
      <c r="J106" s="2">
        <v>1.35</v>
      </c>
      <c r="K106" s="2">
        <v>5.8999999999999997E-2</v>
      </c>
      <c r="L106" s="97">
        <f t="shared" si="0"/>
        <v>41.366399999999999</v>
      </c>
    </row>
    <row r="107" spans="1:12" x14ac:dyDescent="0.3">
      <c r="A107" s="95">
        <v>45063</v>
      </c>
      <c r="B107" s="96">
        <v>0.39469907407407406</v>
      </c>
      <c r="C107" s="2">
        <v>35.04</v>
      </c>
      <c r="D107" s="2">
        <v>3.31</v>
      </c>
      <c r="E107" s="2">
        <v>3.28</v>
      </c>
      <c r="F107" s="119">
        <v>-0.35</v>
      </c>
      <c r="G107" s="2">
        <v>324.5</v>
      </c>
      <c r="H107" s="2">
        <v>24.11</v>
      </c>
      <c r="I107" s="2">
        <v>51.69</v>
      </c>
      <c r="J107" s="2">
        <v>1.35</v>
      </c>
      <c r="K107" s="2">
        <v>0.06</v>
      </c>
      <c r="L107" s="97">
        <f t="shared" si="0"/>
        <v>42.067099999999996</v>
      </c>
    </row>
    <row r="108" spans="1:12" x14ac:dyDescent="0.3">
      <c r="A108" s="95">
        <v>45063</v>
      </c>
      <c r="B108" s="96">
        <v>0.39539351851851851</v>
      </c>
      <c r="C108" s="2">
        <v>35.32</v>
      </c>
      <c r="D108" s="2">
        <v>3.31</v>
      </c>
      <c r="E108" s="2">
        <v>3.28</v>
      </c>
      <c r="F108" s="119">
        <v>-0.4</v>
      </c>
      <c r="G108" s="2">
        <v>324.52</v>
      </c>
      <c r="H108" s="2">
        <v>24.11</v>
      </c>
      <c r="I108" s="2">
        <v>51.5</v>
      </c>
      <c r="J108" s="2">
        <v>1.35</v>
      </c>
      <c r="K108" s="2">
        <v>0.06</v>
      </c>
      <c r="L108" s="97">
        <f t="shared" si="0"/>
        <v>42.067099999999996</v>
      </c>
    </row>
    <row r="109" spans="1:12" x14ac:dyDescent="0.3">
      <c r="A109" s="95">
        <v>45063</v>
      </c>
      <c r="B109" s="96">
        <v>0.39608796296296295</v>
      </c>
      <c r="C109" s="2">
        <v>35.36</v>
      </c>
      <c r="D109" s="2">
        <v>3.31</v>
      </c>
      <c r="E109" s="2">
        <v>3.28</v>
      </c>
      <c r="F109" s="119">
        <v>-0.43</v>
      </c>
      <c r="G109" s="2">
        <v>324.92</v>
      </c>
      <c r="H109" s="2">
        <v>24.11</v>
      </c>
      <c r="I109" s="2">
        <v>52.12</v>
      </c>
      <c r="J109" s="2">
        <v>1.35</v>
      </c>
      <c r="K109" s="2">
        <v>0.06</v>
      </c>
      <c r="L109" s="97">
        <f t="shared" si="0"/>
        <v>42.067099999999996</v>
      </c>
    </row>
    <row r="110" spans="1:12" x14ac:dyDescent="0.3">
      <c r="A110" s="95">
        <v>45063</v>
      </c>
      <c r="B110" s="96">
        <v>0.39678240740740739</v>
      </c>
      <c r="C110" s="2">
        <v>35.299999999999997</v>
      </c>
      <c r="D110" s="2">
        <v>3.31</v>
      </c>
      <c r="E110" s="2">
        <v>3.28</v>
      </c>
      <c r="F110" s="119">
        <v>-0.43</v>
      </c>
      <c r="G110" s="2">
        <v>324.64</v>
      </c>
      <c r="H110" s="2">
        <v>24.11</v>
      </c>
      <c r="I110" s="2">
        <v>52.44</v>
      </c>
      <c r="J110" s="2">
        <v>1.35</v>
      </c>
      <c r="K110" s="2">
        <v>0.06</v>
      </c>
      <c r="L110" s="97">
        <f t="shared" si="0"/>
        <v>42.067099999999996</v>
      </c>
    </row>
    <row r="111" spans="1:12" x14ac:dyDescent="0.3">
      <c r="A111" s="95">
        <v>45063</v>
      </c>
      <c r="B111" s="96">
        <v>0.39747685185185189</v>
      </c>
      <c r="C111" s="2">
        <v>35.229999999999997</v>
      </c>
      <c r="D111" s="2">
        <v>3.31</v>
      </c>
      <c r="E111" s="2">
        <v>3.28</v>
      </c>
      <c r="F111" s="119">
        <v>-0.43</v>
      </c>
      <c r="G111" s="2">
        <v>324.66000000000003</v>
      </c>
      <c r="H111" s="2">
        <v>24.11</v>
      </c>
      <c r="I111" s="2">
        <v>50.76</v>
      </c>
      <c r="J111" s="2">
        <v>1.35</v>
      </c>
      <c r="K111" s="2">
        <v>0.06</v>
      </c>
      <c r="L111" s="97">
        <f t="shared" si="0"/>
        <v>42.067099999999996</v>
      </c>
    </row>
    <row r="112" spans="1:12" x14ac:dyDescent="0.3">
      <c r="A112" s="95">
        <v>45063</v>
      </c>
      <c r="B112" s="96">
        <v>0.39817129629629627</v>
      </c>
      <c r="C112" s="2">
        <v>35.14</v>
      </c>
      <c r="D112" s="2">
        <v>3.3</v>
      </c>
      <c r="E112" s="2">
        <v>3.28</v>
      </c>
      <c r="F112" s="119">
        <v>-0.46</v>
      </c>
      <c r="G112" s="2">
        <v>324.64</v>
      </c>
      <c r="H112" s="2">
        <v>24.11</v>
      </c>
      <c r="I112" s="2">
        <v>49.8</v>
      </c>
      <c r="J112" s="2">
        <v>1.35</v>
      </c>
      <c r="K112" s="2">
        <v>0.06</v>
      </c>
      <c r="L112" s="97">
        <f t="shared" si="0"/>
        <v>42.067099999999996</v>
      </c>
    </row>
    <row r="113" spans="1:12" x14ac:dyDescent="0.3">
      <c r="A113" s="95">
        <v>45063</v>
      </c>
      <c r="B113" s="96">
        <v>0.39886574074074077</v>
      </c>
      <c r="C113" s="2">
        <v>35.36</v>
      </c>
      <c r="D113" s="2">
        <v>3.3</v>
      </c>
      <c r="E113" s="2">
        <v>3.28</v>
      </c>
      <c r="F113" s="119">
        <v>-0.52</v>
      </c>
      <c r="G113" s="2">
        <v>324.64</v>
      </c>
      <c r="H113" s="2">
        <v>24.12</v>
      </c>
      <c r="I113" s="2">
        <v>48.98</v>
      </c>
      <c r="J113" s="2">
        <v>1.35</v>
      </c>
      <c r="K113" s="2">
        <v>0.06</v>
      </c>
      <c r="L113" s="97">
        <f t="shared" ref="L113:L176" si="1">75-((0.107-K113)*700.7)</f>
        <v>42.067099999999996</v>
      </c>
    </row>
    <row r="114" spans="1:12" x14ac:dyDescent="0.3">
      <c r="A114" s="95">
        <v>45063</v>
      </c>
      <c r="B114" s="96">
        <v>0.39956018518518516</v>
      </c>
      <c r="C114" s="2">
        <v>35.29</v>
      </c>
      <c r="D114" s="2">
        <v>3.31</v>
      </c>
      <c r="E114" s="2">
        <v>3.28</v>
      </c>
      <c r="F114" s="119">
        <v>-0.53</v>
      </c>
      <c r="G114" s="2">
        <v>324.62</v>
      </c>
      <c r="H114" s="2">
        <v>24.11</v>
      </c>
      <c r="I114" s="2">
        <v>49.75</v>
      </c>
      <c r="J114" s="2">
        <v>1.35</v>
      </c>
      <c r="K114" s="2">
        <v>0.06</v>
      </c>
      <c r="L114" s="97">
        <f t="shared" si="1"/>
        <v>42.067099999999996</v>
      </c>
    </row>
    <row r="115" spans="1:12" x14ac:dyDescent="0.3">
      <c r="A115" s="95">
        <v>45063</v>
      </c>
      <c r="B115" s="96">
        <v>0.40025462962962965</v>
      </c>
      <c r="C115" s="2">
        <v>35.21</v>
      </c>
      <c r="D115" s="2">
        <v>3.31</v>
      </c>
      <c r="E115" s="2">
        <v>3.28</v>
      </c>
      <c r="F115" s="119">
        <v>-0.56000000000000005</v>
      </c>
      <c r="G115" s="2">
        <v>324.58999999999997</v>
      </c>
      <c r="H115" s="2">
        <v>24.11</v>
      </c>
      <c r="I115" s="2">
        <v>50.63</v>
      </c>
      <c r="J115" s="2">
        <v>1.35</v>
      </c>
      <c r="K115" s="2">
        <v>0.06</v>
      </c>
      <c r="L115" s="97">
        <f t="shared" si="1"/>
        <v>42.067099999999996</v>
      </c>
    </row>
    <row r="116" spans="1:12" x14ac:dyDescent="0.3">
      <c r="A116" s="95">
        <v>45063</v>
      </c>
      <c r="B116" s="96">
        <v>0.40094907407407404</v>
      </c>
      <c r="C116" s="2">
        <v>35.43</v>
      </c>
      <c r="D116" s="2">
        <v>3.31</v>
      </c>
      <c r="E116" s="2">
        <v>3.28</v>
      </c>
      <c r="F116" s="119">
        <v>-0.62</v>
      </c>
      <c r="G116" s="2">
        <v>324.58999999999997</v>
      </c>
      <c r="H116" s="2">
        <v>24.11</v>
      </c>
      <c r="I116" s="2">
        <v>50.37</v>
      </c>
      <c r="J116" s="2">
        <v>1.35</v>
      </c>
      <c r="K116" s="2">
        <v>0.06</v>
      </c>
      <c r="L116" s="97">
        <f t="shared" si="1"/>
        <v>42.067099999999996</v>
      </c>
    </row>
    <row r="117" spans="1:12" x14ac:dyDescent="0.3">
      <c r="A117" s="95">
        <v>45063</v>
      </c>
      <c r="B117" s="96">
        <v>0.40164351851851854</v>
      </c>
      <c r="C117" s="2">
        <v>35.46</v>
      </c>
      <c r="D117" s="2">
        <v>3.31</v>
      </c>
      <c r="E117" s="2">
        <v>3.28</v>
      </c>
      <c r="F117" s="119">
        <v>-0.64</v>
      </c>
      <c r="G117" s="2">
        <v>324.73</v>
      </c>
      <c r="H117" s="2">
        <v>24.11</v>
      </c>
      <c r="I117" s="2">
        <v>49.8</v>
      </c>
      <c r="J117" s="2">
        <v>1.35</v>
      </c>
      <c r="K117" s="2">
        <v>0.06</v>
      </c>
      <c r="L117" s="97">
        <f t="shared" si="1"/>
        <v>42.067099999999996</v>
      </c>
    </row>
    <row r="118" spans="1:12" x14ac:dyDescent="0.3">
      <c r="A118" s="95">
        <v>45063</v>
      </c>
      <c r="B118" s="96">
        <v>0.40233796296296293</v>
      </c>
      <c r="C118" s="2">
        <v>35.409999999999997</v>
      </c>
      <c r="D118" s="2">
        <v>3.31</v>
      </c>
      <c r="E118" s="2">
        <v>3.28</v>
      </c>
      <c r="F118" s="119">
        <v>-0.71</v>
      </c>
      <c r="G118" s="2">
        <v>324.64</v>
      </c>
      <c r="H118" s="2">
        <v>24.11</v>
      </c>
      <c r="I118" s="2">
        <v>49.35</v>
      </c>
      <c r="J118" s="2">
        <v>1.35</v>
      </c>
      <c r="K118" s="2">
        <v>0.06</v>
      </c>
      <c r="L118" s="97">
        <f t="shared" si="1"/>
        <v>42.067099999999996</v>
      </c>
    </row>
    <row r="119" spans="1:12" x14ac:dyDescent="0.3">
      <c r="A119" s="95">
        <v>45063</v>
      </c>
      <c r="B119" s="96">
        <v>0.40303240740740742</v>
      </c>
      <c r="C119" s="2">
        <v>35.549999999999997</v>
      </c>
      <c r="D119" s="2">
        <v>3.31</v>
      </c>
      <c r="E119" s="2">
        <v>3.28</v>
      </c>
      <c r="F119" s="119">
        <v>-0.76</v>
      </c>
      <c r="G119" s="2">
        <v>324.64</v>
      </c>
      <c r="H119" s="2">
        <v>24.11</v>
      </c>
      <c r="I119" s="2">
        <v>48.39</v>
      </c>
      <c r="J119" s="2">
        <v>1.35</v>
      </c>
      <c r="K119" s="2">
        <v>0.06</v>
      </c>
      <c r="L119" s="97">
        <f t="shared" si="1"/>
        <v>42.067099999999996</v>
      </c>
    </row>
    <row r="120" spans="1:12" x14ac:dyDescent="0.3">
      <c r="A120" s="95">
        <v>45063</v>
      </c>
      <c r="B120" s="96">
        <v>0.40372685185185181</v>
      </c>
      <c r="C120" s="2">
        <v>35.46</v>
      </c>
      <c r="D120" s="2">
        <v>3.31</v>
      </c>
      <c r="E120" s="2">
        <v>3.28</v>
      </c>
      <c r="F120" s="119">
        <v>-0.83</v>
      </c>
      <c r="G120" s="2">
        <v>324.63</v>
      </c>
      <c r="H120" s="2">
        <v>24.11</v>
      </c>
      <c r="I120" s="2">
        <v>48.12</v>
      </c>
      <c r="J120" s="2">
        <v>1.35</v>
      </c>
      <c r="K120" s="2">
        <v>0.06</v>
      </c>
      <c r="L120" s="97">
        <f t="shared" si="1"/>
        <v>42.067099999999996</v>
      </c>
    </row>
    <row r="121" spans="1:12" x14ac:dyDescent="0.3">
      <c r="A121" s="95">
        <v>45063</v>
      </c>
      <c r="B121" s="96">
        <v>0.40442129629629631</v>
      </c>
      <c r="C121" s="2">
        <v>35.58</v>
      </c>
      <c r="D121" s="2">
        <v>3.31</v>
      </c>
      <c r="E121" s="2">
        <v>3.28</v>
      </c>
      <c r="F121" s="119">
        <v>-0.9</v>
      </c>
      <c r="G121" s="2">
        <v>324.62</v>
      </c>
      <c r="H121" s="2">
        <v>24.11</v>
      </c>
      <c r="I121" s="2">
        <v>47.87</v>
      </c>
      <c r="J121" s="2">
        <v>1.35</v>
      </c>
      <c r="K121" s="2">
        <v>6.0999999999999999E-2</v>
      </c>
      <c r="L121" s="97">
        <f t="shared" si="1"/>
        <v>42.767800000000001</v>
      </c>
    </row>
    <row r="122" spans="1:12" x14ac:dyDescent="0.3">
      <c r="A122" s="95">
        <v>45063</v>
      </c>
      <c r="B122" s="96">
        <v>0.40511574074074069</v>
      </c>
      <c r="C122" s="2">
        <v>35.67</v>
      </c>
      <c r="D122" s="2">
        <v>3.31</v>
      </c>
      <c r="E122" s="2">
        <v>3.28</v>
      </c>
      <c r="F122" s="119">
        <v>-0.87</v>
      </c>
      <c r="G122" s="2">
        <v>324.60000000000002</v>
      </c>
      <c r="H122" s="2">
        <v>24.11</v>
      </c>
      <c r="I122" s="2">
        <v>47.7</v>
      </c>
      <c r="J122" s="2">
        <v>1.35</v>
      </c>
      <c r="K122" s="2">
        <v>6.0999999999999999E-2</v>
      </c>
      <c r="L122" s="97">
        <f t="shared" si="1"/>
        <v>42.767800000000001</v>
      </c>
    </row>
    <row r="123" spans="1:12" x14ac:dyDescent="0.3">
      <c r="A123" s="95">
        <v>45063</v>
      </c>
      <c r="B123" s="96">
        <v>0.40581018518518519</v>
      </c>
      <c r="C123" s="2">
        <v>35.71</v>
      </c>
      <c r="D123" s="2">
        <v>3.31</v>
      </c>
      <c r="E123" s="2">
        <v>3.28</v>
      </c>
      <c r="F123" s="119">
        <v>-0.93</v>
      </c>
      <c r="G123" s="2">
        <v>324.58</v>
      </c>
      <c r="H123" s="2">
        <v>24.11</v>
      </c>
      <c r="I123" s="2">
        <v>47.14</v>
      </c>
      <c r="J123" s="2">
        <v>1.35</v>
      </c>
      <c r="K123" s="2">
        <v>6.0999999999999999E-2</v>
      </c>
      <c r="L123" s="97">
        <f t="shared" si="1"/>
        <v>42.767800000000001</v>
      </c>
    </row>
    <row r="124" spans="1:12" x14ac:dyDescent="0.3">
      <c r="A124" s="95">
        <v>45063</v>
      </c>
      <c r="B124" s="96">
        <v>0.40650462962962958</v>
      </c>
      <c r="C124" s="2">
        <v>35.92</v>
      </c>
      <c r="D124" s="2">
        <v>3.31</v>
      </c>
      <c r="E124" s="2">
        <v>3.28</v>
      </c>
      <c r="F124" s="119">
        <v>-0.97</v>
      </c>
      <c r="G124" s="2">
        <v>324.74</v>
      </c>
      <c r="H124" s="2">
        <v>24.12</v>
      </c>
      <c r="I124" s="2">
        <v>47.21</v>
      </c>
      <c r="J124" s="2">
        <v>1.35</v>
      </c>
      <c r="K124" s="2">
        <v>6.0999999999999999E-2</v>
      </c>
      <c r="L124" s="97">
        <f t="shared" si="1"/>
        <v>42.767800000000001</v>
      </c>
    </row>
    <row r="125" spans="1:12" x14ac:dyDescent="0.3">
      <c r="A125" s="95">
        <v>45063</v>
      </c>
      <c r="B125" s="96">
        <v>0.40719907407407407</v>
      </c>
      <c r="C125" s="2">
        <v>35.97</v>
      </c>
      <c r="D125" s="2">
        <v>3.31</v>
      </c>
      <c r="E125" s="2">
        <v>3.28</v>
      </c>
      <c r="F125" s="119">
        <v>-0.98</v>
      </c>
      <c r="G125" s="2">
        <v>324.64</v>
      </c>
      <c r="H125" s="2">
        <v>24.11</v>
      </c>
      <c r="I125" s="2">
        <v>47.07</v>
      </c>
      <c r="J125" s="2">
        <v>1.35</v>
      </c>
      <c r="K125" s="2">
        <v>6.0999999999999999E-2</v>
      </c>
      <c r="L125" s="97">
        <f t="shared" si="1"/>
        <v>42.767800000000001</v>
      </c>
    </row>
    <row r="126" spans="1:12" x14ac:dyDescent="0.3">
      <c r="A126" s="95">
        <v>45063</v>
      </c>
      <c r="B126" s="96">
        <v>0.40789351851851857</v>
      </c>
      <c r="C126" s="2">
        <v>36.07</v>
      </c>
      <c r="D126" s="2">
        <v>3.31</v>
      </c>
      <c r="E126" s="2">
        <v>3.28</v>
      </c>
      <c r="F126" s="119">
        <v>-0.99</v>
      </c>
      <c r="G126" s="2">
        <v>324.64999999999998</v>
      </c>
      <c r="H126" s="2">
        <v>24.11</v>
      </c>
      <c r="I126" s="2">
        <v>47.82</v>
      </c>
      <c r="J126" s="2">
        <v>1.35</v>
      </c>
      <c r="K126" s="2">
        <v>6.0999999999999999E-2</v>
      </c>
      <c r="L126" s="97">
        <f t="shared" si="1"/>
        <v>42.767800000000001</v>
      </c>
    </row>
    <row r="127" spans="1:12" x14ac:dyDescent="0.3">
      <c r="A127" s="95">
        <v>45063</v>
      </c>
      <c r="B127" s="96">
        <v>0.40858796296296296</v>
      </c>
      <c r="C127" s="2">
        <v>36.25</v>
      </c>
      <c r="D127" s="2">
        <v>3.31</v>
      </c>
      <c r="E127" s="2">
        <v>3.28</v>
      </c>
      <c r="F127" s="119">
        <v>-1.01</v>
      </c>
      <c r="G127" s="2">
        <v>324.63</v>
      </c>
      <c r="H127" s="2">
        <v>24.11</v>
      </c>
      <c r="I127" s="2">
        <v>48.43</v>
      </c>
      <c r="J127" s="2">
        <v>1.35</v>
      </c>
      <c r="K127" s="2">
        <v>6.0999999999999999E-2</v>
      </c>
      <c r="L127" s="97">
        <f t="shared" si="1"/>
        <v>42.767800000000001</v>
      </c>
    </row>
    <row r="128" spans="1:12" x14ac:dyDescent="0.3">
      <c r="A128" s="95">
        <v>45063</v>
      </c>
      <c r="B128" s="96">
        <v>0.40928240740740746</v>
      </c>
      <c r="C128" s="2">
        <v>36.19</v>
      </c>
      <c r="D128" s="2">
        <v>3.31</v>
      </c>
      <c r="E128" s="2">
        <v>3.28</v>
      </c>
      <c r="F128" s="119">
        <v>-0.98</v>
      </c>
      <c r="G128" s="2">
        <v>324.64</v>
      </c>
      <c r="H128" s="2">
        <v>24.11</v>
      </c>
      <c r="I128" s="2">
        <v>48.7</v>
      </c>
      <c r="J128" s="2">
        <v>1.35</v>
      </c>
      <c r="K128" s="2">
        <v>6.0999999999999999E-2</v>
      </c>
      <c r="L128" s="97">
        <f t="shared" si="1"/>
        <v>42.767800000000001</v>
      </c>
    </row>
    <row r="129" spans="1:12" x14ac:dyDescent="0.3">
      <c r="A129" s="95">
        <v>45063</v>
      </c>
      <c r="B129" s="96">
        <v>0.40997685185185184</v>
      </c>
      <c r="C129" s="2">
        <v>36.659999999999997</v>
      </c>
      <c r="D129" s="2">
        <v>3.31</v>
      </c>
      <c r="E129" s="2">
        <v>3.28</v>
      </c>
      <c r="F129" s="119">
        <v>-1.01</v>
      </c>
      <c r="G129" s="2">
        <v>324.64</v>
      </c>
      <c r="H129" s="2">
        <v>24.11</v>
      </c>
      <c r="I129" s="2">
        <v>48.53</v>
      </c>
      <c r="J129" s="2">
        <v>1.35</v>
      </c>
      <c r="K129" s="2">
        <v>6.2E-2</v>
      </c>
      <c r="L129" s="97">
        <f t="shared" si="1"/>
        <v>43.468499999999999</v>
      </c>
    </row>
    <row r="130" spans="1:12" x14ac:dyDescent="0.3">
      <c r="A130" s="95">
        <v>45063</v>
      </c>
      <c r="B130" s="96">
        <v>0.41067129629629634</v>
      </c>
      <c r="C130" s="2">
        <v>36.799999999999997</v>
      </c>
      <c r="D130" s="2">
        <v>3.31</v>
      </c>
      <c r="E130" s="2">
        <v>3.28</v>
      </c>
      <c r="F130" s="119">
        <v>-0.96</v>
      </c>
      <c r="G130" s="2">
        <v>324.56</v>
      </c>
      <c r="H130" s="2">
        <v>24.12</v>
      </c>
      <c r="I130" s="2">
        <v>47.53</v>
      </c>
      <c r="J130" s="2">
        <v>1.35</v>
      </c>
      <c r="K130" s="2">
        <v>6.2E-2</v>
      </c>
      <c r="L130" s="97">
        <f t="shared" si="1"/>
        <v>43.468499999999999</v>
      </c>
    </row>
    <row r="131" spans="1:12" x14ac:dyDescent="0.3">
      <c r="A131" s="95">
        <v>45063</v>
      </c>
      <c r="B131" s="96">
        <v>0.41136574074074073</v>
      </c>
      <c r="C131" s="2">
        <v>36.799999999999997</v>
      </c>
      <c r="D131" s="2">
        <v>3.31</v>
      </c>
      <c r="E131" s="2">
        <v>3.28</v>
      </c>
      <c r="F131" s="119">
        <v>-0.98</v>
      </c>
      <c r="G131" s="2">
        <v>324.70999999999998</v>
      </c>
      <c r="H131" s="2">
        <v>24.12</v>
      </c>
      <c r="I131" s="2">
        <v>47.4</v>
      </c>
      <c r="J131" s="2">
        <v>1.35</v>
      </c>
      <c r="K131" s="2">
        <v>6.2E-2</v>
      </c>
      <c r="L131" s="97">
        <f t="shared" si="1"/>
        <v>43.468499999999999</v>
      </c>
    </row>
    <row r="132" spans="1:12" x14ac:dyDescent="0.3">
      <c r="A132" s="95">
        <v>45063</v>
      </c>
      <c r="B132" s="96">
        <v>0.41206018518518522</v>
      </c>
      <c r="C132" s="2">
        <v>37.08</v>
      </c>
      <c r="D132" s="2">
        <v>3.31</v>
      </c>
      <c r="E132" s="2">
        <v>3.28</v>
      </c>
      <c r="F132" s="119">
        <v>-0.99</v>
      </c>
      <c r="G132" s="2">
        <v>324.63</v>
      </c>
      <c r="H132" s="2">
        <v>24.12</v>
      </c>
      <c r="I132" s="2">
        <v>47.42</v>
      </c>
      <c r="J132" s="2">
        <v>1.35</v>
      </c>
      <c r="K132" s="2">
        <v>6.3E-2</v>
      </c>
      <c r="L132" s="97">
        <f t="shared" si="1"/>
        <v>44.169200000000004</v>
      </c>
    </row>
    <row r="133" spans="1:12" x14ac:dyDescent="0.3">
      <c r="A133" s="95">
        <v>45063</v>
      </c>
      <c r="B133" s="96">
        <v>0.41275462962962961</v>
      </c>
      <c r="C133" s="2">
        <v>37</v>
      </c>
      <c r="D133" s="2">
        <v>3.31</v>
      </c>
      <c r="E133" s="2">
        <v>3.28</v>
      </c>
      <c r="F133" s="119">
        <v>-0.98</v>
      </c>
      <c r="G133" s="2">
        <v>324.64999999999998</v>
      </c>
      <c r="H133" s="2">
        <v>24.12</v>
      </c>
      <c r="I133" s="2">
        <v>48.06</v>
      </c>
      <c r="J133" s="2">
        <v>1.35</v>
      </c>
      <c r="K133" s="2">
        <v>6.2E-2</v>
      </c>
      <c r="L133" s="97">
        <f t="shared" si="1"/>
        <v>43.468499999999999</v>
      </c>
    </row>
    <row r="134" spans="1:12" x14ac:dyDescent="0.3">
      <c r="A134" s="95">
        <v>45063</v>
      </c>
      <c r="B134" s="96">
        <v>0.41344907407407411</v>
      </c>
      <c r="C134" s="2">
        <v>37.24</v>
      </c>
      <c r="D134" s="2">
        <v>3.31</v>
      </c>
      <c r="E134" s="2">
        <v>3.28</v>
      </c>
      <c r="F134" s="119">
        <v>-0.94</v>
      </c>
      <c r="G134" s="2">
        <v>324.63</v>
      </c>
      <c r="H134" s="2">
        <v>24.11</v>
      </c>
      <c r="I134" s="2">
        <v>48.08</v>
      </c>
      <c r="J134" s="2">
        <v>1.35</v>
      </c>
      <c r="K134" s="2">
        <v>6.3E-2</v>
      </c>
      <c r="L134" s="97">
        <f t="shared" si="1"/>
        <v>44.169200000000004</v>
      </c>
    </row>
    <row r="135" spans="1:12" x14ac:dyDescent="0.3">
      <c r="A135" s="95">
        <v>45063</v>
      </c>
      <c r="B135" s="96">
        <v>0.41414351851851849</v>
      </c>
      <c r="C135" s="2">
        <v>37.47</v>
      </c>
      <c r="D135" s="2">
        <v>3.31</v>
      </c>
      <c r="E135" s="2">
        <v>3.28</v>
      </c>
      <c r="F135" s="119">
        <v>-0.95</v>
      </c>
      <c r="G135" s="2">
        <v>324.63</v>
      </c>
      <c r="H135" s="2">
        <v>24.11</v>
      </c>
      <c r="I135" s="2">
        <v>47.75</v>
      </c>
      <c r="J135" s="2">
        <v>1.35</v>
      </c>
      <c r="K135" s="2">
        <v>6.3E-2</v>
      </c>
      <c r="L135" s="97">
        <f t="shared" si="1"/>
        <v>44.169200000000004</v>
      </c>
    </row>
    <row r="136" spans="1:12" x14ac:dyDescent="0.3">
      <c r="A136" s="95">
        <v>45063</v>
      </c>
      <c r="B136" s="96">
        <v>0.41483796296296299</v>
      </c>
      <c r="C136" s="2">
        <v>37.380000000000003</v>
      </c>
      <c r="D136" s="2">
        <v>3.31</v>
      </c>
      <c r="E136" s="2">
        <v>3.28</v>
      </c>
      <c r="F136" s="119">
        <v>-0.94</v>
      </c>
      <c r="G136" s="2">
        <v>324.62</v>
      </c>
      <c r="H136" s="2">
        <v>24.12</v>
      </c>
      <c r="I136" s="2">
        <v>47.58</v>
      </c>
      <c r="J136" s="2">
        <v>1.35</v>
      </c>
      <c r="K136" s="2">
        <v>6.3E-2</v>
      </c>
      <c r="L136" s="97">
        <f t="shared" si="1"/>
        <v>44.169200000000004</v>
      </c>
    </row>
    <row r="137" spans="1:12" x14ac:dyDescent="0.3">
      <c r="A137" s="95">
        <v>45063</v>
      </c>
      <c r="B137" s="96">
        <v>0.41553240740740738</v>
      </c>
      <c r="C137" s="2">
        <v>37.479999999999997</v>
      </c>
      <c r="D137" s="2">
        <v>3.31</v>
      </c>
      <c r="E137" s="2">
        <v>3.28</v>
      </c>
      <c r="F137" s="119">
        <v>-0.92</v>
      </c>
      <c r="G137" s="2">
        <v>324.57</v>
      </c>
      <c r="H137" s="2">
        <v>24.12</v>
      </c>
      <c r="I137" s="2">
        <v>47.52</v>
      </c>
      <c r="J137" s="2">
        <v>1.35</v>
      </c>
      <c r="K137" s="2">
        <v>6.3E-2</v>
      </c>
      <c r="L137" s="97">
        <f t="shared" si="1"/>
        <v>44.169200000000004</v>
      </c>
    </row>
    <row r="138" spans="1:12" x14ac:dyDescent="0.3">
      <c r="A138" s="95">
        <v>45063</v>
      </c>
      <c r="B138" s="96">
        <v>0.41622685185185188</v>
      </c>
      <c r="C138" s="2">
        <v>37.74</v>
      </c>
      <c r="D138" s="2">
        <v>3.31</v>
      </c>
      <c r="E138" s="2">
        <v>3.28</v>
      </c>
      <c r="F138" s="119">
        <v>-0.92</v>
      </c>
      <c r="G138" s="2">
        <v>324.75</v>
      </c>
      <c r="H138" s="2">
        <v>24.12</v>
      </c>
      <c r="I138" s="2">
        <v>47.75</v>
      </c>
      <c r="J138" s="2">
        <v>1.35</v>
      </c>
      <c r="K138" s="2">
        <v>6.3E-2</v>
      </c>
      <c r="L138" s="97">
        <f t="shared" si="1"/>
        <v>44.169200000000004</v>
      </c>
    </row>
    <row r="139" spans="1:12" x14ac:dyDescent="0.3">
      <c r="A139" s="95">
        <v>45063</v>
      </c>
      <c r="B139" s="96">
        <v>0.41692129629629626</v>
      </c>
      <c r="C139" s="2">
        <v>37.69</v>
      </c>
      <c r="D139" s="2">
        <v>3.31</v>
      </c>
      <c r="E139" s="2">
        <v>3.28</v>
      </c>
      <c r="F139" s="119">
        <v>-0.94</v>
      </c>
      <c r="G139" s="2">
        <v>324.64999999999998</v>
      </c>
      <c r="H139" s="2">
        <v>24.11</v>
      </c>
      <c r="I139" s="2">
        <v>48.92</v>
      </c>
      <c r="J139" s="2">
        <v>1.35</v>
      </c>
      <c r="K139" s="2">
        <v>6.3E-2</v>
      </c>
      <c r="L139" s="97">
        <f t="shared" si="1"/>
        <v>44.169200000000004</v>
      </c>
    </row>
    <row r="140" spans="1:12" x14ac:dyDescent="0.3">
      <c r="A140" s="95">
        <v>45063</v>
      </c>
      <c r="B140" s="96">
        <v>0.41761574074074076</v>
      </c>
      <c r="C140" s="2">
        <v>37.92</v>
      </c>
      <c r="D140" s="2">
        <v>3.31</v>
      </c>
      <c r="E140" s="2">
        <v>3.28</v>
      </c>
      <c r="F140" s="119">
        <v>-0.89</v>
      </c>
      <c r="G140" s="2">
        <v>324.64999999999998</v>
      </c>
      <c r="H140" s="2">
        <v>24.11</v>
      </c>
      <c r="I140" s="2">
        <v>49.67</v>
      </c>
      <c r="J140" s="2">
        <v>1.35</v>
      </c>
      <c r="K140" s="2">
        <v>6.4000000000000001E-2</v>
      </c>
      <c r="L140" s="97">
        <f t="shared" si="1"/>
        <v>44.869900000000001</v>
      </c>
    </row>
    <row r="141" spans="1:12" x14ac:dyDescent="0.3">
      <c r="A141" s="95">
        <v>45063</v>
      </c>
      <c r="B141" s="96">
        <v>0.4183101851851852</v>
      </c>
      <c r="C141" s="2">
        <v>38.159999999999997</v>
      </c>
      <c r="D141" s="2">
        <v>3.31</v>
      </c>
      <c r="E141" s="2">
        <v>3.28</v>
      </c>
      <c r="F141" s="119">
        <v>-0.91</v>
      </c>
      <c r="G141" s="2">
        <v>324.64999999999998</v>
      </c>
      <c r="H141" s="2">
        <v>24.11</v>
      </c>
      <c r="I141" s="2">
        <v>50.36</v>
      </c>
      <c r="J141" s="2">
        <v>1.35</v>
      </c>
      <c r="K141" s="2">
        <v>6.4000000000000001E-2</v>
      </c>
      <c r="L141" s="97">
        <f t="shared" si="1"/>
        <v>44.869900000000001</v>
      </c>
    </row>
    <row r="142" spans="1:12" x14ac:dyDescent="0.3">
      <c r="A142" s="95">
        <v>45063</v>
      </c>
      <c r="B142" s="96">
        <v>0.41900462962962964</v>
      </c>
      <c r="C142" s="2">
        <v>38.33</v>
      </c>
      <c r="D142" s="2">
        <v>3.31</v>
      </c>
      <c r="E142" s="2">
        <v>3.28</v>
      </c>
      <c r="F142" s="119">
        <v>-0.91</v>
      </c>
      <c r="G142" s="2">
        <v>324.63</v>
      </c>
      <c r="H142" s="2">
        <v>24.12</v>
      </c>
      <c r="I142" s="2">
        <v>49.77</v>
      </c>
      <c r="J142" s="2">
        <v>1.35</v>
      </c>
      <c r="K142" s="2">
        <v>6.4000000000000001E-2</v>
      </c>
      <c r="L142" s="97">
        <f t="shared" si="1"/>
        <v>44.869900000000001</v>
      </c>
    </row>
    <row r="143" spans="1:12" x14ac:dyDescent="0.3">
      <c r="A143" s="95">
        <v>45063</v>
      </c>
      <c r="B143" s="96">
        <v>0.41969907407407409</v>
      </c>
      <c r="C143" s="2">
        <v>38.119999999999997</v>
      </c>
      <c r="D143" s="2">
        <v>3.31</v>
      </c>
      <c r="E143" s="2">
        <v>3.28</v>
      </c>
      <c r="F143" s="119">
        <v>-0.91</v>
      </c>
      <c r="G143" s="2">
        <v>324.62</v>
      </c>
      <c r="H143" s="2">
        <v>24.12</v>
      </c>
      <c r="I143" s="2">
        <v>48.58</v>
      </c>
      <c r="J143" s="2">
        <v>1.35</v>
      </c>
      <c r="K143" s="2">
        <v>6.4000000000000001E-2</v>
      </c>
      <c r="L143" s="97">
        <f t="shared" si="1"/>
        <v>44.869900000000001</v>
      </c>
    </row>
    <row r="144" spans="1:12" x14ac:dyDescent="0.3">
      <c r="A144" s="95">
        <v>45063</v>
      </c>
      <c r="B144" s="96">
        <v>0.42039351851851853</v>
      </c>
      <c r="C144" s="2">
        <v>38.549999999999997</v>
      </c>
      <c r="D144" s="2">
        <v>3.31</v>
      </c>
      <c r="E144" s="2">
        <v>3.28</v>
      </c>
      <c r="F144" s="119">
        <v>-0.92</v>
      </c>
      <c r="G144" s="2">
        <v>324.58</v>
      </c>
      <c r="H144" s="2">
        <v>24.12</v>
      </c>
      <c r="I144" s="2">
        <v>48.4</v>
      </c>
      <c r="J144" s="2">
        <v>1.35</v>
      </c>
      <c r="K144" s="2">
        <v>6.5000000000000002E-2</v>
      </c>
      <c r="L144" s="97">
        <f t="shared" si="1"/>
        <v>45.570599999999999</v>
      </c>
    </row>
    <row r="145" spans="1:12" x14ac:dyDescent="0.3">
      <c r="A145" s="95">
        <v>45063</v>
      </c>
      <c r="B145" s="96">
        <v>0.42108796296296297</v>
      </c>
      <c r="C145" s="2">
        <v>38.6</v>
      </c>
      <c r="D145" s="2">
        <v>3.31</v>
      </c>
      <c r="E145" s="2">
        <v>3.28</v>
      </c>
      <c r="F145" s="119">
        <v>-0.88</v>
      </c>
      <c r="G145" s="2">
        <v>324.81</v>
      </c>
      <c r="H145" s="2">
        <v>24.12</v>
      </c>
      <c r="I145" s="2">
        <v>49.71</v>
      </c>
      <c r="J145" s="2">
        <v>1.35</v>
      </c>
      <c r="K145" s="2">
        <v>6.5000000000000002E-2</v>
      </c>
      <c r="L145" s="97">
        <f t="shared" si="1"/>
        <v>45.570599999999999</v>
      </c>
    </row>
    <row r="146" spans="1:12" x14ac:dyDescent="0.3">
      <c r="A146" s="95">
        <v>45063</v>
      </c>
      <c r="B146" s="96">
        <v>0.42178240740740741</v>
      </c>
      <c r="C146" s="2">
        <v>38.81</v>
      </c>
      <c r="D146" s="2">
        <v>3.31</v>
      </c>
      <c r="E146" s="2">
        <v>3.28</v>
      </c>
      <c r="F146" s="119">
        <v>-0.91</v>
      </c>
      <c r="G146" s="2">
        <v>324.64999999999998</v>
      </c>
      <c r="H146" s="2">
        <v>24.12</v>
      </c>
      <c r="I146" s="2">
        <v>49.87</v>
      </c>
      <c r="J146" s="2">
        <v>1.35</v>
      </c>
      <c r="K146" s="2">
        <v>6.5000000000000002E-2</v>
      </c>
      <c r="L146" s="97">
        <f t="shared" si="1"/>
        <v>45.570599999999999</v>
      </c>
    </row>
    <row r="147" spans="1:12" x14ac:dyDescent="0.3">
      <c r="A147" s="95">
        <v>45063</v>
      </c>
      <c r="B147" s="96">
        <v>0.42247685185185185</v>
      </c>
      <c r="C147" s="2">
        <v>38.97</v>
      </c>
      <c r="D147" s="2">
        <v>3.31</v>
      </c>
      <c r="E147" s="2">
        <v>3.28</v>
      </c>
      <c r="F147" s="119">
        <v>-0.91</v>
      </c>
      <c r="G147" s="2">
        <v>324.63</v>
      </c>
      <c r="H147" s="2">
        <v>24.12</v>
      </c>
      <c r="I147" s="2">
        <v>49.71</v>
      </c>
      <c r="J147" s="2">
        <v>1.35</v>
      </c>
      <c r="K147" s="2">
        <v>6.5000000000000002E-2</v>
      </c>
      <c r="L147" s="97">
        <f t="shared" si="1"/>
        <v>45.570599999999999</v>
      </c>
    </row>
    <row r="148" spans="1:12" x14ac:dyDescent="0.3">
      <c r="A148" s="95">
        <v>45063</v>
      </c>
      <c r="B148" s="96">
        <v>0.4231712962962963</v>
      </c>
      <c r="C148" s="2">
        <v>39.08</v>
      </c>
      <c r="D148" s="2">
        <v>3.31</v>
      </c>
      <c r="E148" s="2">
        <v>3.28</v>
      </c>
      <c r="F148" s="119">
        <v>-0.92</v>
      </c>
      <c r="G148" s="2">
        <v>324.61</v>
      </c>
      <c r="H148" s="2">
        <v>24.12</v>
      </c>
      <c r="I148" s="2">
        <v>49.34</v>
      </c>
      <c r="J148" s="2">
        <v>1.35</v>
      </c>
      <c r="K148" s="2">
        <v>6.5000000000000002E-2</v>
      </c>
      <c r="L148" s="97">
        <f t="shared" si="1"/>
        <v>45.570599999999999</v>
      </c>
    </row>
    <row r="149" spans="1:12" x14ac:dyDescent="0.3">
      <c r="A149" s="95">
        <v>45063</v>
      </c>
      <c r="B149" s="96">
        <v>0.42386574074074074</v>
      </c>
      <c r="C149" s="2">
        <v>39.229999999999997</v>
      </c>
      <c r="D149" s="2">
        <v>3.31</v>
      </c>
      <c r="E149" s="2">
        <v>3.28</v>
      </c>
      <c r="F149" s="119">
        <v>-0.94</v>
      </c>
      <c r="G149" s="2">
        <v>324.58999999999997</v>
      </c>
      <c r="H149" s="2">
        <v>24.12</v>
      </c>
      <c r="I149" s="2">
        <v>49.15</v>
      </c>
      <c r="J149" s="2">
        <v>1.35</v>
      </c>
      <c r="K149" s="2">
        <v>6.5000000000000002E-2</v>
      </c>
      <c r="L149" s="97">
        <f t="shared" si="1"/>
        <v>45.570599999999999</v>
      </c>
    </row>
    <row r="150" spans="1:12" x14ac:dyDescent="0.3">
      <c r="A150" s="95">
        <v>45063</v>
      </c>
      <c r="B150" s="96">
        <v>0.42456018518518518</v>
      </c>
      <c r="C150" s="2">
        <v>39.31</v>
      </c>
      <c r="D150" s="2">
        <v>3.31</v>
      </c>
      <c r="E150" s="2">
        <v>3.28</v>
      </c>
      <c r="F150" s="119">
        <v>-0.94</v>
      </c>
      <c r="G150" s="2">
        <v>324.58999999999997</v>
      </c>
      <c r="H150" s="2">
        <v>24.12</v>
      </c>
      <c r="I150" s="2">
        <v>49.56</v>
      </c>
      <c r="J150" s="2">
        <v>1.35</v>
      </c>
      <c r="K150" s="2">
        <v>6.6000000000000003E-2</v>
      </c>
      <c r="L150" s="97">
        <f t="shared" si="1"/>
        <v>46.271299999999997</v>
      </c>
    </row>
    <row r="151" spans="1:12" x14ac:dyDescent="0.3">
      <c r="A151" s="95">
        <v>45063</v>
      </c>
      <c r="B151" s="96">
        <v>0.42525462962962962</v>
      </c>
      <c r="C151" s="2">
        <v>39.56</v>
      </c>
      <c r="D151" s="2">
        <v>3.31</v>
      </c>
      <c r="E151" s="2">
        <v>3.28</v>
      </c>
      <c r="F151" s="119">
        <v>-0.93</v>
      </c>
      <c r="G151" s="2">
        <v>324.58999999999997</v>
      </c>
      <c r="H151" s="2">
        <v>24.12</v>
      </c>
      <c r="I151" s="2">
        <v>50.33</v>
      </c>
      <c r="J151" s="2">
        <v>1.35</v>
      </c>
      <c r="K151" s="2">
        <v>6.6000000000000003E-2</v>
      </c>
      <c r="L151" s="97">
        <f t="shared" si="1"/>
        <v>46.271299999999997</v>
      </c>
    </row>
    <row r="152" spans="1:12" x14ac:dyDescent="0.3">
      <c r="A152" s="95">
        <v>45063</v>
      </c>
      <c r="B152" s="96">
        <v>0.42594907407407406</v>
      </c>
      <c r="C152" s="2">
        <v>39.619999999999997</v>
      </c>
      <c r="D152" s="2">
        <v>3.31</v>
      </c>
      <c r="E152" s="2">
        <v>3.28</v>
      </c>
      <c r="F152" s="119">
        <v>-0.94</v>
      </c>
      <c r="G152" s="2">
        <v>324.76</v>
      </c>
      <c r="H152" s="2">
        <v>24.12</v>
      </c>
      <c r="I152" s="2">
        <v>50.14</v>
      </c>
      <c r="J152" s="2">
        <v>1.35</v>
      </c>
      <c r="K152" s="2">
        <v>6.6000000000000003E-2</v>
      </c>
      <c r="L152" s="97">
        <f t="shared" si="1"/>
        <v>46.271299999999997</v>
      </c>
    </row>
    <row r="153" spans="1:12" x14ac:dyDescent="0.3">
      <c r="A153" s="95">
        <v>45063</v>
      </c>
      <c r="B153" s="96">
        <v>0.42664351851851851</v>
      </c>
      <c r="C153" s="2">
        <v>39.74</v>
      </c>
      <c r="D153" s="2">
        <v>3.31</v>
      </c>
      <c r="E153" s="2">
        <v>3.28</v>
      </c>
      <c r="F153" s="119">
        <v>-0.94</v>
      </c>
      <c r="G153" s="2">
        <v>324.66000000000003</v>
      </c>
      <c r="H153" s="2">
        <v>24.12</v>
      </c>
      <c r="I153" s="2">
        <v>50.09</v>
      </c>
      <c r="J153" s="2">
        <v>1.35</v>
      </c>
      <c r="K153" s="2">
        <v>6.6000000000000003E-2</v>
      </c>
      <c r="L153" s="97">
        <f t="shared" si="1"/>
        <v>46.271299999999997</v>
      </c>
    </row>
    <row r="154" spans="1:12" x14ac:dyDescent="0.3">
      <c r="A154" s="95">
        <v>45063</v>
      </c>
      <c r="B154" s="96">
        <v>0.42733796296296295</v>
      </c>
      <c r="C154" s="2">
        <v>39.76</v>
      </c>
      <c r="D154" s="2">
        <v>3.31</v>
      </c>
      <c r="E154" s="2">
        <v>3.28</v>
      </c>
      <c r="F154" s="119">
        <v>-0.96</v>
      </c>
      <c r="G154" s="2">
        <v>324.64999999999998</v>
      </c>
      <c r="H154" s="2">
        <v>24.12</v>
      </c>
      <c r="I154" s="2">
        <v>50.08</v>
      </c>
      <c r="J154" s="2">
        <v>1.35</v>
      </c>
      <c r="K154" s="2">
        <v>6.6000000000000003E-2</v>
      </c>
      <c r="L154" s="97">
        <f t="shared" si="1"/>
        <v>46.271299999999997</v>
      </c>
    </row>
    <row r="155" spans="1:12" x14ac:dyDescent="0.3">
      <c r="A155" s="95">
        <v>45063</v>
      </c>
      <c r="B155" s="96">
        <v>0.42803240740740739</v>
      </c>
      <c r="C155" s="2">
        <v>40.06</v>
      </c>
      <c r="D155" s="2">
        <v>3.31</v>
      </c>
      <c r="E155" s="2">
        <v>3.28</v>
      </c>
      <c r="F155" s="119">
        <v>-0.97</v>
      </c>
      <c r="G155" s="2">
        <v>324.64</v>
      </c>
      <c r="H155" s="2">
        <v>24.12</v>
      </c>
      <c r="I155" s="2">
        <v>49.77</v>
      </c>
      <c r="J155" s="2">
        <v>1.35</v>
      </c>
      <c r="K155" s="2">
        <v>6.7000000000000004E-2</v>
      </c>
      <c r="L155" s="97">
        <f t="shared" si="1"/>
        <v>46.972000000000001</v>
      </c>
    </row>
    <row r="156" spans="1:12" x14ac:dyDescent="0.3">
      <c r="A156" s="95">
        <v>45063</v>
      </c>
      <c r="B156" s="96">
        <v>0.42872685185185189</v>
      </c>
      <c r="C156" s="2">
        <v>40.090000000000003</v>
      </c>
      <c r="D156" s="2">
        <v>3.31</v>
      </c>
      <c r="E156" s="2">
        <v>3.28</v>
      </c>
      <c r="F156" s="119">
        <v>-0.93</v>
      </c>
      <c r="G156" s="2">
        <v>324.64</v>
      </c>
      <c r="H156" s="2">
        <v>24.12</v>
      </c>
      <c r="I156" s="2">
        <v>48.8</v>
      </c>
      <c r="J156" s="2">
        <v>1.35</v>
      </c>
      <c r="K156" s="2">
        <v>6.7000000000000004E-2</v>
      </c>
      <c r="L156" s="97">
        <f t="shared" si="1"/>
        <v>46.972000000000001</v>
      </c>
    </row>
    <row r="157" spans="1:12" x14ac:dyDescent="0.3">
      <c r="A157" s="95">
        <v>45063</v>
      </c>
      <c r="B157" s="96">
        <v>0.42942129629629627</v>
      </c>
      <c r="C157" s="2">
        <v>40.159999999999997</v>
      </c>
      <c r="D157" s="2">
        <v>3.31</v>
      </c>
      <c r="E157" s="2">
        <v>3.28</v>
      </c>
      <c r="F157" s="119">
        <v>-0.94</v>
      </c>
      <c r="G157" s="2">
        <v>324.61</v>
      </c>
      <c r="H157" s="2">
        <v>24.12</v>
      </c>
      <c r="I157" s="2">
        <v>48.45</v>
      </c>
      <c r="J157" s="2">
        <v>1.35</v>
      </c>
      <c r="K157" s="2">
        <v>6.7000000000000004E-2</v>
      </c>
      <c r="L157" s="97">
        <f t="shared" si="1"/>
        <v>46.972000000000001</v>
      </c>
    </row>
    <row r="158" spans="1:12" x14ac:dyDescent="0.3">
      <c r="A158" s="95">
        <v>45063</v>
      </c>
      <c r="B158" s="96">
        <v>0.43011574074074077</v>
      </c>
      <c r="C158" s="2">
        <v>40.28</v>
      </c>
      <c r="D158" s="2">
        <v>3.31</v>
      </c>
      <c r="E158" s="2">
        <v>3.28</v>
      </c>
      <c r="F158" s="119">
        <v>-0.96</v>
      </c>
      <c r="G158" s="2">
        <v>324.58999999999997</v>
      </c>
      <c r="H158" s="2">
        <v>24.12</v>
      </c>
      <c r="I158" s="2">
        <v>49.07</v>
      </c>
      <c r="J158" s="2">
        <v>1.35</v>
      </c>
      <c r="K158" s="2">
        <v>6.7000000000000004E-2</v>
      </c>
      <c r="L158" s="97">
        <f t="shared" si="1"/>
        <v>46.972000000000001</v>
      </c>
    </row>
    <row r="159" spans="1:12" x14ac:dyDescent="0.3">
      <c r="A159" s="95">
        <v>45063</v>
      </c>
      <c r="B159" s="96">
        <v>0.43081018518518516</v>
      </c>
      <c r="C159" s="2">
        <v>40.369999999999997</v>
      </c>
      <c r="D159" s="2">
        <v>3.31</v>
      </c>
      <c r="E159" s="2">
        <v>3.28</v>
      </c>
      <c r="F159" s="119">
        <v>-0.96</v>
      </c>
      <c r="G159" s="2">
        <v>324.77</v>
      </c>
      <c r="H159" s="2">
        <v>24.12</v>
      </c>
      <c r="I159" s="2">
        <v>49.48</v>
      </c>
      <c r="J159" s="2">
        <v>1.35</v>
      </c>
      <c r="K159" s="2">
        <v>6.7000000000000004E-2</v>
      </c>
      <c r="L159" s="97">
        <f t="shared" si="1"/>
        <v>46.972000000000001</v>
      </c>
    </row>
    <row r="160" spans="1:12" x14ac:dyDescent="0.3">
      <c r="A160" s="95">
        <v>45063</v>
      </c>
      <c r="B160" s="96">
        <v>0.43150462962962965</v>
      </c>
      <c r="C160" s="2">
        <v>40.520000000000003</v>
      </c>
      <c r="D160" s="2">
        <v>3.31</v>
      </c>
      <c r="E160" s="2">
        <v>3.28</v>
      </c>
      <c r="F160" s="119">
        <v>-0.97</v>
      </c>
      <c r="G160" s="2">
        <v>324.64999999999998</v>
      </c>
      <c r="H160" s="2">
        <v>24.12</v>
      </c>
      <c r="I160" s="2">
        <v>49.74</v>
      </c>
      <c r="J160" s="2">
        <v>1.35</v>
      </c>
      <c r="K160" s="2">
        <v>6.7000000000000004E-2</v>
      </c>
      <c r="L160" s="97">
        <f t="shared" si="1"/>
        <v>46.972000000000001</v>
      </c>
    </row>
    <row r="161" spans="1:12" x14ac:dyDescent="0.3">
      <c r="A161" s="95">
        <v>45063</v>
      </c>
      <c r="B161" s="96">
        <v>0.43219907407407404</v>
      </c>
      <c r="C161" s="2">
        <v>40.81</v>
      </c>
      <c r="D161" s="2">
        <v>3.31</v>
      </c>
      <c r="E161" s="2">
        <v>3.28</v>
      </c>
      <c r="F161" s="119">
        <v>-0.94</v>
      </c>
      <c r="G161" s="2">
        <v>324.64</v>
      </c>
      <c r="H161" s="2">
        <v>24.12</v>
      </c>
      <c r="I161" s="2">
        <v>49.52</v>
      </c>
      <c r="J161" s="2">
        <v>1.35</v>
      </c>
      <c r="K161" s="2">
        <v>6.8000000000000005E-2</v>
      </c>
      <c r="L161" s="97">
        <f t="shared" si="1"/>
        <v>47.672700000000006</v>
      </c>
    </row>
    <row r="162" spans="1:12" x14ac:dyDescent="0.3">
      <c r="A162" s="95">
        <v>45063</v>
      </c>
      <c r="B162" s="96">
        <v>0.43289351851851854</v>
      </c>
      <c r="C162" s="2">
        <v>40.79</v>
      </c>
      <c r="D162" s="2">
        <v>3.31</v>
      </c>
      <c r="E162" s="2">
        <v>3.28</v>
      </c>
      <c r="F162" s="119">
        <v>-0.98</v>
      </c>
      <c r="G162" s="2">
        <v>324.64</v>
      </c>
      <c r="H162" s="2">
        <v>24.12</v>
      </c>
      <c r="I162" s="2">
        <v>49.8</v>
      </c>
      <c r="J162" s="2">
        <v>1.35</v>
      </c>
      <c r="K162" s="2">
        <v>6.8000000000000005E-2</v>
      </c>
      <c r="L162" s="97">
        <f t="shared" si="1"/>
        <v>47.672700000000006</v>
      </c>
    </row>
    <row r="163" spans="1:12" x14ac:dyDescent="0.3">
      <c r="A163" s="95">
        <v>45063</v>
      </c>
      <c r="B163" s="96">
        <v>0.43358796296296293</v>
      </c>
      <c r="C163" s="2">
        <v>40.98</v>
      </c>
      <c r="D163" s="2">
        <v>3.31</v>
      </c>
      <c r="E163" s="2">
        <v>3.28</v>
      </c>
      <c r="F163" s="119">
        <v>-0.96</v>
      </c>
      <c r="G163" s="2">
        <v>324.63</v>
      </c>
      <c r="H163" s="2">
        <v>24.12</v>
      </c>
      <c r="I163" s="2">
        <v>49.96</v>
      </c>
      <c r="J163" s="2">
        <v>1.35</v>
      </c>
      <c r="K163" s="2">
        <v>6.8000000000000005E-2</v>
      </c>
      <c r="L163" s="97">
        <f t="shared" si="1"/>
        <v>47.672700000000006</v>
      </c>
    </row>
    <row r="164" spans="1:12" x14ac:dyDescent="0.3">
      <c r="A164" s="95">
        <v>45063</v>
      </c>
      <c r="B164" s="96">
        <v>0.43428240740740742</v>
      </c>
      <c r="C164" s="2">
        <v>41.1</v>
      </c>
      <c r="D164" s="2">
        <v>3.31</v>
      </c>
      <c r="E164" s="2">
        <v>3.28</v>
      </c>
      <c r="F164" s="119">
        <v>-0.97</v>
      </c>
      <c r="G164" s="2">
        <v>324.61</v>
      </c>
      <c r="H164" s="2">
        <v>24.12</v>
      </c>
      <c r="I164" s="2">
        <v>49.78</v>
      </c>
      <c r="J164" s="2">
        <v>1.35</v>
      </c>
      <c r="K164" s="2">
        <v>6.8000000000000005E-2</v>
      </c>
      <c r="L164" s="97">
        <f t="shared" si="1"/>
        <v>47.672700000000006</v>
      </c>
    </row>
    <row r="165" spans="1:12" x14ac:dyDescent="0.3">
      <c r="A165" s="95">
        <v>45063</v>
      </c>
      <c r="B165" s="96">
        <v>0.43497685185185181</v>
      </c>
      <c r="C165" s="2">
        <v>41.18</v>
      </c>
      <c r="D165" s="2">
        <v>3.31</v>
      </c>
      <c r="E165" s="2">
        <v>3.28</v>
      </c>
      <c r="F165" s="119">
        <v>-0.98</v>
      </c>
      <c r="G165" s="2">
        <v>324.66000000000003</v>
      </c>
      <c r="H165" s="2">
        <v>24.12</v>
      </c>
      <c r="I165" s="2">
        <v>48.88</v>
      </c>
      <c r="J165" s="2">
        <v>1.35</v>
      </c>
      <c r="K165" s="2">
        <v>6.8000000000000005E-2</v>
      </c>
      <c r="L165" s="97">
        <f t="shared" si="1"/>
        <v>47.672700000000006</v>
      </c>
    </row>
    <row r="166" spans="1:12" x14ac:dyDescent="0.3">
      <c r="A166" s="95">
        <v>45063</v>
      </c>
      <c r="B166" s="96">
        <v>0.43567129629629631</v>
      </c>
      <c r="C166" s="2">
        <v>41.49</v>
      </c>
      <c r="D166" s="2">
        <v>3.31</v>
      </c>
      <c r="E166" s="2">
        <v>3.28</v>
      </c>
      <c r="F166" s="119">
        <v>-0.95</v>
      </c>
      <c r="G166" s="2">
        <v>324.69</v>
      </c>
      <c r="H166" s="2">
        <v>24.12</v>
      </c>
      <c r="I166" s="2">
        <v>48.34</v>
      </c>
      <c r="J166" s="2">
        <v>1.35</v>
      </c>
      <c r="K166" s="2">
        <v>6.8000000000000005E-2</v>
      </c>
      <c r="L166" s="97">
        <f t="shared" si="1"/>
        <v>47.672700000000006</v>
      </c>
    </row>
    <row r="167" spans="1:12" x14ac:dyDescent="0.3">
      <c r="A167" s="95">
        <v>45063</v>
      </c>
      <c r="B167" s="96">
        <v>0.43636574074074069</v>
      </c>
      <c r="C167" s="2">
        <v>41.46</v>
      </c>
      <c r="D167" s="2">
        <v>3.31</v>
      </c>
      <c r="E167" s="2">
        <v>3.28</v>
      </c>
      <c r="F167" s="119">
        <v>-0.98</v>
      </c>
      <c r="G167" s="2">
        <v>324.63</v>
      </c>
      <c r="H167" s="2">
        <v>24.12</v>
      </c>
      <c r="I167" s="2">
        <v>48.26</v>
      </c>
      <c r="J167" s="2">
        <v>1.35</v>
      </c>
      <c r="K167" s="2">
        <v>6.8000000000000005E-2</v>
      </c>
      <c r="L167" s="97">
        <f t="shared" si="1"/>
        <v>47.672700000000006</v>
      </c>
    </row>
    <row r="168" spans="1:12" x14ac:dyDescent="0.3">
      <c r="A168" s="95">
        <v>45063</v>
      </c>
      <c r="B168" s="96">
        <v>0.43706018518518519</v>
      </c>
      <c r="C168" s="2">
        <v>41.58</v>
      </c>
      <c r="D168" s="2">
        <v>3.31</v>
      </c>
      <c r="E168" s="2">
        <v>3.28</v>
      </c>
      <c r="F168" s="119">
        <v>-0.98</v>
      </c>
      <c r="G168" s="2">
        <v>324.63</v>
      </c>
      <c r="H168" s="2">
        <v>24.12</v>
      </c>
      <c r="I168" s="2">
        <v>48.36</v>
      </c>
      <c r="J168" s="2">
        <v>1.35</v>
      </c>
      <c r="K168" s="2">
        <v>6.9000000000000006E-2</v>
      </c>
      <c r="L168" s="97">
        <f t="shared" si="1"/>
        <v>48.373400000000004</v>
      </c>
    </row>
    <row r="169" spans="1:12" x14ac:dyDescent="0.3">
      <c r="A169" s="95">
        <v>45063</v>
      </c>
      <c r="B169" s="96">
        <v>0.43775462962962958</v>
      </c>
      <c r="C169" s="2">
        <v>41.66</v>
      </c>
      <c r="D169" s="2">
        <v>3.31</v>
      </c>
      <c r="E169" s="2">
        <v>3.28</v>
      </c>
      <c r="F169" s="119">
        <v>-0.96</v>
      </c>
      <c r="G169" s="2">
        <v>324.64</v>
      </c>
      <c r="H169" s="2">
        <v>24.12</v>
      </c>
      <c r="I169" s="2">
        <v>49.09</v>
      </c>
      <c r="J169" s="2">
        <v>1.35</v>
      </c>
      <c r="K169" s="2">
        <v>6.9000000000000006E-2</v>
      </c>
      <c r="L169" s="97">
        <f t="shared" si="1"/>
        <v>48.373400000000004</v>
      </c>
    </row>
    <row r="170" spans="1:12" x14ac:dyDescent="0.3">
      <c r="A170" s="95">
        <v>45063</v>
      </c>
      <c r="B170" s="96">
        <v>0.43844907407407407</v>
      </c>
      <c r="C170" s="2">
        <v>41.75</v>
      </c>
      <c r="D170" s="2">
        <v>3.31</v>
      </c>
      <c r="E170" s="2">
        <v>3.28</v>
      </c>
      <c r="F170" s="119">
        <v>-1.02</v>
      </c>
      <c r="G170" s="2">
        <v>324.61</v>
      </c>
      <c r="H170" s="2">
        <v>24.12</v>
      </c>
      <c r="I170" s="2">
        <v>49.26</v>
      </c>
      <c r="J170" s="2">
        <v>1.35</v>
      </c>
      <c r="K170" s="2">
        <v>6.9000000000000006E-2</v>
      </c>
      <c r="L170" s="97">
        <f t="shared" si="1"/>
        <v>48.373400000000004</v>
      </c>
    </row>
    <row r="171" spans="1:12" x14ac:dyDescent="0.3">
      <c r="A171" s="95">
        <v>45063</v>
      </c>
      <c r="B171" s="96">
        <v>0.43914351851851857</v>
      </c>
      <c r="C171" s="2">
        <v>41.93</v>
      </c>
      <c r="D171" s="2">
        <v>3.31</v>
      </c>
      <c r="E171" s="2">
        <v>3.28</v>
      </c>
      <c r="F171" s="119">
        <v>-0.91</v>
      </c>
      <c r="G171" s="2">
        <v>324.56</v>
      </c>
      <c r="H171" s="2">
        <v>24.12</v>
      </c>
      <c r="I171" s="2">
        <v>48.59</v>
      </c>
      <c r="J171" s="2">
        <v>1.35</v>
      </c>
      <c r="K171" s="2">
        <v>6.9000000000000006E-2</v>
      </c>
      <c r="L171" s="97">
        <f t="shared" si="1"/>
        <v>48.373400000000004</v>
      </c>
    </row>
    <row r="172" spans="1:12" x14ac:dyDescent="0.3">
      <c r="A172" s="95">
        <v>45063</v>
      </c>
      <c r="B172" s="96">
        <v>0.43983796296296296</v>
      </c>
      <c r="C172" s="2">
        <v>42.01</v>
      </c>
      <c r="D172" s="2">
        <v>3.31</v>
      </c>
      <c r="E172" s="2">
        <v>3.28</v>
      </c>
      <c r="F172" s="119">
        <v>-0.98</v>
      </c>
      <c r="G172" s="2">
        <v>324.81</v>
      </c>
      <c r="H172" s="2">
        <v>24.12</v>
      </c>
      <c r="I172" s="2">
        <v>48.44</v>
      </c>
      <c r="J172" s="2">
        <v>1.35</v>
      </c>
      <c r="K172" s="2">
        <v>6.9000000000000006E-2</v>
      </c>
      <c r="L172" s="97">
        <f t="shared" si="1"/>
        <v>48.373400000000004</v>
      </c>
    </row>
    <row r="173" spans="1:12" x14ac:dyDescent="0.3">
      <c r="A173" s="95">
        <v>45063</v>
      </c>
      <c r="B173" s="96">
        <v>0.44053240740740746</v>
      </c>
      <c r="C173" s="2">
        <v>42.22</v>
      </c>
      <c r="D173" s="2">
        <v>3.31</v>
      </c>
      <c r="E173" s="2">
        <v>3.28</v>
      </c>
      <c r="F173" s="119">
        <v>-1</v>
      </c>
      <c r="G173" s="2">
        <v>324.64</v>
      </c>
      <c r="H173" s="2">
        <v>24.12</v>
      </c>
      <c r="I173" s="2">
        <v>48.59</v>
      </c>
      <c r="J173" s="2">
        <v>1.35</v>
      </c>
      <c r="K173" s="2">
        <v>6.9000000000000006E-2</v>
      </c>
      <c r="L173" s="97">
        <f t="shared" si="1"/>
        <v>48.373400000000004</v>
      </c>
    </row>
    <row r="174" spans="1:12" x14ac:dyDescent="0.3">
      <c r="A174" s="95">
        <v>45063</v>
      </c>
      <c r="B174" s="96">
        <v>0.44122685185185184</v>
      </c>
      <c r="C174" s="2">
        <v>42.37</v>
      </c>
      <c r="D174" s="2">
        <v>3.31</v>
      </c>
      <c r="E174" s="2">
        <v>3.28</v>
      </c>
      <c r="F174" s="119">
        <v>-0.98</v>
      </c>
      <c r="G174" s="2">
        <v>324.62</v>
      </c>
      <c r="H174" s="2">
        <v>24.12</v>
      </c>
      <c r="I174" s="2">
        <v>48.87</v>
      </c>
      <c r="J174" s="2">
        <v>1.35</v>
      </c>
      <c r="K174" s="2">
        <v>7.0000000000000007E-2</v>
      </c>
      <c r="L174" s="97">
        <f t="shared" si="1"/>
        <v>49.074100000000001</v>
      </c>
    </row>
    <row r="175" spans="1:12" x14ac:dyDescent="0.3">
      <c r="A175" s="95">
        <v>45063</v>
      </c>
      <c r="B175" s="96">
        <v>0.44192129629629634</v>
      </c>
      <c r="C175" s="2">
        <v>42.51</v>
      </c>
      <c r="D175" s="2">
        <v>3.31</v>
      </c>
      <c r="E175" s="2">
        <v>3.28</v>
      </c>
      <c r="F175" s="119">
        <v>-0.99</v>
      </c>
      <c r="G175" s="2">
        <v>324.58999999999997</v>
      </c>
      <c r="H175" s="2">
        <v>24.16</v>
      </c>
      <c r="I175" s="2">
        <v>48.83</v>
      </c>
      <c r="J175" s="2">
        <v>1.35</v>
      </c>
      <c r="K175" s="2">
        <v>7.0000000000000007E-2</v>
      </c>
      <c r="L175" s="97">
        <f t="shared" si="1"/>
        <v>49.074100000000001</v>
      </c>
    </row>
    <row r="176" spans="1:12" x14ac:dyDescent="0.3">
      <c r="A176" s="95">
        <v>45063</v>
      </c>
      <c r="B176" s="96">
        <v>0.44261574074074073</v>
      </c>
      <c r="C176" s="2">
        <v>42.6</v>
      </c>
      <c r="D176" s="2">
        <v>3.31</v>
      </c>
      <c r="E176" s="2">
        <v>3.28</v>
      </c>
      <c r="F176" s="119">
        <v>-0.92</v>
      </c>
      <c r="G176" s="2">
        <v>324.56</v>
      </c>
      <c r="H176" s="2">
        <v>24.18</v>
      </c>
      <c r="I176" s="2">
        <v>49.19</v>
      </c>
      <c r="J176" s="2">
        <v>1.35</v>
      </c>
      <c r="K176" s="2">
        <v>7.0000000000000007E-2</v>
      </c>
      <c r="L176" s="97">
        <f t="shared" si="1"/>
        <v>49.074100000000001</v>
      </c>
    </row>
    <row r="177" spans="1:12" x14ac:dyDescent="0.3">
      <c r="A177" s="95">
        <v>45063</v>
      </c>
      <c r="B177" s="96">
        <v>0.44331018518518522</v>
      </c>
      <c r="C177" s="2">
        <v>42.59</v>
      </c>
      <c r="D177" s="2">
        <v>3.31</v>
      </c>
      <c r="E177" s="2">
        <v>3.28</v>
      </c>
      <c r="F177" s="119">
        <v>-0.96</v>
      </c>
      <c r="G177" s="2">
        <v>324.42</v>
      </c>
      <c r="H177" s="2">
        <v>24.22</v>
      </c>
      <c r="I177" s="2">
        <v>49.42</v>
      </c>
      <c r="J177" s="2">
        <v>1.35</v>
      </c>
      <c r="K177" s="2">
        <v>7.0000000000000007E-2</v>
      </c>
      <c r="L177" s="97">
        <f t="shared" ref="L177:L240" si="2">75-((0.107-K177)*700.7)</f>
        <v>49.074100000000001</v>
      </c>
    </row>
    <row r="178" spans="1:12" x14ac:dyDescent="0.3">
      <c r="A178" s="95">
        <v>45063</v>
      </c>
      <c r="B178" s="96">
        <v>0.44400462962962961</v>
      </c>
      <c r="C178" s="2">
        <v>42.54</v>
      </c>
      <c r="D178" s="2">
        <v>3.31</v>
      </c>
      <c r="E178" s="2">
        <v>3.28</v>
      </c>
      <c r="F178" s="119">
        <v>-0.94</v>
      </c>
      <c r="G178" s="2">
        <v>324.89999999999998</v>
      </c>
      <c r="H178" s="2">
        <v>24.24</v>
      </c>
      <c r="I178" s="2">
        <v>49.39</v>
      </c>
      <c r="J178" s="2">
        <v>1.35</v>
      </c>
      <c r="K178" s="2">
        <v>7.0000000000000007E-2</v>
      </c>
      <c r="L178" s="97">
        <f t="shared" si="2"/>
        <v>49.074100000000001</v>
      </c>
    </row>
    <row r="179" spans="1:12" x14ac:dyDescent="0.3">
      <c r="A179" s="95">
        <v>45063</v>
      </c>
      <c r="B179" s="96">
        <v>0.44469907407407411</v>
      </c>
      <c r="C179" s="2">
        <v>42.68</v>
      </c>
      <c r="D179" s="2">
        <v>3.31</v>
      </c>
      <c r="E179" s="2">
        <v>3.28</v>
      </c>
      <c r="F179" s="119">
        <v>-0.94</v>
      </c>
      <c r="G179" s="2">
        <v>324.75</v>
      </c>
      <c r="H179" s="2">
        <v>24.24</v>
      </c>
      <c r="I179" s="2">
        <v>49.26</v>
      </c>
      <c r="J179" s="2">
        <v>1.35</v>
      </c>
      <c r="K179" s="2">
        <v>7.0000000000000007E-2</v>
      </c>
      <c r="L179" s="97">
        <f t="shared" si="2"/>
        <v>49.074100000000001</v>
      </c>
    </row>
    <row r="180" spans="1:12" x14ac:dyDescent="0.3">
      <c r="A180" s="95">
        <v>45063</v>
      </c>
      <c r="B180" s="96">
        <v>0.44539351851851849</v>
      </c>
      <c r="C180" s="2">
        <v>42.9</v>
      </c>
      <c r="D180" s="2">
        <v>3.31</v>
      </c>
      <c r="E180" s="2">
        <v>3.28</v>
      </c>
      <c r="F180" s="119">
        <v>-0.85</v>
      </c>
      <c r="G180" s="2">
        <v>324.64</v>
      </c>
      <c r="H180" s="2">
        <v>24.24</v>
      </c>
      <c r="I180" s="2">
        <v>49.43</v>
      </c>
      <c r="J180" s="2">
        <v>1.35</v>
      </c>
      <c r="K180" s="2">
        <v>7.0000000000000007E-2</v>
      </c>
      <c r="L180" s="97">
        <f t="shared" si="2"/>
        <v>49.074100000000001</v>
      </c>
    </row>
    <row r="181" spans="1:12" x14ac:dyDescent="0.3">
      <c r="A181" s="95">
        <v>45063</v>
      </c>
      <c r="B181" s="96">
        <v>0.44608796296296299</v>
      </c>
      <c r="C181" s="2">
        <v>43.06</v>
      </c>
      <c r="D181" s="2">
        <v>3.31</v>
      </c>
      <c r="E181" s="2">
        <v>3.28</v>
      </c>
      <c r="F181" s="119">
        <v>-0.72</v>
      </c>
      <c r="G181" s="2">
        <v>324.64</v>
      </c>
      <c r="H181" s="2">
        <v>24.24</v>
      </c>
      <c r="I181" s="2">
        <v>49.74</v>
      </c>
      <c r="J181" s="2">
        <v>1.35</v>
      </c>
      <c r="K181" s="2">
        <v>7.0999999999999994E-2</v>
      </c>
      <c r="L181" s="97">
        <f t="shared" si="2"/>
        <v>49.774799999999999</v>
      </c>
    </row>
    <row r="182" spans="1:12" x14ac:dyDescent="0.3">
      <c r="A182" s="95">
        <v>45063</v>
      </c>
      <c r="B182" s="96">
        <v>0.44678240740740738</v>
      </c>
      <c r="C182" s="2">
        <v>42.78</v>
      </c>
      <c r="D182" s="2">
        <v>3.31</v>
      </c>
      <c r="E182" s="2">
        <v>3.28</v>
      </c>
      <c r="F182" s="119">
        <v>-0.61</v>
      </c>
      <c r="G182" s="2">
        <v>324.64999999999998</v>
      </c>
      <c r="H182" s="2">
        <v>24.24</v>
      </c>
      <c r="I182" s="2">
        <v>49.94</v>
      </c>
      <c r="J182" s="2">
        <v>1.35</v>
      </c>
      <c r="K182" s="2">
        <v>7.0000000000000007E-2</v>
      </c>
      <c r="L182" s="97">
        <f t="shared" si="2"/>
        <v>49.074100000000001</v>
      </c>
    </row>
    <row r="183" spans="1:12" x14ac:dyDescent="0.3">
      <c r="A183" s="95">
        <v>45063</v>
      </c>
      <c r="B183" s="96">
        <v>0.44747685185185188</v>
      </c>
      <c r="C183" s="2">
        <v>42.73</v>
      </c>
      <c r="D183" s="2">
        <v>3.31</v>
      </c>
      <c r="E183" s="2">
        <v>3.28</v>
      </c>
      <c r="F183" s="119">
        <v>-0.49</v>
      </c>
      <c r="G183" s="2">
        <v>324.64</v>
      </c>
      <c r="H183" s="2">
        <v>24.24</v>
      </c>
      <c r="I183" s="2">
        <v>49.82</v>
      </c>
      <c r="J183" s="2">
        <v>1.35</v>
      </c>
      <c r="K183" s="2">
        <v>7.0000000000000007E-2</v>
      </c>
      <c r="L183" s="97">
        <f t="shared" si="2"/>
        <v>49.074100000000001</v>
      </c>
    </row>
    <row r="184" spans="1:12" x14ac:dyDescent="0.3">
      <c r="A184" s="95">
        <v>45063</v>
      </c>
      <c r="B184" s="96">
        <v>0.44817129629629626</v>
      </c>
      <c r="C184" s="2">
        <v>42.84</v>
      </c>
      <c r="D184" s="2">
        <v>3.31</v>
      </c>
      <c r="E184" s="2">
        <v>3.28</v>
      </c>
      <c r="F184" s="119">
        <v>-0.46</v>
      </c>
      <c r="G184" s="2">
        <v>324.60000000000002</v>
      </c>
      <c r="H184" s="2">
        <v>24.24</v>
      </c>
      <c r="I184" s="2">
        <v>49.58</v>
      </c>
      <c r="J184" s="2">
        <v>1.35</v>
      </c>
      <c r="K184" s="2">
        <v>7.0000000000000007E-2</v>
      </c>
      <c r="L184" s="97">
        <f t="shared" si="2"/>
        <v>49.074100000000001</v>
      </c>
    </row>
    <row r="185" spans="1:12" x14ac:dyDescent="0.3">
      <c r="A185" s="95">
        <v>45063</v>
      </c>
      <c r="B185" s="96">
        <v>0.44886574074074076</v>
      </c>
      <c r="C185" s="2">
        <v>42.61</v>
      </c>
      <c r="D185" s="2">
        <v>3.31</v>
      </c>
      <c r="E185" s="2">
        <v>3.28</v>
      </c>
      <c r="F185" s="119">
        <v>-0.4</v>
      </c>
      <c r="G185" s="2">
        <v>324.75</v>
      </c>
      <c r="H185" s="2">
        <v>24.24</v>
      </c>
      <c r="I185" s="2">
        <v>49.48</v>
      </c>
      <c r="J185" s="2">
        <v>1.35</v>
      </c>
      <c r="K185" s="2">
        <v>7.0000000000000007E-2</v>
      </c>
      <c r="L185" s="97">
        <f t="shared" si="2"/>
        <v>49.074100000000001</v>
      </c>
    </row>
    <row r="186" spans="1:12" x14ac:dyDescent="0.3">
      <c r="A186" s="95">
        <v>45063</v>
      </c>
      <c r="B186" s="96">
        <v>0.4495601851851852</v>
      </c>
      <c r="C186" s="2">
        <v>42.38</v>
      </c>
      <c r="D186" s="2">
        <v>3.31</v>
      </c>
      <c r="E186" s="2">
        <v>3.28</v>
      </c>
      <c r="F186" s="119">
        <v>-0.34</v>
      </c>
      <c r="G186" s="2">
        <v>324.64999999999998</v>
      </c>
      <c r="H186" s="2">
        <v>24.25</v>
      </c>
      <c r="I186" s="2">
        <v>48.54</v>
      </c>
      <c r="J186" s="2">
        <v>1.35</v>
      </c>
      <c r="K186" s="2">
        <v>7.0000000000000007E-2</v>
      </c>
      <c r="L186" s="97">
        <f t="shared" si="2"/>
        <v>49.074100000000001</v>
      </c>
    </row>
    <row r="187" spans="1:12" x14ac:dyDescent="0.3">
      <c r="A187" s="95">
        <v>45063</v>
      </c>
      <c r="B187" s="96">
        <v>0.45025462962962964</v>
      </c>
      <c r="C187" s="2">
        <v>42.11</v>
      </c>
      <c r="D187" s="2">
        <v>3.31</v>
      </c>
      <c r="E187" s="2">
        <v>3.28</v>
      </c>
      <c r="F187" s="119">
        <v>-0.36</v>
      </c>
      <c r="G187" s="2">
        <v>324.64999999999998</v>
      </c>
      <c r="H187" s="2">
        <v>24.25</v>
      </c>
      <c r="I187" s="2">
        <v>47.93</v>
      </c>
      <c r="J187" s="2">
        <v>1.35</v>
      </c>
      <c r="K187" s="2">
        <v>6.9000000000000006E-2</v>
      </c>
      <c r="L187" s="97">
        <f t="shared" si="2"/>
        <v>48.373400000000004</v>
      </c>
    </row>
    <row r="188" spans="1:12" x14ac:dyDescent="0.3">
      <c r="A188" s="95">
        <v>45063</v>
      </c>
      <c r="B188" s="96">
        <v>0.45094907407407409</v>
      </c>
      <c r="C188" s="2">
        <v>41.84</v>
      </c>
      <c r="D188" s="2">
        <v>3.31</v>
      </c>
      <c r="E188" s="2">
        <v>3.28</v>
      </c>
      <c r="F188" s="119">
        <v>-0.28999999999999998</v>
      </c>
      <c r="G188" s="2">
        <v>324.64</v>
      </c>
      <c r="H188" s="2">
        <v>24.24</v>
      </c>
      <c r="I188" s="2">
        <v>47.67</v>
      </c>
      <c r="J188" s="2">
        <v>1.35</v>
      </c>
      <c r="K188" s="2">
        <v>6.9000000000000006E-2</v>
      </c>
      <c r="L188" s="97">
        <f t="shared" si="2"/>
        <v>48.373400000000004</v>
      </c>
    </row>
    <row r="189" spans="1:12" x14ac:dyDescent="0.3">
      <c r="A189" s="95">
        <v>45063</v>
      </c>
      <c r="B189" s="96">
        <v>0.45164351851851853</v>
      </c>
      <c r="C189" s="2">
        <v>41.78</v>
      </c>
      <c r="D189" s="2">
        <v>3.31</v>
      </c>
      <c r="E189" s="2">
        <v>3.28</v>
      </c>
      <c r="F189" s="119">
        <v>-0.28000000000000003</v>
      </c>
      <c r="G189" s="2">
        <v>324.63</v>
      </c>
      <c r="H189" s="2">
        <v>24.24</v>
      </c>
      <c r="I189" s="2">
        <v>47.51</v>
      </c>
      <c r="J189" s="2">
        <v>1.35</v>
      </c>
      <c r="K189" s="2">
        <v>6.9000000000000006E-2</v>
      </c>
      <c r="L189" s="97">
        <f t="shared" si="2"/>
        <v>48.373400000000004</v>
      </c>
    </row>
    <row r="190" spans="1:12" x14ac:dyDescent="0.3">
      <c r="A190" s="95">
        <v>45063</v>
      </c>
      <c r="B190" s="96">
        <v>0.45233796296296297</v>
      </c>
      <c r="C190" s="2">
        <v>41.48</v>
      </c>
      <c r="D190" s="2">
        <v>3.31</v>
      </c>
      <c r="E190" s="2">
        <v>3.28</v>
      </c>
      <c r="F190" s="119">
        <v>-0.28000000000000003</v>
      </c>
      <c r="G190" s="2">
        <v>324.62</v>
      </c>
      <c r="H190" s="2">
        <v>24.24</v>
      </c>
      <c r="I190" s="2">
        <v>47.47</v>
      </c>
      <c r="J190" s="2">
        <v>1.35</v>
      </c>
      <c r="K190" s="2">
        <v>6.8000000000000005E-2</v>
      </c>
      <c r="L190" s="97">
        <f t="shared" si="2"/>
        <v>47.672700000000006</v>
      </c>
    </row>
    <row r="191" spans="1:12" x14ac:dyDescent="0.3">
      <c r="A191" s="95">
        <v>45063</v>
      </c>
      <c r="B191" s="96">
        <v>0.45303240740740741</v>
      </c>
      <c r="C191" s="2">
        <v>41.35</v>
      </c>
      <c r="D191" s="2">
        <v>3.31</v>
      </c>
      <c r="E191" s="2">
        <v>3.28</v>
      </c>
      <c r="F191" s="119">
        <v>-0.25</v>
      </c>
      <c r="G191" s="2">
        <v>324.60000000000002</v>
      </c>
      <c r="H191" s="2">
        <v>24.24</v>
      </c>
      <c r="I191" s="2">
        <v>47.44</v>
      </c>
      <c r="J191" s="2">
        <v>1.35</v>
      </c>
      <c r="K191" s="2">
        <v>6.8000000000000005E-2</v>
      </c>
      <c r="L191" s="97">
        <f t="shared" si="2"/>
        <v>47.672700000000006</v>
      </c>
    </row>
    <row r="192" spans="1:12" x14ac:dyDescent="0.3">
      <c r="A192" s="95">
        <v>45063</v>
      </c>
      <c r="B192" s="96">
        <v>0.45372685185185185</v>
      </c>
      <c r="C192" s="2">
        <v>41.13</v>
      </c>
      <c r="D192" s="2">
        <v>3.31</v>
      </c>
      <c r="E192" s="2">
        <v>3.28</v>
      </c>
      <c r="F192" s="119">
        <v>-0.27</v>
      </c>
      <c r="G192" s="2">
        <v>324.69</v>
      </c>
      <c r="H192" s="2">
        <v>24.24</v>
      </c>
      <c r="I192" s="2">
        <v>46.78</v>
      </c>
      <c r="J192" s="2">
        <v>1.35</v>
      </c>
      <c r="K192" s="2">
        <v>6.8000000000000005E-2</v>
      </c>
      <c r="L192" s="97">
        <f t="shared" si="2"/>
        <v>47.672700000000006</v>
      </c>
    </row>
    <row r="193" spans="1:12" x14ac:dyDescent="0.3">
      <c r="A193" s="95">
        <v>45063</v>
      </c>
      <c r="B193" s="96">
        <v>0.4544212962962963</v>
      </c>
      <c r="C193" s="2">
        <v>41.11</v>
      </c>
      <c r="D193" s="2">
        <v>3.31</v>
      </c>
      <c r="E193" s="2">
        <v>3.28</v>
      </c>
      <c r="F193" s="119">
        <v>-0.28999999999999998</v>
      </c>
      <c r="G193" s="2">
        <v>324.64999999999998</v>
      </c>
      <c r="H193" s="2">
        <v>24.24</v>
      </c>
      <c r="I193" s="2">
        <v>45.99</v>
      </c>
      <c r="J193" s="2">
        <v>1.35</v>
      </c>
      <c r="K193" s="2">
        <v>6.8000000000000005E-2</v>
      </c>
      <c r="L193" s="97">
        <f t="shared" si="2"/>
        <v>47.672700000000006</v>
      </c>
    </row>
    <row r="194" spans="1:12" x14ac:dyDescent="0.3">
      <c r="A194" s="95">
        <v>45063</v>
      </c>
      <c r="B194" s="96">
        <v>0.45511574074074074</v>
      </c>
      <c r="C194" s="2">
        <v>40.86</v>
      </c>
      <c r="D194" s="2">
        <v>3.31</v>
      </c>
      <c r="E194" s="2">
        <v>3.28</v>
      </c>
      <c r="F194" s="119">
        <v>-0.28000000000000003</v>
      </c>
      <c r="G194" s="2">
        <v>324.64</v>
      </c>
      <c r="H194" s="2">
        <v>24.24</v>
      </c>
      <c r="I194" s="2">
        <v>45.66</v>
      </c>
      <c r="J194" s="2">
        <v>1.35</v>
      </c>
      <c r="K194" s="2">
        <v>6.8000000000000005E-2</v>
      </c>
      <c r="L194" s="97">
        <f t="shared" si="2"/>
        <v>47.672700000000006</v>
      </c>
    </row>
    <row r="195" spans="1:12" x14ac:dyDescent="0.3">
      <c r="A195" s="95">
        <v>45063</v>
      </c>
      <c r="B195" s="96">
        <v>0.45581018518518518</v>
      </c>
      <c r="C195" s="2">
        <v>40.549999999999997</v>
      </c>
      <c r="D195" s="2">
        <v>3.31</v>
      </c>
      <c r="E195" s="2">
        <v>3.28</v>
      </c>
      <c r="F195" s="119">
        <v>-0.31</v>
      </c>
      <c r="G195" s="2">
        <v>324.63</v>
      </c>
      <c r="H195" s="2">
        <v>24.24</v>
      </c>
      <c r="I195" s="2">
        <v>46.07</v>
      </c>
      <c r="J195" s="2">
        <v>1.35</v>
      </c>
      <c r="K195" s="2">
        <v>6.7000000000000004E-2</v>
      </c>
      <c r="L195" s="97">
        <f t="shared" si="2"/>
        <v>46.972000000000001</v>
      </c>
    </row>
    <row r="196" spans="1:12" x14ac:dyDescent="0.3">
      <c r="A196" s="95">
        <v>45063</v>
      </c>
      <c r="B196" s="96">
        <v>0.45650462962962962</v>
      </c>
      <c r="C196" s="2">
        <v>40.21</v>
      </c>
      <c r="D196" s="2">
        <v>3.31</v>
      </c>
      <c r="E196" s="2">
        <v>3.28</v>
      </c>
      <c r="F196" s="119">
        <v>-0.3</v>
      </c>
      <c r="G196" s="2">
        <v>324.62</v>
      </c>
      <c r="H196" s="2">
        <v>24.24</v>
      </c>
      <c r="I196" s="2">
        <v>46.12</v>
      </c>
      <c r="J196" s="2">
        <v>1.35</v>
      </c>
      <c r="K196" s="2">
        <v>6.7000000000000004E-2</v>
      </c>
      <c r="L196" s="97">
        <f t="shared" si="2"/>
        <v>46.972000000000001</v>
      </c>
    </row>
    <row r="197" spans="1:12" x14ac:dyDescent="0.3">
      <c r="A197" s="95">
        <v>45063</v>
      </c>
      <c r="B197" s="96">
        <v>0.45719907407407406</v>
      </c>
      <c r="C197" s="2">
        <v>39.950000000000003</v>
      </c>
      <c r="D197" s="2">
        <v>3.31</v>
      </c>
      <c r="E197" s="2">
        <v>3.28</v>
      </c>
      <c r="F197" s="119">
        <v>-0.31</v>
      </c>
      <c r="G197" s="2">
        <v>324.61</v>
      </c>
      <c r="H197" s="2">
        <v>24.24</v>
      </c>
      <c r="I197" s="2">
        <v>45.63</v>
      </c>
      <c r="J197" s="2">
        <v>1.35</v>
      </c>
      <c r="K197" s="2">
        <v>6.6000000000000003E-2</v>
      </c>
      <c r="L197" s="97">
        <f t="shared" si="2"/>
        <v>46.271299999999997</v>
      </c>
    </row>
    <row r="198" spans="1:12" x14ac:dyDescent="0.3">
      <c r="A198" s="95">
        <v>45063</v>
      </c>
      <c r="B198" s="96">
        <v>0.45789351851851851</v>
      </c>
      <c r="C198" s="2">
        <v>39.69</v>
      </c>
      <c r="D198" s="2">
        <v>3.31</v>
      </c>
      <c r="E198" s="2">
        <v>3.28</v>
      </c>
      <c r="F198" s="119">
        <v>-0.32</v>
      </c>
      <c r="G198" s="2">
        <v>324.64</v>
      </c>
      <c r="H198" s="2">
        <v>24.24</v>
      </c>
      <c r="I198" s="2">
        <v>45.41</v>
      </c>
      <c r="J198" s="2">
        <v>1.35</v>
      </c>
      <c r="K198" s="2">
        <v>6.6000000000000003E-2</v>
      </c>
      <c r="L198" s="97">
        <f t="shared" si="2"/>
        <v>46.271299999999997</v>
      </c>
    </row>
    <row r="199" spans="1:12" x14ac:dyDescent="0.3">
      <c r="A199" s="95">
        <v>45063</v>
      </c>
      <c r="B199" s="96">
        <v>0.45858796296296295</v>
      </c>
      <c r="C199" s="2">
        <v>39.39</v>
      </c>
      <c r="D199" s="2">
        <v>3.31</v>
      </c>
      <c r="E199" s="2">
        <v>3.28</v>
      </c>
      <c r="F199" s="119">
        <v>-0.34</v>
      </c>
      <c r="G199" s="2">
        <v>324.77</v>
      </c>
      <c r="H199" s="2">
        <v>24.24</v>
      </c>
      <c r="I199" s="2">
        <v>45.16</v>
      </c>
      <c r="J199" s="2">
        <v>1.35</v>
      </c>
      <c r="K199" s="2">
        <v>6.6000000000000003E-2</v>
      </c>
      <c r="L199" s="97">
        <f t="shared" si="2"/>
        <v>46.271299999999997</v>
      </c>
    </row>
    <row r="200" spans="1:12" x14ac:dyDescent="0.3">
      <c r="A200" s="95">
        <v>45063</v>
      </c>
      <c r="B200" s="96">
        <v>0.45928240740740739</v>
      </c>
      <c r="C200" s="2">
        <v>38.89</v>
      </c>
      <c r="D200" s="2">
        <v>3.31</v>
      </c>
      <c r="E200" s="2">
        <v>3.28</v>
      </c>
      <c r="F200" s="119">
        <v>-0.36</v>
      </c>
      <c r="G200" s="2">
        <v>324.64</v>
      </c>
      <c r="H200" s="2">
        <v>24.24</v>
      </c>
      <c r="I200" s="2">
        <v>44.73</v>
      </c>
      <c r="J200" s="2">
        <v>1.35</v>
      </c>
      <c r="K200" s="2">
        <v>6.5000000000000002E-2</v>
      </c>
      <c r="L200" s="97">
        <f t="shared" si="2"/>
        <v>45.570599999999999</v>
      </c>
    </row>
    <row r="201" spans="1:12" x14ac:dyDescent="0.3">
      <c r="A201" s="95">
        <v>45063</v>
      </c>
      <c r="B201" s="96">
        <v>0.45997685185185189</v>
      </c>
      <c r="C201" s="2">
        <v>38.57</v>
      </c>
      <c r="D201" s="2">
        <v>3.31</v>
      </c>
      <c r="E201" s="2">
        <v>3.28</v>
      </c>
      <c r="F201" s="119">
        <v>-0.39</v>
      </c>
      <c r="G201" s="2">
        <v>324.64</v>
      </c>
      <c r="H201" s="2">
        <v>24.24</v>
      </c>
      <c r="I201" s="2">
        <v>44.06</v>
      </c>
      <c r="J201" s="2">
        <v>1.35</v>
      </c>
      <c r="K201" s="2">
        <v>6.5000000000000002E-2</v>
      </c>
      <c r="L201" s="97">
        <f t="shared" si="2"/>
        <v>45.570599999999999</v>
      </c>
    </row>
    <row r="202" spans="1:12" x14ac:dyDescent="0.3">
      <c r="A202" s="95">
        <v>45063</v>
      </c>
      <c r="B202" s="96">
        <v>0.46067129629629627</v>
      </c>
      <c r="C202" s="2">
        <v>38.549999999999997</v>
      </c>
      <c r="D202" s="2">
        <v>3.31</v>
      </c>
      <c r="E202" s="2">
        <v>3.28</v>
      </c>
      <c r="F202" s="119">
        <v>-0.37</v>
      </c>
      <c r="G202" s="2">
        <v>324.64999999999998</v>
      </c>
      <c r="H202" s="2">
        <v>24.24</v>
      </c>
      <c r="I202" s="2">
        <v>43.94</v>
      </c>
      <c r="J202" s="2">
        <v>1.35</v>
      </c>
      <c r="K202" s="2">
        <v>6.5000000000000002E-2</v>
      </c>
      <c r="L202" s="97">
        <f t="shared" si="2"/>
        <v>45.570599999999999</v>
      </c>
    </row>
    <row r="203" spans="1:12" x14ac:dyDescent="0.3">
      <c r="A203" s="95">
        <v>45063</v>
      </c>
      <c r="B203" s="96">
        <v>0.46136574074074077</v>
      </c>
      <c r="C203" s="2">
        <v>38.46</v>
      </c>
      <c r="D203" s="2">
        <v>3.31</v>
      </c>
      <c r="E203" s="2">
        <v>3.28</v>
      </c>
      <c r="F203" s="119">
        <v>-0.39</v>
      </c>
      <c r="G203" s="2">
        <v>324.62</v>
      </c>
      <c r="H203" s="2">
        <v>24.24</v>
      </c>
      <c r="I203" s="2">
        <v>44.33</v>
      </c>
      <c r="J203" s="2">
        <v>1.35</v>
      </c>
      <c r="K203" s="2">
        <v>6.4000000000000001E-2</v>
      </c>
      <c r="L203" s="97">
        <f t="shared" si="2"/>
        <v>44.869900000000001</v>
      </c>
    </row>
    <row r="204" spans="1:12" x14ac:dyDescent="0.3">
      <c r="A204" s="95">
        <v>45063</v>
      </c>
      <c r="B204" s="96">
        <v>0.46206018518518516</v>
      </c>
      <c r="C204" s="2">
        <v>37.880000000000003</v>
      </c>
      <c r="D204" s="2">
        <v>3.31</v>
      </c>
      <c r="E204" s="2">
        <v>3.28</v>
      </c>
      <c r="F204" s="119">
        <v>-0.39</v>
      </c>
      <c r="G204" s="2">
        <v>324.61</v>
      </c>
      <c r="H204" s="2">
        <v>24.24</v>
      </c>
      <c r="I204" s="2">
        <v>44.57</v>
      </c>
      <c r="J204" s="2">
        <v>1.35</v>
      </c>
      <c r="K204" s="2">
        <v>6.4000000000000001E-2</v>
      </c>
      <c r="L204" s="97">
        <f t="shared" si="2"/>
        <v>44.869900000000001</v>
      </c>
    </row>
    <row r="205" spans="1:12" x14ac:dyDescent="0.3">
      <c r="A205" s="95">
        <v>45063</v>
      </c>
      <c r="B205" s="96">
        <v>0.46275462962962965</v>
      </c>
      <c r="C205" s="2">
        <v>37.68</v>
      </c>
      <c r="D205" s="2">
        <v>3.31</v>
      </c>
      <c r="E205" s="2">
        <v>3.28</v>
      </c>
      <c r="F205" s="119">
        <v>-0.4</v>
      </c>
      <c r="G205" s="2">
        <v>324.60000000000002</v>
      </c>
      <c r="H205" s="2">
        <v>24.24</v>
      </c>
      <c r="I205" s="2">
        <v>44.44</v>
      </c>
      <c r="J205" s="2">
        <v>1.35</v>
      </c>
      <c r="K205" s="2">
        <v>6.3E-2</v>
      </c>
      <c r="L205" s="97">
        <f t="shared" si="2"/>
        <v>44.169200000000004</v>
      </c>
    </row>
    <row r="206" spans="1:12" x14ac:dyDescent="0.3">
      <c r="A206" s="95">
        <v>45063</v>
      </c>
      <c r="B206" s="96">
        <v>0.46344907407407404</v>
      </c>
      <c r="C206" s="2">
        <v>37.450000000000003</v>
      </c>
      <c r="D206" s="2">
        <v>3.31</v>
      </c>
      <c r="E206" s="2">
        <v>3.28</v>
      </c>
      <c r="F206" s="119">
        <v>-0.37</v>
      </c>
      <c r="G206" s="2">
        <v>324.75</v>
      </c>
      <c r="H206" s="2">
        <v>24.24</v>
      </c>
      <c r="I206" s="2">
        <v>43.84</v>
      </c>
      <c r="J206" s="2">
        <v>1.35</v>
      </c>
      <c r="K206" s="2">
        <v>6.3E-2</v>
      </c>
      <c r="L206" s="97">
        <f t="shared" si="2"/>
        <v>44.169200000000004</v>
      </c>
    </row>
    <row r="207" spans="1:12" x14ac:dyDescent="0.3">
      <c r="A207" s="95">
        <v>45063</v>
      </c>
      <c r="B207" s="96">
        <v>0.46414351851851854</v>
      </c>
      <c r="C207" s="2">
        <v>37.35</v>
      </c>
      <c r="D207" s="2">
        <v>3.31</v>
      </c>
      <c r="E207" s="2">
        <v>3.28</v>
      </c>
      <c r="F207" s="119">
        <v>-0.39</v>
      </c>
      <c r="G207" s="2">
        <v>324.64999999999998</v>
      </c>
      <c r="H207" s="2">
        <v>24.24</v>
      </c>
      <c r="I207" s="2">
        <v>43.53</v>
      </c>
      <c r="J207" s="2">
        <v>1.35</v>
      </c>
      <c r="K207" s="2">
        <v>6.3E-2</v>
      </c>
      <c r="L207" s="97">
        <f t="shared" si="2"/>
        <v>44.169200000000004</v>
      </c>
    </row>
    <row r="208" spans="1:12" x14ac:dyDescent="0.3">
      <c r="A208" s="95">
        <v>45063</v>
      </c>
      <c r="B208" s="96">
        <v>0.46483796296296293</v>
      </c>
      <c r="C208" s="2">
        <v>37.17</v>
      </c>
      <c r="D208" s="2">
        <v>3.31</v>
      </c>
      <c r="E208" s="2">
        <v>3.28</v>
      </c>
      <c r="F208" s="119">
        <v>-0.38</v>
      </c>
      <c r="G208" s="2">
        <v>324.64</v>
      </c>
      <c r="H208" s="2">
        <v>24.24</v>
      </c>
      <c r="I208" s="2">
        <v>43.39</v>
      </c>
      <c r="J208" s="2">
        <v>1.35</v>
      </c>
      <c r="K208" s="2">
        <v>6.3E-2</v>
      </c>
      <c r="L208" s="97">
        <f t="shared" si="2"/>
        <v>44.169200000000004</v>
      </c>
    </row>
    <row r="209" spans="1:12" x14ac:dyDescent="0.3">
      <c r="A209" s="95">
        <v>45063</v>
      </c>
      <c r="B209" s="96">
        <v>0.46553240740740742</v>
      </c>
      <c r="C209" s="2">
        <v>36.94</v>
      </c>
      <c r="D209" s="2">
        <v>3.31</v>
      </c>
      <c r="E209" s="2">
        <v>3.28</v>
      </c>
      <c r="F209" s="119">
        <v>-0.41</v>
      </c>
      <c r="G209" s="2">
        <v>324.62</v>
      </c>
      <c r="H209" s="2">
        <v>24.24</v>
      </c>
      <c r="I209" s="2">
        <v>43.7</v>
      </c>
      <c r="J209" s="2">
        <v>1.35</v>
      </c>
      <c r="K209" s="2">
        <v>6.2E-2</v>
      </c>
      <c r="L209" s="97">
        <f t="shared" si="2"/>
        <v>43.468499999999999</v>
      </c>
    </row>
    <row r="210" spans="1:12" x14ac:dyDescent="0.3">
      <c r="A210" s="95">
        <v>45063</v>
      </c>
      <c r="B210" s="96">
        <v>0.46622685185185181</v>
      </c>
      <c r="C210" s="2">
        <v>36.82</v>
      </c>
      <c r="D210" s="2">
        <v>3.31</v>
      </c>
      <c r="E210" s="2">
        <v>3.28</v>
      </c>
      <c r="F210" s="119">
        <v>-0.43</v>
      </c>
      <c r="G210" s="2">
        <v>324.60000000000002</v>
      </c>
      <c r="H210" s="2">
        <v>24.24</v>
      </c>
      <c r="I210" s="2">
        <v>43.57</v>
      </c>
      <c r="J210" s="2">
        <v>1.35</v>
      </c>
      <c r="K210" s="2">
        <v>6.2E-2</v>
      </c>
      <c r="L210" s="97">
        <f t="shared" si="2"/>
        <v>43.468499999999999</v>
      </c>
    </row>
    <row r="211" spans="1:12" x14ac:dyDescent="0.3">
      <c r="A211" s="95">
        <v>45063</v>
      </c>
      <c r="B211" s="96">
        <v>0.46692129629629631</v>
      </c>
      <c r="C211" s="2">
        <v>36.49</v>
      </c>
      <c r="D211" s="2">
        <v>3.31</v>
      </c>
      <c r="E211" s="2">
        <v>3.28</v>
      </c>
      <c r="F211" s="119">
        <v>-0.41</v>
      </c>
      <c r="G211" s="2">
        <v>324.61</v>
      </c>
      <c r="H211" s="2">
        <v>24.24</v>
      </c>
      <c r="I211" s="2">
        <v>43.73</v>
      </c>
      <c r="J211" s="2">
        <v>1.35</v>
      </c>
      <c r="K211" s="2">
        <v>6.2E-2</v>
      </c>
      <c r="L211" s="97">
        <f t="shared" si="2"/>
        <v>43.468499999999999</v>
      </c>
    </row>
    <row r="212" spans="1:12" x14ac:dyDescent="0.3">
      <c r="A212" s="95">
        <v>45063</v>
      </c>
      <c r="B212" s="96">
        <v>0.46761574074074069</v>
      </c>
      <c r="C212" s="2">
        <v>36.24</v>
      </c>
      <c r="D212" s="2">
        <v>3.31</v>
      </c>
      <c r="E212" s="2">
        <v>3.28</v>
      </c>
      <c r="F212" s="119">
        <v>-0.46</v>
      </c>
      <c r="G212" s="2">
        <v>324.54000000000002</v>
      </c>
      <c r="H212" s="2">
        <v>24.24</v>
      </c>
      <c r="I212" s="2">
        <v>44</v>
      </c>
      <c r="J212" s="2">
        <v>1.35</v>
      </c>
      <c r="K212" s="2">
        <v>6.0999999999999999E-2</v>
      </c>
      <c r="L212" s="97">
        <f t="shared" si="2"/>
        <v>42.767800000000001</v>
      </c>
    </row>
    <row r="213" spans="1:12" x14ac:dyDescent="0.3">
      <c r="A213" s="95">
        <v>45063</v>
      </c>
      <c r="B213" s="96">
        <v>0.46831018518518519</v>
      </c>
      <c r="C213" s="2">
        <v>36.020000000000003</v>
      </c>
      <c r="D213" s="2">
        <v>3.31</v>
      </c>
      <c r="E213" s="2">
        <v>3.28</v>
      </c>
      <c r="F213" s="119">
        <v>-0.39</v>
      </c>
      <c r="G213" s="2">
        <v>324.76</v>
      </c>
      <c r="H213" s="2">
        <v>24.24</v>
      </c>
      <c r="I213" s="2">
        <v>43.29</v>
      </c>
      <c r="J213" s="2">
        <v>1.35</v>
      </c>
      <c r="K213" s="2">
        <v>6.0999999999999999E-2</v>
      </c>
      <c r="L213" s="97">
        <f t="shared" si="2"/>
        <v>42.767800000000001</v>
      </c>
    </row>
    <row r="214" spans="1:12" x14ac:dyDescent="0.3">
      <c r="A214" s="95">
        <v>45063</v>
      </c>
      <c r="B214" s="96">
        <v>0.46900462962962958</v>
      </c>
      <c r="C214" s="2">
        <v>35.69</v>
      </c>
      <c r="D214" s="2">
        <v>3.31</v>
      </c>
      <c r="E214" s="2">
        <v>3.28</v>
      </c>
      <c r="F214" s="119">
        <v>-0.41</v>
      </c>
      <c r="G214" s="2">
        <v>324.66000000000003</v>
      </c>
      <c r="H214" s="2">
        <v>24.24</v>
      </c>
      <c r="I214" s="2">
        <v>43</v>
      </c>
      <c r="J214" s="2">
        <v>1.35</v>
      </c>
      <c r="K214" s="2">
        <v>6.0999999999999999E-2</v>
      </c>
      <c r="L214" s="97">
        <f t="shared" si="2"/>
        <v>42.767800000000001</v>
      </c>
    </row>
    <row r="215" spans="1:12" x14ac:dyDescent="0.3">
      <c r="A215" s="95">
        <v>45063</v>
      </c>
      <c r="B215" s="96">
        <v>0.46969907407407407</v>
      </c>
      <c r="C215" s="2">
        <v>35.700000000000003</v>
      </c>
      <c r="D215" s="2">
        <v>3.31</v>
      </c>
      <c r="E215" s="2">
        <v>3.28</v>
      </c>
      <c r="F215" s="119">
        <v>-0.43</v>
      </c>
      <c r="G215" s="2">
        <v>324.62</v>
      </c>
      <c r="H215" s="2">
        <v>24.24</v>
      </c>
      <c r="I215" s="2">
        <v>43.26</v>
      </c>
      <c r="J215" s="2">
        <v>1.35</v>
      </c>
      <c r="K215" s="2">
        <v>6.0999999999999999E-2</v>
      </c>
      <c r="L215" s="97">
        <f t="shared" si="2"/>
        <v>42.767800000000001</v>
      </c>
    </row>
    <row r="216" spans="1:12" x14ac:dyDescent="0.3">
      <c r="A216" s="95">
        <v>45063</v>
      </c>
      <c r="B216" s="96">
        <v>0.47039351851851857</v>
      </c>
      <c r="C216" s="2">
        <v>35.49</v>
      </c>
      <c r="D216" s="2">
        <v>3.31</v>
      </c>
      <c r="E216" s="2">
        <v>3.28</v>
      </c>
      <c r="F216" s="119">
        <v>-0.43</v>
      </c>
      <c r="G216" s="2">
        <v>324.60000000000002</v>
      </c>
      <c r="H216" s="2">
        <v>24.24</v>
      </c>
      <c r="I216" s="2">
        <v>43.92</v>
      </c>
      <c r="J216" s="2">
        <v>1.35</v>
      </c>
      <c r="K216" s="2">
        <v>0.06</v>
      </c>
      <c r="L216" s="97">
        <f t="shared" si="2"/>
        <v>42.067099999999996</v>
      </c>
    </row>
    <row r="217" spans="1:12" x14ac:dyDescent="0.3">
      <c r="A217" s="95">
        <v>45063</v>
      </c>
      <c r="B217" s="96">
        <v>0.47108796296296296</v>
      </c>
      <c r="C217" s="2">
        <v>35.270000000000003</v>
      </c>
      <c r="D217" s="2">
        <v>3.31</v>
      </c>
      <c r="E217" s="2">
        <v>3.28</v>
      </c>
      <c r="F217" s="119">
        <v>-0.42</v>
      </c>
      <c r="G217" s="2">
        <v>324.57</v>
      </c>
      <c r="H217" s="2">
        <v>24.24</v>
      </c>
      <c r="I217" s="2">
        <v>43.5</v>
      </c>
      <c r="J217" s="2">
        <v>1.35</v>
      </c>
      <c r="K217" s="2">
        <v>0.06</v>
      </c>
      <c r="L217" s="97">
        <f t="shared" si="2"/>
        <v>42.067099999999996</v>
      </c>
    </row>
    <row r="218" spans="1:12" x14ac:dyDescent="0.3">
      <c r="A218" s="95">
        <v>45063</v>
      </c>
      <c r="B218" s="96">
        <v>0.47178240740740746</v>
      </c>
      <c r="C218" s="2">
        <v>34.97</v>
      </c>
      <c r="D218" s="2">
        <v>3.31</v>
      </c>
      <c r="E218" s="2">
        <v>3.28</v>
      </c>
      <c r="F218" s="119">
        <v>-0.44</v>
      </c>
      <c r="G218" s="2">
        <v>324.60000000000002</v>
      </c>
      <c r="H218" s="2">
        <v>24.24</v>
      </c>
      <c r="I218" s="2">
        <v>42.65</v>
      </c>
      <c r="J218" s="2">
        <v>1.35</v>
      </c>
      <c r="K218" s="2">
        <v>0.06</v>
      </c>
      <c r="L218" s="97">
        <f t="shared" si="2"/>
        <v>42.067099999999996</v>
      </c>
    </row>
    <row r="219" spans="1:12" x14ac:dyDescent="0.3">
      <c r="A219" s="95">
        <v>45063</v>
      </c>
      <c r="B219" s="96">
        <v>0.47247685185185184</v>
      </c>
      <c r="C219" s="2">
        <v>34.76</v>
      </c>
      <c r="D219" s="2">
        <v>3.31</v>
      </c>
      <c r="E219" s="2">
        <v>3.28</v>
      </c>
      <c r="F219" s="119">
        <v>-0.4</v>
      </c>
      <c r="G219" s="2">
        <v>324.62</v>
      </c>
      <c r="H219" s="2">
        <v>24.24</v>
      </c>
      <c r="I219" s="2">
        <v>42.08</v>
      </c>
      <c r="J219" s="2">
        <v>1.35</v>
      </c>
      <c r="K219" s="2">
        <v>5.8999999999999997E-2</v>
      </c>
      <c r="L219" s="97">
        <f t="shared" si="2"/>
        <v>41.366399999999999</v>
      </c>
    </row>
    <row r="220" spans="1:12" x14ac:dyDescent="0.3">
      <c r="A220" s="95">
        <v>45063</v>
      </c>
      <c r="B220" s="96">
        <v>0.47317129629629634</v>
      </c>
      <c r="C220" s="2">
        <v>34.51</v>
      </c>
      <c r="D220" s="2">
        <v>3.31</v>
      </c>
      <c r="E220" s="2">
        <v>3.28</v>
      </c>
      <c r="F220" s="119">
        <v>-0.43</v>
      </c>
      <c r="G220" s="2">
        <v>324.69</v>
      </c>
      <c r="H220" s="2">
        <v>24.24</v>
      </c>
      <c r="I220" s="2">
        <v>41.9</v>
      </c>
      <c r="J220" s="2">
        <v>1.35</v>
      </c>
      <c r="K220" s="2">
        <v>5.8999999999999997E-2</v>
      </c>
      <c r="L220" s="97">
        <f t="shared" si="2"/>
        <v>41.366399999999999</v>
      </c>
    </row>
    <row r="221" spans="1:12" x14ac:dyDescent="0.3">
      <c r="A221" s="95">
        <v>45063</v>
      </c>
      <c r="B221" s="96">
        <v>0.47386574074074073</v>
      </c>
      <c r="C221" s="2">
        <v>34.49</v>
      </c>
      <c r="D221" s="2">
        <v>3.31</v>
      </c>
      <c r="E221" s="2">
        <v>3.28</v>
      </c>
      <c r="F221" s="119">
        <v>-0.43</v>
      </c>
      <c r="G221" s="2">
        <v>324.64999999999998</v>
      </c>
      <c r="H221" s="2">
        <v>24.24</v>
      </c>
      <c r="I221" s="2">
        <v>41.92</v>
      </c>
      <c r="J221" s="2">
        <v>1.35</v>
      </c>
      <c r="K221" s="2">
        <v>5.8999999999999997E-2</v>
      </c>
      <c r="L221" s="97">
        <f t="shared" si="2"/>
        <v>41.366399999999999</v>
      </c>
    </row>
    <row r="222" spans="1:12" x14ac:dyDescent="0.3">
      <c r="A222" s="95">
        <v>45063</v>
      </c>
      <c r="B222" s="96">
        <v>0.47456018518518522</v>
      </c>
      <c r="C222" s="2">
        <v>34.36</v>
      </c>
      <c r="D222" s="2">
        <v>3.31</v>
      </c>
      <c r="E222" s="2">
        <v>3.28</v>
      </c>
      <c r="F222" s="119">
        <v>-0.41</v>
      </c>
      <c r="G222" s="2">
        <v>324.64</v>
      </c>
      <c r="H222" s="2">
        <v>24.24</v>
      </c>
      <c r="I222" s="2">
        <v>42.43</v>
      </c>
      <c r="J222" s="2">
        <v>1.35</v>
      </c>
      <c r="K222" s="2">
        <v>5.8999999999999997E-2</v>
      </c>
      <c r="L222" s="97">
        <f t="shared" si="2"/>
        <v>41.366399999999999</v>
      </c>
    </row>
    <row r="223" spans="1:12" x14ac:dyDescent="0.3">
      <c r="A223" s="95">
        <v>45063</v>
      </c>
      <c r="B223" s="96">
        <v>0.47525462962962961</v>
      </c>
      <c r="C223" s="2">
        <v>34.31</v>
      </c>
      <c r="D223" s="2">
        <v>3.31</v>
      </c>
      <c r="E223" s="2">
        <v>3.28</v>
      </c>
      <c r="F223" s="119">
        <v>-0.43</v>
      </c>
      <c r="G223" s="2">
        <v>324.64</v>
      </c>
      <c r="H223" s="2">
        <v>24.24</v>
      </c>
      <c r="I223" s="2">
        <v>43.09</v>
      </c>
      <c r="J223" s="2">
        <v>1.35</v>
      </c>
      <c r="K223" s="2">
        <v>5.8999999999999997E-2</v>
      </c>
      <c r="L223" s="97">
        <f t="shared" si="2"/>
        <v>41.366399999999999</v>
      </c>
    </row>
    <row r="224" spans="1:12" x14ac:dyDescent="0.3">
      <c r="A224" s="95">
        <v>45063</v>
      </c>
      <c r="B224" s="96">
        <v>0.47594907407407411</v>
      </c>
      <c r="C224" s="2">
        <v>34.25</v>
      </c>
      <c r="D224" s="2">
        <v>3.31</v>
      </c>
      <c r="E224" s="2">
        <v>3.28</v>
      </c>
      <c r="F224" s="119">
        <v>-0.42</v>
      </c>
      <c r="G224" s="2">
        <v>324.62</v>
      </c>
      <c r="H224" s="2">
        <v>24.24</v>
      </c>
      <c r="I224" s="2">
        <v>43.11</v>
      </c>
      <c r="J224" s="2">
        <v>1.35</v>
      </c>
      <c r="K224" s="2">
        <v>5.8999999999999997E-2</v>
      </c>
      <c r="L224" s="97">
        <f t="shared" si="2"/>
        <v>41.366399999999999</v>
      </c>
    </row>
    <row r="225" spans="1:12" x14ac:dyDescent="0.3">
      <c r="A225" s="95">
        <v>45063</v>
      </c>
      <c r="B225" s="96">
        <v>0.47664351851851849</v>
      </c>
      <c r="C225" s="2">
        <v>34.15</v>
      </c>
      <c r="D225" s="2">
        <v>3.31</v>
      </c>
      <c r="E225" s="2">
        <v>3.28</v>
      </c>
      <c r="F225" s="119">
        <v>-0.4</v>
      </c>
      <c r="G225" s="2">
        <v>324.62</v>
      </c>
      <c r="H225" s="2">
        <v>24.24</v>
      </c>
      <c r="I225" s="2">
        <v>42.26</v>
      </c>
      <c r="J225" s="2">
        <v>1.35</v>
      </c>
      <c r="K225" s="2">
        <v>5.8999999999999997E-2</v>
      </c>
      <c r="L225" s="97">
        <f t="shared" si="2"/>
        <v>41.366399999999999</v>
      </c>
    </row>
    <row r="226" spans="1:12" x14ac:dyDescent="0.3">
      <c r="A226" s="95">
        <v>45063</v>
      </c>
      <c r="B226" s="96">
        <v>0.47733796296296299</v>
      </c>
      <c r="C226" s="2">
        <v>34</v>
      </c>
      <c r="D226" s="2">
        <v>3.31</v>
      </c>
      <c r="E226" s="2">
        <v>3.28</v>
      </c>
      <c r="F226" s="119">
        <v>-0.42</v>
      </c>
      <c r="G226" s="2">
        <v>324.57</v>
      </c>
      <c r="H226" s="2">
        <v>24.24</v>
      </c>
      <c r="I226" s="2">
        <v>41.48</v>
      </c>
      <c r="J226" s="2">
        <v>1.35</v>
      </c>
      <c r="K226" s="2">
        <v>5.8000000000000003E-2</v>
      </c>
      <c r="L226" s="97">
        <f t="shared" si="2"/>
        <v>40.665700000000001</v>
      </c>
    </row>
    <row r="227" spans="1:12" x14ac:dyDescent="0.3">
      <c r="A227" s="95">
        <v>45063</v>
      </c>
      <c r="B227" s="96">
        <v>0.47803240740740738</v>
      </c>
      <c r="C227" s="2">
        <v>33.869999999999997</v>
      </c>
      <c r="D227" s="2">
        <v>3.31</v>
      </c>
      <c r="E227" s="2">
        <v>3.28</v>
      </c>
      <c r="F227" s="119">
        <v>-0.44</v>
      </c>
      <c r="G227" s="2">
        <v>324.64999999999998</v>
      </c>
      <c r="H227" s="2">
        <v>24.24</v>
      </c>
      <c r="I227" s="2">
        <v>41.24</v>
      </c>
      <c r="J227" s="2">
        <v>1.35</v>
      </c>
      <c r="K227" s="2">
        <v>5.8000000000000003E-2</v>
      </c>
      <c r="L227" s="97">
        <f t="shared" si="2"/>
        <v>40.665700000000001</v>
      </c>
    </row>
    <row r="228" spans="1:12" x14ac:dyDescent="0.3">
      <c r="A228" s="95">
        <v>45063</v>
      </c>
      <c r="B228" s="96">
        <v>0.47872685185185188</v>
      </c>
      <c r="C228" s="2">
        <v>33.86</v>
      </c>
      <c r="D228" s="2">
        <v>3.31</v>
      </c>
      <c r="E228" s="2">
        <v>3.28</v>
      </c>
      <c r="F228" s="119">
        <v>-0.43</v>
      </c>
      <c r="G228" s="2">
        <v>324.64</v>
      </c>
      <c r="H228" s="2">
        <v>24.24</v>
      </c>
      <c r="I228" s="2">
        <v>41.33</v>
      </c>
      <c r="J228" s="2">
        <v>1.35</v>
      </c>
      <c r="K228" s="2">
        <v>5.8000000000000003E-2</v>
      </c>
      <c r="L228" s="97">
        <f t="shared" si="2"/>
        <v>40.665700000000001</v>
      </c>
    </row>
    <row r="229" spans="1:12" x14ac:dyDescent="0.3">
      <c r="A229" s="95">
        <v>45063</v>
      </c>
      <c r="B229" s="96">
        <v>0.47942129629629626</v>
      </c>
      <c r="C229" s="2">
        <v>33.69</v>
      </c>
      <c r="D229" s="2">
        <v>3.31</v>
      </c>
      <c r="E229" s="2">
        <v>3.28</v>
      </c>
      <c r="F229" s="119">
        <v>-0.44</v>
      </c>
      <c r="G229" s="2">
        <v>324.64</v>
      </c>
      <c r="H229" s="2">
        <v>24.24</v>
      </c>
      <c r="I229" s="2">
        <v>41.98</v>
      </c>
      <c r="J229" s="2">
        <v>1.35</v>
      </c>
      <c r="K229" s="2">
        <v>5.8000000000000003E-2</v>
      </c>
      <c r="L229" s="97">
        <f t="shared" si="2"/>
        <v>40.665700000000001</v>
      </c>
    </row>
    <row r="230" spans="1:12" x14ac:dyDescent="0.3">
      <c r="A230" s="95">
        <v>45063</v>
      </c>
      <c r="B230" s="96">
        <v>0.48011574074074076</v>
      </c>
      <c r="C230" s="2">
        <v>33.47</v>
      </c>
      <c r="D230" s="2">
        <v>3.31</v>
      </c>
      <c r="E230" s="2">
        <v>3.28</v>
      </c>
      <c r="F230" s="119">
        <v>-0.37</v>
      </c>
      <c r="G230" s="2">
        <v>324.63</v>
      </c>
      <c r="H230" s="2">
        <v>24.24</v>
      </c>
      <c r="I230" s="2">
        <v>42.35</v>
      </c>
      <c r="J230" s="2">
        <v>1.35</v>
      </c>
      <c r="K230" s="2">
        <v>5.8000000000000003E-2</v>
      </c>
      <c r="L230" s="97">
        <f t="shared" si="2"/>
        <v>40.665700000000001</v>
      </c>
    </row>
    <row r="231" spans="1:12" x14ac:dyDescent="0.3">
      <c r="A231" s="95">
        <v>45063</v>
      </c>
      <c r="B231" s="96">
        <v>0.4808101851851852</v>
      </c>
      <c r="C231" s="2">
        <v>33.44</v>
      </c>
      <c r="D231" s="2">
        <v>3.31</v>
      </c>
      <c r="E231" s="2">
        <v>3.28</v>
      </c>
      <c r="F231" s="119">
        <v>-0.41</v>
      </c>
      <c r="G231" s="2">
        <v>324.63</v>
      </c>
      <c r="H231" s="2">
        <v>24.24</v>
      </c>
      <c r="I231" s="2">
        <v>42.42</v>
      </c>
      <c r="J231" s="2">
        <v>1.35</v>
      </c>
      <c r="K231" s="2">
        <v>5.8000000000000003E-2</v>
      </c>
      <c r="L231" s="97">
        <f t="shared" si="2"/>
        <v>40.665700000000001</v>
      </c>
    </row>
    <row r="232" spans="1:12" x14ac:dyDescent="0.3">
      <c r="A232" s="95">
        <v>45063</v>
      </c>
      <c r="B232" s="96">
        <v>0.48150462962962964</v>
      </c>
      <c r="C232" s="2">
        <v>33.28</v>
      </c>
      <c r="D232" s="2">
        <v>3.31</v>
      </c>
      <c r="E232" s="2">
        <v>3.28</v>
      </c>
      <c r="F232" s="119">
        <v>-0.41</v>
      </c>
      <c r="G232" s="2">
        <v>324.62</v>
      </c>
      <c r="H232" s="2">
        <v>24.24</v>
      </c>
      <c r="I232" s="2">
        <v>41.99</v>
      </c>
      <c r="J232" s="2">
        <v>1.35</v>
      </c>
      <c r="K232" s="2">
        <v>5.7000000000000002E-2</v>
      </c>
      <c r="L232" s="97">
        <f t="shared" si="2"/>
        <v>39.965000000000003</v>
      </c>
    </row>
    <row r="233" spans="1:12" x14ac:dyDescent="0.3">
      <c r="A233" s="95">
        <v>45063</v>
      </c>
      <c r="B233" s="96">
        <v>0.48219907407407409</v>
      </c>
      <c r="C233" s="2">
        <v>33.1</v>
      </c>
      <c r="D233" s="2">
        <v>3.31</v>
      </c>
      <c r="E233" s="2">
        <v>3.28</v>
      </c>
      <c r="F233" s="119">
        <v>-0.42</v>
      </c>
      <c r="G233" s="2">
        <v>324.58999999999997</v>
      </c>
      <c r="H233" s="2">
        <v>24.24</v>
      </c>
      <c r="I233" s="2">
        <v>41.49</v>
      </c>
      <c r="J233" s="2">
        <v>1.35</v>
      </c>
      <c r="K233" s="2">
        <v>5.7000000000000002E-2</v>
      </c>
      <c r="L233" s="97">
        <f t="shared" si="2"/>
        <v>39.965000000000003</v>
      </c>
    </row>
    <row r="234" spans="1:12" x14ac:dyDescent="0.3">
      <c r="A234" s="95">
        <v>45063</v>
      </c>
      <c r="B234" s="96">
        <v>0.48289351851851853</v>
      </c>
      <c r="C234" s="2">
        <v>33.229999999999997</v>
      </c>
      <c r="D234" s="2">
        <v>3.31</v>
      </c>
      <c r="E234" s="2">
        <v>3.28</v>
      </c>
      <c r="F234" s="119">
        <v>-0.42</v>
      </c>
      <c r="G234" s="2">
        <v>324.58999999999997</v>
      </c>
      <c r="H234" s="2">
        <v>24.24</v>
      </c>
      <c r="I234" s="2">
        <v>41.6</v>
      </c>
      <c r="J234" s="2">
        <v>1.35</v>
      </c>
      <c r="K234" s="2">
        <v>5.7000000000000002E-2</v>
      </c>
      <c r="L234" s="97">
        <f t="shared" si="2"/>
        <v>39.965000000000003</v>
      </c>
    </row>
    <row r="235" spans="1:12" x14ac:dyDescent="0.3">
      <c r="A235" s="95">
        <v>45063</v>
      </c>
      <c r="B235" s="96">
        <v>0.48358796296296297</v>
      </c>
      <c r="C235" s="2">
        <v>33.229999999999997</v>
      </c>
      <c r="D235" s="2">
        <v>3.31</v>
      </c>
      <c r="E235" s="2">
        <v>3.28</v>
      </c>
      <c r="F235" s="119">
        <v>-0.43</v>
      </c>
      <c r="G235" s="2">
        <v>324.72000000000003</v>
      </c>
      <c r="H235" s="2">
        <v>24.24</v>
      </c>
      <c r="I235" s="2">
        <v>42.17</v>
      </c>
      <c r="J235" s="2">
        <v>1.35</v>
      </c>
      <c r="K235" s="2">
        <v>5.7000000000000002E-2</v>
      </c>
      <c r="L235" s="97">
        <f t="shared" si="2"/>
        <v>39.965000000000003</v>
      </c>
    </row>
    <row r="236" spans="1:12" x14ac:dyDescent="0.3">
      <c r="A236" s="95">
        <v>45063</v>
      </c>
      <c r="B236" s="96">
        <v>0.48428240740740741</v>
      </c>
      <c r="C236" s="2">
        <v>33.08</v>
      </c>
      <c r="D236" s="2">
        <v>3.31</v>
      </c>
      <c r="E236" s="2">
        <v>3.28</v>
      </c>
      <c r="F236" s="119">
        <v>-0.4</v>
      </c>
      <c r="G236" s="2">
        <v>324.64999999999998</v>
      </c>
      <c r="H236" s="2">
        <v>24.24</v>
      </c>
      <c r="I236" s="2">
        <v>42.25</v>
      </c>
      <c r="J236" s="2">
        <v>1.35</v>
      </c>
      <c r="K236" s="2">
        <v>5.7000000000000002E-2</v>
      </c>
      <c r="L236" s="97">
        <f t="shared" si="2"/>
        <v>39.965000000000003</v>
      </c>
    </row>
    <row r="237" spans="1:12" x14ac:dyDescent="0.3">
      <c r="A237" s="95">
        <v>45063</v>
      </c>
      <c r="B237" s="96">
        <v>0.48497685185185185</v>
      </c>
      <c r="C237" s="2">
        <v>32.979999999999997</v>
      </c>
      <c r="D237" s="2">
        <v>3.31</v>
      </c>
      <c r="E237" s="2">
        <v>3.28</v>
      </c>
      <c r="F237" s="119">
        <v>-0.4</v>
      </c>
      <c r="G237" s="2">
        <v>324.64</v>
      </c>
      <c r="H237" s="2">
        <v>24.24</v>
      </c>
      <c r="I237" s="2">
        <v>42.22</v>
      </c>
      <c r="J237" s="2">
        <v>1.35</v>
      </c>
      <c r="K237" s="2">
        <v>5.7000000000000002E-2</v>
      </c>
      <c r="L237" s="97">
        <f t="shared" si="2"/>
        <v>39.965000000000003</v>
      </c>
    </row>
    <row r="238" spans="1:12" x14ac:dyDescent="0.3">
      <c r="A238" s="95">
        <v>45063</v>
      </c>
      <c r="B238" s="96">
        <v>0.4856712962962963</v>
      </c>
      <c r="C238" s="2">
        <v>32.97</v>
      </c>
      <c r="D238" s="2">
        <v>3.31</v>
      </c>
      <c r="E238" s="2">
        <v>3.28</v>
      </c>
      <c r="F238" s="119">
        <v>-0.4</v>
      </c>
      <c r="G238" s="2">
        <v>324.64</v>
      </c>
      <c r="H238" s="2">
        <v>24.24</v>
      </c>
      <c r="I238" s="2">
        <v>42.26</v>
      </c>
      <c r="J238" s="2">
        <v>1.35</v>
      </c>
      <c r="K238" s="2">
        <v>5.7000000000000002E-2</v>
      </c>
      <c r="L238" s="97">
        <f t="shared" si="2"/>
        <v>39.965000000000003</v>
      </c>
    </row>
    <row r="239" spans="1:12" x14ac:dyDescent="0.3">
      <c r="A239" s="95">
        <v>45063</v>
      </c>
      <c r="B239" s="96">
        <v>0.48636574074074074</v>
      </c>
      <c r="C239" s="2">
        <v>32.840000000000003</v>
      </c>
      <c r="D239" s="2">
        <v>3.31</v>
      </c>
      <c r="E239" s="2">
        <v>3.28</v>
      </c>
      <c r="F239" s="119">
        <v>-0.42</v>
      </c>
      <c r="G239" s="2">
        <v>324.61</v>
      </c>
      <c r="H239" s="2">
        <v>24.24</v>
      </c>
      <c r="I239" s="2">
        <v>42.31</v>
      </c>
      <c r="J239" s="2">
        <v>1.35</v>
      </c>
      <c r="K239" s="2">
        <v>5.7000000000000002E-2</v>
      </c>
      <c r="L239" s="97">
        <f t="shared" si="2"/>
        <v>39.965000000000003</v>
      </c>
    </row>
    <row r="240" spans="1:12" x14ac:dyDescent="0.3">
      <c r="A240" s="95">
        <v>45063</v>
      </c>
      <c r="B240" s="96">
        <v>0.48706018518518518</v>
      </c>
      <c r="C240" s="2">
        <v>32.770000000000003</v>
      </c>
      <c r="D240" s="2">
        <v>3.31</v>
      </c>
      <c r="E240" s="2">
        <v>3.28</v>
      </c>
      <c r="F240" s="119">
        <v>-0.42</v>
      </c>
      <c r="G240" s="2">
        <v>324.61</v>
      </c>
      <c r="H240" s="2">
        <v>24.24</v>
      </c>
      <c r="I240" s="2">
        <v>42.2</v>
      </c>
      <c r="J240" s="2">
        <v>1.35</v>
      </c>
      <c r="K240" s="2">
        <v>5.7000000000000002E-2</v>
      </c>
      <c r="L240" s="97">
        <f t="shared" si="2"/>
        <v>39.965000000000003</v>
      </c>
    </row>
    <row r="241" spans="1:12" x14ac:dyDescent="0.3">
      <c r="A241" s="95">
        <v>45063</v>
      </c>
      <c r="B241" s="96">
        <v>0.48775462962962962</v>
      </c>
      <c r="C241" s="2">
        <v>32.700000000000003</v>
      </c>
      <c r="D241" s="2">
        <v>3.31</v>
      </c>
      <c r="E241" s="2">
        <v>3.28</v>
      </c>
      <c r="F241" s="119">
        <v>-0.44</v>
      </c>
      <c r="G241" s="2">
        <v>324.56</v>
      </c>
      <c r="H241" s="2">
        <v>24.24</v>
      </c>
      <c r="I241" s="2">
        <v>42.16</v>
      </c>
      <c r="J241" s="2">
        <v>1.35</v>
      </c>
      <c r="K241" s="2">
        <v>5.7000000000000002E-2</v>
      </c>
      <c r="L241" s="97">
        <f t="shared" ref="L241:L288" si="3">75-((0.107-K241)*700.7)</f>
        <v>39.965000000000003</v>
      </c>
    </row>
    <row r="242" spans="1:12" x14ac:dyDescent="0.3">
      <c r="A242" s="95">
        <v>45063</v>
      </c>
      <c r="B242" s="96">
        <v>0.48844907407407406</v>
      </c>
      <c r="C242" s="2">
        <v>32.700000000000003</v>
      </c>
      <c r="D242" s="2">
        <v>3.31</v>
      </c>
      <c r="E242" s="2">
        <v>3.28</v>
      </c>
      <c r="F242" s="119">
        <v>-0.46</v>
      </c>
      <c r="G242" s="2">
        <v>324.8</v>
      </c>
      <c r="H242" s="2">
        <v>24.24</v>
      </c>
      <c r="I242" s="2">
        <v>41.75</v>
      </c>
      <c r="J242" s="2">
        <v>1.35</v>
      </c>
      <c r="K242" s="2">
        <v>5.7000000000000002E-2</v>
      </c>
      <c r="L242" s="97">
        <f t="shared" si="3"/>
        <v>39.965000000000003</v>
      </c>
    </row>
    <row r="243" spans="1:12" x14ac:dyDescent="0.3">
      <c r="A243" s="95">
        <v>45063</v>
      </c>
      <c r="B243" s="96">
        <v>0.48914351851851851</v>
      </c>
      <c r="C243" s="2">
        <v>32.630000000000003</v>
      </c>
      <c r="D243" s="2">
        <v>3.31</v>
      </c>
      <c r="E243" s="2">
        <v>3.28</v>
      </c>
      <c r="F243" s="119">
        <v>-0.51</v>
      </c>
      <c r="G243" s="2">
        <v>324.64999999999998</v>
      </c>
      <c r="H243" s="2">
        <v>24.24</v>
      </c>
      <c r="I243" s="2">
        <v>41.47</v>
      </c>
      <c r="J243" s="2">
        <v>1.35</v>
      </c>
      <c r="K243" s="2">
        <v>5.7000000000000002E-2</v>
      </c>
      <c r="L243" s="97">
        <f t="shared" si="3"/>
        <v>39.965000000000003</v>
      </c>
    </row>
    <row r="244" spans="1:12" x14ac:dyDescent="0.3">
      <c r="A244" s="95">
        <v>45063</v>
      </c>
      <c r="B244" s="96">
        <v>0.48983796296296295</v>
      </c>
      <c r="C244" s="2">
        <v>32.67</v>
      </c>
      <c r="D244" s="2">
        <v>3.3</v>
      </c>
      <c r="E244" s="2">
        <v>3.28</v>
      </c>
      <c r="F244" s="119">
        <v>-0.54</v>
      </c>
      <c r="G244" s="2">
        <v>324.62</v>
      </c>
      <c r="H244" s="2">
        <v>24.24</v>
      </c>
      <c r="I244" s="2">
        <v>41.65</v>
      </c>
      <c r="J244" s="2">
        <v>1.35</v>
      </c>
      <c r="K244" s="2">
        <v>5.7000000000000002E-2</v>
      </c>
      <c r="L244" s="97">
        <f t="shared" si="3"/>
        <v>39.965000000000003</v>
      </c>
    </row>
    <row r="245" spans="1:12" x14ac:dyDescent="0.3">
      <c r="A245" s="95">
        <v>45063</v>
      </c>
      <c r="B245" s="96">
        <v>0.49053240740740739</v>
      </c>
      <c r="C245" s="2">
        <v>32.799999999999997</v>
      </c>
      <c r="D245" s="2">
        <v>3.3</v>
      </c>
      <c r="E245" s="2">
        <v>3.28</v>
      </c>
      <c r="F245" s="119">
        <v>-0.59</v>
      </c>
      <c r="G245" s="2">
        <v>324.61</v>
      </c>
      <c r="H245" s="2">
        <v>24.24</v>
      </c>
      <c r="I245" s="2">
        <v>41.31</v>
      </c>
      <c r="J245" s="2">
        <v>1.35</v>
      </c>
      <c r="K245" s="2">
        <v>5.7000000000000002E-2</v>
      </c>
      <c r="L245" s="97">
        <f t="shared" si="3"/>
        <v>39.965000000000003</v>
      </c>
    </row>
    <row r="246" spans="1:12" x14ac:dyDescent="0.3">
      <c r="A246" s="95">
        <v>45063</v>
      </c>
      <c r="B246" s="96">
        <v>0.49122685185185189</v>
      </c>
      <c r="C246" s="2">
        <v>32.67</v>
      </c>
      <c r="D246" s="2">
        <v>3.31</v>
      </c>
      <c r="E246" s="2">
        <v>3.28</v>
      </c>
      <c r="F246" s="119">
        <v>-0.62</v>
      </c>
      <c r="G246" s="2">
        <v>324.58</v>
      </c>
      <c r="H246" s="2">
        <v>24.24</v>
      </c>
      <c r="I246" s="2">
        <v>40.78</v>
      </c>
      <c r="J246" s="2">
        <v>1.35</v>
      </c>
      <c r="K246" s="2">
        <v>5.7000000000000002E-2</v>
      </c>
      <c r="L246" s="97">
        <f t="shared" si="3"/>
        <v>39.965000000000003</v>
      </c>
    </row>
    <row r="247" spans="1:12" x14ac:dyDescent="0.3">
      <c r="A247" s="95">
        <v>45063</v>
      </c>
      <c r="B247" s="96">
        <v>0.49192129629629627</v>
      </c>
      <c r="C247" s="2">
        <v>32.909999999999997</v>
      </c>
      <c r="D247" s="2">
        <v>3.31</v>
      </c>
      <c r="E247" s="2">
        <v>3.28</v>
      </c>
      <c r="F247" s="119">
        <v>-0.7</v>
      </c>
      <c r="G247" s="2">
        <v>324.52</v>
      </c>
      <c r="H247" s="2">
        <v>24.24</v>
      </c>
      <c r="I247" s="2">
        <v>40.39</v>
      </c>
      <c r="J247" s="2">
        <v>1.35</v>
      </c>
      <c r="K247" s="2">
        <v>5.7000000000000002E-2</v>
      </c>
      <c r="L247" s="97">
        <f t="shared" si="3"/>
        <v>39.965000000000003</v>
      </c>
    </row>
    <row r="248" spans="1:12" x14ac:dyDescent="0.3">
      <c r="A248" s="95">
        <v>45063</v>
      </c>
      <c r="B248" s="96">
        <v>0.49261574074074077</v>
      </c>
      <c r="C248" s="2">
        <v>32.94</v>
      </c>
      <c r="D248" s="2">
        <v>3.31</v>
      </c>
      <c r="E248" s="2">
        <v>3.28</v>
      </c>
      <c r="F248" s="119">
        <v>-0.72</v>
      </c>
      <c r="G248" s="2">
        <v>324.5</v>
      </c>
      <c r="H248" s="2">
        <v>24.24</v>
      </c>
      <c r="I248" s="2">
        <v>40.61</v>
      </c>
      <c r="J248" s="2">
        <v>1.35</v>
      </c>
      <c r="K248" s="2">
        <v>5.7000000000000002E-2</v>
      </c>
      <c r="L248" s="97">
        <f t="shared" si="3"/>
        <v>39.965000000000003</v>
      </c>
    </row>
    <row r="249" spans="1:12" x14ac:dyDescent="0.3">
      <c r="A249" s="95">
        <v>45063</v>
      </c>
      <c r="B249" s="96">
        <v>0.49331018518518516</v>
      </c>
      <c r="C249" s="2">
        <v>33</v>
      </c>
      <c r="D249" s="2">
        <v>3.31</v>
      </c>
      <c r="E249" s="2">
        <v>3.28</v>
      </c>
      <c r="F249" s="119">
        <v>-0.8</v>
      </c>
      <c r="G249" s="2">
        <v>325</v>
      </c>
      <c r="H249" s="2">
        <v>24.24</v>
      </c>
      <c r="I249" s="2">
        <v>40.799999999999997</v>
      </c>
      <c r="J249" s="2">
        <v>1.35</v>
      </c>
      <c r="K249" s="2">
        <v>5.7000000000000002E-2</v>
      </c>
      <c r="L249" s="97">
        <f t="shared" si="3"/>
        <v>39.965000000000003</v>
      </c>
    </row>
    <row r="250" spans="1:12" x14ac:dyDescent="0.3">
      <c r="A250" s="95">
        <v>45063</v>
      </c>
      <c r="B250" s="96">
        <v>0.49400462962962965</v>
      </c>
      <c r="C250" s="2">
        <v>33.01</v>
      </c>
      <c r="D250" s="2">
        <v>3.31</v>
      </c>
      <c r="E250" s="2">
        <v>3.28</v>
      </c>
      <c r="F250" s="119">
        <v>-0.87</v>
      </c>
      <c r="G250" s="2">
        <v>324.68</v>
      </c>
      <c r="H250" s="2">
        <v>24.24</v>
      </c>
      <c r="I250" s="2">
        <v>41.14</v>
      </c>
      <c r="J250" s="2">
        <v>1.35</v>
      </c>
      <c r="K250" s="2">
        <v>5.7000000000000002E-2</v>
      </c>
      <c r="L250" s="97">
        <f t="shared" si="3"/>
        <v>39.965000000000003</v>
      </c>
    </row>
    <row r="251" spans="1:12" x14ac:dyDescent="0.3">
      <c r="A251" s="95">
        <v>45063</v>
      </c>
      <c r="B251" s="96">
        <v>0.49469907407407404</v>
      </c>
      <c r="C251" s="2">
        <v>33</v>
      </c>
      <c r="D251" s="2">
        <v>3.31</v>
      </c>
      <c r="E251" s="2">
        <v>3.28</v>
      </c>
      <c r="F251" s="119">
        <v>-0.91</v>
      </c>
      <c r="G251" s="2">
        <v>324.64999999999998</v>
      </c>
      <c r="H251" s="2">
        <v>24.24</v>
      </c>
      <c r="I251" s="2">
        <v>41.31</v>
      </c>
      <c r="J251" s="2">
        <v>1.35</v>
      </c>
      <c r="K251" s="2">
        <v>5.7000000000000002E-2</v>
      </c>
      <c r="L251" s="97">
        <f t="shared" si="3"/>
        <v>39.965000000000003</v>
      </c>
    </row>
    <row r="252" spans="1:12" x14ac:dyDescent="0.3">
      <c r="A252" s="95">
        <v>45063</v>
      </c>
      <c r="B252" s="96">
        <v>0.49539351851851854</v>
      </c>
      <c r="C252" s="2">
        <v>33.29</v>
      </c>
      <c r="D252" s="2">
        <v>3.31</v>
      </c>
      <c r="E252" s="2">
        <v>3.28</v>
      </c>
      <c r="F252" s="119">
        <v>-0.95</v>
      </c>
      <c r="G252" s="2">
        <v>324.63</v>
      </c>
      <c r="H252" s="2">
        <v>24.24</v>
      </c>
      <c r="I252" s="2">
        <v>41.19</v>
      </c>
      <c r="J252" s="2">
        <v>1.35</v>
      </c>
      <c r="K252" s="2">
        <v>5.7000000000000002E-2</v>
      </c>
      <c r="L252" s="97">
        <f t="shared" si="3"/>
        <v>39.965000000000003</v>
      </c>
    </row>
    <row r="253" spans="1:12" x14ac:dyDescent="0.3">
      <c r="A253" s="95">
        <v>45063</v>
      </c>
      <c r="B253" s="96">
        <v>0.49608796296296293</v>
      </c>
      <c r="C253" s="2">
        <v>33.409999999999997</v>
      </c>
      <c r="D253" s="2">
        <v>3.31</v>
      </c>
      <c r="E253" s="2">
        <v>3.28</v>
      </c>
      <c r="F253" s="119">
        <v>-0.96</v>
      </c>
      <c r="G253" s="2">
        <v>324.62</v>
      </c>
      <c r="H253" s="2">
        <v>24.24</v>
      </c>
      <c r="I253" s="2">
        <v>40.98</v>
      </c>
      <c r="J253" s="2">
        <v>1.35</v>
      </c>
      <c r="K253" s="2">
        <v>5.8000000000000003E-2</v>
      </c>
      <c r="L253" s="97">
        <f t="shared" si="3"/>
        <v>40.665700000000001</v>
      </c>
    </row>
    <row r="254" spans="1:12" x14ac:dyDescent="0.3">
      <c r="A254" s="95">
        <v>45063</v>
      </c>
      <c r="B254" s="96">
        <v>0.49678240740740742</v>
      </c>
      <c r="C254" s="2">
        <v>33.630000000000003</v>
      </c>
      <c r="D254" s="2">
        <v>3.31</v>
      </c>
      <c r="E254" s="2">
        <v>3.28</v>
      </c>
      <c r="F254" s="119">
        <v>-0.97</v>
      </c>
      <c r="G254" s="2">
        <v>324.60000000000002</v>
      </c>
      <c r="H254" s="2">
        <v>24.24</v>
      </c>
      <c r="I254" s="2">
        <v>41.34</v>
      </c>
      <c r="J254" s="2">
        <v>1.35</v>
      </c>
      <c r="K254" s="2">
        <v>5.8000000000000003E-2</v>
      </c>
      <c r="L254" s="97">
        <f t="shared" si="3"/>
        <v>40.665700000000001</v>
      </c>
    </row>
    <row r="255" spans="1:12" x14ac:dyDescent="0.3">
      <c r="A255" s="95">
        <v>45063</v>
      </c>
      <c r="B255" s="96">
        <v>0.49747685185185181</v>
      </c>
      <c r="C255" s="2">
        <v>33.79</v>
      </c>
      <c r="D255" s="2">
        <v>3.31</v>
      </c>
      <c r="E255" s="2">
        <v>3.28</v>
      </c>
      <c r="F255" s="119">
        <v>-1.01</v>
      </c>
      <c r="G255" s="2">
        <v>324.60000000000002</v>
      </c>
      <c r="H255" s="2">
        <v>24.24</v>
      </c>
      <c r="I255" s="2">
        <v>41.91</v>
      </c>
      <c r="J255" s="2">
        <v>1.35</v>
      </c>
      <c r="K255" s="2">
        <v>5.8000000000000003E-2</v>
      </c>
      <c r="L255" s="97">
        <f t="shared" si="3"/>
        <v>40.665700000000001</v>
      </c>
    </row>
    <row r="256" spans="1:12" x14ac:dyDescent="0.3">
      <c r="A256" s="95">
        <v>45063</v>
      </c>
      <c r="B256" s="96">
        <v>0.49817129629629631</v>
      </c>
      <c r="C256" s="2">
        <v>33.869999999999997</v>
      </c>
      <c r="D256" s="2">
        <v>3.31</v>
      </c>
      <c r="E256" s="2">
        <v>3.28</v>
      </c>
      <c r="F256" s="119">
        <v>-1.01</v>
      </c>
      <c r="G256" s="2">
        <v>324.56</v>
      </c>
      <c r="H256" s="2">
        <v>24.23</v>
      </c>
      <c r="I256" s="2">
        <v>42.09</v>
      </c>
      <c r="J256" s="2">
        <v>1.35</v>
      </c>
      <c r="K256" s="2">
        <v>5.8000000000000003E-2</v>
      </c>
      <c r="L256" s="97">
        <f t="shared" si="3"/>
        <v>40.665700000000001</v>
      </c>
    </row>
    <row r="257" spans="1:12" x14ac:dyDescent="0.3">
      <c r="A257" s="95">
        <v>45063</v>
      </c>
      <c r="B257" s="96">
        <v>0.49886574074074069</v>
      </c>
      <c r="C257" s="2">
        <v>33.93</v>
      </c>
      <c r="D257" s="2">
        <v>3.31</v>
      </c>
      <c r="E257" s="2">
        <v>3.28</v>
      </c>
      <c r="F257" s="119">
        <v>-1.01</v>
      </c>
      <c r="G257" s="2">
        <v>324.75</v>
      </c>
      <c r="H257" s="2">
        <v>24.23</v>
      </c>
      <c r="I257" s="2">
        <v>42.16</v>
      </c>
      <c r="J257" s="2">
        <v>1.35</v>
      </c>
      <c r="K257" s="2">
        <v>5.8000000000000003E-2</v>
      </c>
      <c r="L257" s="97">
        <f t="shared" si="3"/>
        <v>40.665700000000001</v>
      </c>
    </row>
    <row r="258" spans="1:12" x14ac:dyDescent="0.3">
      <c r="A258" s="95">
        <v>45063</v>
      </c>
      <c r="B258" s="96">
        <v>0.49956018518518519</v>
      </c>
      <c r="C258" s="2">
        <v>34.18</v>
      </c>
      <c r="D258" s="2">
        <v>3.31</v>
      </c>
      <c r="E258" s="2">
        <v>3.28</v>
      </c>
      <c r="F258" s="119">
        <v>-1</v>
      </c>
      <c r="G258" s="2">
        <v>324.63</v>
      </c>
      <c r="H258" s="2">
        <v>24.23</v>
      </c>
      <c r="I258" s="2">
        <v>42.53</v>
      </c>
      <c r="J258" s="2">
        <v>1.35</v>
      </c>
      <c r="K258" s="2">
        <v>5.8999999999999997E-2</v>
      </c>
      <c r="L258" s="97">
        <f t="shared" si="3"/>
        <v>41.366399999999999</v>
      </c>
    </row>
    <row r="259" spans="1:12" x14ac:dyDescent="0.3">
      <c r="A259" s="95">
        <v>45063</v>
      </c>
      <c r="B259" s="96">
        <v>0.50025462962962963</v>
      </c>
      <c r="C259" s="2">
        <v>34.229999999999997</v>
      </c>
      <c r="D259" s="2">
        <v>3.31</v>
      </c>
      <c r="E259" s="2">
        <v>3.28</v>
      </c>
      <c r="F259" s="119">
        <v>-1</v>
      </c>
      <c r="G259" s="2">
        <v>324.62</v>
      </c>
      <c r="H259" s="2">
        <v>24.2</v>
      </c>
      <c r="I259" s="2">
        <v>42.59</v>
      </c>
      <c r="J259" s="2">
        <v>1.35</v>
      </c>
      <c r="K259" s="2">
        <v>5.8999999999999997E-2</v>
      </c>
      <c r="L259" s="97">
        <f t="shared" si="3"/>
        <v>41.366399999999999</v>
      </c>
    </row>
    <row r="260" spans="1:12" x14ac:dyDescent="0.3">
      <c r="A260" s="95">
        <v>45063</v>
      </c>
      <c r="B260" s="96">
        <v>0.50094907407407407</v>
      </c>
      <c r="C260" s="2">
        <v>34.590000000000003</v>
      </c>
      <c r="D260" s="2">
        <v>3.31</v>
      </c>
      <c r="E260" s="2">
        <v>3.28</v>
      </c>
      <c r="F260" s="119">
        <v>-1</v>
      </c>
      <c r="G260" s="2">
        <v>324.64</v>
      </c>
      <c r="H260" s="2">
        <v>24.16</v>
      </c>
      <c r="I260" s="2">
        <v>42.58</v>
      </c>
      <c r="J260" s="2">
        <v>1.35</v>
      </c>
      <c r="K260" s="2">
        <v>5.8999999999999997E-2</v>
      </c>
      <c r="L260" s="97">
        <f t="shared" si="3"/>
        <v>41.366399999999999</v>
      </c>
    </row>
    <row r="261" spans="1:12" x14ac:dyDescent="0.3">
      <c r="A261" s="95">
        <v>45063</v>
      </c>
      <c r="B261" s="96">
        <v>0.50164351851851852</v>
      </c>
      <c r="C261" s="2">
        <v>34.64</v>
      </c>
      <c r="D261" s="2">
        <v>3.31</v>
      </c>
      <c r="E261" s="2">
        <v>3.28</v>
      </c>
      <c r="F261" s="119">
        <v>-0.98</v>
      </c>
      <c r="G261" s="2">
        <v>324.60000000000002</v>
      </c>
      <c r="H261" s="2">
        <v>24.16</v>
      </c>
      <c r="I261" s="2">
        <v>42.59</v>
      </c>
      <c r="J261" s="2">
        <v>1.35</v>
      </c>
      <c r="K261" s="2">
        <v>5.8999999999999997E-2</v>
      </c>
      <c r="L261" s="97">
        <f t="shared" si="3"/>
        <v>41.366399999999999</v>
      </c>
    </row>
    <row r="262" spans="1:12" x14ac:dyDescent="0.3">
      <c r="A262" s="95">
        <v>45063</v>
      </c>
      <c r="B262" s="96">
        <v>0.50233796296296296</v>
      </c>
      <c r="C262" s="2">
        <v>34.85</v>
      </c>
      <c r="D262" s="2">
        <v>3.31</v>
      </c>
      <c r="E262" s="2">
        <v>3.28</v>
      </c>
      <c r="F262" s="119">
        <v>-1</v>
      </c>
      <c r="G262" s="2">
        <v>324.61</v>
      </c>
      <c r="H262" s="2">
        <v>24.17</v>
      </c>
      <c r="I262" s="2">
        <v>43.14</v>
      </c>
      <c r="J262" s="2">
        <v>1.35</v>
      </c>
      <c r="K262" s="2">
        <v>0.06</v>
      </c>
      <c r="L262" s="97">
        <f t="shared" si="3"/>
        <v>42.067099999999996</v>
      </c>
    </row>
    <row r="263" spans="1:12" x14ac:dyDescent="0.3">
      <c r="A263" s="95">
        <v>45063</v>
      </c>
      <c r="B263" s="96">
        <v>0.5030324074074074</v>
      </c>
      <c r="C263" s="2">
        <v>34.869999999999997</v>
      </c>
      <c r="D263" s="2">
        <v>3.31</v>
      </c>
      <c r="E263" s="2">
        <v>3.28</v>
      </c>
      <c r="F263" s="119">
        <v>-1</v>
      </c>
      <c r="G263" s="2">
        <v>324.55</v>
      </c>
      <c r="H263" s="2">
        <v>24.14</v>
      </c>
      <c r="I263" s="2">
        <v>43.32</v>
      </c>
      <c r="J263" s="2">
        <v>1.35</v>
      </c>
      <c r="K263" s="2">
        <v>0.06</v>
      </c>
      <c r="L263" s="97">
        <f t="shared" si="3"/>
        <v>42.067099999999996</v>
      </c>
    </row>
    <row r="264" spans="1:12" x14ac:dyDescent="0.3">
      <c r="A264" s="95">
        <v>45063</v>
      </c>
      <c r="B264" s="96">
        <v>0.50372685185185184</v>
      </c>
      <c r="C264" s="2">
        <v>34.96</v>
      </c>
      <c r="D264" s="2">
        <v>3.31</v>
      </c>
      <c r="E264" s="2">
        <v>3.28</v>
      </c>
      <c r="F264" s="119">
        <v>-0.98</v>
      </c>
      <c r="G264" s="2">
        <v>324.77999999999997</v>
      </c>
      <c r="H264" s="2">
        <v>24.12</v>
      </c>
      <c r="I264" s="2">
        <v>43.31</v>
      </c>
      <c r="J264" s="2">
        <v>1.35</v>
      </c>
      <c r="K264" s="2">
        <v>0.06</v>
      </c>
      <c r="L264" s="97">
        <f t="shared" si="3"/>
        <v>42.067099999999996</v>
      </c>
    </row>
    <row r="265" spans="1:12" x14ac:dyDescent="0.3">
      <c r="A265" s="95">
        <v>45063</v>
      </c>
      <c r="B265" s="96">
        <v>0.50442129629629628</v>
      </c>
      <c r="C265" s="2">
        <v>35.25</v>
      </c>
      <c r="D265" s="2">
        <v>3.31</v>
      </c>
      <c r="E265" s="2">
        <v>3.28</v>
      </c>
      <c r="F265" s="119">
        <v>-0.96</v>
      </c>
      <c r="G265" s="2">
        <v>324.64</v>
      </c>
      <c r="H265" s="2">
        <v>24.15</v>
      </c>
      <c r="I265" s="2">
        <v>43.77</v>
      </c>
      <c r="J265" s="2">
        <v>1.35</v>
      </c>
      <c r="K265" s="2">
        <v>0.06</v>
      </c>
      <c r="L265" s="97">
        <f t="shared" si="3"/>
        <v>42.067099999999996</v>
      </c>
    </row>
    <row r="266" spans="1:12" x14ac:dyDescent="0.3">
      <c r="A266" s="95">
        <v>45063</v>
      </c>
      <c r="B266" s="96">
        <v>0.50511574074074073</v>
      </c>
      <c r="C266" s="2">
        <v>35.42</v>
      </c>
      <c r="D266" s="2">
        <v>3.31</v>
      </c>
      <c r="E266" s="2">
        <v>3.28</v>
      </c>
      <c r="F266" s="119">
        <v>-0.95</v>
      </c>
      <c r="G266" s="2">
        <v>324.61</v>
      </c>
      <c r="H266" s="2">
        <v>24.13</v>
      </c>
      <c r="I266" s="2">
        <v>43.65</v>
      </c>
      <c r="J266" s="2">
        <v>1.35</v>
      </c>
      <c r="K266" s="2">
        <v>0.06</v>
      </c>
      <c r="L266" s="97">
        <f t="shared" si="3"/>
        <v>42.067099999999996</v>
      </c>
    </row>
    <row r="267" spans="1:12" x14ac:dyDescent="0.3">
      <c r="A267" s="95">
        <v>45063</v>
      </c>
      <c r="B267" s="96">
        <v>0.50581018518518517</v>
      </c>
      <c r="C267" s="2">
        <v>35.42</v>
      </c>
      <c r="D267" s="2">
        <v>3.31</v>
      </c>
      <c r="E267" s="2">
        <v>3.28</v>
      </c>
      <c r="F267" s="119">
        <v>-0.93</v>
      </c>
      <c r="G267" s="2">
        <v>324.61</v>
      </c>
      <c r="H267" s="2">
        <v>24.12</v>
      </c>
      <c r="I267" s="2">
        <v>43.5</v>
      </c>
      <c r="J267" s="2">
        <v>1.35</v>
      </c>
      <c r="K267" s="2">
        <v>0.06</v>
      </c>
      <c r="L267" s="97">
        <f t="shared" si="3"/>
        <v>42.067099999999996</v>
      </c>
    </row>
    <row r="268" spans="1:12" x14ac:dyDescent="0.3">
      <c r="A268" s="95">
        <v>45063</v>
      </c>
      <c r="B268" s="96">
        <v>0.50650462962962961</v>
      </c>
      <c r="C268" s="2">
        <v>35.49</v>
      </c>
      <c r="D268" s="2">
        <v>3.31</v>
      </c>
      <c r="E268" s="2">
        <v>3.28</v>
      </c>
      <c r="F268" s="119">
        <v>-0.94</v>
      </c>
      <c r="G268" s="2">
        <v>324.60000000000002</v>
      </c>
      <c r="H268" s="2">
        <v>24.12</v>
      </c>
      <c r="I268" s="2">
        <v>43.39</v>
      </c>
      <c r="J268" s="2">
        <v>1.35</v>
      </c>
      <c r="K268" s="2">
        <v>0.06</v>
      </c>
      <c r="L268" s="97">
        <f t="shared" si="3"/>
        <v>42.067099999999996</v>
      </c>
    </row>
    <row r="269" spans="1:12" x14ac:dyDescent="0.3">
      <c r="A269" s="95">
        <v>45063</v>
      </c>
      <c r="B269" s="96">
        <v>0.50719907407407405</v>
      </c>
      <c r="C269" s="2">
        <v>35.68</v>
      </c>
      <c r="D269" s="2">
        <v>3.31</v>
      </c>
      <c r="E269" s="2">
        <v>3.28</v>
      </c>
      <c r="F269" s="119">
        <v>-0.92</v>
      </c>
      <c r="G269" s="2">
        <v>324.58999999999997</v>
      </c>
      <c r="H269" s="2">
        <v>24.12</v>
      </c>
      <c r="I269" s="2">
        <v>43.28</v>
      </c>
      <c r="J269" s="2">
        <v>1.35</v>
      </c>
      <c r="K269" s="2">
        <v>6.0999999999999999E-2</v>
      </c>
      <c r="L269" s="97">
        <f t="shared" si="3"/>
        <v>42.767800000000001</v>
      </c>
    </row>
    <row r="270" spans="1:12" x14ac:dyDescent="0.3">
      <c r="A270" s="95">
        <v>45063</v>
      </c>
      <c r="B270" s="96">
        <v>0.50789351851851849</v>
      </c>
      <c r="C270" s="2">
        <v>35.950000000000003</v>
      </c>
      <c r="D270" s="2">
        <v>3.31</v>
      </c>
      <c r="E270" s="2">
        <v>3.28</v>
      </c>
      <c r="F270" s="119">
        <v>-0.91</v>
      </c>
      <c r="G270" s="2">
        <v>324.58</v>
      </c>
      <c r="H270" s="2">
        <v>24.12</v>
      </c>
      <c r="I270" s="2">
        <v>43.45</v>
      </c>
      <c r="J270" s="2">
        <v>1.35</v>
      </c>
      <c r="K270" s="2">
        <v>6.0999999999999999E-2</v>
      </c>
      <c r="L270" s="97">
        <f t="shared" si="3"/>
        <v>42.767800000000001</v>
      </c>
    </row>
    <row r="271" spans="1:12" x14ac:dyDescent="0.3">
      <c r="A271" s="95">
        <v>45063</v>
      </c>
      <c r="B271" s="96">
        <v>0.50858796296296294</v>
      </c>
      <c r="C271" s="2">
        <v>36.04</v>
      </c>
      <c r="D271" s="2">
        <v>3.31</v>
      </c>
      <c r="E271" s="2">
        <v>3.28</v>
      </c>
      <c r="F271" s="119">
        <v>-0.92</v>
      </c>
      <c r="G271" s="2">
        <v>324.74</v>
      </c>
      <c r="H271" s="2">
        <v>24.12</v>
      </c>
      <c r="I271" s="2">
        <v>43.94</v>
      </c>
      <c r="J271" s="2">
        <v>1.35</v>
      </c>
      <c r="K271" s="2">
        <v>6.0999999999999999E-2</v>
      </c>
      <c r="L271" s="97">
        <f t="shared" si="3"/>
        <v>42.767800000000001</v>
      </c>
    </row>
    <row r="272" spans="1:12" x14ac:dyDescent="0.3">
      <c r="A272" s="95">
        <v>45063</v>
      </c>
      <c r="B272" s="96">
        <v>0.50928240740740738</v>
      </c>
      <c r="C272" s="2">
        <v>36.1</v>
      </c>
      <c r="D272" s="2">
        <v>3.31</v>
      </c>
      <c r="E272" s="2">
        <v>3.28</v>
      </c>
      <c r="F272" s="119">
        <v>-0.92</v>
      </c>
      <c r="G272" s="2">
        <v>324.63</v>
      </c>
      <c r="H272" s="2">
        <v>24.13</v>
      </c>
      <c r="I272" s="2">
        <v>44.31</v>
      </c>
      <c r="J272" s="2">
        <v>1.35</v>
      </c>
      <c r="K272" s="2">
        <v>6.0999999999999999E-2</v>
      </c>
      <c r="L272" s="97">
        <f t="shared" si="3"/>
        <v>42.767800000000001</v>
      </c>
    </row>
    <row r="273" spans="1:13" x14ac:dyDescent="0.3">
      <c r="A273" s="95">
        <v>45063</v>
      </c>
      <c r="B273" s="96">
        <v>0.50997685185185182</v>
      </c>
      <c r="C273" s="2">
        <v>36.25</v>
      </c>
      <c r="D273" s="2">
        <v>3.31</v>
      </c>
      <c r="E273" s="2">
        <v>3.28</v>
      </c>
      <c r="F273" s="119">
        <v>-0.92</v>
      </c>
      <c r="G273" s="2">
        <v>324.63</v>
      </c>
      <c r="H273" s="2">
        <v>24.12</v>
      </c>
      <c r="I273" s="2">
        <v>44.54</v>
      </c>
      <c r="J273" s="2">
        <v>1.35</v>
      </c>
      <c r="K273" s="2">
        <v>6.0999999999999999E-2</v>
      </c>
      <c r="L273" s="97">
        <f t="shared" si="3"/>
        <v>42.767800000000001</v>
      </c>
    </row>
    <row r="274" spans="1:13" x14ac:dyDescent="0.3">
      <c r="A274" s="95">
        <v>45063</v>
      </c>
      <c r="B274" s="96">
        <v>0.51067129629629626</v>
      </c>
      <c r="C274" s="2">
        <v>36.43</v>
      </c>
      <c r="D274" s="2">
        <v>3.31</v>
      </c>
      <c r="E274" s="2">
        <v>3.28</v>
      </c>
      <c r="F274" s="119">
        <v>-0.92</v>
      </c>
      <c r="G274" s="2">
        <v>324.61</v>
      </c>
      <c r="H274" s="2">
        <v>24.12</v>
      </c>
      <c r="I274" s="2">
        <v>44.75</v>
      </c>
      <c r="J274" s="2">
        <v>1.35</v>
      </c>
      <c r="K274" s="2">
        <v>6.2E-2</v>
      </c>
      <c r="L274" s="97">
        <f t="shared" si="3"/>
        <v>43.468499999999999</v>
      </c>
    </row>
    <row r="275" spans="1:13" x14ac:dyDescent="0.3">
      <c r="A275" s="95">
        <v>45063</v>
      </c>
      <c r="B275" s="96">
        <v>0.5113657407407407</v>
      </c>
      <c r="C275" s="2">
        <v>36.58</v>
      </c>
      <c r="D275" s="2">
        <v>3.31</v>
      </c>
      <c r="E275" s="2">
        <v>3.28</v>
      </c>
      <c r="F275" s="119">
        <v>-0.93</v>
      </c>
      <c r="G275" s="2">
        <v>324.61</v>
      </c>
      <c r="H275" s="2">
        <v>24.14</v>
      </c>
      <c r="I275" s="2">
        <v>45.02</v>
      </c>
      <c r="J275" s="2">
        <v>1.35</v>
      </c>
      <c r="K275" s="2">
        <v>6.2E-2</v>
      </c>
      <c r="L275" s="97">
        <f t="shared" si="3"/>
        <v>43.468499999999999</v>
      </c>
    </row>
    <row r="276" spans="1:13" x14ac:dyDescent="0.3">
      <c r="A276" s="95">
        <v>45063</v>
      </c>
      <c r="B276" s="96">
        <v>0.51206018518518526</v>
      </c>
      <c r="C276" s="2">
        <v>36.590000000000003</v>
      </c>
      <c r="D276" s="2">
        <v>3.31</v>
      </c>
      <c r="E276" s="2">
        <v>3.28</v>
      </c>
      <c r="F276" s="119">
        <v>-0.93</v>
      </c>
      <c r="G276" s="2">
        <v>324.62</v>
      </c>
      <c r="H276" s="2">
        <v>24.19</v>
      </c>
      <c r="I276" s="2">
        <v>45.15</v>
      </c>
      <c r="J276" s="2">
        <v>1.35</v>
      </c>
      <c r="K276" s="2">
        <v>6.2E-2</v>
      </c>
      <c r="L276" s="97">
        <f t="shared" si="3"/>
        <v>43.468499999999999</v>
      </c>
    </row>
    <row r="277" spans="1:13" x14ac:dyDescent="0.3">
      <c r="A277" s="95">
        <v>45063</v>
      </c>
      <c r="B277" s="96">
        <v>0.51275462962962959</v>
      </c>
      <c r="C277" s="2">
        <v>36.6</v>
      </c>
      <c r="D277" s="2">
        <v>3.31</v>
      </c>
      <c r="E277" s="2">
        <v>3.28</v>
      </c>
      <c r="F277" s="119">
        <v>-0.93</v>
      </c>
      <c r="G277" s="2">
        <v>324.58999999999997</v>
      </c>
      <c r="H277" s="2">
        <v>24.18</v>
      </c>
      <c r="I277" s="2">
        <v>45.17</v>
      </c>
      <c r="J277" s="2">
        <v>1.35</v>
      </c>
      <c r="K277" s="2">
        <v>6.2E-2</v>
      </c>
      <c r="L277" s="97">
        <f t="shared" si="3"/>
        <v>43.468499999999999</v>
      </c>
    </row>
    <row r="278" spans="1:13" x14ac:dyDescent="0.3">
      <c r="A278" s="95">
        <v>45063</v>
      </c>
      <c r="B278" s="96">
        <v>0.51344907407407414</v>
      </c>
      <c r="C278" s="2">
        <v>36.76</v>
      </c>
      <c r="D278" s="2">
        <v>3.31</v>
      </c>
      <c r="E278" s="2">
        <v>3.28</v>
      </c>
      <c r="F278" s="119">
        <v>-0.94</v>
      </c>
      <c r="G278" s="2">
        <v>324.81</v>
      </c>
      <c r="H278" s="2">
        <v>24.17</v>
      </c>
      <c r="I278" s="2">
        <v>45.18</v>
      </c>
      <c r="J278" s="2">
        <v>1.35</v>
      </c>
      <c r="K278" s="2">
        <v>6.2E-2</v>
      </c>
      <c r="L278" s="97">
        <f t="shared" si="3"/>
        <v>43.468499999999999</v>
      </c>
    </row>
    <row r="279" spans="1:13" x14ac:dyDescent="0.3">
      <c r="A279" s="95">
        <v>45063</v>
      </c>
      <c r="B279" s="96">
        <v>0.51414351851851847</v>
      </c>
      <c r="C279" s="2">
        <v>36.979999999999997</v>
      </c>
      <c r="D279" s="2">
        <v>3.31</v>
      </c>
      <c r="E279" s="2">
        <v>3.28</v>
      </c>
      <c r="F279" s="119">
        <v>-0.94</v>
      </c>
      <c r="G279" s="2">
        <v>324.64</v>
      </c>
      <c r="H279" s="2">
        <v>24.16</v>
      </c>
      <c r="I279" s="2">
        <v>45.26</v>
      </c>
      <c r="J279" s="2">
        <v>1.35</v>
      </c>
      <c r="K279" s="2">
        <v>6.2E-2</v>
      </c>
      <c r="L279" s="97">
        <f t="shared" si="3"/>
        <v>43.468499999999999</v>
      </c>
    </row>
    <row r="280" spans="1:13" x14ac:dyDescent="0.3">
      <c r="A280" s="95">
        <v>45063</v>
      </c>
      <c r="B280" s="96">
        <v>0.51483796296296302</v>
      </c>
      <c r="C280" s="2">
        <v>37.200000000000003</v>
      </c>
      <c r="D280" s="2">
        <v>3.31</v>
      </c>
      <c r="E280" s="2">
        <v>3.28</v>
      </c>
      <c r="F280" s="119">
        <v>-0.95</v>
      </c>
      <c r="G280" s="2">
        <v>324.64</v>
      </c>
      <c r="H280" s="2">
        <v>24.16</v>
      </c>
      <c r="I280" s="2">
        <v>45.37</v>
      </c>
      <c r="J280" s="2">
        <v>1.35</v>
      </c>
      <c r="K280" s="2">
        <v>6.3E-2</v>
      </c>
      <c r="L280" s="97">
        <f t="shared" si="3"/>
        <v>44.169200000000004</v>
      </c>
    </row>
    <row r="281" spans="1:13" x14ac:dyDescent="0.3">
      <c r="A281" s="95">
        <v>45063</v>
      </c>
      <c r="B281" s="96">
        <v>0.51553240740740736</v>
      </c>
      <c r="C281" s="2">
        <v>37.22</v>
      </c>
      <c r="D281" s="2">
        <v>3.31</v>
      </c>
      <c r="E281" s="2">
        <v>3.28</v>
      </c>
      <c r="F281" s="119">
        <v>-0.92</v>
      </c>
      <c r="G281" s="2">
        <v>324.63</v>
      </c>
      <c r="H281" s="2">
        <v>24.17</v>
      </c>
      <c r="I281" s="2">
        <v>45.3</v>
      </c>
      <c r="J281" s="2">
        <v>1.35</v>
      </c>
      <c r="K281" s="2">
        <v>6.3E-2</v>
      </c>
      <c r="L281" s="97">
        <f t="shared" si="3"/>
        <v>44.169200000000004</v>
      </c>
    </row>
    <row r="282" spans="1:13" x14ac:dyDescent="0.3">
      <c r="A282" s="95">
        <v>45063</v>
      </c>
      <c r="B282" s="96">
        <v>0.51622685185185191</v>
      </c>
      <c r="C282" s="2">
        <v>37.43</v>
      </c>
      <c r="D282" s="2">
        <v>3.31</v>
      </c>
      <c r="E282" s="2">
        <v>3.28</v>
      </c>
      <c r="F282" s="119">
        <v>-0.95</v>
      </c>
      <c r="G282" s="2">
        <v>324.63</v>
      </c>
      <c r="H282" s="2">
        <v>24.19</v>
      </c>
      <c r="I282" s="2">
        <v>45.23</v>
      </c>
      <c r="J282" s="2">
        <v>1.35</v>
      </c>
      <c r="K282" s="2">
        <v>6.3E-2</v>
      </c>
      <c r="L282" s="97">
        <f t="shared" si="3"/>
        <v>44.169200000000004</v>
      </c>
    </row>
    <row r="283" spans="1:13" x14ac:dyDescent="0.3">
      <c r="A283" s="95">
        <v>45063</v>
      </c>
      <c r="B283" s="96">
        <v>0.51692129629629624</v>
      </c>
      <c r="C283" s="2">
        <v>37.520000000000003</v>
      </c>
      <c r="D283" s="2">
        <v>3.31</v>
      </c>
      <c r="E283" s="2">
        <v>3.28</v>
      </c>
      <c r="F283" s="119">
        <v>-0.95</v>
      </c>
      <c r="G283" s="2">
        <v>324.58999999999997</v>
      </c>
      <c r="H283" s="2">
        <v>24.17</v>
      </c>
      <c r="I283" s="2">
        <v>45.2</v>
      </c>
      <c r="J283" s="2">
        <v>1.35</v>
      </c>
      <c r="K283" s="2">
        <v>6.3E-2</v>
      </c>
      <c r="L283" s="97">
        <f t="shared" si="3"/>
        <v>44.169200000000004</v>
      </c>
    </row>
    <row r="284" spans="1:13" x14ac:dyDescent="0.3">
      <c r="A284" s="95">
        <v>45063</v>
      </c>
      <c r="B284" s="96">
        <v>0.51761574074074079</v>
      </c>
      <c r="C284" s="2">
        <v>37.54</v>
      </c>
      <c r="D284" s="2">
        <v>3.31</v>
      </c>
      <c r="E284" s="2">
        <v>3.28</v>
      </c>
      <c r="F284" s="119">
        <v>-0.97</v>
      </c>
      <c r="G284" s="2">
        <v>324.58</v>
      </c>
      <c r="H284" s="2">
        <v>24.19</v>
      </c>
      <c r="I284" s="2">
        <v>45.06</v>
      </c>
      <c r="J284" s="2">
        <v>1.35</v>
      </c>
      <c r="K284" s="2">
        <v>6.3E-2</v>
      </c>
      <c r="L284" s="97">
        <f t="shared" si="3"/>
        <v>44.169200000000004</v>
      </c>
    </row>
    <row r="285" spans="1:13" x14ac:dyDescent="0.3">
      <c r="A285" s="95">
        <v>45063</v>
      </c>
      <c r="B285" s="96">
        <v>0.51831018518518512</v>
      </c>
      <c r="C285" s="2">
        <v>37.81</v>
      </c>
      <c r="D285" s="2">
        <v>3.31</v>
      </c>
      <c r="E285" s="2">
        <v>3.28</v>
      </c>
      <c r="F285" s="119">
        <v>-0.99</v>
      </c>
      <c r="G285" s="2">
        <v>324.67</v>
      </c>
      <c r="H285" s="2">
        <v>24.2</v>
      </c>
      <c r="I285" s="2">
        <v>44.91</v>
      </c>
      <c r="J285" s="2">
        <v>1.35</v>
      </c>
      <c r="K285" s="2">
        <v>6.4000000000000001E-2</v>
      </c>
      <c r="L285" s="97">
        <f t="shared" si="3"/>
        <v>44.869900000000001</v>
      </c>
    </row>
    <row r="286" spans="1:13" x14ac:dyDescent="0.3">
      <c r="A286" s="95">
        <v>45063</v>
      </c>
      <c r="B286" s="96">
        <v>0.51900462962962968</v>
      </c>
      <c r="C286" s="2">
        <v>37.82</v>
      </c>
      <c r="D286" s="2">
        <v>3.31</v>
      </c>
      <c r="E286" s="2">
        <v>3.28</v>
      </c>
      <c r="F286" s="119">
        <v>-0.9</v>
      </c>
      <c r="G286" s="2">
        <v>324.63</v>
      </c>
      <c r="H286" s="2">
        <v>24.21</v>
      </c>
      <c r="I286" s="2">
        <v>44.98</v>
      </c>
      <c r="J286" s="2">
        <v>1.35</v>
      </c>
      <c r="K286" s="2">
        <v>6.4000000000000001E-2</v>
      </c>
      <c r="L286" s="97">
        <f t="shared" si="3"/>
        <v>44.869900000000001</v>
      </c>
    </row>
    <row r="287" spans="1:13" x14ac:dyDescent="0.3">
      <c r="A287" s="95">
        <v>45063</v>
      </c>
      <c r="B287" s="96">
        <v>0.51969907407407401</v>
      </c>
      <c r="C287" s="2">
        <v>37.93</v>
      </c>
      <c r="D287" s="2">
        <v>3.31</v>
      </c>
      <c r="E287" s="2">
        <v>3.28</v>
      </c>
      <c r="F287" s="119">
        <v>-0.96</v>
      </c>
      <c r="G287" s="2">
        <v>324.63</v>
      </c>
      <c r="H287" s="2">
        <v>24.23</v>
      </c>
      <c r="I287" s="2">
        <v>45.08</v>
      </c>
      <c r="J287" s="2">
        <v>1.35</v>
      </c>
      <c r="K287" s="2">
        <v>6.4000000000000001E-2</v>
      </c>
      <c r="L287" s="97">
        <f t="shared" si="3"/>
        <v>44.869900000000001</v>
      </c>
    </row>
    <row r="288" spans="1:13" x14ac:dyDescent="0.3">
      <c r="A288" s="95">
        <v>45063</v>
      </c>
      <c r="B288" s="96">
        <v>0.52039351851851856</v>
      </c>
      <c r="C288" s="2">
        <v>37.619999999999997</v>
      </c>
      <c r="D288" s="2">
        <v>3.31</v>
      </c>
      <c r="E288" s="2">
        <v>3.28</v>
      </c>
      <c r="F288" s="119">
        <v>23.94</v>
      </c>
      <c r="G288" s="2">
        <v>321.63</v>
      </c>
      <c r="H288" s="2">
        <v>24.24</v>
      </c>
      <c r="I288" s="2">
        <v>45.15</v>
      </c>
      <c r="J288" s="2">
        <v>1.35</v>
      </c>
      <c r="K288" s="2">
        <v>6.3E-2</v>
      </c>
      <c r="L288" s="97">
        <f t="shared" si="3"/>
        <v>44.169200000000004</v>
      </c>
      <c r="M288" s="2" t="s">
        <v>78</v>
      </c>
    </row>
    <row r="289" spans="1:12" x14ac:dyDescent="0.3">
      <c r="A289" s="95">
        <v>45063</v>
      </c>
      <c r="B289" s="96">
        <v>0.52108796296296289</v>
      </c>
      <c r="C289" s="2">
        <v>22.6</v>
      </c>
      <c r="D289" s="2">
        <v>3.31</v>
      </c>
      <c r="E289" s="2">
        <v>3.28</v>
      </c>
      <c r="F289" s="119">
        <v>-4.28</v>
      </c>
      <c r="G289" s="2">
        <v>131.46</v>
      </c>
      <c r="H289" s="2">
        <v>24.24</v>
      </c>
      <c r="I289" s="2">
        <v>45.43</v>
      </c>
      <c r="J289" s="2">
        <v>1.35</v>
      </c>
      <c r="K289" s="2">
        <v>4.2000000000000003E-2</v>
      </c>
      <c r="L289" s="97">
        <f t="shared" ref="L289:L299" si="4">25-((0.0498-K289)*502.03)</f>
        <v>21.084166000000003</v>
      </c>
    </row>
    <row r="290" spans="1:12" x14ac:dyDescent="0.3">
      <c r="A290" s="95">
        <v>45063</v>
      </c>
      <c r="B290" s="96">
        <v>0.52178240740740744</v>
      </c>
      <c r="C290" s="2">
        <v>7.73</v>
      </c>
      <c r="D290" s="2">
        <v>3.31</v>
      </c>
      <c r="E290" s="2">
        <v>3.28</v>
      </c>
      <c r="F290" s="119">
        <v>-1.01</v>
      </c>
      <c r="G290" s="2">
        <v>12.11</v>
      </c>
      <c r="H290" s="2">
        <v>24.24</v>
      </c>
      <c r="I290" s="2">
        <v>46.85</v>
      </c>
      <c r="J290" s="2">
        <v>1.35</v>
      </c>
      <c r="K290" s="2">
        <v>0.02</v>
      </c>
      <c r="L290" s="97">
        <f t="shared" si="4"/>
        <v>10.039506000000003</v>
      </c>
    </row>
    <row r="291" spans="1:12" x14ac:dyDescent="0.3">
      <c r="A291" s="95">
        <v>45063</v>
      </c>
      <c r="B291" s="96">
        <v>0.52247685185185189</v>
      </c>
      <c r="C291" s="2">
        <v>7.0000000000000007E-2</v>
      </c>
      <c r="D291" s="2">
        <v>3.31</v>
      </c>
      <c r="E291" s="2">
        <v>3.28</v>
      </c>
      <c r="F291" s="119">
        <v>-0.94</v>
      </c>
      <c r="G291" s="2">
        <v>12.25</v>
      </c>
      <c r="H291" s="2">
        <v>24.25</v>
      </c>
      <c r="I291" s="2">
        <v>48.34</v>
      </c>
      <c r="J291" s="2">
        <v>1.35</v>
      </c>
      <c r="K291" s="2">
        <v>8.0000000000000002E-3</v>
      </c>
      <c r="L291" s="97">
        <f t="shared" si="4"/>
        <v>4.0151460000000014</v>
      </c>
    </row>
    <row r="292" spans="1:12" x14ac:dyDescent="0.3">
      <c r="A292" s="95">
        <v>45063</v>
      </c>
      <c r="B292" s="96">
        <v>0.52317129629629633</v>
      </c>
      <c r="C292" s="2">
        <v>-3.82</v>
      </c>
      <c r="D292" s="2">
        <v>3.31</v>
      </c>
      <c r="E292" s="2">
        <v>3.29</v>
      </c>
      <c r="F292" s="119">
        <v>-0.91</v>
      </c>
      <c r="G292" s="2">
        <v>12.37</v>
      </c>
      <c r="H292" s="2">
        <v>24.25</v>
      </c>
      <c r="I292" s="2">
        <v>48</v>
      </c>
      <c r="J292" s="2">
        <v>1.35</v>
      </c>
      <c r="K292" s="2">
        <v>2E-3</v>
      </c>
      <c r="L292" s="97">
        <f t="shared" si="4"/>
        <v>1.0029660000000042</v>
      </c>
    </row>
    <row r="293" spans="1:12" x14ac:dyDescent="0.3">
      <c r="A293" s="95">
        <v>45063</v>
      </c>
      <c r="B293" s="96">
        <v>0.52386574074074077</v>
      </c>
      <c r="C293" s="2">
        <v>-5.8</v>
      </c>
      <c r="D293" s="2">
        <v>3.31</v>
      </c>
      <c r="E293" s="2">
        <v>3.28</v>
      </c>
      <c r="F293" s="119">
        <v>-0.89</v>
      </c>
      <c r="G293" s="2">
        <v>12.35</v>
      </c>
      <c r="H293" s="2">
        <v>24.25</v>
      </c>
      <c r="I293" s="2">
        <v>47.69</v>
      </c>
      <c r="J293" s="2">
        <v>1.35</v>
      </c>
      <c r="K293" s="2">
        <v>-1E-3</v>
      </c>
      <c r="L293" s="97">
        <f t="shared" si="4"/>
        <v>-0.50312399999999613</v>
      </c>
    </row>
    <row r="294" spans="1:12" x14ac:dyDescent="0.3">
      <c r="A294" s="95">
        <v>45063</v>
      </c>
      <c r="B294" s="96">
        <v>0.52456018518518521</v>
      </c>
      <c r="C294" s="2">
        <v>-6.86</v>
      </c>
      <c r="D294" s="2">
        <v>3.31</v>
      </c>
      <c r="E294" s="2">
        <v>3.28</v>
      </c>
      <c r="F294" s="119">
        <v>-0.89</v>
      </c>
      <c r="G294" s="2">
        <v>12.37</v>
      </c>
      <c r="H294" s="2">
        <v>24.25</v>
      </c>
      <c r="I294" s="2">
        <v>47.6</v>
      </c>
      <c r="J294" s="2">
        <v>1.35</v>
      </c>
      <c r="K294" s="2">
        <v>-3.0000000000000001E-3</v>
      </c>
      <c r="L294" s="97">
        <f t="shared" si="4"/>
        <v>-1.5071839999999987</v>
      </c>
    </row>
    <row r="295" spans="1:12" x14ac:dyDescent="0.3">
      <c r="A295" s="95">
        <v>45063</v>
      </c>
      <c r="B295" s="96">
        <v>0.52525462962962965</v>
      </c>
      <c r="C295" s="2">
        <v>-7.34</v>
      </c>
      <c r="D295" s="2">
        <v>3.29</v>
      </c>
      <c r="E295" s="2">
        <v>3.28</v>
      </c>
      <c r="F295" s="119">
        <v>-0.9</v>
      </c>
      <c r="G295" s="2">
        <v>12.35</v>
      </c>
      <c r="H295" s="2">
        <v>24.25</v>
      </c>
      <c r="I295" s="2">
        <v>47.6</v>
      </c>
      <c r="J295" s="2">
        <v>1.35</v>
      </c>
      <c r="K295" s="2">
        <v>-4.0000000000000001E-3</v>
      </c>
      <c r="L295" s="97">
        <f t="shared" si="4"/>
        <v>-2.0092140000000001</v>
      </c>
    </row>
    <row r="296" spans="1:12" x14ac:dyDescent="0.3">
      <c r="A296" s="95">
        <v>45063</v>
      </c>
      <c r="B296" s="96">
        <v>0.5259490740740741</v>
      </c>
      <c r="C296" s="2">
        <v>-7.67</v>
      </c>
      <c r="D296" s="2">
        <v>2.61</v>
      </c>
      <c r="E296" s="2">
        <v>3.28</v>
      </c>
      <c r="F296" s="119">
        <v>-0.89</v>
      </c>
      <c r="G296" s="2">
        <v>12.34</v>
      </c>
      <c r="H296" s="2">
        <v>24.25</v>
      </c>
      <c r="I296" s="2">
        <v>47.57</v>
      </c>
      <c r="J296" s="2">
        <v>1.35</v>
      </c>
      <c r="K296" s="2">
        <v>-5.0000000000000001E-3</v>
      </c>
      <c r="L296" s="97">
        <f t="shared" si="4"/>
        <v>-2.5112439999999943</v>
      </c>
    </row>
    <row r="297" spans="1:12" x14ac:dyDescent="0.3">
      <c r="A297" s="95">
        <v>45063</v>
      </c>
      <c r="B297" s="96">
        <v>0.52664351851851854</v>
      </c>
      <c r="C297" s="2">
        <v>-7.61</v>
      </c>
      <c r="D297" s="2">
        <v>2.61</v>
      </c>
      <c r="E297" s="2">
        <v>3.28</v>
      </c>
      <c r="F297" s="119">
        <v>-0.89</v>
      </c>
      <c r="G297" s="2">
        <v>12.28</v>
      </c>
      <c r="H297" s="2">
        <v>24.25</v>
      </c>
      <c r="I297" s="2">
        <v>47.57</v>
      </c>
      <c r="J297" s="2">
        <v>1.35</v>
      </c>
      <c r="K297" s="2">
        <v>-4.0000000000000001E-3</v>
      </c>
      <c r="L297" s="97">
        <f t="shared" si="4"/>
        <v>-2.0092140000000001</v>
      </c>
    </row>
    <row r="298" spans="1:12" x14ac:dyDescent="0.3">
      <c r="A298" s="95">
        <v>45063</v>
      </c>
      <c r="B298" s="96">
        <v>0.52733796296296298</v>
      </c>
      <c r="C298" s="2">
        <v>-7.53</v>
      </c>
      <c r="D298" s="2">
        <v>2.61</v>
      </c>
      <c r="E298" s="2">
        <v>3.28</v>
      </c>
      <c r="F298" s="119">
        <v>-0.89</v>
      </c>
      <c r="G298" s="2">
        <v>12.45</v>
      </c>
      <c r="H298" s="2">
        <v>24.25</v>
      </c>
      <c r="I298" s="2">
        <v>47.55</v>
      </c>
      <c r="J298" s="2">
        <v>1.35</v>
      </c>
      <c r="K298" s="2">
        <v>-4.0000000000000001E-3</v>
      </c>
      <c r="L298" s="97">
        <f t="shared" si="4"/>
        <v>-2.0092140000000001</v>
      </c>
    </row>
    <row r="299" spans="1:12" x14ac:dyDescent="0.3">
      <c r="A299" s="95">
        <v>45063</v>
      </c>
      <c r="B299" s="96">
        <v>0.52803240740740742</v>
      </c>
      <c r="C299" s="2">
        <v>-7.57</v>
      </c>
      <c r="D299" s="2">
        <v>2.61</v>
      </c>
      <c r="E299" s="2">
        <v>3.28</v>
      </c>
      <c r="F299" s="119">
        <v>-0.89</v>
      </c>
      <c r="G299" s="2">
        <v>12.36</v>
      </c>
      <c r="H299" s="2">
        <v>24.24</v>
      </c>
      <c r="I299" s="2">
        <v>47.56</v>
      </c>
      <c r="J299" s="2">
        <v>1.35</v>
      </c>
      <c r="K299" s="2">
        <v>-4.0000000000000001E-3</v>
      </c>
      <c r="L299" s="97">
        <f t="shared" si="4"/>
        <v>-2.0092140000000001</v>
      </c>
    </row>
    <row r="300" spans="1:12" x14ac:dyDescent="0.3">
      <c r="F300" s="119"/>
    </row>
    <row r="301" spans="1:12" ht="30" customHeight="1" x14ac:dyDescent="0.3">
      <c r="A301" s="168" t="str">
        <f>A11</f>
        <v>Date</v>
      </c>
      <c r="B301" s="168"/>
      <c r="C301" s="120" t="str">
        <f>C11</f>
        <v>Conc. [PPM]</v>
      </c>
      <c r="D301" s="120" t="str">
        <f>D11</f>
        <v>Inlet Flow [LPM]</v>
      </c>
      <c r="E301" s="120" t="str">
        <f t="shared" ref="E301:L301" si="5">E11</f>
        <v>Exhaust Flow [LPM]</v>
      </c>
      <c r="F301" s="121" t="str">
        <f t="shared" si="5"/>
        <v>TA Low Flow [ml/min]</v>
      </c>
      <c r="G301" s="120" t="str">
        <f t="shared" si="5"/>
        <v>TA High Flow [ml/min]</v>
      </c>
      <c r="H301" s="120" t="str">
        <f t="shared" si="5"/>
        <v>Temperature [C]</v>
      </c>
      <c r="I301" s="120" t="str">
        <f t="shared" si="5"/>
        <v>Humidity [%]</v>
      </c>
      <c r="J301" s="120" t="str">
        <f t="shared" si="5"/>
        <v>DHS Carrier  [LPM]</v>
      </c>
      <c r="K301" s="120" t="str">
        <f t="shared" si="5"/>
        <v>IR Volt Out [AU]</v>
      </c>
      <c r="L301" s="120" t="str">
        <f t="shared" si="5"/>
        <v>Piecewise Conc. [PPM]</v>
      </c>
    </row>
    <row r="302" spans="1:12" x14ac:dyDescent="0.3">
      <c r="A302" s="169">
        <f>A12</f>
        <v>45063</v>
      </c>
      <c r="B302" s="168" t="s">
        <v>1</v>
      </c>
      <c r="C302" s="92">
        <f>AVERAGE(C48:C288)</f>
        <v>37.379917012448146</v>
      </c>
      <c r="D302" s="92">
        <f t="shared" ref="D302:K302" si="6">AVERAGE(D48:D288)</f>
        <v>3.3098340248962477</v>
      </c>
      <c r="E302" s="92">
        <f t="shared" si="6"/>
        <v>3.279999999999982</v>
      </c>
      <c r="F302" s="122">
        <f t="shared" si="6"/>
        <v>-0.53721991701244798</v>
      </c>
      <c r="G302" s="92">
        <f t="shared" si="6"/>
        <v>321.86074688796708</v>
      </c>
      <c r="H302" s="92">
        <f t="shared" si="6"/>
        <v>24.179751037344285</v>
      </c>
      <c r="I302" s="92">
        <f t="shared" si="6"/>
        <v>47.674937759336082</v>
      </c>
      <c r="J302" s="92">
        <f t="shared" si="6"/>
        <v>1.3500000000000016</v>
      </c>
      <c r="K302" s="92">
        <f t="shared" si="6"/>
        <v>6.296265560165977E-2</v>
      </c>
      <c r="L302" s="123">
        <f>AVERAGE(L48:L288)</f>
        <v>44.143032780083026</v>
      </c>
    </row>
    <row r="303" spans="1:12" x14ac:dyDescent="0.3">
      <c r="A303" s="168"/>
      <c r="B303" s="168" t="s">
        <v>79</v>
      </c>
      <c r="C303" s="92">
        <f t="shared" ref="C303:K303" si="7">STDEV(C48:C288)</f>
        <v>3.1111099294438902</v>
      </c>
      <c r="D303" s="92">
        <f t="shared" si="7"/>
        <v>1.2802359740991757E-3</v>
      </c>
      <c r="E303" s="92">
        <f t="shared" si="7"/>
        <v>1.7800537358848836E-14</v>
      </c>
      <c r="F303" s="122">
        <f t="shared" si="7"/>
        <v>1.6090551540997573</v>
      </c>
      <c r="G303" s="92">
        <f t="shared" si="7"/>
        <v>4.9235434671755884</v>
      </c>
      <c r="H303" s="92">
        <f t="shared" si="7"/>
        <v>5.8251790467498496E-2</v>
      </c>
      <c r="I303" s="92">
        <f t="shared" si="7"/>
        <v>4.2914863509367747</v>
      </c>
      <c r="J303" s="92">
        <f t="shared" si="7"/>
        <v>1.5575470188992732E-15</v>
      </c>
      <c r="K303" s="92">
        <f t="shared" si="7"/>
        <v>4.2044935785096552E-3</v>
      </c>
      <c r="L303" s="123">
        <f>STDEV(L48:L288)</f>
        <v>2.9460886504617139</v>
      </c>
    </row>
    <row r="305" spans="1:1" x14ac:dyDescent="0.3">
      <c r="A305" s="2" t="s">
        <v>186</v>
      </c>
    </row>
  </sheetData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4FB13D-0FAE-423F-89DB-C962FCC3072E}">
  <dimension ref="A1:L303"/>
  <sheetViews>
    <sheetView workbookViewId="0">
      <pane ySplit="11" topLeftCell="A290" activePane="bottomLeft" state="frozen"/>
      <selection pane="bottomLeft" activeCell="J304" sqref="J304"/>
    </sheetView>
  </sheetViews>
  <sheetFormatPr defaultColWidth="9.109375" defaultRowHeight="15.6" x14ac:dyDescent="0.3"/>
  <cols>
    <col min="1" max="1" width="10.6640625" style="2" bestFit="1" customWidth="1"/>
    <col min="2" max="2" width="10.6640625" style="2" customWidth="1"/>
    <col min="3" max="5" width="12.6640625" style="2" customWidth="1"/>
    <col min="6" max="6" width="10.6640625" style="2" customWidth="1"/>
    <col min="7" max="16384" width="9.109375" style="2"/>
  </cols>
  <sheetData>
    <row r="1" spans="1:6" x14ac:dyDescent="0.3">
      <c r="A1" s="2" t="s">
        <v>58</v>
      </c>
    </row>
    <row r="2" spans="1:6" x14ac:dyDescent="0.3">
      <c r="A2" s="2" t="s">
        <v>180</v>
      </c>
    </row>
    <row r="3" spans="1:6" x14ac:dyDescent="0.3">
      <c r="A3" s="2" t="s">
        <v>192</v>
      </c>
      <c r="D3" s="2" t="s">
        <v>193</v>
      </c>
    </row>
    <row r="4" spans="1:6" x14ac:dyDescent="0.3">
      <c r="A4" s="2" t="s">
        <v>62</v>
      </c>
    </row>
    <row r="5" spans="1:6" x14ac:dyDescent="0.3">
      <c r="A5" s="2" t="s">
        <v>63</v>
      </c>
    </row>
    <row r="6" spans="1:6" x14ac:dyDescent="0.3">
      <c r="A6" s="2" t="s">
        <v>123</v>
      </c>
    </row>
    <row r="8" spans="1:6" x14ac:dyDescent="0.3">
      <c r="A8" s="2" t="s">
        <v>187</v>
      </c>
    </row>
    <row r="9" spans="1:6" x14ac:dyDescent="0.3">
      <c r="A9" s="2" t="s">
        <v>184</v>
      </c>
    </row>
    <row r="10" spans="1:6" x14ac:dyDescent="0.3">
      <c r="A10" s="2" t="s">
        <v>194</v>
      </c>
    </row>
    <row r="11" spans="1:6" ht="30" customHeight="1" x14ac:dyDescent="0.3">
      <c r="A11" s="2" t="s">
        <v>0</v>
      </c>
      <c r="B11" s="2" t="s">
        <v>67</v>
      </c>
      <c r="C11" s="94" t="s">
        <v>70</v>
      </c>
      <c r="D11" s="94" t="s">
        <v>69</v>
      </c>
      <c r="E11" s="94" t="s">
        <v>73</v>
      </c>
      <c r="F11" s="94" t="s">
        <v>74</v>
      </c>
    </row>
    <row r="12" spans="1:6" x14ac:dyDescent="0.3">
      <c r="A12" s="95">
        <v>45063</v>
      </c>
      <c r="B12" s="96">
        <v>0.32872685185185185</v>
      </c>
      <c r="C12" s="2">
        <v>3.25</v>
      </c>
      <c r="D12" s="2">
        <v>3.72</v>
      </c>
      <c r="E12" s="2">
        <v>23.95</v>
      </c>
      <c r="F12" s="2">
        <v>41.93</v>
      </c>
    </row>
    <row r="13" spans="1:6" x14ac:dyDescent="0.3">
      <c r="A13" s="95">
        <v>45063</v>
      </c>
      <c r="B13" s="96">
        <v>0.3294212962962963</v>
      </c>
      <c r="C13" s="2">
        <v>3.25</v>
      </c>
      <c r="D13" s="2">
        <v>3.72</v>
      </c>
      <c r="E13" s="2">
        <v>23.95</v>
      </c>
      <c r="F13" s="2">
        <v>41.92</v>
      </c>
    </row>
    <row r="14" spans="1:6" x14ac:dyDescent="0.3">
      <c r="A14" s="95">
        <v>45063</v>
      </c>
      <c r="B14" s="96">
        <v>0.33011574074074074</v>
      </c>
      <c r="C14" s="2">
        <v>3.25</v>
      </c>
      <c r="D14" s="2">
        <v>3.72</v>
      </c>
      <c r="E14" s="2">
        <v>23.96</v>
      </c>
      <c r="F14" s="2">
        <v>41.92</v>
      </c>
    </row>
    <row r="15" spans="1:6" x14ac:dyDescent="0.3">
      <c r="A15" s="95">
        <v>45063</v>
      </c>
      <c r="B15" s="96">
        <v>0.33081018518518518</v>
      </c>
      <c r="C15" s="2">
        <v>3.25</v>
      </c>
      <c r="D15" s="2">
        <v>3.72</v>
      </c>
      <c r="E15" s="2">
        <v>23.97</v>
      </c>
      <c r="F15" s="2">
        <v>41.89</v>
      </c>
    </row>
    <row r="16" spans="1:6" x14ac:dyDescent="0.3">
      <c r="A16" s="95">
        <v>45063</v>
      </c>
      <c r="B16" s="96">
        <v>0.33150462962962962</v>
      </c>
      <c r="C16" s="2">
        <v>3.25</v>
      </c>
      <c r="D16" s="2">
        <v>3.72</v>
      </c>
      <c r="E16" s="2">
        <v>23.97</v>
      </c>
      <c r="F16" s="2">
        <v>41.91</v>
      </c>
    </row>
    <row r="17" spans="1:6" x14ac:dyDescent="0.3">
      <c r="A17" s="95">
        <v>45063</v>
      </c>
      <c r="B17" s="96">
        <v>0.33219907407407406</v>
      </c>
      <c r="C17" s="2">
        <v>3.25</v>
      </c>
      <c r="D17" s="2">
        <v>3.72</v>
      </c>
      <c r="E17" s="2">
        <v>23.96</v>
      </c>
      <c r="F17" s="2">
        <v>41.92</v>
      </c>
    </row>
    <row r="18" spans="1:6" x14ac:dyDescent="0.3">
      <c r="A18" s="95">
        <v>45063</v>
      </c>
      <c r="B18" s="96">
        <v>0.33289351851851851</v>
      </c>
      <c r="C18" s="2">
        <v>3.25</v>
      </c>
      <c r="D18" s="2">
        <v>3.72</v>
      </c>
      <c r="E18" s="2">
        <v>24.02</v>
      </c>
      <c r="F18" s="2">
        <v>41.91</v>
      </c>
    </row>
    <row r="19" spans="1:6" x14ac:dyDescent="0.3">
      <c r="A19" s="95">
        <v>45063</v>
      </c>
      <c r="B19" s="96">
        <v>0.33358796296296295</v>
      </c>
      <c r="C19" s="2">
        <v>3.25</v>
      </c>
      <c r="D19" s="2">
        <v>3.72</v>
      </c>
      <c r="E19" s="2">
        <v>24.08</v>
      </c>
      <c r="F19" s="2">
        <v>41.79</v>
      </c>
    </row>
    <row r="20" spans="1:6" x14ac:dyDescent="0.3">
      <c r="A20" s="95">
        <v>45063</v>
      </c>
      <c r="B20" s="96">
        <v>0.33428240740740739</v>
      </c>
      <c r="C20" s="2">
        <v>3.25</v>
      </c>
      <c r="D20" s="2">
        <v>3.72</v>
      </c>
      <c r="E20" s="2">
        <v>24.12</v>
      </c>
      <c r="F20" s="2">
        <v>41.79</v>
      </c>
    </row>
    <row r="21" spans="1:6" x14ac:dyDescent="0.3">
      <c r="A21" s="95">
        <v>45063</v>
      </c>
      <c r="B21" s="96">
        <v>0.33497685185185189</v>
      </c>
      <c r="C21" s="2">
        <v>3.25</v>
      </c>
      <c r="D21" s="2">
        <v>3.72</v>
      </c>
      <c r="E21" s="2">
        <v>24.13</v>
      </c>
      <c r="F21" s="2">
        <v>41.77</v>
      </c>
    </row>
    <row r="22" spans="1:6" x14ac:dyDescent="0.3">
      <c r="A22" s="95">
        <v>45063</v>
      </c>
      <c r="B22" s="96">
        <v>0.33567129629629627</v>
      </c>
      <c r="C22" s="2">
        <v>3.25</v>
      </c>
      <c r="D22" s="2">
        <v>3.72</v>
      </c>
      <c r="E22" s="2">
        <v>24.13</v>
      </c>
      <c r="F22" s="2">
        <v>41.74</v>
      </c>
    </row>
    <row r="23" spans="1:6" x14ac:dyDescent="0.3">
      <c r="A23" s="95">
        <v>45063</v>
      </c>
      <c r="B23" s="96">
        <v>0.33636574074074077</v>
      </c>
      <c r="C23" s="2">
        <v>3.25</v>
      </c>
      <c r="D23" s="2">
        <v>3.72</v>
      </c>
      <c r="E23" s="2">
        <v>24.14</v>
      </c>
      <c r="F23" s="2">
        <v>41.76</v>
      </c>
    </row>
    <row r="24" spans="1:6" x14ac:dyDescent="0.3">
      <c r="A24" s="95">
        <v>45063</v>
      </c>
      <c r="B24" s="96">
        <v>0.33706018518518516</v>
      </c>
      <c r="C24" s="2">
        <v>3.25</v>
      </c>
      <c r="D24" s="2">
        <v>3.72</v>
      </c>
      <c r="E24" s="2">
        <v>24.13</v>
      </c>
      <c r="F24" s="2">
        <v>41.76</v>
      </c>
    </row>
    <row r="25" spans="1:6" x14ac:dyDescent="0.3">
      <c r="A25" s="95">
        <v>45063</v>
      </c>
      <c r="B25" s="96">
        <v>0.33775462962962965</v>
      </c>
      <c r="C25" s="2">
        <v>3.25</v>
      </c>
      <c r="D25" s="2">
        <v>3.72</v>
      </c>
      <c r="E25" s="2">
        <v>24.13</v>
      </c>
      <c r="F25" s="2">
        <v>41.69</v>
      </c>
    </row>
    <row r="26" spans="1:6" x14ac:dyDescent="0.3">
      <c r="A26" s="95">
        <v>45063</v>
      </c>
      <c r="B26" s="96">
        <v>0.33844907407407404</v>
      </c>
      <c r="C26" s="2">
        <v>3.25</v>
      </c>
      <c r="D26" s="2">
        <v>3.72</v>
      </c>
      <c r="E26" s="2">
        <v>24.12</v>
      </c>
      <c r="F26" s="2">
        <v>41.66</v>
      </c>
    </row>
    <row r="27" spans="1:6" x14ac:dyDescent="0.3">
      <c r="A27" s="95">
        <v>45063</v>
      </c>
      <c r="B27" s="96">
        <v>0.33914351851851854</v>
      </c>
      <c r="C27" s="2">
        <v>3.25</v>
      </c>
      <c r="D27" s="2">
        <v>3.72</v>
      </c>
      <c r="E27" s="2">
        <v>24.12</v>
      </c>
      <c r="F27" s="2">
        <v>41.71</v>
      </c>
    </row>
    <row r="28" spans="1:6" x14ac:dyDescent="0.3">
      <c r="A28" s="95">
        <v>45063</v>
      </c>
      <c r="B28" s="96">
        <v>0.33983796296296293</v>
      </c>
      <c r="C28" s="2">
        <v>3.25</v>
      </c>
      <c r="D28" s="2">
        <v>3.72</v>
      </c>
      <c r="E28" s="2">
        <v>24.13</v>
      </c>
      <c r="F28" s="2">
        <v>41.76</v>
      </c>
    </row>
    <row r="29" spans="1:6" x14ac:dyDescent="0.3">
      <c r="A29" s="95">
        <v>45063</v>
      </c>
      <c r="B29" s="96">
        <v>0.34053240740740742</v>
      </c>
      <c r="C29" s="2">
        <v>3.25</v>
      </c>
      <c r="D29" s="2">
        <v>3.72</v>
      </c>
      <c r="E29" s="2">
        <v>24.14</v>
      </c>
      <c r="F29" s="2">
        <v>41.77</v>
      </c>
    </row>
    <row r="30" spans="1:6" x14ac:dyDescent="0.3">
      <c r="A30" s="95">
        <v>45063</v>
      </c>
      <c r="B30" s="96">
        <v>0.34122685185185181</v>
      </c>
      <c r="C30" s="2">
        <v>3.25</v>
      </c>
      <c r="D30" s="2">
        <v>3.72</v>
      </c>
      <c r="E30" s="2">
        <v>24.14</v>
      </c>
      <c r="F30" s="2">
        <v>41.71</v>
      </c>
    </row>
    <row r="31" spans="1:6" x14ac:dyDescent="0.3">
      <c r="A31" s="95">
        <v>45063</v>
      </c>
      <c r="B31" s="96">
        <v>0.34192129629629631</v>
      </c>
      <c r="C31" s="2">
        <v>3.25</v>
      </c>
      <c r="D31" s="2">
        <v>3.72</v>
      </c>
      <c r="E31" s="2">
        <v>24.16</v>
      </c>
      <c r="F31" s="2">
        <v>41.72</v>
      </c>
    </row>
    <row r="32" spans="1:6" x14ac:dyDescent="0.3">
      <c r="A32" s="95">
        <v>45063</v>
      </c>
      <c r="B32" s="96">
        <v>0.34261574074074069</v>
      </c>
      <c r="C32" s="2">
        <v>3.25</v>
      </c>
      <c r="D32" s="2">
        <v>3.72</v>
      </c>
      <c r="E32" s="2">
        <v>24.19</v>
      </c>
      <c r="F32" s="2">
        <v>41.71</v>
      </c>
    </row>
    <row r="33" spans="1:6" x14ac:dyDescent="0.3">
      <c r="A33" s="95">
        <v>45063</v>
      </c>
      <c r="B33" s="96">
        <v>0.34331018518518519</v>
      </c>
      <c r="C33" s="2">
        <v>3.25</v>
      </c>
      <c r="D33" s="2">
        <v>3.72</v>
      </c>
      <c r="E33" s="2">
        <v>24.3</v>
      </c>
      <c r="F33" s="2">
        <v>41.68</v>
      </c>
    </row>
    <row r="34" spans="1:6" x14ac:dyDescent="0.3">
      <c r="A34" s="95">
        <v>45063</v>
      </c>
      <c r="B34" s="96">
        <v>0.34400462962962958</v>
      </c>
      <c r="C34" s="2">
        <v>3.25</v>
      </c>
      <c r="D34" s="2">
        <v>3.72</v>
      </c>
      <c r="E34" s="2">
        <v>24.35</v>
      </c>
      <c r="F34" s="2">
        <v>41.63</v>
      </c>
    </row>
    <row r="35" spans="1:6" x14ac:dyDescent="0.3">
      <c r="A35" s="95">
        <v>45063</v>
      </c>
      <c r="B35" s="96">
        <v>0.34469907407407407</v>
      </c>
      <c r="C35" s="2">
        <v>3.25</v>
      </c>
      <c r="D35" s="2">
        <v>3.72</v>
      </c>
      <c r="E35" s="2">
        <v>24.37</v>
      </c>
      <c r="F35" s="2">
        <v>41.63</v>
      </c>
    </row>
    <row r="36" spans="1:6" x14ac:dyDescent="0.3">
      <c r="A36" s="95">
        <v>45063</v>
      </c>
      <c r="B36" s="96">
        <v>0.34539351851851857</v>
      </c>
      <c r="C36" s="2">
        <v>3.25</v>
      </c>
      <c r="D36" s="2">
        <v>3.72</v>
      </c>
      <c r="E36" s="2">
        <v>24.36</v>
      </c>
      <c r="F36" s="2">
        <v>41.65</v>
      </c>
    </row>
    <row r="37" spans="1:6" x14ac:dyDescent="0.3">
      <c r="A37" s="95">
        <v>45063</v>
      </c>
      <c r="B37" s="96">
        <v>0.34608796296296296</v>
      </c>
      <c r="C37" s="2">
        <v>3.25</v>
      </c>
      <c r="D37" s="2">
        <v>3.72</v>
      </c>
      <c r="E37" s="2">
        <v>24.33</v>
      </c>
      <c r="F37" s="2">
        <v>41.67</v>
      </c>
    </row>
    <row r="38" spans="1:6" x14ac:dyDescent="0.3">
      <c r="A38" s="95">
        <v>45063</v>
      </c>
      <c r="B38" s="96">
        <v>0.34678240740740746</v>
      </c>
      <c r="C38" s="2">
        <v>3.25</v>
      </c>
      <c r="D38" s="2">
        <v>3.72</v>
      </c>
      <c r="E38" s="2">
        <v>24.36</v>
      </c>
      <c r="F38" s="2">
        <v>41.61</v>
      </c>
    </row>
    <row r="39" spans="1:6" x14ac:dyDescent="0.3">
      <c r="A39" s="95">
        <v>45063</v>
      </c>
      <c r="B39" s="96">
        <v>0.34747685185185184</v>
      </c>
      <c r="C39" s="2">
        <v>3.25</v>
      </c>
      <c r="D39" s="2">
        <v>3.72</v>
      </c>
      <c r="E39" s="2">
        <v>24.36</v>
      </c>
      <c r="F39" s="2">
        <v>41.59</v>
      </c>
    </row>
    <row r="40" spans="1:6" x14ac:dyDescent="0.3">
      <c r="A40" s="95">
        <v>45063</v>
      </c>
      <c r="B40" s="96">
        <v>0.34817129629629634</v>
      </c>
      <c r="C40" s="2">
        <v>3.25</v>
      </c>
      <c r="D40" s="2">
        <v>3.72</v>
      </c>
      <c r="E40" s="2">
        <v>24.38</v>
      </c>
      <c r="F40" s="2">
        <v>41.67</v>
      </c>
    </row>
    <row r="41" spans="1:6" x14ac:dyDescent="0.3">
      <c r="A41" s="95">
        <v>45063</v>
      </c>
      <c r="B41" s="96">
        <v>0.34886574074074073</v>
      </c>
      <c r="C41" s="2">
        <v>3.25</v>
      </c>
      <c r="D41" s="2">
        <v>3.72</v>
      </c>
      <c r="E41" s="2">
        <v>24.36</v>
      </c>
      <c r="F41" s="2">
        <v>41.67</v>
      </c>
    </row>
    <row r="42" spans="1:6" x14ac:dyDescent="0.3">
      <c r="A42" s="95">
        <v>45063</v>
      </c>
      <c r="B42" s="96">
        <v>0.34956018518518522</v>
      </c>
      <c r="C42" s="2">
        <v>3.25</v>
      </c>
      <c r="D42" s="2">
        <v>3.72</v>
      </c>
      <c r="E42" s="2">
        <v>24.36</v>
      </c>
      <c r="F42" s="2">
        <v>41.66</v>
      </c>
    </row>
    <row r="43" spans="1:6" x14ac:dyDescent="0.3">
      <c r="A43" s="95">
        <v>45063</v>
      </c>
      <c r="B43" s="96">
        <v>0.35025462962962961</v>
      </c>
      <c r="C43" s="2">
        <v>3.25</v>
      </c>
      <c r="D43" s="2">
        <v>3.72</v>
      </c>
      <c r="E43" s="2">
        <v>24.34</v>
      </c>
      <c r="F43" s="2">
        <v>41.72</v>
      </c>
    </row>
    <row r="44" spans="1:6" x14ac:dyDescent="0.3">
      <c r="A44" s="95">
        <v>45063</v>
      </c>
      <c r="B44" s="96">
        <v>0.35094907407407411</v>
      </c>
      <c r="C44" s="2">
        <v>3.25</v>
      </c>
      <c r="D44" s="2">
        <v>3.72</v>
      </c>
      <c r="E44" s="2">
        <v>24.39</v>
      </c>
      <c r="F44" s="2">
        <v>41.63</v>
      </c>
    </row>
    <row r="45" spans="1:6" x14ac:dyDescent="0.3">
      <c r="A45" s="95">
        <v>45063</v>
      </c>
      <c r="B45" s="96">
        <v>0.35164351851851849</v>
      </c>
      <c r="C45" s="2">
        <v>3.25</v>
      </c>
      <c r="D45" s="2">
        <v>3.72</v>
      </c>
      <c r="E45" s="2">
        <v>24.4</v>
      </c>
      <c r="F45" s="2">
        <v>41.62</v>
      </c>
    </row>
    <row r="46" spans="1:6" x14ac:dyDescent="0.3">
      <c r="A46" s="95">
        <v>45063</v>
      </c>
      <c r="B46" s="96">
        <v>0.35233796296296299</v>
      </c>
      <c r="C46" s="2">
        <v>3.25</v>
      </c>
      <c r="D46" s="2">
        <v>3.72</v>
      </c>
      <c r="E46" s="2">
        <v>24.36</v>
      </c>
      <c r="F46" s="2">
        <v>41.7</v>
      </c>
    </row>
    <row r="47" spans="1:6" x14ac:dyDescent="0.3">
      <c r="A47" s="95">
        <v>45063</v>
      </c>
      <c r="B47" s="96">
        <v>0.35303240740740738</v>
      </c>
      <c r="C47" s="2">
        <v>3.25</v>
      </c>
      <c r="D47" s="2">
        <v>3.71</v>
      </c>
      <c r="E47" s="2">
        <v>24.33</v>
      </c>
      <c r="F47" s="2">
        <v>41.78</v>
      </c>
    </row>
    <row r="48" spans="1:6" x14ac:dyDescent="0.3">
      <c r="A48" s="95">
        <v>45063</v>
      </c>
      <c r="B48" s="96">
        <v>0.35372685185185188</v>
      </c>
      <c r="C48" s="2">
        <v>3.25</v>
      </c>
      <c r="D48" s="2">
        <v>3.72</v>
      </c>
      <c r="E48" s="2">
        <v>24.37</v>
      </c>
      <c r="F48" s="2">
        <v>41.73</v>
      </c>
    </row>
    <row r="49" spans="1:6" x14ac:dyDescent="0.3">
      <c r="A49" s="95">
        <v>45063</v>
      </c>
      <c r="B49" s="96">
        <v>0.35442129629629626</v>
      </c>
      <c r="C49" s="2">
        <v>3.25</v>
      </c>
      <c r="D49" s="2">
        <v>3.72</v>
      </c>
      <c r="E49" s="2">
        <v>24.33</v>
      </c>
      <c r="F49" s="2">
        <v>41.65</v>
      </c>
    </row>
    <row r="50" spans="1:6" x14ac:dyDescent="0.3">
      <c r="A50" s="95">
        <v>45063</v>
      </c>
      <c r="B50" s="96">
        <v>0.35511574074074076</v>
      </c>
      <c r="C50" s="2">
        <v>3.25</v>
      </c>
      <c r="D50" s="2">
        <v>3.72</v>
      </c>
      <c r="E50" s="2">
        <v>24.3</v>
      </c>
      <c r="F50" s="2">
        <v>41.65</v>
      </c>
    </row>
    <row r="51" spans="1:6" x14ac:dyDescent="0.3">
      <c r="A51" s="95">
        <v>45063</v>
      </c>
      <c r="B51" s="96">
        <v>0.3558101851851852</v>
      </c>
      <c r="C51" s="2">
        <v>3.25</v>
      </c>
      <c r="D51" s="2">
        <v>3.72</v>
      </c>
      <c r="E51" s="2">
        <v>24.32</v>
      </c>
      <c r="F51" s="2">
        <v>41.71</v>
      </c>
    </row>
    <row r="52" spans="1:6" x14ac:dyDescent="0.3">
      <c r="A52" s="95">
        <v>45063</v>
      </c>
      <c r="B52" s="96">
        <v>0.35650462962962964</v>
      </c>
      <c r="C52" s="2">
        <v>3.25</v>
      </c>
      <c r="D52" s="2">
        <v>3.72</v>
      </c>
      <c r="E52" s="2">
        <v>24.31</v>
      </c>
      <c r="F52" s="2">
        <v>41.78</v>
      </c>
    </row>
    <row r="53" spans="1:6" x14ac:dyDescent="0.3">
      <c r="A53" s="95">
        <v>45063</v>
      </c>
      <c r="B53" s="96">
        <v>0.35719907407407409</v>
      </c>
      <c r="C53" s="2">
        <v>3.25</v>
      </c>
      <c r="D53" s="2">
        <v>3.72</v>
      </c>
      <c r="E53" s="2">
        <v>24.3</v>
      </c>
      <c r="F53" s="2">
        <v>41.89</v>
      </c>
    </row>
    <row r="54" spans="1:6" x14ac:dyDescent="0.3">
      <c r="A54" s="95">
        <v>45063</v>
      </c>
      <c r="B54" s="96">
        <v>0.35789351851851853</v>
      </c>
      <c r="C54" s="2">
        <v>3.25</v>
      </c>
      <c r="D54" s="2">
        <v>3.72</v>
      </c>
      <c r="E54" s="2">
        <v>24.36</v>
      </c>
      <c r="F54" s="2">
        <v>41.77</v>
      </c>
    </row>
    <row r="55" spans="1:6" x14ac:dyDescent="0.3">
      <c r="A55" s="95">
        <v>45063</v>
      </c>
      <c r="B55" s="96">
        <v>0.35858796296296297</v>
      </c>
      <c r="C55" s="2">
        <v>3.25</v>
      </c>
      <c r="D55" s="2">
        <v>3.72</v>
      </c>
      <c r="E55" s="2">
        <v>24.36</v>
      </c>
      <c r="F55" s="2">
        <v>41.64</v>
      </c>
    </row>
    <row r="56" spans="1:6" x14ac:dyDescent="0.3">
      <c r="A56" s="95">
        <v>45063</v>
      </c>
      <c r="B56" s="96">
        <v>0.35928240740740741</v>
      </c>
      <c r="C56" s="2">
        <v>3.25</v>
      </c>
      <c r="D56" s="2">
        <v>3.72</v>
      </c>
      <c r="E56" s="2">
        <v>24.33</v>
      </c>
      <c r="F56" s="2">
        <v>41.62</v>
      </c>
    </row>
    <row r="57" spans="1:6" x14ac:dyDescent="0.3">
      <c r="A57" s="95">
        <v>45063</v>
      </c>
      <c r="B57" s="96">
        <v>0.35997685185185185</v>
      </c>
      <c r="C57" s="2">
        <v>3.25</v>
      </c>
      <c r="D57" s="2">
        <v>3.72</v>
      </c>
      <c r="E57" s="2">
        <v>24.29</v>
      </c>
      <c r="F57" s="2">
        <v>41.69</v>
      </c>
    </row>
    <row r="58" spans="1:6" x14ac:dyDescent="0.3">
      <c r="A58" s="95">
        <v>45063</v>
      </c>
      <c r="B58" s="96">
        <v>0.3606712962962963</v>
      </c>
      <c r="C58" s="2">
        <v>3.25</v>
      </c>
      <c r="D58" s="2">
        <v>3.72</v>
      </c>
      <c r="E58" s="2">
        <v>24.35</v>
      </c>
      <c r="F58" s="2">
        <v>41.64</v>
      </c>
    </row>
    <row r="59" spans="1:6" x14ac:dyDescent="0.3">
      <c r="A59" s="95">
        <v>45063</v>
      </c>
      <c r="B59" s="96">
        <v>0.36136574074074074</v>
      </c>
      <c r="C59" s="2">
        <v>3.25</v>
      </c>
      <c r="D59" s="2">
        <v>3.72</v>
      </c>
      <c r="E59" s="2">
        <v>24.32</v>
      </c>
      <c r="F59" s="2">
        <v>41.7</v>
      </c>
    </row>
    <row r="60" spans="1:6" x14ac:dyDescent="0.3">
      <c r="A60" s="95">
        <v>45063</v>
      </c>
      <c r="B60" s="96">
        <v>0.36206018518518518</v>
      </c>
      <c r="C60" s="2">
        <v>3.25</v>
      </c>
      <c r="D60" s="2">
        <v>3.72</v>
      </c>
      <c r="E60" s="2">
        <v>24.32</v>
      </c>
      <c r="F60" s="2">
        <v>41.73</v>
      </c>
    </row>
    <row r="61" spans="1:6" x14ac:dyDescent="0.3">
      <c r="A61" s="95">
        <v>45063</v>
      </c>
      <c r="B61" s="96">
        <v>0.36275462962962962</v>
      </c>
      <c r="C61" s="2">
        <v>3.25</v>
      </c>
      <c r="D61" s="2">
        <v>3.72</v>
      </c>
      <c r="E61" s="2">
        <v>24.31</v>
      </c>
      <c r="F61" s="2">
        <v>41.8</v>
      </c>
    </row>
    <row r="62" spans="1:6" x14ac:dyDescent="0.3">
      <c r="A62" s="95">
        <v>45063</v>
      </c>
      <c r="B62" s="96">
        <v>0.36344907407407406</v>
      </c>
      <c r="C62" s="2">
        <v>3.25</v>
      </c>
      <c r="D62" s="2">
        <v>3.72</v>
      </c>
      <c r="E62" s="2">
        <v>24.3</v>
      </c>
      <c r="F62" s="2">
        <v>41.81</v>
      </c>
    </row>
    <row r="63" spans="1:6" x14ac:dyDescent="0.3">
      <c r="A63" s="95">
        <v>45063</v>
      </c>
      <c r="B63" s="96">
        <v>0.36414351851851851</v>
      </c>
      <c r="C63" s="2">
        <v>3.25</v>
      </c>
      <c r="D63" s="2">
        <v>3.72</v>
      </c>
      <c r="E63" s="2">
        <v>24.31</v>
      </c>
      <c r="F63" s="2">
        <v>41.77</v>
      </c>
    </row>
    <row r="64" spans="1:6" x14ac:dyDescent="0.3">
      <c r="A64" s="95">
        <v>45063</v>
      </c>
      <c r="B64" s="96">
        <v>0.36483796296296295</v>
      </c>
      <c r="C64" s="2">
        <v>3.25</v>
      </c>
      <c r="D64" s="2">
        <v>3.72</v>
      </c>
      <c r="E64" s="2">
        <v>24.33</v>
      </c>
      <c r="F64" s="2">
        <v>41.84</v>
      </c>
    </row>
    <row r="65" spans="1:6" x14ac:dyDescent="0.3">
      <c r="A65" s="95">
        <v>45063</v>
      </c>
      <c r="B65" s="96">
        <v>0.36553240740740739</v>
      </c>
      <c r="C65" s="2">
        <v>3.25</v>
      </c>
      <c r="D65" s="2">
        <v>3.72</v>
      </c>
      <c r="E65" s="2">
        <v>24.34</v>
      </c>
      <c r="F65" s="2">
        <v>41.89</v>
      </c>
    </row>
    <row r="66" spans="1:6" x14ac:dyDescent="0.3">
      <c r="A66" s="95">
        <v>45063</v>
      </c>
      <c r="B66" s="96">
        <v>0.36622685185185189</v>
      </c>
      <c r="C66" s="2">
        <v>3.25</v>
      </c>
      <c r="D66" s="2">
        <v>3.72</v>
      </c>
      <c r="E66" s="2">
        <v>24.29</v>
      </c>
      <c r="F66" s="2">
        <v>41.9</v>
      </c>
    </row>
    <row r="67" spans="1:6" x14ac:dyDescent="0.3">
      <c r="A67" s="95">
        <v>45063</v>
      </c>
      <c r="B67" s="96">
        <v>0.36692129629629627</v>
      </c>
      <c r="C67" s="2">
        <v>3.25</v>
      </c>
      <c r="D67" s="2">
        <v>3.71</v>
      </c>
      <c r="E67" s="2">
        <v>24.31</v>
      </c>
      <c r="F67" s="2">
        <v>41.95</v>
      </c>
    </row>
    <row r="68" spans="1:6" x14ac:dyDescent="0.3">
      <c r="A68" s="95">
        <v>45063</v>
      </c>
      <c r="B68" s="96">
        <v>0.36761574074074077</v>
      </c>
      <c r="C68" s="2">
        <v>3.25</v>
      </c>
      <c r="D68" s="2">
        <v>3.72</v>
      </c>
      <c r="E68" s="2">
        <v>24.32</v>
      </c>
      <c r="F68" s="2">
        <v>41.87</v>
      </c>
    </row>
    <row r="69" spans="1:6" x14ac:dyDescent="0.3">
      <c r="A69" s="95">
        <v>45063</v>
      </c>
      <c r="B69" s="96">
        <v>0.36831018518518516</v>
      </c>
      <c r="C69" s="2">
        <v>3.25</v>
      </c>
      <c r="D69" s="2">
        <v>3.72</v>
      </c>
      <c r="E69" s="2">
        <v>24.34</v>
      </c>
      <c r="F69" s="2">
        <v>41.91</v>
      </c>
    </row>
    <row r="70" spans="1:6" x14ac:dyDescent="0.3">
      <c r="A70" s="95">
        <v>45063</v>
      </c>
      <c r="B70" s="96">
        <v>0.36900462962962965</v>
      </c>
      <c r="C70" s="2">
        <v>3.25</v>
      </c>
      <c r="D70" s="2">
        <v>3.72</v>
      </c>
      <c r="E70" s="2">
        <v>24.34</v>
      </c>
      <c r="F70" s="2">
        <v>41.92</v>
      </c>
    </row>
    <row r="71" spans="1:6" x14ac:dyDescent="0.3">
      <c r="A71" s="95">
        <v>45063</v>
      </c>
      <c r="B71" s="96">
        <v>0.36969907407407404</v>
      </c>
      <c r="C71" s="2">
        <v>3.25</v>
      </c>
      <c r="D71" s="2">
        <v>3.72</v>
      </c>
      <c r="E71" s="2">
        <v>24.32</v>
      </c>
      <c r="F71" s="2">
        <v>41.89</v>
      </c>
    </row>
    <row r="72" spans="1:6" x14ac:dyDescent="0.3">
      <c r="A72" s="95">
        <v>45063</v>
      </c>
      <c r="B72" s="96">
        <v>0.37039351851851854</v>
      </c>
      <c r="C72" s="2">
        <v>3.25</v>
      </c>
      <c r="D72" s="2">
        <v>3.72</v>
      </c>
      <c r="E72" s="2">
        <v>24.34</v>
      </c>
      <c r="F72" s="2">
        <v>41.92</v>
      </c>
    </row>
    <row r="73" spans="1:6" x14ac:dyDescent="0.3">
      <c r="A73" s="95">
        <v>45063</v>
      </c>
      <c r="B73" s="96">
        <v>0.37108796296296293</v>
      </c>
      <c r="C73" s="2">
        <v>3.25</v>
      </c>
      <c r="D73" s="2">
        <v>3.72</v>
      </c>
      <c r="E73" s="2">
        <v>24.33</v>
      </c>
      <c r="F73" s="2">
        <v>41.9</v>
      </c>
    </row>
    <row r="74" spans="1:6" x14ac:dyDescent="0.3">
      <c r="A74" s="95">
        <v>45063</v>
      </c>
      <c r="B74" s="96">
        <v>0.37178240740740742</v>
      </c>
      <c r="C74" s="2">
        <v>3.25</v>
      </c>
      <c r="D74" s="2">
        <v>3.72</v>
      </c>
      <c r="E74" s="2">
        <v>24.34</v>
      </c>
      <c r="F74" s="2">
        <v>41.89</v>
      </c>
    </row>
    <row r="75" spans="1:6" x14ac:dyDescent="0.3">
      <c r="A75" s="95">
        <v>45063</v>
      </c>
      <c r="B75" s="96">
        <v>0.37247685185185181</v>
      </c>
      <c r="C75" s="2">
        <v>3.25</v>
      </c>
      <c r="D75" s="2">
        <v>3.72</v>
      </c>
      <c r="E75" s="2">
        <v>24.33</v>
      </c>
      <c r="F75" s="2">
        <v>41.87</v>
      </c>
    </row>
    <row r="76" spans="1:6" x14ac:dyDescent="0.3">
      <c r="A76" s="95">
        <v>45063</v>
      </c>
      <c r="B76" s="96">
        <v>0.37317129629629631</v>
      </c>
      <c r="C76" s="2">
        <v>3.25</v>
      </c>
      <c r="D76" s="2">
        <v>3.72</v>
      </c>
      <c r="E76" s="2">
        <v>24.33</v>
      </c>
      <c r="F76" s="2">
        <v>41.81</v>
      </c>
    </row>
    <row r="77" spans="1:6" x14ac:dyDescent="0.3">
      <c r="A77" s="95">
        <v>45063</v>
      </c>
      <c r="B77" s="96">
        <v>0.37386574074074069</v>
      </c>
      <c r="C77" s="2">
        <v>3.25</v>
      </c>
      <c r="D77" s="2">
        <v>3.72</v>
      </c>
      <c r="E77" s="2">
        <v>24.34</v>
      </c>
      <c r="F77" s="2">
        <v>41.71</v>
      </c>
    </row>
    <row r="78" spans="1:6" x14ac:dyDescent="0.3">
      <c r="A78" s="95">
        <v>45063</v>
      </c>
      <c r="B78" s="96">
        <v>0.37456018518518519</v>
      </c>
      <c r="C78" s="2">
        <v>3.25</v>
      </c>
      <c r="D78" s="2">
        <v>3.72</v>
      </c>
      <c r="E78" s="2">
        <v>24.32</v>
      </c>
      <c r="F78" s="2">
        <v>41.73</v>
      </c>
    </row>
    <row r="79" spans="1:6" x14ac:dyDescent="0.3">
      <c r="A79" s="95">
        <v>45063</v>
      </c>
      <c r="B79" s="96">
        <v>0.37525462962962958</v>
      </c>
      <c r="C79" s="2">
        <v>3.25</v>
      </c>
      <c r="D79" s="2">
        <v>3.72</v>
      </c>
      <c r="E79" s="2">
        <v>24.31</v>
      </c>
      <c r="F79" s="2">
        <v>41.73</v>
      </c>
    </row>
    <row r="80" spans="1:6" x14ac:dyDescent="0.3">
      <c r="A80" s="95">
        <v>45063</v>
      </c>
      <c r="B80" s="96">
        <v>0.37594907407407407</v>
      </c>
      <c r="C80" s="2">
        <v>3.25</v>
      </c>
      <c r="D80" s="2">
        <v>3.72</v>
      </c>
      <c r="E80" s="2">
        <v>24.29</v>
      </c>
      <c r="F80" s="2">
        <v>41.79</v>
      </c>
    </row>
    <row r="81" spans="1:6" x14ac:dyDescent="0.3">
      <c r="A81" s="95">
        <v>45063</v>
      </c>
      <c r="B81" s="96">
        <v>0.37664351851851857</v>
      </c>
      <c r="C81" s="2">
        <v>3.25</v>
      </c>
      <c r="D81" s="2">
        <v>3.72</v>
      </c>
      <c r="E81" s="2">
        <v>24.25</v>
      </c>
      <c r="F81" s="2">
        <v>41.8</v>
      </c>
    </row>
    <row r="82" spans="1:6" x14ac:dyDescent="0.3">
      <c r="A82" s="95">
        <v>45063</v>
      </c>
      <c r="B82" s="96">
        <v>0.37733796296296296</v>
      </c>
      <c r="C82" s="2">
        <v>3.25</v>
      </c>
      <c r="D82" s="2">
        <v>3.72</v>
      </c>
      <c r="E82" s="2">
        <v>24.2</v>
      </c>
      <c r="F82" s="2">
        <v>41.84</v>
      </c>
    </row>
    <row r="83" spans="1:6" x14ac:dyDescent="0.3">
      <c r="A83" s="95">
        <v>45063</v>
      </c>
      <c r="B83" s="96">
        <v>0.37803240740740746</v>
      </c>
      <c r="C83" s="2">
        <v>3.25</v>
      </c>
      <c r="D83" s="2">
        <v>3.72</v>
      </c>
      <c r="E83" s="2">
        <v>24.19</v>
      </c>
      <c r="F83" s="2">
        <v>41.85</v>
      </c>
    </row>
    <row r="84" spans="1:6" x14ac:dyDescent="0.3">
      <c r="A84" s="95">
        <v>45063</v>
      </c>
      <c r="B84" s="96">
        <v>0.37872685185185184</v>
      </c>
      <c r="C84" s="2">
        <v>3.25</v>
      </c>
      <c r="D84" s="2">
        <v>3.72</v>
      </c>
      <c r="E84" s="2">
        <v>24.16</v>
      </c>
      <c r="F84" s="2">
        <v>41.87</v>
      </c>
    </row>
    <row r="85" spans="1:6" x14ac:dyDescent="0.3">
      <c r="A85" s="95">
        <v>45063</v>
      </c>
      <c r="B85" s="96">
        <v>0.37942129629629634</v>
      </c>
      <c r="C85" s="2">
        <v>3.25</v>
      </c>
      <c r="D85" s="2">
        <v>3.72</v>
      </c>
      <c r="E85" s="2">
        <v>24.13</v>
      </c>
      <c r="F85" s="2">
        <v>41.96</v>
      </c>
    </row>
    <row r="86" spans="1:6" x14ac:dyDescent="0.3">
      <c r="A86" s="95">
        <v>45063</v>
      </c>
      <c r="B86" s="96">
        <v>0.38011574074074073</v>
      </c>
      <c r="C86" s="2">
        <v>3.25</v>
      </c>
      <c r="D86" s="2">
        <v>3.71</v>
      </c>
      <c r="E86" s="2">
        <v>24.12</v>
      </c>
      <c r="F86" s="2">
        <v>41.9</v>
      </c>
    </row>
    <row r="87" spans="1:6" x14ac:dyDescent="0.3">
      <c r="A87" s="95">
        <v>45063</v>
      </c>
      <c r="B87" s="96">
        <v>0.38081018518518522</v>
      </c>
      <c r="C87" s="2">
        <v>3.25</v>
      </c>
      <c r="D87" s="2">
        <v>3.71</v>
      </c>
      <c r="E87" s="2">
        <v>24.11</v>
      </c>
      <c r="F87" s="2">
        <v>41.75</v>
      </c>
    </row>
    <row r="88" spans="1:6" x14ac:dyDescent="0.3">
      <c r="A88" s="95">
        <v>45063</v>
      </c>
      <c r="B88" s="96">
        <v>0.38150462962962961</v>
      </c>
      <c r="C88" s="2">
        <v>3.25</v>
      </c>
      <c r="D88" s="2">
        <v>3.71</v>
      </c>
      <c r="E88" s="2">
        <v>24.11</v>
      </c>
      <c r="F88" s="2">
        <v>41.77</v>
      </c>
    </row>
    <row r="89" spans="1:6" x14ac:dyDescent="0.3">
      <c r="A89" s="95">
        <v>45063</v>
      </c>
      <c r="B89" s="96">
        <v>0.38219907407407411</v>
      </c>
      <c r="C89" s="2">
        <v>3.25</v>
      </c>
      <c r="D89" s="2">
        <v>3.71</v>
      </c>
      <c r="E89" s="2">
        <v>24.11</v>
      </c>
      <c r="F89" s="2">
        <v>41.75</v>
      </c>
    </row>
    <row r="90" spans="1:6" x14ac:dyDescent="0.3">
      <c r="A90" s="95">
        <v>45063</v>
      </c>
      <c r="B90" s="96">
        <v>0.38289351851851849</v>
      </c>
      <c r="C90" s="2">
        <v>3.25</v>
      </c>
      <c r="D90" s="2">
        <v>3.72</v>
      </c>
      <c r="E90" s="2">
        <v>24.12</v>
      </c>
      <c r="F90" s="2">
        <v>41.69</v>
      </c>
    </row>
    <row r="91" spans="1:6" x14ac:dyDescent="0.3">
      <c r="A91" s="95">
        <v>45063</v>
      </c>
      <c r="B91" s="96">
        <v>0.38358796296296299</v>
      </c>
      <c r="C91" s="2">
        <v>3.25</v>
      </c>
      <c r="D91" s="2">
        <v>3.72</v>
      </c>
      <c r="E91" s="2">
        <v>24.11</v>
      </c>
      <c r="F91" s="2">
        <v>41.67</v>
      </c>
    </row>
    <row r="92" spans="1:6" x14ac:dyDescent="0.3">
      <c r="A92" s="95">
        <v>45063</v>
      </c>
      <c r="B92" s="96">
        <v>0.38428240740740738</v>
      </c>
      <c r="C92" s="2">
        <v>3.25</v>
      </c>
      <c r="D92" s="2">
        <v>3.72</v>
      </c>
      <c r="E92" s="2">
        <v>24.11</v>
      </c>
      <c r="F92" s="2">
        <v>41.75</v>
      </c>
    </row>
    <row r="93" spans="1:6" x14ac:dyDescent="0.3">
      <c r="A93" s="95">
        <v>45063</v>
      </c>
      <c r="B93" s="96">
        <v>0.38497685185185188</v>
      </c>
      <c r="C93" s="2">
        <v>3.25</v>
      </c>
      <c r="D93" s="2">
        <v>3.71</v>
      </c>
      <c r="E93" s="2">
        <v>24.11</v>
      </c>
      <c r="F93" s="2">
        <v>41.81</v>
      </c>
    </row>
    <row r="94" spans="1:6" x14ac:dyDescent="0.3">
      <c r="A94" s="95">
        <v>45063</v>
      </c>
      <c r="B94" s="96">
        <v>0.38567129629629626</v>
      </c>
      <c r="C94" s="2">
        <v>3.25</v>
      </c>
      <c r="D94" s="2">
        <v>3.71</v>
      </c>
      <c r="E94" s="2">
        <v>24.11</v>
      </c>
      <c r="F94" s="2">
        <v>41.83</v>
      </c>
    </row>
    <row r="95" spans="1:6" x14ac:dyDescent="0.3">
      <c r="A95" s="95">
        <v>45063</v>
      </c>
      <c r="B95" s="96">
        <v>0.38636574074074076</v>
      </c>
      <c r="C95" s="2">
        <v>3.25</v>
      </c>
      <c r="D95" s="2">
        <v>3.72</v>
      </c>
      <c r="E95" s="2">
        <v>24.12</v>
      </c>
      <c r="F95" s="2">
        <v>41.8</v>
      </c>
    </row>
    <row r="96" spans="1:6" x14ac:dyDescent="0.3">
      <c r="A96" s="95">
        <v>45063</v>
      </c>
      <c r="B96" s="96">
        <v>0.3870601851851852</v>
      </c>
      <c r="C96" s="2">
        <v>3.25</v>
      </c>
      <c r="D96" s="2">
        <v>3.71</v>
      </c>
      <c r="E96" s="2">
        <v>24.12</v>
      </c>
      <c r="F96" s="2">
        <v>41.87</v>
      </c>
    </row>
    <row r="97" spans="1:6" x14ac:dyDescent="0.3">
      <c r="A97" s="95">
        <v>45063</v>
      </c>
      <c r="B97" s="96">
        <v>0.38775462962962964</v>
      </c>
      <c r="C97" s="2">
        <v>3.25</v>
      </c>
      <c r="D97" s="2">
        <v>3.72</v>
      </c>
      <c r="E97" s="2">
        <v>24.12</v>
      </c>
      <c r="F97" s="2">
        <v>41.88</v>
      </c>
    </row>
    <row r="98" spans="1:6" x14ac:dyDescent="0.3">
      <c r="A98" s="95">
        <v>45063</v>
      </c>
      <c r="B98" s="96">
        <v>0.38844907407407409</v>
      </c>
      <c r="C98" s="2">
        <v>3.25</v>
      </c>
      <c r="D98" s="2">
        <v>3.72</v>
      </c>
      <c r="E98" s="2">
        <v>24.12</v>
      </c>
      <c r="F98" s="2">
        <v>41.97</v>
      </c>
    </row>
    <row r="99" spans="1:6" x14ac:dyDescent="0.3">
      <c r="A99" s="95">
        <v>45063</v>
      </c>
      <c r="B99" s="96">
        <v>0.38914351851851853</v>
      </c>
      <c r="C99" s="2">
        <v>3.25</v>
      </c>
      <c r="D99" s="2">
        <v>3.72</v>
      </c>
      <c r="E99" s="2">
        <v>24.12</v>
      </c>
      <c r="F99" s="2">
        <v>41.96</v>
      </c>
    </row>
    <row r="100" spans="1:6" x14ac:dyDescent="0.3">
      <c r="A100" s="95">
        <v>45063</v>
      </c>
      <c r="B100" s="96">
        <v>0.38983796296296297</v>
      </c>
      <c r="C100" s="2">
        <v>3.25</v>
      </c>
      <c r="D100" s="2">
        <v>3.72</v>
      </c>
      <c r="E100" s="2">
        <v>24.12</v>
      </c>
      <c r="F100" s="2">
        <v>41.9</v>
      </c>
    </row>
    <row r="101" spans="1:6" x14ac:dyDescent="0.3">
      <c r="A101" s="95">
        <v>45063</v>
      </c>
      <c r="B101" s="96">
        <v>0.39053240740740741</v>
      </c>
      <c r="C101" s="2">
        <v>3.25</v>
      </c>
      <c r="D101" s="2">
        <v>3.71</v>
      </c>
      <c r="E101" s="2">
        <v>24.12</v>
      </c>
      <c r="F101" s="2">
        <v>41.97</v>
      </c>
    </row>
    <row r="102" spans="1:6" x14ac:dyDescent="0.3">
      <c r="A102" s="95">
        <v>45063</v>
      </c>
      <c r="B102" s="96">
        <v>0.39122685185185185</v>
      </c>
      <c r="C102" s="2">
        <v>3.25</v>
      </c>
      <c r="D102" s="2">
        <v>3.71</v>
      </c>
      <c r="E102" s="2">
        <v>24.12</v>
      </c>
      <c r="F102" s="2">
        <v>42.07</v>
      </c>
    </row>
    <row r="103" spans="1:6" x14ac:dyDescent="0.3">
      <c r="A103" s="95">
        <v>45063</v>
      </c>
      <c r="B103" s="96">
        <v>0.3919212962962963</v>
      </c>
      <c r="C103" s="2">
        <v>3.25</v>
      </c>
      <c r="D103" s="2">
        <v>3.72</v>
      </c>
      <c r="E103" s="2">
        <v>24.12</v>
      </c>
      <c r="F103" s="2">
        <v>42.08</v>
      </c>
    </row>
    <row r="104" spans="1:6" x14ac:dyDescent="0.3">
      <c r="A104" s="95">
        <v>45063</v>
      </c>
      <c r="B104" s="96">
        <v>0.39261574074074074</v>
      </c>
      <c r="C104" s="2">
        <v>3.25</v>
      </c>
      <c r="D104" s="2">
        <v>3.71</v>
      </c>
      <c r="E104" s="2">
        <v>24.13</v>
      </c>
      <c r="F104" s="2">
        <v>42.02</v>
      </c>
    </row>
    <row r="105" spans="1:6" x14ac:dyDescent="0.3">
      <c r="A105" s="95">
        <v>45063</v>
      </c>
      <c r="B105" s="96">
        <v>0.39331018518518518</v>
      </c>
      <c r="C105" s="2">
        <v>3.25</v>
      </c>
      <c r="D105" s="2">
        <v>3.71</v>
      </c>
      <c r="E105" s="2">
        <v>24.13</v>
      </c>
      <c r="F105" s="2">
        <v>41.93</v>
      </c>
    </row>
    <row r="106" spans="1:6" x14ac:dyDescent="0.3">
      <c r="A106" s="95">
        <v>45063</v>
      </c>
      <c r="B106" s="96">
        <v>0.39400462962962962</v>
      </c>
      <c r="C106" s="2">
        <v>3.25</v>
      </c>
      <c r="D106" s="2">
        <v>3.72</v>
      </c>
      <c r="E106" s="2">
        <v>24.13</v>
      </c>
      <c r="F106" s="2">
        <v>41.87</v>
      </c>
    </row>
    <row r="107" spans="1:6" x14ac:dyDescent="0.3">
      <c r="A107" s="95">
        <v>45063</v>
      </c>
      <c r="B107" s="96">
        <v>0.39469907407407406</v>
      </c>
      <c r="C107" s="2">
        <v>3.25</v>
      </c>
      <c r="D107" s="2">
        <v>3.72</v>
      </c>
      <c r="E107" s="2">
        <v>24.13</v>
      </c>
      <c r="F107" s="2">
        <v>41.85</v>
      </c>
    </row>
    <row r="108" spans="1:6" x14ac:dyDescent="0.3">
      <c r="A108" s="95">
        <v>45063</v>
      </c>
      <c r="B108" s="96">
        <v>0.39539351851851851</v>
      </c>
      <c r="C108" s="2">
        <v>3.25</v>
      </c>
      <c r="D108" s="2">
        <v>3.71</v>
      </c>
      <c r="E108" s="2">
        <v>24.13</v>
      </c>
      <c r="F108" s="2">
        <v>41.82</v>
      </c>
    </row>
    <row r="109" spans="1:6" x14ac:dyDescent="0.3">
      <c r="A109" s="95">
        <v>45063</v>
      </c>
      <c r="B109" s="96">
        <v>0.39608796296296295</v>
      </c>
      <c r="C109" s="2">
        <v>3.25</v>
      </c>
      <c r="D109" s="2">
        <v>3.71</v>
      </c>
      <c r="E109" s="2">
        <v>24.12</v>
      </c>
      <c r="F109" s="2">
        <v>41.8</v>
      </c>
    </row>
    <row r="110" spans="1:6" x14ac:dyDescent="0.3">
      <c r="A110" s="95">
        <v>45063</v>
      </c>
      <c r="B110" s="96">
        <v>0.39678240740740739</v>
      </c>
      <c r="C110" s="2">
        <v>3.25</v>
      </c>
      <c r="D110" s="2">
        <v>3.72</v>
      </c>
      <c r="E110" s="2">
        <v>24.12</v>
      </c>
      <c r="F110" s="2">
        <v>41.76</v>
      </c>
    </row>
    <row r="111" spans="1:6" x14ac:dyDescent="0.3">
      <c r="A111" s="95">
        <v>45063</v>
      </c>
      <c r="B111" s="96">
        <v>0.39747685185185189</v>
      </c>
      <c r="C111" s="2">
        <v>3.25</v>
      </c>
      <c r="D111" s="2">
        <v>3.72</v>
      </c>
      <c r="E111" s="2">
        <v>24.11</v>
      </c>
      <c r="F111" s="2">
        <v>41.78</v>
      </c>
    </row>
    <row r="112" spans="1:6" x14ac:dyDescent="0.3">
      <c r="A112" s="95">
        <v>45063</v>
      </c>
      <c r="B112" s="96">
        <v>0.39817129629629627</v>
      </c>
      <c r="C112" s="2">
        <v>3.25</v>
      </c>
      <c r="D112" s="2">
        <v>3.72</v>
      </c>
      <c r="E112" s="2">
        <v>24.11</v>
      </c>
      <c r="F112" s="2">
        <v>41.76</v>
      </c>
    </row>
    <row r="113" spans="1:6" x14ac:dyDescent="0.3">
      <c r="A113" s="95">
        <v>45063</v>
      </c>
      <c r="B113" s="96">
        <v>0.39886574074074077</v>
      </c>
      <c r="C113" s="2">
        <v>3.25</v>
      </c>
      <c r="D113" s="2">
        <v>3.72</v>
      </c>
      <c r="E113" s="2">
        <v>24.11</v>
      </c>
      <c r="F113" s="2">
        <v>41.73</v>
      </c>
    </row>
    <row r="114" spans="1:6" x14ac:dyDescent="0.3">
      <c r="A114" s="95">
        <v>45063</v>
      </c>
      <c r="B114" s="96">
        <v>0.39956018518518516</v>
      </c>
      <c r="C114" s="2">
        <v>3.25</v>
      </c>
      <c r="D114" s="2">
        <v>3.72</v>
      </c>
      <c r="E114" s="2">
        <v>24.11</v>
      </c>
      <c r="F114" s="2">
        <v>41.74</v>
      </c>
    </row>
    <row r="115" spans="1:6" x14ac:dyDescent="0.3">
      <c r="A115" s="95">
        <v>45063</v>
      </c>
      <c r="B115" s="96">
        <v>0.40025462962962965</v>
      </c>
      <c r="C115" s="2">
        <v>3.25</v>
      </c>
      <c r="D115" s="2">
        <v>3.72</v>
      </c>
      <c r="E115" s="2">
        <v>24.11</v>
      </c>
      <c r="F115" s="2">
        <v>41.78</v>
      </c>
    </row>
    <row r="116" spans="1:6" x14ac:dyDescent="0.3">
      <c r="A116" s="95">
        <v>45063</v>
      </c>
      <c r="B116" s="96">
        <v>0.40094907407407404</v>
      </c>
      <c r="C116" s="2">
        <v>3.25</v>
      </c>
      <c r="D116" s="2">
        <v>3.72</v>
      </c>
      <c r="E116" s="2">
        <v>24.11</v>
      </c>
      <c r="F116" s="2">
        <v>41.81</v>
      </c>
    </row>
    <row r="117" spans="1:6" x14ac:dyDescent="0.3">
      <c r="A117" s="95">
        <v>45063</v>
      </c>
      <c r="B117" s="96">
        <v>0.40164351851851854</v>
      </c>
      <c r="C117" s="2">
        <v>3.25</v>
      </c>
      <c r="D117" s="2">
        <v>3.71</v>
      </c>
      <c r="E117" s="2">
        <v>24.11</v>
      </c>
      <c r="F117" s="2">
        <v>41.75</v>
      </c>
    </row>
    <row r="118" spans="1:6" x14ac:dyDescent="0.3">
      <c r="A118" s="95">
        <v>45063</v>
      </c>
      <c r="B118" s="96">
        <v>0.40233796296296293</v>
      </c>
      <c r="C118" s="2">
        <v>3.25</v>
      </c>
      <c r="D118" s="2">
        <v>3.71</v>
      </c>
      <c r="E118" s="2">
        <v>24.12</v>
      </c>
      <c r="F118" s="2">
        <v>41.7</v>
      </c>
    </row>
    <row r="119" spans="1:6" x14ac:dyDescent="0.3">
      <c r="A119" s="95">
        <v>45063</v>
      </c>
      <c r="B119" s="96">
        <v>0.40303240740740742</v>
      </c>
      <c r="C119" s="2">
        <v>3.25</v>
      </c>
      <c r="D119" s="2">
        <v>3.72</v>
      </c>
      <c r="E119" s="2">
        <v>24.12</v>
      </c>
      <c r="F119" s="2">
        <v>41.8</v>
      </c>
    </row>
    <row r="120" spans="1:6" x14ac:dyDescent="0.3">
      <c r="A120" s="95">
        <v>45063</v>
      </c>
      <c r="B120" s="96">
        <v>0.40372685185185181</v>
      </c>
      <c r="C120" s="2">
        <v>3.25</v>
      </c>
      <c r="D120" s="2">
        <v>3.72</v>
      </c>
      <c r="E120" s="2">
        <v>24.12</v>
      </c>
      <c r="F120" s="2">
        <v>41.83</v>
      </c>
    </row>
    <row r="121" spans="1:6" x14ac:dyDescent="0.3">
      <c r="A121" s="95">
        <v>45063</v>
      </c>
      <c r="B121" s="96">
        <v>0.40442129629629631</v>
      </c>
      <c r="C121" s="2">
        <v>3.25</v>
      </c>
      <c r="D121" s="2">
        <v>3.72</v>
      </c>
      <c r="E121" s="2">
        <v>24.12</v>
      </c>
      <c r="F121" s="2">
        <v>41.81</v>
      </c>
    </row>
    <row r="122" spans="1:6" x14ac:dyDescent="0.3">
      <c r="A122" s="95">
        <v>45063</v>
      </c>
      <c r="B122" s="96">
        <v>0.40511574074074069</v>
      </c>
      <c r="C122" s="2">
        <v>3.25</v>
      </c>
      <c r="D122" s="2">
        <v>3.72</v>
      </c>
      <c r="E122" s="2">
        <v>24.12</v>
      </c>
      <c r="F122" s="2">
        <v>41.85</v>
      </c>
    </row>
    <row r="123" spans="1:6" x14ac:dyDescent="0.3">
      <c r="A123" s="95">
        <v>45063</v>
      </c>
      <c r="B123" s="96">
        <v>0.40581018518518519</v>
      </c>
      <c r="C123" s="2">
        <v>3.25</v>
      </c>
      <c r="D123" s="2">
        <v>3.71</v>
      </c>
      <c r="E123" s="2">
        <v>24.12</v>
      </c>
      <c r="F123" s="2">
        <v>41.89</v>
      </c>
    </row>
    <row r="124" spans="1:6" x14ac:dyDescent="0.3">
      <c r="A124" s="95">
        <v>45063</v>
      </c>
      <c r="B124" s="96">
        <v>0.40650462962962958</v>
      </c>
      <c r="C124" s="2">
        <v>3.25</v>
      </c>
      <c r="D124" s="2">
        <v>3.72</v>
      </c>
      <c r="E124" s="2">
        <v>24.12</v>
      </c>
      <c r="F124" s="2">
        <v>41.85</v>
      </c>
    </row>
    <row r="125" spans="1:6" x14ac:dyDescent="0.3">
      <c r="A125" s="95">
        <v>45063</v>
      </c>
      <c r="B125" s="96">
        <v>0.40719907407407407</v>
      </c>
      <c r="C125" s="2">
        <v>3.25</v>
      </c>
      <c r="D125" s="2">
        <v>3.71</v>
      </c>
      <c r="E125" s="2">
        <v>24.12</v>
      </c>
      <c r="F125" s="2">
        <v>41.93</v>
      </c>
    </row>
    <row r="126" spans="1:6" x14ac:dyDescent="0.3">
      <c r="A126" s="95">
        <v>45063</v>
      </c>
      <c r="B126" s="96">
        <v>0.40789351851851857</v>
      </c>
      <c r="C126" s="2">
        <v>3.25</v>
      </c>
      <c r="D126" s="2">
        <v>3.72</v>
      </c>
      <c r="E126" s="2">
        <v>24.12</v>
      </c>
      <c r="F126" s="2">
        <v>41.93</v>
      </c>
    </row>
    <row r="127" spans="1:6" x14ac:dyDescent="0.3">
      <c r="A127" s="95">
        <v>45063</v>
      </c>
      <c r="B127" s="96">
        <v>0.40858796296296296</v>
      </c>
      <c r="C127" s="2">
        <v>3.25</v>
      </c>
      <c r="D127" s="2">
        <v>3.72</v>
      </c>
      <c r="E127" s="2">
        <v>24.12</v>
      </c>
      <c r="F127" s="2">
        <v>41.86</v>
      </c>
    </row>
    <row r="128" spans="1:6" x14ac:dyDescent="0.3">
      <c r="A128" s="95">
        <v>45063</v>
      </c>
      <c r="B128" s="96">
        <v>0.40928240740740746</v>
      </c>
      <c r="C128" s="2">
        <v>3.25</v>
      </c>
      <c r="D128" s="2">
        <v>3.71</v>
      </c>
      <c r="E128" s="2">
        <v>24.12</v>
      </c>
      <c r="F128" s="2">
        <v>41.91</v>
      </c>
    </row>
    <row r="129" spans="1:6" x14ac:dyDescent="0.3">
      <c r="A129" s="95">
        <v>45063</v>
      </c>
      <c r="B129" s="96">
        <v>0.40997685185185184</v>
      </c>
      <c r="C129" s="2">
        <v>3.25</v>
      </c>
      <c r="D129" s="2">
        <v>3.71</v>
      </c>
      <c r="E129" s="2">
        <v>24.12</v>
      </c>
      <c r="F129" s="2">
        <v>41.92</v>
      </c>
    </row>
    <row r="130" spans="1:6" x14ac:dyDescent="0.3">
      <c r="A130" s="95">
        <v>45063</v>
      </c>
      <c r="B130" s="96">
        <v>0.41067129629629634</v>
      </c>
      <c r="C130" s="2">
        <v>3.25</v>
      </c>
      <c r="D130" s="2">
        <v>3.72</v>
      </c>
      <c r="E130" s="2">
        <v>24.12</v>
      </c>
      <c r="F130" s="2">
        <v>41.89</v>
      </c>
    </row>
    <row r="131" spans="1:6" x14ac:dyDescent="0.3">
      <c r="A131" s="95">
        <v>45063</v>
      </c>
      <c r="B131" s="96">
        <v>0.41136574074074073</v>
      </c>
      <c r="C131" s="2">
        <v>3.25</v>
      </c>
      <c r="D131" s="2">
        <v>3.72</v>
      </c>
      <c r="E131" s="2">
        <v>24.12</v>
      </c>
      <c r="F131" s="2">
        <v>41.84</v>
      </c>
    </row>
    <row r="132" spans="1:6" x14ac:dyDescent="0.3">
      <c r="A132" s="95">
        <v>45063</v>
      </c>
      <c r="B132" s="96">
        <v>0.41206018518518522</v>
      </c>
      <c r="C132" s="2">
        <v>3.25</v>
      </c>
      <c r="D132" s="2">
        <v>3.72</v>
      </c>
      <c r="E132" s="2">
        <v>24.12</v>
      </c>
      <c r="F132" s="2">
        <v>41.89</v>
      </c>
    </row>
    <row r="133" spans="1:6" x14ac:dyDescent="0.3">
      <c r="A133" s="95">
        <v>45063</v>
      </c>
      <c r="B133" s="96">
        <v>0.41275462962962961</v>
      </c>
      <c r="C133" s="2">
        <v>3.25</v>
      </c>
      <c r="D133" s="2">
        <v>3.72</v>
      </c>
      <c r="E133" s="2">
        <v>24.11</v>
      </c>
      <c r="F133" s="2">
        <v>41.95</v>
      </c>
    </row>
    <row r="134" spans="1:6" x14ac:dyDescent="0.3">
      <c r="A134" s="95">
        <v>45063</v>
      </c>
      <c r="B134" s="96">
        <v>0.41344907407407411</v>
      </c>
      <c r="C134" s="2">
        <v>3.25</v>
      </c>
      <c r="D134" s="2">
        <v>3.72</v>
      </c>
      <c r="E134" s="2">
        <v>24.12</v>
      </c>
      <c r="F134" s="2">
        <v>42.03</v>
      </c>
    </row>
    <row r="135" spans="1:6" x14ac:dyDescent="0.3">
      <c r="A135" s="95">
        <v>45063</v>
      </c>
      <c r="B135" s="96">
        <v>0.41414351851851849</v>
      </c>
      <c r="C135" s="2">
        <v>3.25</v>
      </c>
      <c r="D135" s="2">
        <v>3.72</v>
      </c>
      <c r="E135" s="2">
        <v>24.12</v>
      </c>
      <c r="F135" s="2">
        <v>41.95</v>
      </c>
    </row>
    <row r="136" spans="1:6" x14ac:dyDescent="0.3">
      <c r="A136" s="95">
        <v>45063</v>
      </c>
      <c r="B136" s="96">
        <v>0.41483796296296299</v>
      </c>
      <c r="C136" s="2">
        <v>3.25</v>
      </c>
      <c r="D136" s="2">
        <v>3.71</v>
      </c>
      <c r="E136" s="2">
        <v>24.12</v>
      </c>
      <c r="F136" s="2">
        <v>41.97</v>
      </c>
    </row>
    <row r="137" spans="1:6" x14ac:dyDescent="0.3">
      <c r="A137" s="95">
        <v>45063</v>
      </c>
      <c r="B137" s="96">
        <v>0.41553240740740738</v>
      </c>
      <c r="C137" s="2">
        <v>3.25</v>
      </c>
      <c r="D137" s="2">
        <v>3.72</v>
      </c>
      <c r="E137" s="2">
        <v>24.12</v>
      </c>
      <c r="F137" s="2">
        <v>42.03</v>
      </c>
    </row>
    <row r="138" spans="1:6" x14ac:dyDescent="0.3">
      <c r="A138" s="95">
        <v>45063</v>
      </c>
      <c r="B138" s="96">
        <v>0.41622685185185188</v>
      </c>
      <c r="C138" s="2">
        <v>3.25</v>
      </c>
      <c r="D138" s="2">
        <v>3.72</v>
      </c>
      <c r="E138" s="2">
        <v>24.12</v>
      </c>
      <c r="F138" s="2">
        <v>42.04</v>
      </c>
    </row>
    <row r="139" spans="1:6" x14ac:dyDescent="0.3">
      <c r="A139" s="95">
        <v>45063</v>
      </c>
      <c r="B139" s="96">
        <v>0.41692129629629626</v>
      </c>
      <c r="C139" s="2">
        <v>3.25</v>
      </c>
      <c r="D139" s="2">
        <v>3.71</v>
      </c>
      <c r="E139" s="2">
        <v>24.12</v>
      </c>
      <c r="F139" s="2">
        <v>42.02</v>
      </c>
    </row>
    <row r="140" spans="1:6" x14ac:dyDescent="0.3">
      <c r="A140" s="95">
        <v>45063</v>
      </c>
      <c r="B140" s="96">
        <v>0.41761574074074076</v>
      </c>
      <c r="C140" s="2">
        <v>3.25</v>
      </c>
      <c r="D140" s="2">
        <v>3.72</v>
      </c>
      <c r="E140" s="2">
        <v>24.12</v>
      </c>
      <c r="F140" s="2">
        <v>41.98</v>
      </c>
    </row>
    <row r="141" spans="1:6" x14ac:dyDescent="0.3">
      <c r="A141" s="95">
        <v>45063</v>
      </c>
      <c r="B141" s="96">
        <v>0.4183101851851852</v>
      </c>
      <c r="C141" s="2">
        <v>3.25</v>
      </c>
      <c r="D141" s="2">
        <v>3.72</v>
      </c>
      <c r="E141" s="2">
        <v>24.13</v>
      </c>
      <c r="F141" s="2">
        <v>41.98</v>
      </c>
    </row>
    <row r="142" spans="1:6" x14ac:dyDescent="0.3">
      <c r="A142" s="95">
        <v>45063</v>
      </c>
      <c r="B142" s="96">
        <v>0.41900462962962964</v>
      </c>
      <c r="C142" s="2">
        <v>3.25</v>
      </c>
      <c r="D142" s="2">
        <v>3.72</v>
      </c>
      <c r="E142" s="2">
        <v>24.12</v>
      </c>
      <c r="F142" s="2">
        <v>42.01</v>
      </c>
    </row>
    <row r="143" spans="1:6" x14ac:dyDescent="0.3">
      <c r="A143" s="95">
        <v>45063</v>
      </c>
      <c r="B143" s="96">
        <v>0.41969907407407409</v>
      </c>
      <c r="C143" s="2">
        <v>3.25</v>
      </c>
      <c r="D143" s="2">
        <v>3.72</v>
      </c>
      <c r="E143" s="2">
        <v>24.12</v>
      </c>
      <c r="F143" s="2">
        <v>42.01</v>
      </c>
    </row>
    <row r="144" spans="1:6" x14ac:dyDescent="0.3">
      <c r="A144" s="95">
        <v>45063</v>
      </c>
      <c r="B144" s="96">
        <v>0.42039351851851853</v>
      </c>
      <c r="C144" s="2">
        <v>3.25</v>
      </c>
      <c r="D144" s="2">
        <v>3.72</v>
      </c>
      <c r="E144" s="2">
        <v>24.12</v>
      </c>
      <c r="F144" s="2">
        <v>42.01</v>
      </c>
    </row>
    <row r="145" spans="1:6" x14ac:dyDescent="0.3">
      <c r="A145" s="95">
        <v>45063</v>
      </c>
      <c r="B145" s="96">
        <v>0.42108796296296297</v>
      </c>
      <c r="C145" s="2">
        <v>3.25</v>
      </c>
      <c r="D145" s="2">
        <v>3.72</v>
      </c>
      <c r="E145" s="2">
        <v>24.12</v>
      </c>
      <c r="F145" s="2">
        <v>42.03</v>
      </c>
    </row>
    <row r="146" spans="1:6" x14ac:dyDescent="0.3">
      <c r="A146" s="95">
        <v>45063</v>
      </c>
      <c r="B146" s="96">
        <v>0.42178240740740741</v>
      </c>
      <c r="C146" s="2">
        <v>3.25</v>
      </c>
      <c r="D146" s="2">
        <v>3.72</v>
      </c>
      <c r="E146" s="2">
        <v>24.12</v>
      </c>
      <c r="F146" s="2">
        <v>42.01</v>
      </c>
    </row>
    <row r="147" spans="1:6" x14ac:dyDescent="0.3">
      <c r="A147" s="95">
        <v>45063</v>
      </c>
      <c r="B147" s="96">
        <v>0.42247685185185185</v>
      </c>
      <c r="C147" s="2">
        <v>3.25</v>
      </c>
      <c r="D147" s="2">
        <v>3.72</v>
      </c>
      <c r="E147" s="2">
        <v>24.12</v>
      </c>
      <c r="F147" s="2">
        <v>42.01</v>
      </c>
    </row>
    <row r="148" spans="1:6" x14ac:dyDescent="0.3">
      <c r="A148" s="95">
        <v>45063</v>
      </c>
      <c r="B148" s="96">
        <v>0.4231712962962963</v>
      </c>
      <c r="C148" s="2">
        <v>3.25</v>
      </c>
      <c r="D148" s="2">
        <v>3.72</v>
      </c>
      <c r="E148" s="2">
        <v>24.12</v>
      </c>
      <c r="F148" s="2">
        <v>41.99</v>
      </c>
    </row>
    <row r="149" spans="1:6" x14ac:dyDescent="0.3">
      <c r="A149" s="95">
        <v>45063</v>
      </c>
      <c r="B149" s="96">
        <v>0.42386574074074074</v>
      </c>
      <c r="C149" s="2">
        <v>3.25</v>
      </c>
      <c r="D149" s="2">
        <v>3.72</v>
      </c>
      <c r="E149" s="2">
        <v>24.12</v>
      </c>
      <c r="F149" s="2">
        <v>42.04</v>
      </c>
    </row>
    <row r="150" spans="1:6" x14ac:dyDescent="0.3">
      <c r="A150" s="95">
        <v>45063</v>
      </c>
      <c r="B150" s="96">
        <v>0.42456018518518518</v>
      </c>
      <c r="C150" s="2">
        <v>3.25</v>
      </c>
      <c r="D150" s="2">
        <v>3.71</v>
      </c>
      <c r="E150" s="2">
        <v>24.12</v>
      </c>
      <c r="F150" s="2">
        <v>42.07</v>
      </c>
    </row>
    <row r="151" spans="1:6" x14ac:dyDescent="0.3">
      <c r="A151" s="95">
        <v>45063</v>
      </c>
      <c r="B151" s="96">
        <v>0.42525462962962962</v>
      </c>
      <c r="C151" s="2">
        <v>3.25</v>
      </c>
      <c r="D151" s="2">
        <v>3.72</v>
      </c>
      <c r="E151" s="2">
        <v>24.12</v>
      </c>
      <c r="F151" s="2">
        <v>41.99</v>
      </c>
    </row>
    <row r="152" spans="1:6" x14ac:dyDescent="0.3">
      <c r="A152" s="95">
        <v>45063</v>
      </c>
      <c r="B152" s="96">
        <v>0.42594907407407406</v>
      </c>
      <c r="C152" s="2">
        <v>3.25</v>
      </c>
      <c r="D152" s="2">
        <v>3.72</v>
      </c>
      <c r="E152" s="2">
        <v>24.11</v>
      </c>
      <c r="F152" s="2">
        <v>42.03</v>
      </c>
    </row>
    <row r="153" spans="1:6" x14ac:dyDescent="0.3">
      <c r="A153" s="95">
        <v>45063</v>
      </c>
      <c r="B153" s="96">
        <v>0.42664351851851851</v>
      </c>
      <c r="C153" s="2">
        <v>3.25</v>
      </c>
      <c r="D153" s="2">
        <v>3.72</v>
      </c>
      <c r="E153" s="2">
        <v>24.12</v>
      </c>
      <c r="F153" s="2">
        <v>42.11</v>
      </c>
    </row>
    <row r="154" spans="1:6" x14ac:dyDescent="0.3">
      <c r="A154" s="95">
        <v>45063</v>
      </c>
      <c r="B154" s="96">
        <v>0.42733796296296295</v>
      </c>
      <c r="C154" s="2">
        <v>3.25</v>
      </c>
      <c r="D154" s="2">
        <v>3.72</v>
      </c>
      <c r="E154" s="2">
        <v>24.12</v>
      </c>
      <c r="F154" s="2">
        <v>42.11</v>
      </c>
    </row>
    <row r="155" spans="1:6" x14ac:dyDescent="0.3">
      <c r="A155" s="95">
        <v>45063</v>
      </c>
      <c r="B155" s="96">
        <v>0.42803240740740739</v>
      </c>
      <c r="C155" s="2">
        <v>3.25</v>
      </c>
      <c r="D155" s="2">
        <v>3.72</v>
      </c>
      <c r="E155" s="2">
        <v>24.12</v>
      </c>
      <c r="F155" s="2">
        <v>42.14</v>
      </c>
    </row>
    <row r="156" spans="1:6" x14ac:dyDescent="0.3">
      <c r="A156" s="95">
        <v>45063</v>
      </c>
      <c r="B156" s="96">
        <v>0.42872685185185189</v>
      </c>
      <c r="C156" s="2">
        <v>3.25</v>
      </c>
      <c r="D156" s="2">
        <v>3.72</v>
      </c>
      <c r="E156" s="2">
        <v>24.12</v>
      </c>
      <c r="F156" s="2">
        <v>42.1</v>
      </c>
    </row>
    <row r="157" spans="1:6" x14ac:dyDescent="0.3">
      <c r="A157" s="95">
        <v>45063</v>
      </c>
      <c r="B157" s="96">
        <v>0.42942129629629627</v>
      </c>
      <c r="C157" s="2">
        <v>3.25</v>
      </c>
      <c r="D157" s="2">
        <v>3.72</v>
      </c>
      <c r="E157" s="2">
        <v>24.13</v>
      </c>
      <c r="F157" s="2">
        <v>42.11</v>
      </c>
    </row>
    <row r="158" spans="1:6" x14ac:dyDescent="0.3">
      <c r="A158" s="95">
        <v>45063</v>
      </c>
      <c r="B158" s="96">
        <v>0.43011574074074077</v>
      </c>
      <c r="C158" s="2">
        <v>3.25</v>
      </c>
      <c r="D158" s="2">
        <v>3.72</v>
      </c>
      <c r="E158" s="2">
        <v>24.13</v>
      </c>
      <c r="F158" s="2">
        <v>42.07</v>
      </c>
    </row>
    <row r="159" spans="1:6" x14ac:dyDescent="0.3">
      <c r="A159" s="95">
        <v>45063</v>
      </c>
      <c r="B159" s="96">
        <v>0.43081018518518516</v>
      </c>
      <c r="C159" s="2">
        <v>3.25</v>
      </c>
      <c r="D159" s="2">
        <v>3.72</v>
      </c>
      <c r="E159" s="2">
        <v>24.13</v>
      </c>
      <c r="F159" s="2">
        <v>42.02</v>
      </c>
    </row>
    <row r="160" spans="1:6" x14ac:dyDescent="0.3">
      <c r="A160" s="95">
        <v>45063</v>
      </c>
      <c r="B160" s="96">
        <v>0.43150462962962965</v>
      </c>
      <c r="C160" s="2">
        <v>3.25</v>
      </c>
      <c r="D160" s="2">
        <v>3.72</v>
      </c>
      <c r="E160" s="2">
        <v>24.14</v>
      </c>
      <c r="F160" s="2">
        <v>42.03</v>
      </c>
    </row>
    <row r="161" spans="1:6" x14ac:dyDescent="0.3">
      <c r="A161" s="95">
        <v>45063</v>
      </c>
      <c r="B161" s="96">
        <v>0.43219907407407404</v>
      </c>
      <c r="C161" s="2">
        <v>3.25</v>
      </c>
      <c r="D161" s="2">
        <v>3.72</v>
      </c>
      <c r="E161" s="2">
        <v>24.15</v>
      </c>
      <c r="F161" s="2">
        <v>42.06</v>
      </c>
    </row>
    <row r="162" spans="1:6" x14ac:dyDescent="0.3">
      <c r="A162" s="95">
        <v>45063</v>
      </c>
      <c r="B162" s="96">
        <v>0.43289351851851854</v>
      </c>
      <c r="C162" s="2">
        <v>3.25</v>
      </c>
      <c r="D162" s="2">
        <v>3.72</v>
      </c>
      <c r="E162" s="2">
        <v>24.15</v>
      </c>
      <c r="F162" s="2">
        <v>42.02</v>
      </c>
    </row>
    <row r="163" spans="1:6" x14ac:dyDescent="0.3">
      <c r="A163" s="95">
        <v>45063</v>
      </c>
      <c r="B163" s="96">
        <v>0.43358796296296293</v>
      </c>
      <c r="C163" s="2">
        <v>3.25</v>
      </c>
      <c r="D163" s="2">
        <v>3.72</v>
      </c>
      <c r="E163" s="2">
        <v>24.16</v>
      </c>
      <c r="F163" s="2">
        <v>41.94</v>
      </c>
    </row>
    <row r="164" spans="1:6" x14ac:dyDescent="0.3">
      <c r="A164" s="95">
        <v>45063</v>
      </c>
      <c r="B164" s="96">
        <v>0.43428240740740742</v>
      </c>
      <c r="C164" s="2">
        <v>3.25</v>
      </c>
      <c r="D164" s="2">
        <v>3.72</v>
      </c>
      <c r="E164" s="2">
        <v>24.27</v>
      </c>
      <c r="F164" s="2">
        <v>41.84</v>
      </c>
    </row>
    <row r="165" spans="1:6" x14ac:dyDescent="0.3">
      <c r="A165" s="95">
        <v>45063</v>
      </c>
      <c r="B165" s="96">
        <v>0.43497685185185181</v>
      </c>
      <c r="C165" s="2">
        <v>3.25</v>
      </c>
      <c r="D165" s="2">
        <v>3.72</v>
      </c>
      <c r="E165" s="2">
        <v>24.34</v>
      </c>
      <c r="F165" s="2">
        <v>41.79</v>
      </c>
    </row>
    <row r="166" spans="1:6" x14ac:dyDescent="0.3">
      <c r="A166" s="95">
        <v>45063</v>
      </c>
      <c r="B166" s="96">
        <v>0.43567129629629631</v>
      </c>
      <c r="C166" s="2">
        <v>3.25</v>
      </c>
      <c r="D166" s="2">
        <v>3.72</v>
      </c>
      <c r="E166" s="2">
        <v>24.33</v>
      </c>
      <c r="F166" s="2">
        <v>41.85</v>
      </c>
    </row>
    <row r="167" spans="1:6" x14ac:dyDescent="0.3">
      <c r="A167" s="95">
        <v>45063</v>
      </c>
      <c r="B167" s="96">
        <v>0.43636574074074069</v>
      </c>
      <c r="C167" s="2">
        <v>3.25</v>
      </c>
      <c r="D167" s="2">
        <v>3.72</v>
      </c>
      <c r="E167" s="2">
        <v>24.4</v>
      </c>
      <c r="F167" s="2">
        <v>41.66</v>
      </c>
    </row>
    <row r="168" spans="1:6" x14ac:dyDescent="0.3">
      <c r="A168" s="95">
        <v>45063</v>
      </c>
      <c r="B168" s="96">
        <v>0.43706018518518519</v>
      </c>
      <c r="C168" s="2">
        <v>3.25</v>
      </c>
      <c r="D168" s="2">
        <v>3.72</v>
      </c>
      <c r="E168" s="2">
        <v>24.36</v>
      </c>
      <c r="F168" s="2">
        <v>41.67</v>
      </c>
    </row>
    <row r="169" spans="1:6" x14ac:dyDescent="0.3">
      <c r="A169" s="95">
        <v>45063</v>
      </c>
      <c r="B169" s="96">
        <v>0.43775462962962958</v>
      </c>
      <c r="C169" s="2">
        <v>3.25</v>
      </c>
      <c r="D169" s="2">
        <v>3.72</v>
      </c>
      <c r="E169" s="2">
        <v>24.34</v>
      </c>
      <c r="F169" s="2">
        <v>41.73</v>
      </c>
    </row>
    <row r="170" spans="1:6" x14ac:dyDescent="0.3">
      <c r="A170" s="95">
        <v>45063</v>
      </c>
      <c r="B170" s="96">
        <v>0.43844907407407407</v>
      </c>
      <c r="C170" s="2">
        <v>3.25</v>
      </c>
      <c r="D170" s="2">
        <v>3.72</v>
      </c>
      <c r="E170" s="2">
        <v>24.34</v>
      </c>
      <c r="F170" s="2">
        <v>41.72</v>
      </c>
    </row>
    <row r="171" spans="1:6" x14ac:dyDescent="0.3">
      <c r="A171" s="95">
        <v>45063</v>
      </c>
      <c r="B171" s="96">
        <v>0.43914351851851857</v>
      </c>
      <c r="C171" s="2">
        <v>3.25</v>
      </c>
      <c r="D171" s="2">
        <v>3.72</v>
      </c>
      <c r="E171" s="2">
        <v>24.34</v>
      </c>
      <c r="F171" s="2">
        <v>41.71</v>
      </c>
    </row>
    <row r="172" spans="1:6" x14ac:dyDescent="0.3">
      <c r="A172" s="95">
        <v>45063</v>
      </c>
      <c r="B172" s="96">
        <v>0.43983796296296296</v>
      </c>
      <c r="C172" s="2">
        <v>3.25</v>
      </c>
      <c r="D172" s="2">
        <v>3.72</v>
      </c>
      <c r="E172" s="2">
        <v>24.33</v>
      </c>
      <c r="F172" s="2">
        <v>41.7</v>
      </c>
    </row>
    <row r="173" spans="1:6" x14ac:dyDescent="0.3">
      <c r="A173" s="95">
        <v>45063</v>
      </c>
      <c r="B173" s="96">
        <v>0.44053240740740746</v>
      </c>
      <c r="C173" s="2">
        <v>3.25</v>
      </c>
      <c r="D173" s="2">
        <v>3.72</v>
      </c>
      <c r="E173" s="2">
        <v>24.34</v>
      </c>
      <c r="F173" s="2">
        <v>41.71</v>
      </c>
    </row>
    <row r="174" spans="1:6" x14ac:dyDescent="0.3">
      <c r="A174" s="95">
        <v>45063</v>
      </c>
      <c r="B174" s="96">
        <v>0.44122685185185184</v>
      </c>
      <c r="C174" s="2">
        <v>3.25</v>
      </c>
      <c r="D174" s="2">
        <v>3.72</v>
      </c>
      <c r="E174" s="2">
        <v>24.32</v>
      </c>
      <c r="F174" s="2">
        <v>41.77</v>
      </c>
    </row>
    <row r="175" spans="1:6" x14ac:dyDescent="0.3">
      <c r="A175" s="95">
        <v>45063</v>
      </c>
      <c r="B175" s="96">
        <v>0.44192129629629634</v>
      </c>
      <c r="C175" s="2">
        <v>3.25</v>
      </c>
      <c r="D175" s="2">
        <v>3.71</v>
      </c>
      <c r="E175" s="2">
        <v>24.33</v>
      </c>
      <c r="F175" s="2">
        <v>41.78</v>
      </c>
    </row>
    <row r="176" spans="1:6" x14ac:dyDescent="0.3">
      <c r="A176" s="95">
        <v>45063</v>
      </c>
      <c r="B176" s="96">
        <v>0.44261574074074073</v>
      </c>
      <c r="C176" s="2">
        <v>3.25</v>
      </c>
      <c r="D176" s="2">
        <v>3.72</v>
      </c>
      <c r="E176" s="2">
        <v>24.34</v>
      </c>
      <c r="F176" s="2">
        <v>41.76</v>
      </c>
    </row>
    <row r="177" spans="1:6" x14ac:dyDescent="0.3">
      <c r="A177" s="95">
        <v>45063</v>
      </c>
      <c r="B177" s="96">
        <v>0.44331018518518522</v>
      </c>
      <c r="C177" s="2">
        <v>3.25</v>
      </c>
      <c r="D177" s="2">
        <v>3.72</v>
      </c>
      <c r="E177" s="2">
        <v>24.34</v>
      </c>
      <c r="F177" s="2">
        <v>41.72</v>
      </c>
    </row>
    <row r="178" spans="1:6" x14ac:dyDescent="0.3">
      <c r="A178" s="95">
        <v>45063</v>
      </c>
      <c r="B178" s="96">
        <v>0.44400462962962961</v>
      </c>
      <c r="C178" s="2">
        <v>3.25</v>
      </c>
      <c r="D178" s="2">
        <v>3.72</v>
      </c>
      <c r="E178" s="2">
        <v>24.35</v>
      </c>
      <c r="F178" s="2">
        <v>41.72</v>
      </c>
    </row>
    <row r="179" spans="1:6" x14ac:dyDescent="0.3">
      <c r="A179" s="95">
        <v>45063</v>
      </c>
      <c r="B179" s="96">
        <v>0.44469907407407411</v>
      </c>
      <c r="C179" s="2">
        <v>3.25</v>
      </c>
      <c r="D179" s="2">
        <v>3.72</v>
      </c>
      <c r="E179" s="2">
        <v>24.34</v>
      </c>
      <c r="F179" s="2">
        <v>41.8</v>
      </c>
    </row>
    <row r="180" spans="1:6" x14ac:dyDescent="0.3">
      <c r="A180" s="95">
        <v>45063</v>
      </c>
      <c r="B180" s="96">
        <v>0.44539351851851849</v>
      </c>
      <c r="C180" s="2">
        <v>3.25</v>
      </c>
      <c r="D180" s="2">
        <v>3.72</v>
      </c>
      <c r="E180" s="2">
        <v>24.32</v>
      </c>
      <c r="F180" s="2">
        <v>41.77</v>
      </c>
    </row>
    <row r="181" spans="1:6" x14ac:dyDescent="0.3">
      <c r="A181" s="95">
        <v>45063</v>
      </c>
      <c r="B181" s="96">
        <v>0.44608796296296299</v>
      </c>
      <c r="C181" s="2">
        <v>3.25</v>
      </c>
      <c r="D181" s="2">
        <v>3.72</v>
      </c>
      <c r="E181" s="2">
        <v>24.35</v>
      </c>
      <c r="F181" s="2">
        <v>41.77</v>
      </c>
    </row>
    <row r="182" spans="1:6" x14ac:dyDescent="0.3">
      <c r="A182" s="95">
        <v>45063</v>
      </c>
      <c r="B182" s="96">
        <v>0.44678240740740738</v>
      </c>
      <c r="C182" s="2">
        <v>3.25</v>
      </c>
      <c r="D182" s="2">
        <v>3.72</v>
      </c>
      <c r="E182" s="2">
        <v>24.32</v>
      </c>
      <c r="F182" s="2">
        <v>41.79</v>
      </c>
    </row>
    <row r="183" spans="1:6" x14ac:dyDescent="0.3">
      <c r="A183" s="95">
        <v>45063</v>
      </c>
      <c r="B183" s="96">
        <v>0.44747685185185188</v>
      </c>
      <c r="C183" s="2">
        <v>3.25</v>
      </c>
      <c r="D183" s="2">
        <v>3.72</v>
      </c>
      <c r="E183" s="2">
        <v>24.32</v>
      </c>
      <c r="F183" s="2">
        <v>41.81</v>
      </c>
    </row>
    <row r="184" spans="1:6" x14ac:dyDescent="0.3">
      <c r="A184" s="95">
        <v>45063</v>
      </c>
      <c r="B184" s="96">
        <v>0.44817129629629626</v>
      </c>
      <c r="C184" s="2">
        <v>3.25</v>
      </c>
      <c r="D184" s="2">
        <v>3.72</v>
      </c>
      <c r="E184" s="2">
        <v>24.34</v>
      </c>
      <c r="F184" s="2">
        <v>41.84</v>
      </c>
    </row>
    <row r="185" spans="1:6" x14ac:dyDescent="0.3">
      <c r="A185" s="95">
        <v>45063</v>
      </c>
      <c r="B185" s="96">
        <v>0.44886574074074076</v>
      </c>
      <c r="C185" s="2">
        <v>3.25</v>
      </c>
      <c r="D185" s="2">
        <v>3.71</v>
      </c>
      <c r="E185" s="2">
        <v>24.35</v>
      </c>
      <c r="F185" s="2">
        <v>41.82</v>
      </c>
    </row>
    <row r="186" spans="1:6" x14ac:dyDescent="0.3">
      <c r="A186" s="95">
        <v>45063</v>
      </c>
      <c r="B186" s="96">
        <v>0.4495601851851852</v>
      </c>
      <c r="C186" s="2">
        <v>3.25</v>
      </c>
      <c r="D186" s="2">
        <v>3.71</v>
      </c>
      <c r="E186" s="2">
        <v>24.31</v>
      </c>
      <c r="F186" s="2">
        <v>41.82</v>
      </c>
    </row>
    <row r="187" spans="1:6" x14ac:dyDescent="0.3">
      <c r="A187" s="95">
        <v>45063</v>
      </c>
      <c r="B187" s="96">
        <v>0.45025462962962964</v>
      </c>
      <c r="C187" s="2">
        <v>3.25</v>
      </c>
      <c r="D187" s="2">
        <v>3.72</v>
      </c>
      <c r="E187" s="2">
        <v>24.27</v>
      </c>
      <c r="F187" s="2">
        <v>41.9</v>
      </c>
    </row>
    <row r="188" spans="1:6" x14ac:dyDescent="0.3">
      <c r="A188" s="95">
        <v>45063</v>
      </c>
      <c r="B188" s="96">
        <v>0.45094907407407409</v>
      </c>
      <c r="C188" s="2">
        <v>3.25</v>
      </c>
      <c r="D188" s="2">
        <v>3.71</v>
      </c>
      <c r="E188" s="2">
        <v>24.35</v>
      </c>
      <c r="F188" s="2">
        <v>41.76</v>
      </c>
    </row>
    <row r="189" spans="1:6" x14ac:dyDescent="0.3">
      <c r="A189" s="95">
        <v>45063</v>
      </c>
      <c r="B189" s="96">
        <v>0.45164351851851853</v>
      </c>
      <c r="C189" s="2">
        <v>3.25</v>
      </c>
      <c r="D189" s="2">
        <v>3.71</v>
      </c>
      <c r="E189" s="2">
        <v>24.4</v>
      </c>
      <c r="F189" s="2">
        <v>41.66</v>
      </c>
    </row>
    <row r="190" spans="1:6" x14ac:dyDescent="0.3">
      <c r="A190" s="95">
        <v>45063</v>
      </c>
      <c r="B190" s="96">
        <v>0.45233796296296297</v>
      </c>
      <c r="C190" s="2">
        <v>3.25</v>
      </c>
      <c r="D190" s="2">
        <v>3.71</v>
      </c>
      <c r="E190" s="2">
        <v>24.37</v>
      </c>
      <c r="F190" s="2">
        <v>41.68</v>
      </c>
    </row>
    <row r="191" spans="1:6" x14ac:dyDescent="0.3">
      <c r="A191" s="95">
        <v>45063</v>
      </c>
      <c r="B191" s="96">
        <v>0.45303240740740741</v>
      </c>
      <c r="C191" s="2">
        <v>3.25</v>
      </c>
      <c r="D191" s="2">
        <v>3.72</v>
      </c>
      <c r="E191" s="2">
        <v>24.34</v>
      </c>
      <c r="F191" s="2">
        <v>41.68</v>
      </c>
    </row>
    <row r="192" spans="1:6" x14ac:dyDescent="0.3">
      <c r="A192" s="95">
        <v>45063</v>
      </c>
      <c r="B192" s="96">
        <v>0.45372685185185185</v>
      </c>
      <c r="C192" s="2">
        <v>3.25</v>
      </c>
      <c r="D192" s="2">
        <v>3.72</v>
      </c>
      <c r="E192" s="2">
        <v>24.28</v>
      </c>
      <c r="F192" s="2">
        <v>41.77</v>
      </c>
    </row>
    <row r="193" spans="1:6" x14ac:dyDescent="0.3">
      <c r="A193" s="95">
        <v>45063</v>
      </c>
      <c r="B193" s="96">
        <v>0.4544212962962963</v>
      </c>
      <c r="C193" s="2">
        <v>3.25</v>
      </c>
      <c r="D193" s="2">
        <v>3.72</v>
      </c>
      <c r="E193" s="2">
        <v>24.32</v>
      </c>
      <c r="F193" s="2">
        <v>41.82</v>
      </c>
    </row>
    <row r="194" spans="1:6" x14ac:dyDescent="0.3">
      <c r="A194" s="95">
        <v>45063</v>
      </c>
      <c r="B194" s="96">
        <v>0.45511574074074074</v>
      </c>
      <c r="C194" s="2">
        <v>3.25</v>
      </c>
      <c r="D194" s="2">
        <v>3.72</v>
      </c>
      <c r="E194" s="2">
        <v>24.32</v>
      </c>
      <c r="F194" s="2">
        <v>41.82</v>
      </c>
    </row>
    <row r="195" spans="1:6" x14ac:dyDescent="0.3">
      <c r="A195" s="95">
        <v>45063</v>
      </c>
      <c r="B195" s="96">
        <v>0.45581018518518518</v>
      </c>
      <c r="C195" s="2">
        <v>3.25</v>
      </c>
      <c r="D195" s="2">
        <v>3.72</v>
      </c>
      <c r="E195" s="2">
        <v>24.32</v>
      </c>
      <c r="F195" s="2">
        <v>41.77</v>
      </c>
    </row>
    <row r="196" spans="1:6" x14ac:dyDescent="0.3">
      <c r="A196" s="95">
        <v>45063</v>
      </c>
      <c r="B196" s="96">
        <v>0.45650462962962962</v>
      </c>
      <c r="C196" s="2">
        <v>3.25</v>
      </c>
      <c r="D196" s="2">
        <v>3.72</v>
      </c>
      <c r="E196" s="2">
        <v>24.33</v>
      </c>
      <c r="F196" s="2">
        <v>41.72</v>
      </c>
    </row>
    <row r="197" spans="1:6" x14ac:dyDescent="0.3">
      <c r="A197" s="95">
        <v>45063</v>
      </c>
      <c r="B197" s="96">
        <v>0.45719907407407406</v>
      </c>
      <c r="C197" s="2">
        <v>3.25</v>
      </c>
      <c r="D197" s="2">
        <v>3.72</v>
      </c>
      <c r="E197" s="2">
        <v>24.28</v>
      </c>
      <c r="F197" s="2">
        <v>41.79</v>
      </c>
    </row>
    <row r="198" spans="1:6" x14ac:dyDescent="0.3">
      <c r="A198" s="95">
        <v>45063</v>
      </c>
      <c r="B198" s="96">
        <v>0.45789351851851851</v>
      </c>
      <c r="C198" s="2">
        <v>3.25</v>
      </c>
      <c r="D198" s="2">
        <v>3.72</v>
      </c>
      <c r="E198" s="2">
        <v>24.28</v>
      </c>
      <c r="F198" s="2">
        <v>41.78</v>
      </c>
    </row>
    <row r="199" spans="1:6" x14ac:dyDescent="0.3">
      <c r="A199" s="95">
        <v>45063</v>
      </c>
      <c r="B199" s="96">
        <v>0.45858796296296295</v>
      </c>
      <c r="C199" s="2">
        <v>3.25</v>
      </c>
      <c r="D199" s="2">
        <v>3.72</v>
      </c>
      <c r="E199" s="2">
        <v>24.28</v>
      </c>
      <c r="F199" s="2">
        <v>41.79</v>
      </c>
    </row>
    <row r="200" spans="1:6" x14ac:dyDescent="0.3">
      <c r="A200" s="95">
        <v>45063</v>
      </c>
      <c r="B200" s="96">
        <v>0.45928240740740739</v>
      </c>
      <c r="C200" s="2">
        <v>3.25</v>
      </c>
      <c r="D200" s="2">
        <v>3.72</v>
      </c>
      <c r="E200" s="2">
        <v>24.27</v>
      </c>
      <c r="F200" s="2">
        <v>41.76</v>
      </c>
    </row>
    <row r="201" spans="1:6" x14ac:dyDescent="0.3">
      <c r="A201" s="95">
        <v>45063</v>
      </c>
      <c r="B201" s="96">
        <v>0.45997685185185189</v>
      </c>
      <c r="C201" s="2">
        <v>3.25</v>
      </c>
      <c r="D201" s="2">
        <v>3.72</v>
      </c>
      <c r="E201" s="2">
        <v>24.27</v>
      </c>
      <c r="F201" s="2">
        <v>41.68</v>
      </c>
    </row>
    <row r="202" spans="1:6" x14ac:dyDescent="0.3">
      <c r="A202" s="95">
        <v>45063</v>
      </c>
      <c r="B202" s="96">
        <v>0.46067129629629627</v>
      </c>
      <c r="C202" s="2">
        <v>3.25</v>
      </c>
      <c r="D202" s="2">
        <v>3.72</v>
      </c>
      <c r="E202" s="2">
        <v>24.34</v>
      </c>
      <c r="F202" s="2">
        <v>41.57</v>
      </c>
    </row>
    <row r="203" spans="1:6" x14ac:dyDescent="0.3">
      <c r="A203" s="95">
        <v>45063</v>
      </c>
      <c r="B203" s="96">
        <v>0.46136574074074077</v>
      </c>
      <c r="C203" s="2">
        <v>3.25</v>
      </c>
      <c r="D203" s="2">
        <v>3.72</v>
      </c>
      <c r="E203" s="2">
        <v>24.35</v>
      </c>
      <c r="F203" s="2">
        <v>41.63</v>
      </c>
    </row>
    <row r="204" spans="1:6" x14ac:dyDescent="0.3">
      <c r="A204" s="95">
        <v>45063</v>
      </c>
      <c r="B204" s="96">
        <v>0.46206018518518516</v>
      </c>
      <c r="C204" s="2">
        <v>3.25</v>
      </c>
      <c r="D204" s="2">
        <v>3.71</v>
      </c>
      <c r="E204" s="2">
        <v>24.34</v>
      </c>
      <c r="F204" s="2">
        <v>41.7</v>
      </c>
    </row>
    <row r="205" spans="1:6" x14ac:dyDescent="0.3">
      <c r="A205" s="95">
        <v>45063</v>
      </c>
      <c r="B205" s="96">
        <v>0.46275462962962965</v>
      </c>
      <c r="C205" s="2">
        <v>3.25</v>
      </c>
      <c r="D205" s="2">
        <v>3.71</v>
      </c>
      <c r="E205" s="2">
        <v>24.31</v>
      </c>
      <c r="F205" s="2">
        <v>41.71</v>
      </c>
    </row>
    <row r="206" spans="1:6" x14ac:dyDescent="0.3">
      <c r="A206" s="95">
        <v>45063</v>
      </c>
      <c r="B206" s="96">
        <v>0.46344907407407404</v>
      </c>
      <c r="C206" s="2">
        <v>3.25</v>
      </c>
      <c r="D206" s="2">
        <v>3.71</v>
      </c>
      <c r="E206" s="2">
        <v>24.32</v>
      </c>
      <c r="F206" s="2">
        <v>41.68</v>
      </c>
    </row>
    <row r="207" spans="1:6" x14ac:dyDescent="0.3">
      <c r="A207" s="95">
        <v>45063</v>
      </c>
      <c r="B207" s="96">
        <v>0.46414351851851854</v>
      </c>
      <c r="C207" s="2">
        <v>3.25</v>
      </c>
      <c r="D207" s="2">
        <v>3.72</v>
      </c>
      <c r="E207" s="2">
        <v>24.31</v>
      </c>
      <c r="F207" s="2">
        <v>41.69</v>
      </c>
    </row>
    <row r="208" spans="1:6" x14ac:dyDescent="0.3">
      <c r="A208" s="95">
        <v>45063</v>
      </c>
      <c r="B208" s="96">
        <v>0.46483796296296293</v>
      </c>
      <c r="C208" s="2">
        <v>3.25</v>
      </c>
      <c r="D208" s="2">
        <v>3.72</v>
      </c>
      <c r="E208" s="2">
        <v>24.3</v>
      </c>
      <c r="F208" s="2">
        <v>41.74</v>
      </c>
    </row>
    <row r="209" spans="1:6" x14ac:dyDescent="0.3">
      <c r="A209" s="95">
        <v>45063</v>
      </c>
      <c r="B209" s="96">
        <v>0.46553240740740742</v>
      </c>
      <c r="C209" s="2">
        <v>3.25</v>
      </c>
      <c r="D209" s="2">
        <v>3.71</v>
      </c>
      <c r="E209" s="2">
        <v>24.34</v>
      </c>
      <c r="F209" s="2">
        <v>41.76</v>
      </c>
    </row>
    <row r="210" spans="1:6" x14ac:dyDescent="0.3">
      <c r="A210" s="95">
        <v>45063</v>
      </c>
      <c r="B210" s="96">
        <v>0.46622685185185181</v>
      </c>
      <c r="C210" s="2">
        <v>3.25</v>
      </c>
      <c r="D210" s="2">
        <v>3.72</v>
      </c>
      <c r="E210" s="2">
        <v>24.34</v>
      </c>
      <c r="F210" s="2">
        <v>41.77</v>
      </c>
    </row>
    <row r="211" spans="1:6" x14ac:dyDescent="0.3">
      <c r="A211" s="95">
        <v>45063</v>
      </c>
      <c r="B211" s="96">
        <v>0.46692129629629631</v>
      </c>
      <c r="C211" s="2">
        <v>3.25</v>
      </c>
      <c r="D211" s="2">
        <v>3.71</v>
      </c>
      <c r="E211" s="2">
        <v>24.31</v>
      </c>
      <c r="F211" s="2">
        <v>41.8</v>
      </c>
    </row>
    <row r="212" spans="1:6" x14ac:dyDescent="0.3">
      <c r="A212" s="95">
        <v>45063</v>
      </c>
      <c r="B212" s="96">
        <v>0.46761574074074069</v>
      </c>
      <c r="C212" s="2">
        <v>3.25</v>
      </c>
      <c r="D212" s="2">
        <v>3.71</v>
      </c>
      <c r="E212" s="2">
        <v>24.32</v>
      </c>
      <c r="F212" s="2">
        <v>41.79</v>
      </c>
    </row>
    <row r="213" spans="1:6" x14ac:dyDescent="0.3">
      <c r="A213" s="95">
        <v>45063</v>
      </c>
      <c r="B213" s="96">
        <v>0.46831018518518519</v>
      </c>
      <c r="C213" s="2">
        <v>3.25</v>
      </c>
      <c r="D213" s="2">
        <v>3.72</v>
      </c>
      <c r="E213" s="2">
        <v>24.32</v>
      </c>
      <c r="F213" s="2">
        <v>41.77</v>
      </c>
    </row>
    <row r="214" spans="1:6" x14ac:dyDescent="0.3">
      <c r="A214" s="95">
        <v>45063</v>
      </c>
      <c r="B214" s="96">
        <v>0.46900462962962958</v>
      </c>
      <c r="C214" s="2">
        <v>3.25</v>
      </c>
      <c r="D214" s="2">
        <v>3.72</v>
      </c>
      <c r="E214" s="2">
        <v>24.34</v>
      </c>
      <c r="F214" s="2">
        <v>41.78</v>
      </c>
    </row>
    <row r="215" spans="1:6" x14ac:dyDescent="0.3">
      <c r="A215" s="95">
        <v>45063</v>
      </c>
      <c r="B215" s="96">
        <v>0.46969907407407407</v>
      </c>
      <c r="C215" s="2">
        <v>3.25</v>
      </c>
      <c r="D215" s="2">
        <v>3.72</v>
      </c>
      <c r="E215" s="2">
        <v>24.33</v>
      </c>
      <c r="F215" s="2">
        <v>41.79</v>
      </c>
    </row>
    <row r="216" spans="1:6" x14ac:dyDescent="0.3">
      <c r="A216" s="95">
        <v>45063</v>
      </c>
      <c r="B216" s="96">
        <v>0.47039351851851857</v>
      </c>
      <c r="C216" s="2">
        <v>3.25</v>
      </c>
      <c r="D216" s="2">
        <v>3.72</v>
      </c>
      <c r="E216" s="2">
        <v>24.33</v>
      </c>
      <c r="F216" s="2">
        <v>41.77</v>
      </c>
    </row>
    <row r="217" spans="1:6" x14ac:dyDescent="0.3">
      <c r="A217" s="95">
        <v>45063</v>
      </c>
      <c r="B217" s="96">
        <v>0.47108796296296296</v>
      </c>
      <c r="C217" s="2">
        <v>3.25</v>
      </c>
      <c r="D217" s="2">
        <v>3.72</v>
      </c>
      <c r="E217" s="2">
        <v>24.33</v>
      </c>
      <c r="F217" s="2">
        <v>41.69</v>
      </c>
    </row>
    <row r="218" spans="1:6" x14ac:dyDescent="0.3">
      <c r="A218" s="95">
        <v>45063</v>
      </c>
      <c r="B218" s="96">
        <v>0.47178240740740746</v>
      </c>
      <c r="C218" s="2">
        <v>3.25</v>
      </c>
      <c r="D218" s="2">
        <v>3.72</v>
      </c>
      <c r="E218" s="2">
        <v>24.35</v>
      </c>
      <c r="F218" s="2">
        <v>41.66</v>
      </c>
    </row>
    <row r="219" spans="1:6" x14ac:dyDescent="0.3">
      <c r="A219" s="95">
        <v>45063</v>
      </c>
      <c r="B219" s="96">
        <v>0.47247685185185184</v>
      </c>
      <c r="C219" s="2">
        <v>3.25</v>
      </c>
      <c r="D219" s="2">
        <v>3.71</v>
      </c>
      <c r="E219" s="2">
        <v>24.35</v>
      </c>
      <c r="F219" s="2">
        <v>41.68</v>
      </c>
    </row>
    <row r="220" spans="1:6" x14ac:dyDescent="0.3">
      <c r="A220" s="95">
        <v>45063</v>
      </c>
      <c r="B220" s="96">
        <v>0.47317129629629634</v>
      </c>
      <c r="C220" s="2">
        <v>3.25</v>
      </c>
      <c r="D220" s="2">
        <v>3.72</v>
      </c>
      <c r="E220" s="2">
        <v>24.35</v>
      </c>
      <c r="F220" s="2">
        <v>41.71</v>
      </c>
    </row>
    <row r="221" spans="1:6" x14ac:dyDescent="0.3">
      <c r="A221" s="95">
        <v>45063</v>
      </c>
      <c r="B221" s="96">
        <v>0.47386574074074073</v>
      </c>
      <c r="C221" s="2">
        <v>3.25</v>
      </c>
      <c r="D221" s="2">
        <v>3.71</v>
      </c>
      <c r="E221" s="2">
        <v>24.34</v>
      </c>
      <c r="F221" s="2">
        <v>41.69</v>
      </c>
    </row>
    <row r="222" spans="1:6" x14ac:dyDescent="0.3">
      <c r="A222" s="95">
        <v>45063</v>
      </c>
      <c r="B222" s="96">
        <v>0.47456018518518522</v>
      </c>
      <c r="C222" s="2">
        <v>3.25</v>
      </c>
      <c r="D222" s="2">
        <v>3.72</v>
      </c>
      <c r="E222" s="2">
        <v>24.34</v>
      </c>
      <c r="F222" s="2">
        <v>41.69</v>
      </c>
    </row>
    <row r="223" spans="1:6" x14ac:dyDescent="0.3">
      <c r="A223" s="95">
        <v>45063</v>
      </c>
      <c r="B223" s="96">
        <v>0.47525462962962961</v>
      </c>
      <c r="C223" s="2">
        <v>3.25</v>
      </c>
      <c r="D223" s="2">
        <v>3.71</v>
      </c>
      <c r="E223" s="2">
        <v>24.34</v>
      </c>
      <c r="F223" s="2">
        <v>41.63</v>
      </c>
    </row>
    <row r="224" spans="1:6" x14ac:dyDescent="0.3">
      <c r="A224" s="95">
        <v>45063</v>
      </c>
      <c r="B224" s="96">
        <v>0.47594907407407411</v>
      </c>
      <c r="C224" s="2">
        <v>3.25</v>
      </c>
      <c r="D224" s="2">
        <v>3.71</v>
      </c>
      <c r="E224" s="2">
        <v>24.35</v>
      </c>
      <c r="F224" s="2">
        <v>41.68</v>
      </c>
    </row>
    <row r="225" spans="1:6" x14ac:dyDescent="0.3">
      <c r="A225" s="95">
        <v>45063</v>
      </c>
      <c r="B225" s="96">
        <v>0.47664351851851849</v>
      </c>
      <c r="C225" s="2">
        <v>3.25</v>
      </c>
      <c r="D225" s="2">
        <v>3.71</v>
      </c>
      <c r="E225" s="2">
        <v>24.33</v>
      </c>
      <c r="F225" s="2">
        <v>41.71</v>
      </c>
    </row>
    <row r="226" spans="1:6" x14ac:dyDescent="0.3">
      <c r="A226" s="95">
        <v>45063</v>
      </c>
      <c r="B226" s="96">
        <v>0.47733796296296299</v>
      </c>
      <c r="C226" s="2">
        <v>3.25</v>
      </c>
      <c r="D226" s="2">
        <v>3.71</v>
      </c>
      <c r="E226" s="2">
        <v>24.36</v>
      </c>
      <c r="F226" s="2">
        <v>41.73</v>
      </c>
    </row>
    <row r="227" spans="1:6" x14ac:dyDescent="0.3">
      <c r="A227" s="95">
        <v>45063</v>
      </c>
      <c r="B227" s="96">
        <v>0.47803240740740738</v>
      </c>
      <c r="C227" s="2">
        <v>3.25</v>
      </c>
      <c r="D227" s="2">
        <v>3.71</v>
      </c>
      <c r="E227" s="2">
        <v>24.33</v>
      </c>
      <c r="F227" s="2">
        <v>41.77</v>
      </c>
    </row>
    <row r="228" spans="1:6" x14ac:dyDescent="0.3">
      <c r="A228" s="95">
        <v>45063</v>
      </c>
      <c r="B228" s="96">
        <v>0.47872685185185188</v>
      </c>
      <c r="C228" s="2">
        <v>3.25</v>
      </c>
      <c r="D228" s="2">
        <v>3.71</v>
      </c>
      <c r="E228" s="2">
        <v>24.33</v>
      </c>
      <c r="F228" s="2">
        <v>41.74</v>
      </c>
    </row>
    <row r="229" spans="1:6" x14ac:dyDescent="0.3">
      <c r="A229" s="95">
        <v>45063</v>
      </c>
      <c r="B229" s="96">
        <v>0.47942129629629626</v>
      </c>
      <c r="C229" s="2">
        <v>3.25</v>
      </c>
      <c r="D229" s="2">
        <v>3.72</v>
      </c>
      <c r="E229" s="2">
        <v>24.33</v>
      </c>
      <c r="F229" s="2">
        <v>41.74</v>
      </c>
    </row>
    <row r="230" spans="1:6" x14ac:dyDescent="0.3">
      <c r="A230" s="95">
        <v>45063</v>
      </c>
      <c r="B230" s="96">
        <v>0.48011574074074076</v>
      </c>
      <c r="C230" s="2">
        <v>3.25</v>
      </c>
      <c r="D230" s="2">
        <v>3.72</v>
      </c>
      <c r="E230" s="2">
        <v>24.36</v>
      </c>
      <c r="F230" s="2">
        <v>41.71</v>
      </c>
    </row>
    <row r="231" spans="1:6" x14ac:dyDescent="0.3">
      <c r="A231" s="95">
        <v>45063</v>
      </c>
      <c r="B231" s="96">
        <v>0.4808101851851852</v>
      </c>
      <c r="C231" s="2">
        <v>3.25</v>
      </c>
      <c r="D231" s="2">
        <v>3.72</v>
      </c>
      <c r="E231" s="2">
        <v>24.33</v>
      </c>
      <c r="F231" s="2">
        <v>41.72</v>
      </c>
    </row>
    <row r="232" spans="1:6" x14ac:dyDescent="0.3">
      <c r="A232" s="95">
        <v>45063</v>
      </c>
      <c r="B232" s="96">
        <v>0.48150462962962964</v>
      </c>
      <c r="C232" s="2">
        <v>3.25</v>
      </c>
      <c r="D232" s="2">
        <v>3.71</v>
      </c>
      <c r="E232" s="2">
        <v>24.32</v>
      </c>
      <c r="F232" s="2">
        <v>41.7</v>
      </c>
    </row>
    <row r="233" spans="1:6" x14ac:dyDescent="0.3">
      <c r="A233" s="95">
        <v>45063</v>
      </c>
      <c r="B233" s="96">
        <v>0.48219907407407409</v>
      </c>
      <c r="C233" s="2">
        <v>3.25</v>
      </c>
      <c r="D233" s="2">
        <v>3.72</v>
      </c>
      <c r="E233" s="2">
        <v>24.33</v>
      </c>
      <c r="F233" s="2">
        <v>41.67</v>
      </c>
    </row>
    <row r="234" spans="1:6" x14ac:dyDescent="0.3">
      <c r="A234" s="95">
        <v>45063</v>
      </c>
      <c r="B234" s="96">
        <v>0.48289351851851853</v>
      </c>
      <c r="C234" s="2">
        <v>3.25</v>
      </c>
      <c r="D234" s="2">
        <v>3.72</v>
      </c>
      <c r="E234" s="2">
        <v>24.33</v>
      </c>
      <c r="F234" s="2">
        <v>41.7</v>
      </c>
    </row>
    <row r="235" spans="1:6" x14ac:dyDescent="0.3">
      <c r="A235" s="95">
        <v>45063</v>
      </c>
      <c r="B235" s="96">
        <v>0.48358796296296297</v>
      </c>
      <c r="C235" s="2">
        <v>3.25</v>
      </c>
      <c r="D235" s="2">
        <v>3.72</v>
      </c>
      <c r="E235" s="2">
        <v>24.32</v>
      </c>
      <c r="F235" s="2">
        <v>41.75</v>
      </c>
    </row>
    <row r="236" spans="1:6" x14ac:dyDescent="0.3">
      <c r="A236" s="95">
        <v>45063</v>
      </c>
      <c r="B236" s="96">
        <v>0.48428240740740741</v>
      </c>
      <c r="C236" s="2">
        <v>3.25</v>
      </c>
      <c r="D236" s="2">
        <v>3.72</v>
      </c>
      <c r="E236" s="2">
        <v>24.23</v>
      </c>
      <c r="F236" s="2">
        <v>41.73</v>
      </c>
    </row>
    <row r="237" spans="1:6" x14ac:dyDescent="0.3">
      <c r="A237" s="95">
        <v>45063</v>
      </c>
      <c r="B237" s="96">
        <v>0.48497685185185185</v>
      </c>
      <c r="C237" s="2">
        <v>3.25</v>
      </c>
      <c r="D237" s="2">
        <v>3.71</v>
      </c>
      <c r="E237" s="2">
        <v>24.18</v>
      </c>
      <c r="F237" s="2">
        <v>41.73</v>
      </c>
    </row>
    <row r="238" spans="1:6" x14ac:dyDescent="0.3">
      <c r="A238" s="95">
        <v>45063</v>
      </c>
      <c r="B238" s="96">
        <v>0.4856712962962963</v>
      </c>
      <c r="C238" s="2">
        <v>3.25</v>
      </c>
      <c r="D238" s="2">
        <v>3.72</v>
      </c>
      <c r="E238" s="2">
        <v>24.16</v>
      </c>
      <c r="F238" s="2">
        <v>41.73</v>
      </c>
    </row>
    <row r="239" spans="1:6" x14ac:dyDescent="0.3">
      <c r="A239" s="95">
        <v>45063</v>
      </c>
      <c r="B239" s="96">
        <v>0.48636574074074074</v>
      </c>
      <c r="C239" s="2">
        <v>3.25</v>
      </c>
      <c r="D239" s="2">
        <v>3.72</v>
      </c>
      <c r="E239" s="2">
        <v>24.13</v>
      </c>
      <c r="F239" s="2">
        <v>41.71</v>
      </c>
    </row>
    <row r="240" spans="1:6" x14ac:dyDescent="0.3">
      <c r="A240" s="95">
        <v>45063</v>
      </c>
      <c r="B240" s="96">
        <v>0.48706018518518518</v>
      </c>
      <c r="C240" s="2">
        <v>3.25</v>
      </c>
      <c r="D240" s="2">
        <v>3.72</v>
      </c>
      <c r="E240" s="2">
        <v>24.12</v>
      </c>
      <c r="F240" s="2">
        <v>41.73</v>
      </c>
    </row>
    <row r="241" spans="1:6" x14ac:dyDescent="0.3">
      <c r="A241" s="95">
        <v>45063</v>
      </c>
      <c r="B241" s="96">
        <v>0.48775462962962962</v>
      </c>
      <c r="C241" s="2">
        <v>3.25</v>
      </c>
      <c r="D241" s="2">
        <v>3.71</v>
      </c>
      <c r="E241" s="2">
        <v>24.12</v>
      </c>
      <c r="F241" s="2">
        <v>41.76</v>
      </c>
    </row>
    <row r="242" spans="1:6" x14ac:dyDescent="0.3">
      <c r="A242" s="95">
        <v>45063</v>
      </c>
      <c r="B242" s="96">
        <v>0.48844907407407406</v>
      </c>
      <c r="C242" s="2">
        <v>3.25</v>
      </c>
      <c r="D242" s="2">
        <v>3.72</v>
      </c>
      <c r="E242" s="2">
        <v>24.12</v>
      </c>
      <c r="F242" s="2">
        <v>41.83</v>
      </c>
    </row>
    <row r="243" spans="1:6" x14ac:dyDescent="0.3">
      <c r="A243" s="95">
        <v>45063</v>
      </c>
      <c r="B243" s="96">
        <v>0.48914351851851851</v>
      </c>
      <c r="C243" s="2">
        <v>3.25</v>
      </c>
      <c r="D243" s="2">
        <v>3.71</v>
      </c>
      <c r="E243" s="2">
        <v>24.12</v>
      </c>
      <c r="F243" s="2">
        <v>41.91</v>
      </c>
    </row>
    <row r="244" spans="1:6" x14ac:dyDescent="0.3">
      <c r="A244" s="95">
        <v>45063</v>
      </c>
      <c r="B244" s="96">
        <v>0.48983796296296295</v>
      </c>
      <c r="C244" s="2">
        <v>3.25</v>
      </c>
      <c r="D244" s="2">
        <v>3.71</v>
      </c>
      <c r="E244" s="2">
        <v>24.11</v>
      </c>
      <c r="F244" s="2">
        <v>41.9</v>
      </c>
    </row>
    <row r="245" spans="1:6" x14ac:dyDescent="0.3">
      <c r="A245" s="95">
        <v>45063</v>
      </c>
      <c r="B245" s="96">
        <v>0.49053240740740739</v>
      </c>
      <c r="C245" s="2">
        <v>3.25</v>
      </c>
      <c r="D245" s="2">
        <v>3.71</v>
      </c>
      <c r="E245" s="2">
        <v>24.12</v>
      </c>
      <c r="F245" s="2">
        <v>41.86</v>
      </c>
    </row>
    <row r="246" spans="1:6" x14ac:dyDescent="0.3">
      <c r="A246" s="95">
        <v>45063</v>
      </c>
      <c r="B246" s="96">
        <v>0.49122685185185189</v>
      </c>
      <c r="C246" s="2">
        <v>3.25</v>
      </c>
      <c r="D246" s="2">
        <v>3.71</v>
      </c>
      <c r="E246" s="2">
        <v>24.12</v>
      </c>
      <c r="F246" s="2">
        <v>41.83</v>
      </c>
    </row>
    <row r="247" spans="1:6" x14ac:dyDescent="0.3">
      <c r="A247" s="95">
        <v>45063</v>
      </c>
      <c r="B247" s="96">
        <v>0.49192129629629627</v>
      </c>
      <c r="C247" s="2">
        <v>3.25</v>
      </c>
      <c r="D247" s="2">
        <v>3.71</v>
      </c>
      <c r="E247" s="2">
        <v>24.12</v>
      </c>
      <c r="F247" s="2">
        <v>41.79</v>
      </c>
    </row>
    <row r="248" spans="1:6" x14ac:dyDescent="0.3">
      <c r="A248" s="95">
        <v>45063</v>
      </c>
      <c r="B248" s="96">
        <v>0.49261574074074077</v>
      </c>
      <c r="C248" s="2">
        <v>3.25</v>
      </c>
      <c r="D248" s="2">
        <v>3.71</v>
      </c>
      <c r="E248" s="2">
        <v>24.12</v>
      </c>
      <c r="F248" s="2">
        <v>41.81</v>
      </c>
    </row>
    <row r="249" spans="1:6" x14ac:dyDescent="0.3">
      <c r="A249" s="95">
        <v>45063</v>
      </c>
      <c r="B249" s="96">
        <v>0.49331018518518516</v>
      </c>
      <c r="C249" s="2">
        <v>3.25</v>
      </c>
      <c r="D249" s="2">
        <v>3.71</v>
      </c>
      <c r="E249" s="2">
        <v>24.12</v>
      </c>
      <c r="F249" s="2">
        <v>41.89</v>
      </c>
    </row>
    <row r="250" spans="1:6" x14ac:dyDescent="0.3">
      <c r="A250" s="95">
        <v>45063</v>
      </c>
      <c r="B250" s="96">
        <v>0.49400462962962965</v>
      </c>
      <c r="C250" s="2">
        <v>3.25</v>
      </c>
      <c r="D250" s="2">
        <v>3.71</v>
      </c>
      <c r="E250" s="2">
        <v>24.12</v>
      </c>
      <c r="F250" s="2">
        <v>41.85</v>
      </c>
    </row>
    <row r="251" spans="1:6" x14ac:dyDescent="0.3">
      <c r="A251" s="95">
        <v>45063</v>
      </c>
      <c r="B251" s="96">
        <v>0.49469907407407404</v>
      </c>
      <c r="C251" s="2">
        <v>3.25</v>
      </c>
      <c r="D251" s="2">
        <v>3.71</v>
      </c>
      <c r="E251" s="2">
        <v>24.12</v>
      </c>
      <c r="F251" s="2">
        <v>41.84</v>
      </c>
    </row>
    <row r="252" spans="1:6" x14ac:dyDescent="0.3">
      <c r="A252" s="95">
        <v>45063</v>
      </c>
      <c r="B252" s="96">
        <v>0.49539351851851854</v>
      </c>
      <c r="C252" s="2">
        <v>3.25</v>
      </c>
      <c r="D252" s="2">
        <v>3.71</v>
      </c>
      <c r="E252" s="2">
        <v>24.12</v>
      </c>
      <c r="F252" s="2">
        <v>41.79</v>
      </c>
    </row>
    <row r="253" spans="1:6" x14ac:dyDescent="0.3">
      <c r="A253" s="95">
        <v>45063</v>
      </c>
      <c r="B253" s="96">
        <v>0.49608796296296293</v>
      </c>
      <c r="C253" s="2">
        <v>3.25</v>
      </c>
      <c r="D253" s="2">
        <v>3.71</v>
      </c>
      <c r="E253" s="2">
        <v>24.12</v>
      </c>
      <c r="F253" s="2">
        <v>41.76</v>
      </c>
    </row>
    <row r="254" spans="1:6" x14ac:dyDescent="0.3">
      <c r="A254" s="95">
        <v>45063</v>
      </c>
      <c r="B254" s="96">
        <v>0.49678240740740742</v>
      </c>
      <c r="C254" s="2">
        <v>3.25</v>
      </c>
      <c r="D254" s="2">
        <v>3.72</v>
      </c>
      <c r="E254" s="2">
        <v>24.12</v>
      </c>
      <c r="F254" s="2">
        <v>41.77</v>
      </c>
    </row>
    <row r="255" spans="1:6" x14ac:dyDescent="0.3">
      <c r="A255" s="95">
        <v>45063</v>
      </c>
      <c r="B255" s="96">
        <v>0.49747685185185181</v>
      </c>
      <c r="C255" s="2">
        <v>3.25</v>
      </c>
      <c r="D255" s="2">
        <v>3.72</v>
      </c>
      <c r="E255" s="2">
        <v>24.12</v>
      </c>
      <c r="F255" s="2">
        <v>41.85</v>
      </c>
    </row>
    <row r="256" spans="1:6" x14ac:dyDescent="0.3">
      <c r="A256" s="95">
        <v>45063</v>
      </c>
      <c r="B256" s="96">
        <v>0.49817129629629631</v>
      </c>
      <c r="C256" s="2">
        <v>3.25</v>
      </c>
      <c r="D256" s="2">
        <v>3.72</v>
      </c>
      <c r="E256" s="2">
        <v>24.12</v>
      </c>
      <c r="F256" s="2">
        <v>41.84</v>
      </c>
    </row>
    <row r="257" spans="1:6" x14ac:dyDescent="0.3">
      <c r="A257" s="95">
        <v>45063</v>
      </c>
      <c r="B257" s="96">
        <v>0.49886574074074069</v>
      </c>
      <c r="C257" s="2">
        <v>3.25</v>
      </c>
      <c r="D257" s="2">
        <v>3.72</v>
      </c>
      <c r="E257" s="2">
        <v>24.12</v>
      </c>
      <c r="F257" s="2">
        <v>41.77</v>
      </c>
    </row>
    <row r="258" spans="1:6" x14ac:dyDescent="0.3">
      <c r="A258" s="95">
        <v>45063</v>
      </c>
      <c r="B258" s="96">
        <v>0.49956018518518519</v>
      </c>
      <c r="C258" s="2">
        <v>3.25</v>
      </c>
      <c r="D258" s="2">
        <v>3.71</v>
      </c>
      <c r="E258" s="2">
        <v>24.12</v>
      </c>
      <c r="F258" s="2">
        <v>41.78</v>
      </c>
    </row>
    <row r="259" spans="1:6" x14ac:dyDescent="0.3">
      <c r="A259" s="95">
        <v>45063</v>
      </c>
      <c r="B259" s="96">
        <v>0.50025462962962963</v>
      </c>
      <c r="C259" s="2">
        <v>3.25</v>
      </c>
      <c r="D259" s="2">
        <v>3.72</v>
      </c>
      <c r="E259" s="2">
        <v>24.12</v>
      </c>
      <c r="F259" s="2">
        <v>41.83</v>
      </c>
    </row>
    <row r="260" spans="1:6" x14ac:dyDescent="0.3">
      <c r="A260" s="95">
        <v>45063</v>
      </c>
      <c r="B260" s="96">
        <v>0.50094907407407407</v>
      </c>
      <c r="C260" s="2">
        <v>3.25</v>
      </c>
      <c r="D260" s="2">
        <v>3.72</v>
      </c>
      <c r="E260" s="2">
        <v>24.12</v>
      </c>
      <c r="F260" s="2">
        <v>41.76</v>
      </c>
    </row>
    <row r="261" spans="1:6" x14ac:dyDescent="0.3">
      <c r="A261" s="95">
        <v>45063</v>
      </c>
      <c r="B261" s="96">
        <v>0.50164351851851852</v>
      </c>
      <c r="C261" s="2">
        <v>3.25</v>
      </c>
      <c r="D261" s="2">
        <v>3.71</v>
      </c>
      <c r="E261" s="2">
        <v>24.12</v>
      </c>
      <c r="F261" s="2">
        <v>41.72</v>
      </c>
    </row>
    <row r="262" spans="1:6" x14ac:dyDescent="0.3">
      <c r="A262" s="95">
        <v>45063</v>
      </c>
      <c r="B262" s="96">
        <v>0.50233796296296296</v>
      </c>
      <c r="C262" s="2">
        <v>3.24</v>
      </c>
      <c r="D262" s="2">
        <v>3.71</v>
      </c>
      <c r="E262" s="2">
        <v>24.12</v>
      </c>
      <c r="F262" s="2">
        <v>41.73</v>
      </c>
    </row>
    <row r="263" spans="1:6" x14ac:dyDescent="0.3">
      <c r="A263" s="95">
        <v>45063</v>
      </c>
      <c r="B263" s="96">
        <v>0.5030324074074074</v>
      </c>
      <c r="C263" s="2">
        <v>3.24</v>
      </c>
      <c r="D263" s="2">
        <v>3.72</v>
      </c>
      <c r="E263" s="2">
        <v>24.11</v>
      </c>
      <c r="F263" s="2">
        <v>41.71</v>
      </c>
    </row>
    <row r="264" spans="1:6" x14ac:dyDescent="0.3">
      <c r="A264" s="95">
        <v>45063</v>
      </c>
      <c r="B264" s="96">
        <v>0.50372685185185184</v>
      </c>
      <c r="C264" s="2">
        <v>3.24</v>
      </c>
      <c r="D264" s="2">
        <v>3.71</v>
      </c>
      <c r="E264" s="2">
        <v>24.11</v>
      </c>
      <c r="F264" s="2">
        <v>41.78</v>
      </c>
    </row>
    <row r="265" spans="1:6" x14ac:dyDescent="0.3">
      <c r="A265" s="95">
        <v>45063</v>
      </c>
      <c r="B265" s="96">
        <v>0.50442129629629628</v>
      </c>
      <c r="C265" s="2">
        <v>3.25</v>
      </c>
      <c r="D265" s="2">
        <v>3.71</v>
      </c>
      <c r="E265" s="2">
        <v>24.12</v>
      </c>
      <c r="F265" s="2">
        <v>41.8</v>
      </c>
    </row>
    <row r="266" spans="1:6" x14ac:dyDescent="0.3">
      <c r="A266" s="95">
        <v>45063</v>
      </c>
      <c r="B266" s="96">
        <v>0.50511574074074073</v>
      </c>
      <c r="C266" s="2">
        <v>3.25</v>
      </c>
      <c r="D266" s="2">
        <v>3.71</v>
      </c>
      <c r="E266" s="2">
        <v>24.12</v>
      </c>
      <c r="F266" s="2">
        <v>41.83</v>
      </c>
    </row>
    <row r="267" spans="1:6" x14ac:dyDescent="0.3">
      <c r="A267" s="95">
        <v>45063</v>
      </c>
      <c r="B267" s="96">
        <v>0.50581018518518517</v>
      </c>
      <c r="C267" s="2">
        <v>3.25</v>
      </c>
      <c r="D267" s="2">
        <v>3.71</v>
      </c>
      <c r="E267" s="2">
        <v>24.12</v>
      </c>
      <c r="F267" s="2">
        <v>41.82</v>
      </c>
    </row>
    <row r="268" spans="1:6" x14ac:dyDescent="0.3">
      <c r="A268" s="95">
        <v>45063</v>
      </c>
      <c r="B268" s="96">
        <v>0.50650462962962961</v>
      </c>
      <c r="C268" s="2">
        <v>3.25</v>
      </c>
      <c r="D268" s="2">
        <v>3.72</v>
      </c>
      <c r="E268" s="2">
        <v>24.12</v>
      </c>
      <c r="F268" s="2">
        <v>41.83</v>
      </c>
    </row>
    <row r="269" spans="1:6" x14ac:dyDescent="0.3">
      <c r="A269" s="95">
        <v>45063</v>
      </c>
      <c r="B269" s="96">
        <v>0.50719907407407405</v>
      </c>
      <c r="C269" s="2">
        <v>3.25</v>
      </c>
      <c r="D269" s="2">
        <v>3.71</v>
      </c>
      <c r="E269" s="2">
        <v>24.12</v>
      </c>
      <c r="F269" s="2">
        <v>41.84</v>
      </c>
    </row>
    <row r="270" spans="1:6" x14ac:dyDescent="0.3">
      <c r="A270" s="95">
        <v>45063</v>
      </c>
      <c r="B270" s="96">
        <v>0.50789351851851849</v>
      </c>
      <c r="C270" s="2">
        <v>3.25</v>
      </c>
      <c r="D270" s="2">
        <v>3.71</v>
      </c>
      <c r="E270" s="2">
        <v>24.12</v>
      </c>
      <c r="F270" s="2">
        <v>41.8</v>
      </c>
    </row>
    <row r="271" spans="1:6" x14ac:dyDescent="0.3">
      <c r="A271" s="95">
        <v>45063</v>
      </c>
      <c r="B271" s="96">
        <v>0.50858796296296294</v>
      </c>
      <c r="C271" s="2">
        <v>3.25</v>
      </c>
      <c r="D271" s="2">
        <v>3.72</v>
      </c>
      <c r="E271" s="2">
        <v>24.12</v>
      </c>
      <c r="F271" s="2">
        <v>41.72</v>
      </c>
    </row>
    <row r="272" spans="1:6" x14ac:dyDescent="0.3">
      <c r="A272" s="95">
        <v>45063</v>
      </c>
      <c r="B272" s="96">
        <v>0.50928240740740738</v>
      </c>
      <c r="C272" s="2">
        <v>3.25</v>
      </c>
      <c r="D272" s="2">
        <v>3.71</v>
      </c>
      <c r="E272" s="2">
        <v>24.12</v>
      </c>
      <c r="F272" s="2">
        <v>41.74</v>
      </c>
    </row>
    <row r="273" spans="1:6" x14ac:dyDescent="0.3">
      <c r="A273" s="95">
        <v>45063</v>
      </c>
      <c r="B273" s="96">
        <v>0.50997685185185182</v>
      </c>
      <c r="C273" s="2">
        <v>3.25</v>
      </c>
      <c r="D273" s="2">
        <v>3.71</v>
      </c>
      <c r="E273" s="2">
        <v>24.12</v>
      </c>
      <c r="F273" s="2">
        <v>41.79</v>
      </c>
    </row>
    <row r="274" spans="1:6" x14ac:dyDescent="0.3">
      <c r="A274" s="95">
        <v>45063</v>
      </c>
      <c r="B274" s="96">
        <v>0.51067129629629626</v>
      </c>
      <c r="C274" s="2">
        <v>3.25</v>
      </c>
      <c r="D274" s="2">
        <v>3.71</v>
      </c>
      <c r="E274" s="2">
        <v>24.12</v>
      </c>
      <c r="F274" s="2">
        <v>41.8</v>
      </c>
    </row>
    <row r="275" spans="1:6" x14ac:dyDescent="0.3">
      <c r="A275" s="95">
        <v>45063</v>
      </c>
      <c r="B275" s="96">
        <v>0.5113657407407407</v>
      </c>
      <c r="C275" s="2">
        <v>3.25</v>
      </c>
      <c r="D275" s="2">
        <v>3.72</v>
      </c>
      <c r="E275" s="2">
        <v>24.12</v>
      </c>
      <c r="F275" s="2">
        <v>41.81</v>
      </c>
    </row>
    <row r="276" spans="1:6" x14ac:dyDescent="0.3">
      <c r="A276" s="95">
        <v>45063</v>
      </c>
      <c r="B276" s="96">
        <v>0.51206018518518526</v>
      </c>
      <c r="C276" s="2">
        <v>3.25</v>
      </c>
      <c r="D276" s="2">
        <v>3.72</v>
      </c>
      <c r="E276" s="2">
        <v>24.12</v>
      </c>
      <c r="F276" s="2">
        <v>41.82</v>
      </c>
    </row>
    <row r="277" spans="1:6" x14ac:dyDescent="0.3">
      <c r="A277" s="95">
        <v>45063</v>
      </c>
      <c r="B277" s="96">
        <v>0.51275462962962959</v>
      </c>
      <c r="C277" s="2">
        <v>3.25</v>
      </c>
      <c r="D277" s="2">
        <v>3.72</v>
      </c>
      <c r="E277" s="2">
        <v>24.12</v>
      </c>
      <c r="F277" s="2">
        <v>41.79</v>
      </c>
    </row>
    <row r="278" spans="1:6" x14ac:dyDescent="0.3">
      <c r="A278" s="95">
        <v>45063</v>
      </c>
      <c r="B278" s="96">
        <v>0.51344907407407414</v>
      </c>
      <c r="C278" s="2">
        <v>3.25</v>
      </c>
      <c r="D278" s="2">
        <v>3.72</v>
      </c>
      <c r="E278" s="2">
        <v>24.12</v>
      </c>
      <c r="F278" s="2">
        <v>41.75</v>
      </c>
    </row>
    <row r="279" spans="1:6" x14ac:dyDescent="0.3">
      <c r="A279" s="95">
        <v>45063</v>
      </c>
      <c r="B279" s="96">
        <v>0.51414351851851847</v>
      </c>
      <c r="C279" s="2">
        <v>3.25</v>
      </c>
      <c r="D279" s="2">
        <v>3.72</v>
      </c>
      <c r="E279" s="2">
        <v>24.12</v>
      </c>
      <c r="F279" s="2">
        <v>41.8</v>
      </c>
    </row>
    <row r="280" spans="1:6" x14ac:dyDescent="0.3">
      <c r="A280" s="95">
        <v>45063</v>
      </c>
      <c r="B280" s="96">
        <v>0.51483796296296302</v>
      </c>
      <c r="C280" s="2">
        <v>3.25</v>
      </c>
      <c r="D280" s="2">
        <v>3.72</v>
      </c>
      <c r="E280" s="2">
        <v>24.12</v>
      </c>
      <c r="F280" s="2">
        <v>41.8</v>
      </c>
    </row>
    <row r="281" spans="1:6" x14ac:dyDescent="0.3">
      <c r="A281" s="95">
        <v>45063</v>
      </c>
      <c r="B281" s="96">
        <v>0.51553240740740736</v>
      </c>
      <c r="C281" s="2">
        <v>3.25</v>
      </c>
      <c r="D281" s="2">
        <v>3.72</v>
      </c>
      <c r="E281" s="2">
        <v>24.12</v>
      </c>
      <c r="F281" s="2">
        <v>41.85</v>
      </c>
    </row>
    <row r="282" spans="1:6" x14ac:dyDescent="0.3">
      <c r="A282" s="95">
        <v>45063</v>
      </c>
      <c r="B282" s="96">
        <v>0.51622685185185191</v>
      </c>
      <c r="C282" s="2">
        <v>3.25</v>
      </c>
      <c r="D282" s="2">
        <v>3.72</v>
      </c>
      <c r="E282" s="2">
        <v>24.12</v>
      </c>
      <c r="F282" s="2">
        <v>41.94</v>
      </c>
    </row>
    <row r="283" spans="1:6" x14ac:dyDescent="0.3">
      <c r="A283" s="95">
        <v>45063</v>
      </c>
      <c r="B283" s="96">
        <v>0.51692129629629624</v>
      </c>
      <c r="C283" s="2">
        <v>3.25</v>
      </c>
      <c r="D283" s="2">
        <v>3.72</v>
      </c>
      <c r="E283" s="2">
        <v>24.12</v>
      </c>
      <c r="F283" s="2">
        <v>41.97</v>
      </c>
    </row>
    <row r="284" spans="1:6" x14ac:dyDescent="0.3">
      <c r="A284" s="95">
        <v>45063</v>
      </c>
      <c r="B284" s="96">
        <v>0.51761574074074079</v>
      </c>
      <c r="C284" s="2">
        <v>3.25</v>
      </c>
      <c r="D284" s="2">
        <v>3.72</v>
      </c>
      <c r="E284" s="2">
        <v>24.12</v>
      </c>
      <c r="F284" s="2">
        <v>41.92</v>
      </c>
    </row>
    <row r="285" spans="1:6" x14ac:dyDescent="0.3">
      <c r="A285" s="95">
        <v>45063</v>
      </c>
      <c r="B285" s="96">
        <v>0.51831018518518512</v>
      </c>
      <c r="C285" s="2">
        <v>3.25</v>
      </c>
      <c r="D285" s="2">
        <v>3.71</v>
      </c>
      <c r="E285" s="2">
        <v>24.12</v>
      </c>
      <c r="F285" s="2">
        <v>41.93</v>
      </c>
    </row>
    <row r="286" spans="1:6" x14ac:dyDescent="0.3">
      <c r="A286" s="95">
        <v>45063</v>
      </c>
      <c r="B286" s="96">
        <v>0.51900462962962968</v>
      </c>
      <c r="C286" s="2">
        <v>3.25</v>
      </c>
      <c r="D286" s="2">
        <v>3.72</v>
      </c>
      <c r="E286" s="2">
        <v>24.13</v>
      </c>
      <c r="F286" s="2">
        <v>41.98</v>
      </c>
    </row>
    <row r="287" spans="1:6" x14ac:dyDescent="0.3">
      <c r="A287" s="95">
        <v>45063</v>
      </c>
      <c r="B287" s="96">
        <v>0.51969907407407401</v>
      </c>
      <c r="C287" s="2">
        <v>3.25</v>
      </c>
      <c r="D287" s="2">
        <v>3.72</v>
      </c>
      <c r="E287" s="2">
        <v>24.14</v>
      </c>
      <c r="F287" s="2">
        <v>42.02</v>
      </c>
    </row>
    <row r="288" spans="1:6" x14ac:dyDescent="0.3">
      <c r="A288" s="95">
        <v>45063</v>
      </c>
      <c r="B288" s="96">
        <v>0.52039351851851856</v>
      </c>
      <c r="C288" s="2">
        <v>3.25</v>
      </c>
      <c r="D288" s="2">
        <v>3.72</v>
      </c>
      <c r="E288" s="2">
        <v>24.15</v>
      </c>
      <c r="F288" s="2">
        <v>42.03</v>
      </c>
    </row>
    <row r="289" spans="1:12" x14ac:dyDescent="0.3">
      <c r="A289" s="95">
        <v>45063</v>
      </c>
      <c r="B289" s="96">
        <v>0.52108796296296289</v>
      </c>
      <c r="C289" s="2">
        <v>3.25</v>
      </c>
      <c r="D289" s="2">
        <v>3.72</v>
      </c>
      <c r="E289" s="2">
        <v>24.22</v>
      </c>
      <c r="F289" s="2">
        <v>41.9</v>
      </c>
    </row>
    <row r="290" spans="1:12" x14ac:dyDescent="0.3">
      <c r="A290" s="95">
        <v>45063</v>
      </c>
      <c r="B290" s="96">
        <v>0.52178240740740744</v>
      </c>
      <c r="C290" s="2">
        <v>3.25</v>
      </c>
      <c r="D290" s="2">
        <v>3.72</v>
      </c>
      <c r="E290" s="2">
        <v>24.29</v>
      </c>
      <c r="F290" s="2">
        <v>41.92</v>
      </c>
    </row>
    <row r="291" spans="1:12" x14ac:dyDescent="0.3">
      <c r="A291" s="95">
        <v>45063</v>
      </c>
      <c r="B291" s="96">
        <v>0.52247685185185189</v>
      </c>
      <c r="C291" s="2">
        <v>3.25</v>
      </c>
      <c r="D291" s="2">
        <v>3.72</v>
      </c>
      <c r="E291" s="2">
        <v>24.34</v>
      </c>
      <c r="F291" s="2">
        <v>41.88</v>
      </c>
    </row>
    <row r="292" spans="1:12" x14ac:dyDescent="0.3">
      <c r="A292" s="95">
        <v>45063</v>
      </c>
      <c r="B292" s="96">
        <v>0.52317129629629633</v>
      </c>
      <c r="C292" s="2">
        <v>3.25</v>
      </c>
      <c r="D292" s="2">
        <v>3.72</v>
      </c>
      <c r="E292" s="2">
        <v>24.37</v>
      </c>
      <c r="F292" s="2">
        <v>41.79</v>
      </c>
    </row>
    <row r="293" spans="1:12" x14ac:dyDescent="0.3">
      <c r="A293" s="95">
        <v>45063</v>
      </c>
      <c r="B293" s="96">
        <v>0.52386574074074077</v>
      </c>
      <c r="C293" s="2">
        <v>3.25</v>
      </c>
      <c r="D293" s="2">
        <v>3.72</v>
      </c>
      <c r="E293" s="2">
        <v>24.37</v>
      </c>
      <c r="F293" s="2">
        <v>41.8</v>
      </c>
    </row>
    <row r="294" spans="1:12" x14ac:dyDescent="0.3">
      <c r="A294" s="95">
        <v>45063</v>
      </c>
      <c r="B294" s="96">
        <v>0.52456018518518521</v>
      </c>
      <c r="C294" s="2">
        <v>3.25</v>
      </c>
      <c r="D294" s="2">
        <v>3.72</v>
      </c>
      <c r="E294" s="2">
        <v>24.36</v>
      </c>
      <c r="F294" s="2">
        <v>41.77</v>
      </c>
    </row>
    <row r="295" spans="1:12" x14ac:dyDescent="0.3">
      <c r="A295" s="95">
        <v>45063</v>
      </c>
      <c r="B295" s="96">
        <v>0.52525462962962965</v>
      </c>
      <c r="C295" s="2">
        <v>3.25</v>
      </c>
      <c r="D295" s="2">
        <v>3.72</v>
      </c>
      <c r="E295" s="2">
        <v>24.38</v>
      </c>
      <c r="F295" s="2">
        <v>41.69</v>
      </c>
    </row>
    <row r="296" spans="1:12" x14ac:dyDescent="0.3">
      <c r="A296" s="95">
        <v>45063</v>
      </c>
      <c r="B296" s="96">
        <v>0.5259490740740741</v>
      </c>
      <c r="C296" s="2">
        <v>3.25</v>
      </c>
      <c r="D296" s="2">
        <v>3.72</v>
      </c>
      <c r="E296" s="2">
        <v>24.34</v>
      </c>
      <c r="F296" s="2">
        <v>41.73</v>
      </c>
    </row>
    <row r="297" spans="1:12" x14ac:dyDescent="0.3">
      <c r="A297" s="95">
        <v>45063</v>
      </c>
      <c r="B297" s="96">
        <v>0.52664351851851854</v>
      </c>
      <c r="C297" s="2">
        <v>3.25</v>
      </c>
      <c r="D297" s="2">
        <v>3.72</v>
      </c>
      <c r="E297" s="2">
        <v>24.38</v>
      </c>
      <c r="F297" s="2">
        <v>41.66</v>
      </c>
    </row>
    <row r="298" spans="1:12" x14ac:dyDescent="0.3">
      <c r="A298" s="95">
        <v>45063</v>
      </c>
      <c r="B298" s="96">
        <v>0.52733796296296298</v>
      </c>
      <c r="C298" s="2">
        <v>3.25</v>
      </c>
      <c r="D298" s="2">
        <v>3.72</v>
      </c>
      <c r="E298" s="2">
        <v>24.42</v>
      </c>
      <c r="F298" s="2">
        <v>41.54</v>
      </c>
    </row>
    <row r="299" spans="1:12" x14ac:dyDescent="0.3">
      <c r="A299" s="95">
        <v>45063</v>
      </c>
      <c r="B299" s="96">
        <v>0.52803240740740742</v>
      </c>
      <c r="C299" s="2">
        <v>3.25</v>
      </c>
      <c r="D299" s="2">
        <v>3.72</v>
      </c>
      <c r="E299" s="2">
        <v>24.42</v>
      </c>
      <c r="F299" s="2">
        <v>41.51</v>
      </c>
    </row>
    <row r="301" spans="1:12" ht="31.2" x14ac:dyDescent="0.3">
      <c r="A301" s="168" t="str">
        <f>A11</f>
        <v>Date</v>
      </c>
      <c r="B301" s="168"/>
      <c r="C301" s="120" t="str">
        <f>C11</f>
        <v>Exhaust Flow [LPM]</v>
      </c>
      <c r="D301" s="120" t="str">
        <f>D11</f>
        <v>Inlet Flow [LPM]</v>
      </c>
      <c r="E301" s="120" t="str">
        <f t="shared" ref="E301:F301" si="0">E11</f>
        <v>Temperature [C]</v>
      </c>
      <c r="F301" s="120" t="str">
        <f t="shared" si="0"/>
        <v>Humidity [%]</v>
      </c>
      <c r="G301" s="120"/>
      <c r="H301" s="120"/>
      <c r="I301" s="120"/>
      <c r="J301" s="120"/>
      <c r="K301" s="120"/>
      <c r="L301" s="120"/>
    </row>
    <row r="302" spans="1:12" x14ac:dyDescent="0.3">
      <c r="A302" s="169">
        <f>A12</f>
        <v>45063</v>
      </c>
      <c r="B302" s="168" t="s">
        <v>1</v>
      </c>
      <c r="C302" s="92">
        <f>AVERAGE(C31:C288)</f>
        <v>3.2498837209302325</v>
      </c>
      <c r="D302" s="92">
        <f t="shared" ref="D302:F302" si="1">AVERAGE(D31:D288)</f>
        <v>3.7172480620155226</v>
      </c>
      <c r="E302" s="92">
        <f t="shared" si="1"/>
        <v>24.221201550387576</v>
      </c>
      <c r="F302" s="92">
        <f t="shared" si="1"/>
        <v>41.813798449612406</v>
      </c>
      <c r="G302" s="92"/>
      <c r="H302" s="125"/>
      <c r="I302" s="126"/>
      <c r="J302" s="92"/>
      <c r="K302" s="92"/>
      <c r="L302" s="92"/>
    </row>
    <row r="303" spans="1:12" x14ac:dyDescent="0.3">
      <c r="A303" s="168"/>
      <c r="B303" s="168" t="s">
        <v>79</v>
      </c>
      <c r="C303" s="92">
        <f>STDEV(C31:C288)</f>
        <v>1.0741237092759175E-3</v>
      </c>
      <c r="D303" s="92">
        <f t="shared" ref="D303:F303" si="2">STDEV(D31:D288)</f>
        <v>4.4747993155478984E-3</v>
      </c>
      <c r="E303" s="92">
        <f t="shared" si="2"/>
        <v>0.10557103421900051</v>
      </c>
      <c r="F303" s="92">
        <f t="shared" si="2"/>
        <v>0.11948458571409078</v>
      </c>
      <c r="G303" s="92"/>
      <c r="H303" s="125"/>
      <c r="I303" s="126"/>
      <c r="J303" s="92"/>
      <c r="K303" s="92"/>
      <c r="L303" s="92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B4E1D1-B1A8-470A-89D0-ABA4A609A7C2}">
  <dimension ref="A1:N333"/>
  <sheetViews>
    <sheetView workbookViewId="0">
      <pane ySplit="11" topLeftCell="A320" activePane="bottomLeft" state="frozen"/>
      <selection pane="bottomLeft" activeCell="L331" sqref="L331"/>
    </sheetView>
  </sheetViews>
  <sheetFormatPr defaultColWidth="9.109375" defaultRowHeight="15.6" x14ac:dyDescent="0.3"/>
  <cols>
    <col min="1" max="1" width="10.6640625" style="2" bestFit="1" customWidth="1"/>
    <col min="2" max="2" width="9.6640625" style="2" customWidth="1"/>
    <col min="3" max="4" width="10.6640625" style="2" customWidth="1"/>
    <col min="5" max="6" width="12.6640625" style="2" customWidth="1"/>
    <col min="7" max="7" width="12.88671875" style="2" customWidth="1"/>
    <col min="8" max="8" width="12.6640625" style="2" customWidth="1"/>
    <col min="9" max="9" width="10.6640625" style="2" customWidth="1"/>
    <col min="10" max="10" width="11.6640625" style="2" customWidth="1"/>
    <col min="11" max="11" width="10.6640625" style="2" customWidth="1"/>
    <col min="12" max="12" width="12.6640625" style="2" customWidth="1"/>
    <col min="13" max="16384" width="9.109375" style="2"/>
  </cols>
  <sheetData>
    <row r="1" spans="1:12" x14ac:dyDescent="0.3">
      <c r="A1" s="2" t="s">
        <v>58</v>
      </c>
    </row>
    <row r="2" spans="1:12" x14ac:dyDescent="0.3">
      <c r="A2" s="2" t="s">
        <v>180</v>
      </c>
    </row>
    <row r="3" spans="1:12" x14ac:dyDescent="0.3">
      <c r="A3" s="2" t="s">
        <v>196</v>
      </c>
      <c r="D3" s="2" t="s">
        <v>197</v>
      </c>
    </row>
    <row r="4" spans="1:12" x14ac:dyDescent="0.3">
      <c r="A4" s="2" t="s">
        <v>62</v>
      </c>
    </row>
    <row r="5" spans="1:12" x14ac:dyDescent="0.3">
      <c r="A5" s="2" t="s">
        <v>63</v>
      </c>
    </row>
    <row r="6" spans="1:12" x14ac:dyDescent="0.3">
      <c r="A6" s="2" t="s">
        <v>64</v>
      </c>
    </row>
    <row r="8" spans="1:12" x14ac:dyDescent="0.3">
      <c r="A8" s="2" t="s">
        <v>183</v>
      </c>
    </row>
    <row r="9" spans="1:12" x14ac:dyDescent="0.3">
      <c r="A9" s="2" t="s">
        <v>184</v>
      </c>
    </row>
    <row r="10" spans="1:12" x14ac:dyDescent="0.3">
      <c r="A10" s="2" t="s">
        <v>198</v>
      </c>
    </row>
    <row r="11" spans="1:12" ht="30" customHeight="1" x14ac:dyDescent="0.3">
      <c r="A11" s="2" t="s">
        <v>0</v>
      </c>
      <c r="B11" s="2" t="s">
        <v>67</v>
      </c>
      <c r="C11" s="94" t="s">
        <v>68</v>
      </c>
      <c r="D11" s="94" t="s">
        <v>69</v>
      </c>
      <c r="E11" s="94" t="s">
        <v>70</v>
      </c>
      <c r="F11" s="118" t="s">
        <v>71</v>
      </c>
      <c r="G11" s="94" t="s">
        <v>72</v>
      </c>
      <c r="H11" s="94" t="s">
        <v>73</v>
      </c>
      <c r="I11" s="94" t="s">
        <v>74</v>
      </c>
      <c r="J11" s="94" t="s">
        <v>75</v>
      </c>
      <c r="K11" s="94" t="s">
        <v>133</v>
      </c>
      <c r="L11" s="94" t="s">
        <v>134</v>
      </c>
    </row>
    <row r="12" spans="1:12" x14ac:dyDescent="0.3">
      <c r="A12" s="95">
        <v>45064</v>
      </c>
      <c r="B12" s="96">
        <v>0.32900462962962962</v>
      </c>
      <c r="C12" s="2">
        <v>-4.21</v>
      </c>
      <c r="D12" s="2">
        <v>-0.12</v>
      </c>
      <c r="E12" s="2">
        <v>3.29</v>
      </c>
      <c r="F12" s="119">
        <v>-0.9</v>
      </c>
      <c r="G12" s="2">
        <v>12.46</v>
      </c>
      <c r="H12" s="2">
        <v>23.52</v>
      </c>
      <c r="I12" s="2">
        <v>66.55</v>
      </c>
      <c r="J12" s="2">
        <v>1.35</v>
      </c>
      <c r="K12" s="2">
        <v>1E-3</v>
      </c>
    </row>
    <row r="13" spans="1:12" x14ac:dyDescent="0.3">
      <c r="A13" s="95">
        <v>45064</v>
      </c>
      <c r="B13" s="96">
        <v>0.32969907407407406</v>
      </c>
      <c r="C13" s="2">
        <v>-4.17</v>
      </c>
      <c r="D13" s="2">
        <v>-0.12</v>
      </c>
      <c r="E13" s="2">
        <v>3.29</v>
      </c>
      <c r="F13" s="119">
        <v>-0.86</v>
      </c>
      <c r="G13" s="2">
        <v>12.69</v>
      </c>
      <c r="H13" s="2">
        <v>23.53</v>
      </c>
      <c r="I13" s="2">
        <v>66.52</v>
      </c>
      <c r="J13" s="2">
        <v>1.35</v>
      </c>
      <c r="K13" s="2">
        <v>1E-3</v>
      </c>
    </row>
    <row r="14" spans="1:12" x14ac:dyDescent="0.3">
      <c r="A14" s="95">
        <v>45064</v>
      </c>
      <c r="B14" s="96">
        <v>0.3303935185185185</v>
      </c>
      <c r="C14" s="2">
        <v>-4.1399999999999997</v>
      </c>
      <c r="D14" s="2">
        <v>-0.12</v>
      </c>
      <c r="E14" s="2">
        <v>3.29</v>
      </c>
      <c r="F14" s="119">
        <v>-0.86</v>
      </c>
      <c r="G14" s="2">
        <v>12.51</v>
      </c>
      <c r="H14" s="2">
        <v>23.52</v>
      </c>
      <c r="I14" s="2">
        <v>66.510000000000005</v>
      </c>
      <c r="J14" s="2">
        <v>1.35</v>
      </c>
      <c r="K14" s="2">
        <v>1E-3</v>
      </c>
    </row>
    <row r="15" spans="1:12" x14ac:dyDescent="0.3">
      <c r="A15" s="95">
        <v>45064</v>
      </c>
      <c r="B15" s="96">
        <v>0.331087962962963</v>
      </c>
      <c r="C15" s="2">
        <v>-4.21</v>
      </c>
      <c r="D15" s="2">
        <v>-0.11</v>
      </c>
      <c r="E15" s="2">
        <v>3.29</v>
      </c>
      <c r="F15" s="119">
        <v>-0.83</v>
      </c>
      <c r="G15" s="2">
        <v>12.52</v>
      </c>
      <c r="H15" s="2">
        <v>23.52</v>
      </c>
      <c r="I15" s="2">
        <v>66.510000000000005</v>
      </c>
      <c r="J15" s="2">
        <v>1.35</v>
      </c>
      <c r="K15" s="2">
        <v>1E-3</v>
      </c>
    </row>
    <row r="16" spans="1:12" x14ac:dyDescent="0.3">
      <c r="A16" s="95">
        <v>45064</v>
      </c>
      <c r="B16" s="96">
        <v>0.33178240740740739</v>
      </c>
      <c r="C16" s="2">
        <v>-4.25</v>
      </c>
      <c r="D16" s="2">
        <v>-0.11</v>
      </c>
      <c r="E16" s="2">
        <v>3.29</v>
      </c>
      <c r="F16" s="119">
        <v>-0.83</v>
      </c>
      <c r="G16" s="2">
        <v>12.49</v>
      </c>
      <c r="H16" s="2">
        <v>23.52</v>
      </c>
      <c r="I16" s="2">
        <v>66.48</v>
      </c>
      <c r="J16" s="2">
        <v>1.35</v>
      </c>
      <c r="K16" s="2">
        <v>1E-3</v>
      </c>
    </row>
    <row r="17" spans="1:11" x14ac:dyDescent="0.3">
      <c r="A17" s="95">
        <v>45064</v>
      </c>
      <c r="B17" s="96">
        <v>0.33247685185185188</v>
      </c>
      <c r="C17" s="2">
        <v>-4.2699999999999996</v>
      </c>
      <c r="D17" s="2">
        <v>-0.11</v>
      </c>
      <c r="E17" s="2">
        <v>3.29</v>
      </c>
      <c r="F17" s="119">
        <v>-0.81</v>
      </c>
      <c r="G17" s="2">
        <v>12.49</v>
      </c>
      <c r="H17" s="2">
        <v>23.52</v>
      </c>
      <c r="I17" s="2">
        <v>66.47</v>
      </c>
      <c r="J17" s="2">
        <v>1.35</v>
      </c>
      <c r="K17" s="2">
        <v>1E-3</v>
      </c>
    </row>
    <row r="18" spans="1:11" x14ac:dyDescent="0.3">
      <c r="A18" s="95">
        <v>45064</v>
      </c>
      <c r="B18" s="96">
        <v>0.33317129629629633</v>
      </c>
      <c r="C18" s="2">
        <v>-4.41</v>
      </c>
      <c r="D18" s="2">
        <v>-0.1</v>
      </c>
      <c r="E18" s="2">
        <v>3.29</v>
      </c>
      <c r="F18" s="119">
        <v>-0.77</v>
      </c>
      <c r="G18" s="2">
        <v>12.43</v>
      </c>
      <c r="H18" s="2">
        <v>23.53</v>
      </c>
      <c r="I18" s="2">
        <v>66.44</v>
      </c>
      <c r="J18" s="2">
        <v>1.35</v>
      </c>
      <c r="K18" s="2">
        <v>1E-3</v>
      </c>
    </row>
    <row r="19" spans="1:11" x14ac:dyDescent="0.3">
      <c r="A19" s="95">
        <v>45064</v>
      </c>
      <c r="B19" s="96">
        <v>0.33386574074074077</v>
      </c>
      <c r="C19" s="2">
        <v>-4.42</v>
      </c>
      <c r="D19" s="2">
        <v>-0.1</v>
      </c>
      <c r="E19" s="2">
        <v>3.29</v>
      </c>
      <c r="F19" s="119">
        <v>-0.77</v>
      </c>
      <c r="G19" s="2">
        <v>12.64</v>
      </c>
      <c r="H19" s="2">
        <v>23.53</v>
      </c>
      <c r="I19" s="2">
        <v>66.459999999999994</v>
      </c>
      <c r="J19" s="2">
        <v>1.35</v>
      </c>
      <c r="K19" s="2">
        <v>1E-3</v>
      </c>
    </row>
    <row r="20" spans="1:11" x14ac:dyDescent="0.3">
      <c r="A20" s="95">
        <v>45064</v>
      </c>
      <c r="B20" s="96">
        <v>0.33456018518518515</v>
      </c>
      <c r="C20" s="2">
        <v>-4.22</v>
      </c>
      <c r="D20" s="2">
        <v>-0.1</v>
      </c>
      <c r="E20" s="2">
        <v>3.29</v>
      </c>
      <c r="F20" s="119">
        <v>-0.76</v>
      </c>
      <c r="G20" s="2">
        <v>12.49</v>
      </c>
      <c r="H20" s="2">
        <v>23.53</v>
      </c>
      <c r="I20" s="2">
        <v>66.400000000000006</v>
      </c>
      <c r="J20" s="2">
        <v>1.35</v>
      </c>
      <c r="K20" s="2">
        <v>1E-3</v>
      </c>
    </row>
    <row r="21" spans="1:11" x14ac:dyDescent="0.3">
      <c r="A21" s="95">
        <v>45064</v>
      </c>
      <c r="B21" s="96">
        <v>0.33525462962962965</v>
      </c>
      <c r="C21" s="2">
        <v>-4.3499999999999996</v>
      </c>
      <c r="D21" s="2">
        <v>-0.09</v>
      </c>
      <c r="E21" s="2">
        <v>3.29</v>
      </c>
      <c r="F21" s="119">
        <v>-0.74</v>
      </c>
      <c r="G21" s="2">
        <v>12.49</v>
      </c>
      <c r="H21" s="2">
        <v>23.55</v>
      </c>
      <c r="I21" s="2">
        <v>66.28</v>
      </c>
      <c r="J21" s="2">
        <v>1.35</v>
      </c>
      <c r="K21" s="2">
        <v>1E-3</v>
      </c>
    </row>
    <row r="22" spans="1:11" x14ac:dyDescent="0.3">
      <c r="A22" s="95">
        <v>45064</v>
      </c>
      <c r="B22" s="96">
        <v>0.33594907407407404</v>
      </c>
      <c r="C22" s="2">
        <v>-4.32</v>
      </c>
      <c r="D22" s="2">
        <v>-0.09</v>
      </c>
      <c r="E22" s="2">
        <v>3.29</v>
      </c>
      <c r="F22" s="119">
        <v>-0.73</v>
      </c>
      <c r="G22" s="2">
        <v>12.48</v>
      </c>
      <c r="H22" s="2">
        <v>23.62</v>
      </c>
      <c r="I22" s="2">
        <v>66.23</v>
      </c>
      <c r="J22" s="2">
        <v>1.35</v>
      </c>
      <c r="K22" s="2">
        <v>1E-3</v>
      </c>
    </row>
    <row r="23" spans="1:11" x14ac:dyDescent="0.3">
      <c r="A23" s="95">
        <v>45064</v>
      </c>
      <c r="B23" s="96">
        <v>0.33664351851851854</v>
      </c>
      <c r="C23" s="2">
        <v>-4.2699999999999996</v>
      </c>
      <c r="D23" s="2">
        <v>-0.08</v>
      </c>
      <c r="E23" s="2">
        <v>3.29</v>
      </c>
      <c r="F23" s="119">
        <v>-0.7</v>
      </c>
      <c r="G23" s="2">
        <v>12.46</v>
      </c>
      <c r="H23" s="2">
        <v>23.67</v>
      </c>
      <c r="I23" s="2">
        <v>66.180000000000007</v>
      </c>
      <c r="J23" s="2">
        <v>1.35</v>
      </c>
      <c r="K23" s="2">
        <v>1E-3</v>
      </c>
    </row>
    <row r="24" spans="1:11" x14ac:dyDescent="0.3">
      <c r="A24" s="95">
        <v>45064</v>
      </c>
      <c r="B24" s="96">
        <v>0.33733796296296298</v>
      </c>
      <c r="C24" s="2">
        <v>-4.49</v>
      </c>
      <c r="D24" s="2">
        <v>-0.08</v>
      </c>
      <c r="E24" s="2">
        <v>3.29</v>
      </c>
      <c r="F24" s="119">
        <v>-0.69</v>
      </c>
      <c r="G24" s="2">
        <v>12.46</v>
      </c>
      <c r="H24" s="2">
        <v>23.75</v>
      </c>
      <c r="I24" s="2">
        <v>66.14</v>
      </c>
      <c r="J24" s="2">
        <v>1.35</v>
      </c>
      <c r="K24" s="2">
        <v>1E-3</v>
      </c>
    </row>
    <row r="25" spans="1:11" x14ac:dyDescent="0.3">
      <c r="A25" s="95">
        <v>45064</v>
      </c>
      <c r="B25" s="96">
        <v>0.33803240740740742</v>
      </c>
      <c r="C25" s="2">
        <v>-4.38</v>
      </c>
      <c r="D25" s="2">
        <v>-0.08</v>
      </c>
      <c r="E25" s="2">
        <v>3.29</v>
      </c>
      <c r="F25" s="119">
        <v>-0.61</v>
      </c>
      <c r="G25" s="2">
        <v>12.48</v>
      </c>
      <c r="H25" s="2">
        <v>23.8</v>
      </c>
      <c r="I25" s="2">
        <v>66.06</v>
      </c>
      <c r="J25" s="2">
        <v>1.35</v>
      </c>
      <c r="K25" s="2">
        <v>1E-3</v>
      </c>
    </row>
    <row r="26" spans="1:11" x14ac:dyDescent="0.3">
      <c r="A26" s="95">
        <v>45064</v>
      </c>
      <c r="B26" s="96">
        <v>0.33872685185185186</v>
      </c>
      <c r="C26" s="2">
        <v>-4.49</v>
      </c>
      <c r="D26" s="2">
        <v>-7.0000000000000007E-2</v>
      </c>
      <c r="E26" s="2">
        <v>3.29</v>
      </c>
      <c r="F26" s="119">
        <v>-0.65</v>
      </c>
      <c r="G26" s="2">
        <v>12.55</v>
      </c>
      <c r="H26" s="2">
        <v>23.82</v>
      </c>
      <c r="I26" s="2">
        <v>66.05</v>
      </c>
      <c r="J26" s="2">
        <v>1.35</v>
      </c>
      <c r="K26" s="2">
        <v>1E-3</v>
      </c>
    </row>
    <row r="27" spans="1:11" x14ac:dyDescent="0.3">
      <c r="A27" s="95">
        <v>45064</v>
      </c>
      <c r="B27" s="96">
        <v>0.3394212962962963</v>
      </c>
      <c r="C27" s="2">
        <v>-4.5999999999999996</v>
      </c>
      <c r="D27" s="2">
        <v>-7.0000000000000007E-2</v>
      </c>
      <c r="E27" s="2">
        <v>3.28</v>
      </c>
      <c r="F27" s="119">
        <v>-0.69</v>
      </c>
      <c r="G27" s="2">
        <v>12.5</v>
      </c>
      <c r="H27" s="2">
        <v>23.82</v>
      </c>
      <c r="I27" s="2">
        <v>66.03</v>
      </c>
      <c r="J27" s="2">
        <v>1.35</v>
      </c>
      <c r="K27" s="2">
        <v>1E-3</v>
      </c>
    </row>
    <row r="28" spans="1:11" x14ac:dyDescent="0.3">
      <c r="A28" s="95">
        <v>45064</v>
      </c>
      <c r="B28" s="96">
        <v>0.34011574074074075</v>
      </c>
      <c r="C28" s="2">
        <v>-4.58</v>
      </c>
      <c r="D28" s="2">
        <v>-7.0000000000000007E-2</v>
      </c>
      <c r="E28" s="2">
        <v>3.29</v>
      </c>
      <c r="F28" s="119">
        <v>-0.65</v>
      </c>
      <c r="G28" s="2">
        <v>12.48</v>
      </c>
      <c r="H28" s="2">
        <v>23.82</v>
      </c>
      <c r="I28" s="2">
        <v>66.040000000000006</v>
      </c>
      <c r="J28" s="2">
        <v>1.35</v>
      </c>
      <c r="K28" s="2">
        <v>1E-3</v>
      </c>
    </row>
    <row r="29" spans="1:11" x14ac:dyDescent="0.3">
      <c r="A29" s="95">
        <v>45064</v>
      </c>
      <c r="B29" s="96">
        <v>0.34081018518518519</v>
      </c>
      <c r="C29" s="2">
        <v>-4.6500000000000004</v>
      </c>
      <c r="D29" s="2">
        <v>-0.06</v>
      </c>
      <c r="E29" s="2">
        <v>3.28</v>
      </c>
      <c r="F29" s="119">
        <v>-0.63</v>
      </c>
      <c r="G29" s="2">
        <v>12.48</v>
      </c>
      <c r="H29" s="2">
        <v>23.81</v>
      </c>
      <c r="I29" s="2">
        <v>66.05</v>
      </c>
      <c r="J29" s="2">
        <v>1.35</v>
      </c>
      <c r="K29" s="2">
        <v>1E-3</v>
      </c>
    </row>
    <row r="30" spans="1:11" x14ac:dyDescent="0.3">
      <c r="A30" s="95">
        <v>45064</v>
      </c>
      <c r="B30" s="96">
        <v>0.34150462962962963</v>
      </c>
      <c r="C30" s="2">
        <v>-4.38</v>
      </c>
      <c r="D30" s="2">
        <v>-0.06</v>
      </c>
      <c r="E30" s="2">
        <v>3.29</v>
      </c>
      <c r="F30" s="119">
        <v>-0.65</v>
      </c>
      <c r="G30" s="2">
        <v>12.48</v>
      </c>
      <c r="H30" s="2">
        <v>23.82</v>
      </c>
      <c r="I30" s="2">
        <v>66.03</v>
      </c>
      <c r="J30" s="2">
        <v>1.35</v>
      </c>
      <c r="K30" s="2">
        <v>1E-3</v>
      </c>
    </row>
    <row r="31" spans="1:11" x14ac:dyDescent="0.3">
      <c r="A31" s="95">
        <v>45064</v>
      </c>
      <c r="B31" s="96">
        <v>0.34219907407407407</v>
      </c>
      <c r="C31" s="2">
        <v>-4.38</v>
      </c>
      <c r="D31" s="2">
        <v>-0.06</v>
      </c>
      <c r="E31" s="2">
        <v>3.29</v>
      </c>
      <c r="F31" s="119">
        <v>-0.61</v>
      </c>
      <c r="G31" s="2">
        <v>12.46</v>
      </c>
      <c r="H31" s="2">
        <v>23.82</v>
      </c>
      <c r="I31" s="2">
        <v>66.14</v>
      </c>
      <c r="J31" s="2">
        <v>1.35</v>
      </c>
      <c r="K31" s="2">
        <v>1E-3</v>
      </c>
    </row>
    <row r="32" spans="1:11" x14ac:dyDescent="0.3">
      <c r="A32" s="95">
        <v>45064</v>
      </c>
      <c r="B32" s="96">
        <v>0.34289351851851851</v>
      </c>
      <c r="C32" s="2">
        <v>-4.7699999999999996</v>
      </c>
      <c r="D32" s="2">
        <v>-0.05</v>
      </c>
      <c r="E32" s="2">
        <v>3.28</v>
      </c>
      <c r="F32" s="119">
        <v>-0.66</v>
      </c>
      <c r="G32" s="2">
        <v>12.62</v>
      </c>
      <c r="H32" s="2">
        <v>23.81</v>
      </c>
      <c r="I32" s="2">
        <v>66.34</v>
      </c>
      <c r="J32" s="2">
        <v>1.35</v>
      </c>
      <c r="K32" s="2">
        <v>0</v>
      </c>
    </row>
    <row r="33" spans="1:11" x14ac:dyDescent="0.3">
      <c r="A33" s="95">
        <v>45064</v>
      </c>
      <c r="B33" s="96">
        <v>0.34358796296296296</v>
      </c>
      <c r="C33" s="2">
        <v>-4.46</v>
      </c>
      <c r="D33" s="2">
        <v>-7.0000000000000007E-2</v>
      </c>
      <c r="E33" s="2">
        <v>3.28</v>
      </c>
      <c r="F33" s="119">
        <v>-0.75</v>
      </c>
      <c r="G33" s="2">
        <v>12.64</v>
      </c>
      <c r="H33" s="2">
        <v>23.81</v>
      </c>
      <c r="I33" s="2">
        <v>66.19</v>
      </c>
      <c r="J33" s="2">
        <v>1.35</v>
      </c>
      <c r="K33" s="2">
        <v>1E-3</v>
      </c>
    </row>
    <row r="34" spans="1:11" x14ac:dyDescent="0.3">
      <c r="A34" s="95">
        <v>45064</v>
      </c>
      <c r="B34" s="96">
        <v>0.3442824074074074</v>
      </c>
      <c r="C34" s="2">
        <v>-4.4400000000000004</v>
      </c>
      <c r="D34" s="2">
        <v>-0.05</v>
      </c>
      <c r="E34" s="2">
        <v>3.29</v>
      </c>
      <c r="F34" s="119">
        <v>-0.67</v>
      </c>
      <c r="G34" s="2">
        <v>12.66</v>
      </c>
      <c r="H34" s="2">
        <v>23.82</v>
      </c>
      <c r="I34" s="2">
        <v>66.489999999999995</v>
      </c>
      <c r="J34" s="2">
        <v>1.35</v>
      </c>
      <c r="K34" s="2">
        <v>1E-3</v>
      </c>
    </row>
    <row r="35" spans="1:11" x14ac:dyDescent="0.3">
      <c r="A35" s="95">
        <v>45064</v>
      </c>
      <c r="B35" s="96">
        <v>0.34497685185185184</v>
      </c>
      <c r="C35" s="2">
        <v>-4.74</v>
      </c>
      <c r="D35" s="2">
        <v>-0.05</v>
      </c>
      <c r="E35" s="2">
        <v>3.29</v>
      </c>
      <c r="F35" s="119">
        <v>-0.66</v>
      </c>
      <c r="G35" s="2">
        <v>12.66</v>
      </c>
      <c r="H35" s="2">
        <v>23.82</v>
      </c>
      <c r="I35" s="2">
        <v>66.67</v>
      </c>
      <c r="J35" s="2">
        <v>1.35</v>
      </c>
      <c r="K35" s="2">
        <v>0</v>
      </c>
    </row>
    <row r="36" spans="1:11" x14ac:dyDescent="0.3">
      <c r="A36" s="95">
        <v>45064</v>
      </c>
      <c r="B36" s="96">
        <v>0.34567129629629628</v>
      </c>
      <c r="C36" s="2">
        <v>-4.96</v>
      </c>
      <c r="D36" s="2">
        <v>-0.05</v>
      </c>
      <c r="E36" s="2">
        <v>3.29</v>
      </c>
      <c r="F36" s="119">
        <v>-0.66</v>
      </c>
      <c r="G36" s="2">
        <v>12.62</v>
      </c>
      <c r="H36" s="2">
        <v>23.83</v>
      </c>
      <c r="I36" s="2">
        <v>66.27</v>
      </c>
      <c r="J36" s="2">
        <v>1.35</v>
      </c>
      <c r="K36" s="2">
        <v>0</v>
      </c>
    </row>
    <row r="37" spans="1:11" x14ac:dyDescent="0.3">
      <c r="A37" s="95">
        <v>45064</v>
      </c>
      <c r="B37" s="96">
        <v>0.34636574074074072</v>
      </c>
      <c r="C37" s="2">
        <v>-5.03</v>
      </c>
      <c r="D37" s="2">
        <v>-0.05</v>
      </c>
      <c r="E37" s="2">
        <v>3.28</v>
      </c>
      <c r="F37" s="119">
        <v>-0.66</v>
      </c>
      <c r="G37" s="2">
        <v>12.49</v>
      </c>
      <c r="H37" s="2">
        <v>23.83</v>
      </c>
      <c r="I37" s="2">
        <v>65.88</v>
      </c>
      <c r="J37" s="2">
        <v>1.35</v>
      </c>
      <c r="K37" s="2">
        <v>0</v>
      </c>
    </row>
    <row r="38" spans="1:11" x14ac:dyDescent="0.3">
      <c r="A38" s="95">
        <v>45064</v>
      </c>
      <c r="B38" s="96">
        <v>0.34706018518518517</v>
      </c>
      <c r="C38" s="2">
        <v>-5.0599999999999996</v>
      </c>
      <c r="D38" s="2">
        <v>-0.05</v>
      </c>
      <c r="E38" s="2">
        <v>3.29</v>
      </c>
      <c r="F38" s="119">
        <v>-0.67</v>
      </c>
      <c r="G38" s="2">
        <v>12.84</v>
      </c>
      <c r="H38" s="2">
        <v>23.83</v>
      </c>
      <c r="I38" s="2">
        <v>65.55</v>
      </c>
      <c r="J38" s="2">
        <v>1.35</v>
      </c>
      <c r="K38" s="2">
        <v>0</v>
      </c>
    </row>
    <row r="39" spans="1:11" x14ac:dyDescent="0.3">
      <c r="A39" s="95">
        <v>45064</v>
      </c>
      <c r="B39" s="96">
        <v>0.34775462962962966</v>
      </c>
      <c r="C39" s="2">
        <v>-5.26</v>
      </c>
      <c r="D39" s="2">
        <v>-0.04</v>
      </c>
      <c r="E39" s="2">
        <v>3.29</v>
      </c>
      <c r="F39" s="119">
        <v>-0.65</v>
      </c>
      <c r="G39" s="2">
        <v>12.88</v>
      </c>
      <c r="H39" s="2">
        <v>23.82</v>
      </c>
      <c r="I39" s="2">
        <v>65.25</v>
      </c>
      <c r="J39" s="2">
        <v>1.35</v>
      </c>
      <c r="K39" s="2">
        <v>0</v>
      </c>
    </row>
    <row r="40" spans="1:11" x14ac:dyDescent="0.3">
      <c r="A40" s="95">
        <v>45064</v>
      </c>
      <c r="B40" s="96">
        <v>0.34844907407407405</v>
      </c>
      <c r="C40" s="2">
        <v>-4.93</v>
      </c>
      <c r="D40" s="2">
        <v>-0.04</v>
      </c>
      <c r="E40" s="2">
        <v>3.29</v>
      </c>
      <c r="F40" s="119">
        <v>-0.66</v>
      </c>
      <c r="G40" s="2">
        <v>12.7</v>
      </c>
      <c r="H40" s="2">
        <v>23.82</v>
      </c>
      <c r="I40" s="2">
        <v>65.08</v>
      </c>
      <c r="J40" s="2">
        <v>1.35</v>
      </c>
      <c r="K40" s="2">
        <v>0</v>
      </c>
    </row>
    <row r="41" spans="1:11" x14ac:dyDescent="0.3">
      <c r="A41" s="95">
        <v>45064</v>
      </c>
      <c r="B41" s="96">
        <v>0.34914351851851855</v>
      </c>
      <c r="C41" s="2">
        <v>-3.37</v>
      </c>
      <c r="D41" s="2">
        <v>8.06</v>
      </c>
      <c r="E41" s="2">
        <v>3.28</v>
      </c>
      <c r="F41" s="119">
        <v>-0.45</v>
      </c>
      <c r="G41" s="2">
        <v>12.48</v>
      </c>
      <c r="H41" s="2">
        <v>23.83</v>
      </c>
      <c r="I41" s="2">
        <v>64.92</v>
      </c>
      <c r="J41" s="2">
        <v>1.35</v>
      </c>
      <c r="K41" s="2">
        <v>3.0000000000000001E-3</v>
      </c>
    </row>
    <row r="42" spans="1:11" x14ac:dyDescent="0.3">
      <c r="A42" s="95">
        <v>45064</v>
      </c>
      <c r="B42" s="96">
        <v>0.34983796296296293</v>
      </c>
      <c r="C42" s="2">
        <v>-2.67</v>
      </c>
      <c r="D42" s="2">
        <v>1.68</v>
      </c>
      <c r="E42" s="2">
        <v>3.28</v>
      </c>
      <c r="F42" s="119">
        <v>-0.71</v>
      </c>
      <c r="G42" s="2">
        <v>12.49</v>
      </c>
      <c r="H42" s="2">
        <v>23.85</v>
      </c>
      <c r="I42" s="2">
        <v>64.849999999999994</v>
      </c>
      <c r="J42" s="2">
        <v>1.35</v>
      </c>
      <c r="K42" s="2">
        <v>4.0000000000000001E-3</v>
      </c>
    </row>
    <row r="43" spans="1:11" x14ac:dyDescent="0.3">
      <c r="A43" s="95">
        <v>45064</v>
      </c>
      <c r="B43" s="96">
        <v>0.35053240740740743</v>
      </c>
      <c r="C43" s="2">
        <v>-1.77</v>
      </c>
      <c r="D43" s="2">
        <v>5.0599999999999996</v>
      </c>
      <c r="E43" s="2">
        <v>3.28</v>
      </c>
      <c r="F43" s="119">
        <v>-0.74</v>
      </c>
      <c r="G43" s="2">
        <v>12.41</v>
      </c>
      <c r="H43" s="2">
        <v>23.86</v>
      </c>
      <c r="I43" s="2">
        <v>64.67</v>
      </c>
      <c r="J43" s="2">
        <v>1.35</v>
      </c>
      <c r="K43" s="2">
        <v>5.0000000000000001E-3</v>
      </c>
    </row>
    <row r="44" spans="1:11" x14ac:dyDescent="0.3">
      <c r="A44" s="95">
        <v>45064</v>
      </c>
      <c r="B44" s="96">
        <v>0.35122685185185182</v>
      </c>
      <c r="C44" s="2">
        <v>-1.48</v>
      </c>
      <c r="D44" s="2">
        <v>0.1</v>
      </c>
      <c r="E44" s="2">
        <v>3.28</v>
      </c>
      <c r="F44" s="119">
        <v>-0.69</v>
      </c>
      <c r="G44" s="2">
        <v>12.5</v>
      </c>
      <c r="H44" s="2">
        <v>23.93</v>
      </c>
      <c r="I44" s="2">
        <v>64.61</v>
      </c>
      <c r="J44" s="2">
        <v>1.35</v>
      </c>
      <c r="K44" s="2">
        <v>6.0000000000000001E-3</v>
      </c>
    </row>
    <row r="45" spans="1:11" x14ac:dyDescent="0.3">
      <c r="A45" s="95">
        <v>45064</v>
      </c>
      <c r="B45" s="96">
        <v>0.35192129629629632</v>
      </c>
      <c r="C45" s="2">
        <v>-1.44</v>
      </c>
      <c r="D45" s="2">
        <v>0.06</v>
      </c>
      <c r="E45" s="2">
        <v>3.28</v>
      </c>
      <c r="F45" s="119">
        <v>-0.69</v>
      </c>
      <c r="G45" s="2">
        <v>12.61</v>
      </c>
      <c r="H45" s="2">
        <v>23.95</v>
      </c>
      <c r="I45" s="2">
        <v>64.650000000000006</v>
      </c>
      <c r="J45" s="2">
        <v>1.35</v>
      </c>
      <c r="K45" s="2">
        <v>6.0000000000000001E-3</v>
      </c>
    </row>
    <row r="46" spans="1:11" x14ac:dyDescent="0.3">
      <c r="A46" s="95">
        <v>45064</v>
      </c>
      <c r="B46" s="96">
        <v>0.3526157407407407</v>
      </c>
      <c r="C46" s="2">
        <v>-1.46</v>
      </c>
      <c r="D46" s="2">
        <v>0.05</v>
      </c>
      <c r="E46" s="2">
        <v>3.28</v>
      </c>
      <c r="F46" s="119">
        <v>-0.68</v>
      </c>
      <c r="G46" s="2">
        <v>12.59</v>
      </c>
      <c r="H46" s="2">
        <v>23.96</v>
      </c>
      <c r="I46" s="2">
        <v>64.61</v>
      </c>
      <c r="J46" s="2">
        <v>1.35</v>
      </c>
      <c r="K46" s="2">
        <v>6.0000000000000001E-3</v>
      </c>
    </row>
    <row r="47" spans="1:11" x14ac:dyDescent="0.3">
      <c r="A47" s="95">
        <v>45064</v>
      </c>
      <c r="B47" s="96">
        <v>0.3533101851851852</v>
      </c>
      <c r="C47" s="2">
        <v>-1.22</v>
      </c>
      <c r="D47" s="2">
        <v>0.04</v>
      </c>
      <c r="E47" s="2">
        <v>3.28</v>
      </c>
      <c r="F47" s="119">
        <v>-0.67</v>
      </c>
      <c r="G47" s="2">
        <v>12.56</v>
      </c>
      <c r="H47" s="2">
        <v>23.95</v>
      </c>
      <c r="I47" s="2">
        <v>64.400000000000006</v>
      </c>
      <c r="J47" s="2">
        <v>1.35</v>
      </c>
      <c r="K47" s="2">
        <v>6.0000000000000001E-3</v>
      </c>
    </row>
    <row r="48" spans="1:11" x14ac:dyDescent="0.3">
      <c r="A48" s="95">
        <v>45064</v>
      </c>
      <c r="B48" s="96">
        <v>0.35400462962962959</v>
      </c>
      <c r="C48" s="2">
        <v>-1.38</v>
      </c>
      <c r="D48" s="2">
        <v>0.04</v>
      </c>
      <c r="E48" s="2">
        <v>3.28</v>
      </c>
      <c r="F48" s="119">
        <v>-0.66</v>
      </c>
      <c r="G48" s="2">
        <v>12.54</v>
      </c>
      <c r="H48" s="2">
        <v>23.95</v>
      </c>
      <c r="I48" s="2">
        <v>63.99</v>
      </c>
      <c r="J48" s="2">
        <v>1.35</v>
      </c>
      <c r="K48" s="2">
        <v>6.0000000000000001E-3</v>
      </c>
    </row>
    <row r="49" spans="1:11" x14ac:dyDescent="0.3">
      <c r="A49" s="95">
        <v>45064</v>
      </c>
      <c r="B49" s="96">
        <v>0.35469907407407408</v>
      </c>
      <c r="C49" s="2">
        <v>-2.15</v>
      </c>
      <c r="D49" s="2">
        <v>1.03</v>
      </c>
      <c r="E49" s="2">
        <v>3.28</v>
      </c>
      <c r="F49" s="119">
        <v>-0.66</v>
      </c>
      <c r="G49" s="2">
        <v>12.5</v>
      </c>
      <c r="H49" s="2">
        <v>23.92</v>
      </c>
      <c r="I49" s="2">
        <v>59.84</v>
      </c>
      <c r="J49" s="2">
        <v>1.35</v>
      </c>
      <c r="K49" s="2">
        <v>5.0000000000000001E-3</v>
      </c>
    </row>
    <row r="50" spans="1:11" x14ac:dyDescent="0.3">
      <c r="A50" s="95">
        <v>45064</v>
      </c>
      <c r="B50" s="96">
        <v>0.38401620370370365</v>
      </c>
      <c r="C50" s="2">
        <v>-4.92</v>
      </c>
      <c r="D50" s="2">
        <v>4.97</v>
      </c>
      <c r="E50" s="2">
        <v>3.28</v>
      </c>
      <c r="F50" s="119">
        <v>-0.76</v>
      </c>
      <c r="G50" s="2">
        <v>12.16</v>
      </c>
      <c r="H50" s="2">
        <v>23.82</v>
      </c>
      <c r="I50" s="2">
        <v>44.95</v>
      </c>
      <c r="J50" s="2">
        <v>1.35</v>
      </c>
      <c r="K50" s="2">
        <v>0</v>
      </c>
    </row>
    <row r="51" spans="1:11" x14ac:dyDescent="0.3">
      <c r="A51" s="95">
        <v>45064</v>
      </c>
      <c r="B51" s="96">
        <v>0.38471064814814815</v>
      </c>
      <c r="C51" s="2">
        <v>-5.0199999999999996</v>
      </c>
      <c r="D51" s="2">
        <v>4.97</v>
      </c>
      <c r="E51" s="2">
        <v>3.28</v>
      </c>
      <c r="F51" s="119">
        <v>-0.75</v>
      </c>
      <c r="G51" s="2">
        <v>12.58</v>
      </c>
      <c r="H51" s="2">
        <v>23.83</v>
      </c>
      <c r="I51" s="2">
        <v>43.99</v>
      </c>
      <c r="J51" s="2">
        <v>1.35</v>
      </c>
      <c r="K51" s="2">
        <v>0</v>
      </c>
    </row>
    <row r="52" spans="1:11" x14ac:dyDescent="0.3">
      <c r="A52" s="95">
        <v>45064</v>
      </c>
      <c r="B52" s="96">
        <v>0.38540509259259265</v>
      </c>
      <c r="C52" s="2">
        <v>-4.83</v>
      </c>
      <c r="D52" s="2">
        <v>4.97</v>
      </c>
      <c r="E52" s="2">
        <v>3.28</v>
      </c>
      <c r="F52" s="119">
        <v>-0.77</v>
      </c>
      <c r="G52" s="2">
        <v>12.52</v>
      </c>
      <c r="H52" s="2">
        <v>23.84</v>
      </c>
      <c r="I52" s="2">
        <v>43.3</v>
      </c>
      <c r="J52" s="2">
        <v>1.35</v>
      </c>
      <c r="K52" s="2">
        <v>0</v>
      </c>
    </row>
    <row r="53" spans="1:11" x14ac:dyDescent="0.3">
      <c r="A53" s="95">
        <v>45064</v>
      </c>
      <c r="B53" s="96">
        <v>0.38609953703703703</v>
      </c>
      <c r="C53" s="2">
        <v>-5.01</v>
      </c>
      <c r="D53" s="2">
        <v>4.97</v>
      </c>
      <c r="E53" s="2">
        <v>3.28</v>
      </c>
      <c r="F53" s="119">
        <v>-0.79</v>
      </c>
      <c r="G53" s="2">
        <v>12.38</v>
      </c>
      <c r="H53" s="2">
        <v>23.88</v>
      </c>
      <c r="I53" s="2">
        <v>42.9</v>
      </c>
      <c r="J53" s="2">
        <v>1.35</v>
      </c>
      <c r="K53" s="2">
        <v>0</v>
      </c>
    </row>
    <row r="54" spans="1:11" x14ac:dyDescent="0.3">
      <c r="A54" s="95">
        <v>45064</v>
      </c>
      <c r="B54" s="96">
        <v>0.38679398148148153</v>
      </c>
      <c r="C54" s="2">
        <v>-4.83</v>
      </c>
      <c r="D54" s="2">
        <v>4.97</v>
      </c>
      <c r="E54" s="2">
        <v>3.28</v>
      </c>
      <c r="F54" s="119">
        <v>-0.79</v>
      </c>
      <c r="G54" s="2">
        <v>12.38</v>
      </c>
      <c r="H54" s="2">
        <v>23.93</v>
      </c>
      <c r="I54" s="2">
        <v>42.68</v>
      </c>
      <c r="J54" s="2">
        <v>1.35</v>
      </c>
      <c r="K54" s="2">
        <v>0</v>
      </c>
    </row>
    <row r="55" spans="1:11" x14ac:dyDescent="0.3">
      <c r="A55" s="95">
        <v>45064</v>
      </c>
      <c r="B55" s="96">
        <v>0.38748842592592592</v>
      </c>
      <c r="C55" s="2">
        <v>-4.6399999999999997</v>
      </c>
      <c r="D55" s="2">
        <v>4.97</v>
      </c>
      <c r="E55" s="2">
        <v>3.28</v>
      </c>
      <c r="F55" s="119">
        <v>-0.81</v>
      </c>
      <c r="G55" s="2">
        <v>12.38</v>
      </c>
      <c r="H55" s="2">
        <v>23.94</v>
      </c>
      <c r="I55" s="2">
        <v>42.54</v>
      </c>
      <c r="J55" s="2">
        <v>1.35</v>
      </c>
      <c r="K55" s="2">
        <v>1E-3</v>
      </c>
    </row>
    <row r="56" spans="1:11" x14ac:dyDescent="0.3">
      <c r="A56" s="95">
        <v>45064</v>
      </c>
      <c r="B56" s="96">
        <v>0.38818287037037041</v>
      </c>
      <c r="C56" s="2">
        <v>-4.55</v>
      </c>
      <c r="D56" s="2">
        <v>4.9800000000000004</v>
      </c>
      <c r="E56" s="2">
        <v>3.28</v>
      </c>
      <c r="F56" s="119">
        <v>-0.82</v>
      </c>
      <c r="G56" s="2">
        <v>12.38</v>
      </c>
      <c r="H56" s="2">
        <v>23.94</v>
      </c>
      <c r="I56" s="2">
        <v>42.83</v>
      </c>
      <c r="J56" s="2">
        <v>1.35</v>
      </c>
      <c r="K56" s="2">
        <v>1E-3</v>
      </c>
    </row>
    <row r="57" spans="1:11" x14ac:dyDescent="0.3">
      <c r="A57" s="95">
        <v>45064</v>
      </c>
      <c r="B57" s="96">
        <v>0.3888773148148148</v>
      </c>
      <c r="C57" s="2">
        <v>-4.42</v>
      </c>
      <c r="D57" s="2">
        <v>4.97</v>
      </c>
      <c r="E57" s="2">
        <v>3.28</v>
      </c>
      <c r="F57" s="119">
        <v>-0.81</v>
      </c>
      <c r="G57" s="2">
        <v>12.34</v>
      </c>
      <c r="H57" s="2">
        <v>23.95</v>
      </c>
      <c r="I57" s="2">
        <v>43.16</v>
      </c>
      <c r="J57" s="2">
        <v>1.35</v>
      </c>
      <c r="K57" s="2">
        <v>1E-3</v>
      </c>
    </row>
    <row r="58" spans="1:11" x14ac:dyDescent="0.3">
      <c r="A58" s="95">
        <v>45064</v>
      </c>
      <c r="B58" s="96">
        <v>0.3895717592592593</v>
      </c>
      <c r="C58" s="2">
        <v>-4.5199999999999996</v>
      </c>
      <c r="D58" s="2">
        <v>4.97</v>
      </c>
      <c r="E58" s="2">
        <v>3.28</v>
      </c>
      <c r="F58" s="119">
        <v>-0.84</v>
      </c>
      <c r="G58" s="2">
        <v>12.43</v>
      </c>
      <c r="H58" s="2">
        <v>23.96</v>
      </c>
      <c r="I58" s="2">
        <v>43.66</v>
      </c>
      <c r="J58" s="2">
        <v>1.35</v>
      </c>
      <c r="K58" s="2">
        <v>1E-3</v>
      </c>
    </row>
    <row r="59" spans="1:11" x14ac:dyDescent="0.3">
      <c r="A59" s="95">
        <v>45064</v>
      </c>
      <c r="B59" s="96">
        <v>0.39026620370370368</v>
      </c>
      <c r="C59" s="2">
        <v>-4.25</v>
      </c>
      <c r="D59" s="2">
        <v>4.97</v>
      </c>
      <c r="E59" s="2">
        <v>3.28</v>
      </c>
      <c r="F59" s="119">
        <v>-0.85</v>
      </c>
      <c r="G59" s="2">
        <v>12.39</v>
      </c>
      <c r="H59" s="2">
        <v>23.94</v>
      </c>
      <c r="I59" s="2">
        <v>44.19</v>
      </c>
      <c r="J59" s="2">
        <v>1.35</v>
      </c>
      <c r="K59" s="2">
        <v>1E-3</v>
      </c>
    </row>
    <row r="60" spans="1:11" x14ac:dyDescent="0.3">
      <c r="A60" s="95">
        <v>45064</v>
      </c>
      <c r="B60" s="96">
        <v>0.39096064814814818</v>
      </c>
      <c r="C60" s="2">
        <v>-4.13</v>
      </c>
      <c r="D60" s="2">
        <v>4.97</v>
      </c>
      <c r="E60" s="2">
        <v>3.28</v>
      </c>
      <c r="F60" s="119">
        <v>-0.85</v>
      </c>
      <c r="G60" s="2">
        <v>12.39</v>
      </c>
      <c r="H60" s="2">
        <v>23.95</v>
      </c>
      <c r="I60" s="2">
        <v>44.43</v>
      </c>
      <c r="J60" s="2">
        <v>1.35</v>
      </c>
      <c r="K60" s="2">
        <v>1E-3</v>
      </c>
    </row>
    <row r="61" spans="1:11" x14ac:dyDescent="0.3">
      <c r="A61" s="95">
        <v>45064</v>
      </c>
      <c r="B61" s="96">
        <v>0.39165509259259257</v>
      </c>
      <c r="C61" s="2">
        <v>-3.98</v>
      </c>
      <c r="D61" s="2">
        <v>4.97</v>
      </c>
      <c r="E61" s="2">
        <v>3.28</v>
      </c>
      <c r="F61" s="119">
        <v>-0.86</v>
      </c>
      <c r="G61" s="2">
        <v>12.36</v>
      </c>
      <c r="H61" s="2">
        <v>23.94</v>
      </c>
      <c r="I61" s="2">
        <v>44.67</v>
      </c>
      <c r="J61" s="2">
        <v>1.35</v>
      </c>
      <c r="K61" s="2">
        <v>2E-3</v>
      </c>
    </row>
    <row r="62" spans="1:11" x14ac:dyDescent="0.3">
      <c r="A62" s="95">
        <v>45064</v>
      </c>
      <c r="B62" s="96">
        <v>0.39234953703703707</v>
      </c>
      <c r="C62" s="2">
        <v>-3.91</v>
      </c>
      <c r="D62" s="2">
        <v>4.97</v>
      </c>
      <c r="E62" s="2">
        <v>3.28</v>
      </c>
      <c r="F62" s="119">
        <v>-0.85</v>
      </c>
      <c r="G62" s="2">
        <v>12.38</v>
      </c>
      <c r="H62" s="2">
        <v>23.94</v>
      </c>
      <c r="I62" s="2">
        <v>44.91</v>
      </c>
      <c r="J62" s="2">
        <v>1.35</v>
      </c>
      <c r="K62" s="2">
        <v>2E-3</v>
      </c>
    </row>
    <row r="63" spans="1:11" x14ac:dyDescent="0.3">
      <c r="A63" s="95">
        <v>45064</v>
      </c>
      <c r="B63" s="96">
        <v>0.39304398148148145</v>
      </c>
      <c r="C63" s="2">
        <v>-3.79</v>
      </c>
      <c r="D63" s="2">
        <v>4.9800000000000004</v>
      </c>
      <c r="E63" s="2">
        <v>3.28</v>
      </c>
      <c r="F63" s="119">
        <v>-0.88</v>
      </c>
      <c r="G63" s="2">
        <v>12.36</v>
      </c>
      <c r="H63" s="2">
        <v>23.94</v>
      </c>
      <c r="I63" s="2">
        <v>45.02</v>
      </c>
      <c r="J63" s="2">
        <v>1.35</v>
      </c>
      <c r="K63" s="2">
        <v>2E-3</v>
      </c>
    </row>
    <row r="64" spans="1:11" x14ac:dyDescent="0.3">
      <c r="A64" s="95">
        <v>45064</v>
      </c>
      <c r="B64" s="96">
        <v>0.39373842592592595</v>
      </c>
      <c r="C64" s="2">
        <v>-3.72</v>
      </c>
      <c r="D64" s="2">
        <v>4.97</v>
      </c>
      <c r="E64" s="2">
        <v>3.28</v>
      </c>
      <c r="F64" s="119">
        <v>-0.89</v>
      </c>
      <c r="G64" s="2">
        <v>12.33</v>
      </c>
      <c r="H64" s="2">
        <v>23.94</v>
      </c>
      <c r="I64" s="2">
        <v>45.05</v>
      </c>
      <c r="J64" s="2">
        <v>1.35</v>
      </c>
      <c r="K64" s="2">
        <v>2E-3</v>
      </c>
    </row>
    <row r="65" spans="1:13" x14ac:dyDescent="0.3">
      <c r="A65" s="95">
        <v>45064</v>
      </c>
      <c r="B65" s="96">
        <v>0.39443287037037034</v>
      </c>
      <c r="C65" s="2">
        <v>-3.57</v>
      </c>
      <c r="D65" s="2">
        <v>4.97</v>
      </c>
      <c r="E65" s="2">
        <v>3.28</v>
      </c>
      <c r="F65" s="119">
        <v>-0.89</v>
      </c>
      <c r="G65" s="2">
        <v>12.5</v>
      </c>
      <c r="H65" s="2">
        <v>23.94</v>
      </c>
      <c r="I65" s="2">
        <v>45.08</v>
      </c>
      <c r="J65" s="2">
        <v>1.35</v>
      </c>
      <c r="K65" s="2">
        <v>2E-3</v>
      </c>
    </row>
    <row r="66" spans="1:13" x14ac:dyDescent="0.3">
      <c r="A66" s="95">
        <v>45064</v>
      </c>
      <c r="B66" s="96">
        <v>0.39512731481481483</v>
      </c>
      <c r="C66" s="2">
        <v>-3.51</v>
      </c>
      <c r="D66" s="2">
        <v>4.97</v>
      </c>
      <c r="E66" s="2">
        <v>3.28</v>
      </c>
      <c r="F66" s="119">
        <v>-0.9</v>
      </c>
      <c r="G66" s="2">
        <v>12.4</v>
      </c>
      <c r="H66" s="2">
        <v>23.94</v>
      </c>
      <c r="I66" s="2">
        <v>45.08</v>
      </c>
      <c r="J66" s="2">
        <v>1.35</v>
      </c>
      <c r="K66" s="2">
        <v>2E-3</v>
      </c>
    </row>
    <row r="67" spans="1:13" x14ac:dyDescent="0.3">
      <c r="A67" s="95">
        <v>45064</v>
      </c>
      <c r="B67" s="96">
        <v>0.39582175925925928</v>
      </c>
      <c r="C67" s="2">
        <v>-3.45</v>
      </c>
      <c r="D67" s="2">
        <v>4.97</v>
      </c>
      <c r="E67" s="2">
        <v>3.28</v>
      </c>
      <c r="F67" s="119">
        <v>-0.88</v>
      </c>
      <c r="G67" s="2">
        <v>12.37</v>
      </c>
      <c r="H67" s="2">
        <v>23.93</v>
      </c>
      <c r="I67" s="2">
        <v>45.06</v>
      </c>
      <c r="J67" s="2">
        <v>1.35</v>
      </c>
      <c r="K67" s="2">
        <v>3.0000000000000001E-3</v>
      </c>
    </row>
    <row r="68" spans="1:13" x14ac:dyDescent="0.3">
      <c r="A68" s="95">
        <v>45064</v>
      </c>
      <c r="B68" s="96">
        <v>0.39651620370370372</v>
      </c>
      <c r="C68" s="2">
        <v>-3.39</v>
      </c>
      <c r="D68" s="2">
        <v>4.97</v>
      </c>
      <c r="E68" s="2">
        <v>3.28</v>
      </c>
      <c r="F68" s="119">
        <v>-0.91</v>
      </c>
      <c r="G68" s="2">
        <v>12.37</v>
      </c>
      <c r="H68" s="2">
        <v>23.93</v>
      </c>
      <c r="I68" s="2">
        <v>45.06</v>
      </c>
      <c r="J68" s="2">
        <v>1.35</v>
      </c>
      <c r="K68" s="2">
        <v>3.0000000000000001E-3</v>
      </c>
    </row>
    <row r="69" spans="1:13" x14ac:dyDescent="0.3">
      <c r="A69" s="95">
        <v>45064</v>
      </c>
      <c r="B69" s="96">
        <v>0.39721064814814816</v>
      </c>
      <c r="C69" s="2">
        <v>-3.42</v>
      </c>
      <c r="D69" s="2">
        <v>4.9800000000000004</v>
      </c>
      <c r="E69" s="2">
        <v>3.28</v>
      </c>
      <c r="F69" s="119">
        <v>-0.92</v>
      </c>
      <c r="G69" s="2">
        <v>12.37</v>
      </c>
      <c r="H69" s="2">
        <v>23.95</v>
      </c>
      <c r="I69" s="2">
        <v>45.07</v>
      </c>
      <c r="J69" s="2">
        <v>1.35</v>
      </c>
      <c r="K69" s="2">
        <v>3.0000000000000001E-3</v>
      </c>
    </row>
    <row r="70" spans="1:13" x14ac:dyDescent="0.3">
      <c r="A70" s="95">
        <v>45064</v>
      </c>
      <c r="B70" s="96">
        <v>0.3979050925925926</v>
      </c>
      <c r="C70" s="2">
        <v>-3.18</v>
      </c>
      <c r="D70" s="2">
        <v>4.9800000000000004</v>
      </c>
      <c r="E70" s="2">
        <v>3.28</v>
      </c>
      <c r="F70" s="119">
        <v>-0.93</v>
      </c>
      <c r="G70" s="2">
        <v>12.31</v>
      </c>
      <c r="H70" s="2">
        <v>23.95</v>
      </c>
      <c r="I70" s="2">
        <v>45.4</v>
      </c>
      <c r="J70" s="2">
        <v>1.35</v>
      </c>
      <c r="K70" s="2">
        <v>3.0000000000000001E-3</v>
      </c>
    </row>
    <row r="71" spans="1:13" x14ac:dyDescent="0.3">
      <c r="A71" s="95">
        <v>45064</v>
      </c>
      <c r="B71" s="96">
        <v>0.39859953703703704</v>
      </c>
      <c r="C71" s="2">
        <v>-3.16</v>
      </c>
      <c r="D71" s="2">
        <v>4.97</v>
      </c>
      <c r="E71" s="2">
        <v>3.28</v>
      </c>
      <c r="F71" s="119">
        <v>-0.93</v>
      </c>
      <c r="G71" s="2">
        <v>12.54</v>
      </c>
      <c r="H71" s="2">
        <v>23.95</v>
      </c>
      <c r="I71" s="2">
        <v>45.35</v>
      </c>
      <c r="J71" s="2">
        <v>1.35</v>
      </c>
      <c r="K71" s="2">
        <v>3.0000000000000001E-3</v>
      </c>
    </row>
    <row r="72" spans="1:13" x14ac:dyDescent="0.3">
      <c r="A72" s="95">
        <v>45064</v>
      </c>
      <c r="B72" s="96">
        <v>0.39929398148148149</v>
      </c>
      <c r="C72" s="2">
        <v>-2.97</v>
      </c>
      <c r="D72" s="2">
        <v>4.97</v>
      </c>
      <c r="E72" s="2">
        <v>3.28</v>
      </c>
      <c r="F72" s="119">
        <v>-0.92</v>
      </c>
      <c r="G72" s="2">
        <v>12.39</v>
      </c>
      <c r="H72" s="2">
        <v>23.95</v>
      </c>
      <c r="I72" s="2">
        <v>45.4</v>
      </c>
      <c r="J72" s="2">
        <v>1.35</v>
      </c>
      <c r="K72" s="2">
        <v>3.0000000000000001E-3</v>
      </c>
    </row>
    <row r="73" spans="1:13" x14ac:dyDescent="0.3">
      <c r="A73" s="95">
        <v>45064</v>
      </c>
      <c r="B73" s="96">
        <v>0.39998842592592593</v>
      </c>
      <c r="C73" s="2">
        <v>-0.68</v>
      </c>
      <c r="D73" s="2">
        <v>4.97</v>
      </c>
      <c r="E73" s="2">
        <v>3.28</v>
      </c>
      <c r="F73" s="119">
        <v>30.2</v>
      </c>
      <c r="G73" s="2">
        <v>297.05</v>
      </c>
      <c r="H73" s="2">
        <v>23.95</v>
      </c>
      <c r="I73" s="2">
        <v>46.12</v>
      </c>
      <c r="J73" s="2">
        <v>1.35</v>
      </c>
      <c r="K73" s="2">
        <v>7.0000000000000001E-3</v>
      </c>
    </row>
    <row r="74" spans="1:13" x14ac:dyDescent="0.3">
      <c r="A74" s="95">
        <v>45064</v>
      </c>
      <c r="B74" s="96">
        <v>0.40068287037037037</v>
      </c>
      <c r="C74" s="2">
        <v>44.79</v>
      </c>
      <c r="D74" s="2">
        <v>4.97</v>
      </c>
      <c r="E74" s="2">
        <v>3.28</v>
      </c>
      <c r="F74" s="119">
        <v>10.4</v>
      </c>
      <c r="G74" s="2">
        <v>997.12</v>
      </c>
      <c r="H74" s="2">
        <v>23.98</v>
      </c>
      <c r="I74" s="2">
        <v>46.11</v>
      </c>
      <c r="J74" s="2">
        <v>1.35</v>
      </c>
      <c r="K74" s="2">
        <v>7.1999999999999995E-2</v>
      </c>
      <c r="L74" s="97">
        <f>75-((0.107-K74)*700.7)</f>
        <v>50.475499999999997</v>
      </c>
      <c r="M74" s="2" t="s">
        <v>77</v>
      </c>
    </row>
    <row r="75" spans="1:13" x14ac:dyDescent="0.3">
      <c r="A75" s="95">
        <v>45064</v>
      </c>
      <c r="B75" s="96">
        <v>0.40137731481481481</v>
      </c>
      <c r="C75" s="2">
        <v>81.180000000000007</v>
      </c>
      <c r="D75" s="2">
        <v>4.97</v>
      </c>
      <c r="E75" s="2">
        <v>3.28</v>
      </c>
      <c r="F75" s="119">
        <v>0.84</v>
      </c>
      <c r="G75" s="2">
        <v>997.11</v>
      </c>
      <c r="H75" s="2">
        <v>23.94</v>
      </c>
      <c r="I75" s="2">
        <v>44.59</v>
      </c>
      <c r="J75" s="2">
        <v>1.35</v>
      </c>
      <c r="K75" s="2">
        <v>0.11799999999999999</v>
      </c>
      <c r="L75" s="97">
        <f>175-((0.2151-K75)*813.6)</f>
        <v>95.999439999999979</v>
      </c>
      <c r="M75" s="2" t="s">
        <v>135</v>
      </c>
    </row>
    <row r="76" spans="1:13" x14ac:dyDescent="0.3">
      <c r="A76" s="95">
        <v>45064</v>
      </c>
      <c r="B76" s="96">
        <v>0.40207175925925925</v>
      </c>
      <c r="C76" s="2">
        <v>97.48</v>
      </c>
      <c r="D76" s="2">
        <v>4.9800000000000004</v>
      </c>
      <c r="E76" s="2">
        <v>3.28</v>
      </c>
      <c r="F76" s="119">
        <v>-0.81</v>
      </c>
      <c r="G76" s="2">
        <v>997.07</v>
      </c>
      <c r="H76" s="2">
        <v>23.92</v>
      </c>
      <c r="I76" s="2">
        <v>42.3</v>
      </c>
      <c r="J76" s="2">
        <v>1.35</v>
      </c>
      <c r="K76" s="2">
        <v>0.13600000000000001</v>
      </c>
      <c r="L76" s="97">
        <f t="shared" ref="L76:L139" si="0">175-((0.2151-K76)*813.6)</f>
        <v>110.64424</v>
      </c>
    </row>
    <row r="77" spans="1:13" x14ac:dyDescent="0.3">
      <c r="A77" s="95">
        <v>45064</v>
      </c>
      <c r="B77" s="96">
        <v>0.4027662037037037</v>
      </c>
      <c r="C77" s="2">
        <v>104.82</v>
      </c>
      <c r="D77" s="2">
        <v>4.97</v>
      </c>
      <c r="E77" s="2">
        <v>3.28</v>
      </c>
      <c r="F77" s="119">
        <v>-1.0900000000000001</v>
      </c>
      <c r="G77" s="2">
        <v>997.16</v>
      </c>
      <c r="H77" s="2">
        <v>23.91</v>
      </c>
      <c r="I77" s="2">
        <v>40.33</v>
      </c>
      <c r="J77" s="2">
        <v>1.35</v>
      </c>
      <c r="K77" s="2">
        <v>0.14399999999999999</v>
      </c>
      <c r="L77" s="97">
        <f t="shared" si="0"/>
        <v>117.15303999999998</v>
      </c>
    </row>
    <row r="78" spans="1:13" x14ac:dyDescent="0.3">
      <c r="A78" s="161">
        <v>45064</v>
      </c>
      <c r="B78" s="162">
        <v>0.40346064814814814</v>
      </c>
      <c r="C78" s="163">
        <v>108.03</v>
      </c>
      <c r="D78" s="163">
        <v>4.97</v>
      </c>
      <c r="E78" s="163">
        <v>3.28</v>
      </c>
      <c r="F78" s="119">
        <v>-1.1399999999999999</v>
      </c>
      <c r="G78" s="163">
        <v>997.15</v>
      </c>
      <c r="H78" s="163">
        <v>23.91</v>
      </c>
      <c r="I78" s="163">
        <v>38.950000000000003</v>
      </c>
      <c r="J78" s="163">
        <v>1.35</v>
      </c>
      <c r="K78" s="163">
        <v>0.14799999999999999</v>
      </c>
      <c r="L78" s="97">
        <f t="shared" si="0"/>
        <v>120.40743999999998</v>
      </c>
    </row>
    <row r="79" spans="1:13" x14ac:dyDescent="0.3">
      <c r="A79" s="95">
        <v>45064</v>
      </c>
      <c r="B79" s="96">
        <v>0.40415509259259258</v>
      </c>
      <c r="C79" s="2">
        <v>109.64</v>
      </c>
      <c r="D79" s="2">
        <v>4.97</v>
      </c>
      <c r="E79" s="2">
        <v>3.28</v>
      </c>
      <c r="F79" s="119">
        <v>-1.1599999999999999</v>
      </c>
      <c r="G79" s="2">
        <v>997.12</v>
      </c>
      <c r="H79" s="2">
        <v>23.86</v>
      </c>
      <c r="I79" s="2">
        <v>37.75</v>
      </c>
      <c r="J79" s="2">
        <v>1.35</v>
      </c>
      <c r="K79" s="2">
        <v>0.14899999999999999</v>
      </c>
      <c r="L79" s="97">
        <f t="shared" si="0"/>
        <v>121.22103999999999</v>
      </c>
    </row>
    <row r="80" spans="1:13" x14ac:dyDescent="0.3">
      <c r="A80" s="95">
        <v>45064</v>
      </c>
      <c r="B80" s="96">
        <v>0.40484953703703702</v>
      </c>
      <c r="C80" s="2">
        <v>110.07</v>
      </c>
      <c r="D80" s="2">
        <v>4.97</v>
      </c>
      <c r="E80" s="2">
        <v>3.28</v>
      </c>
      <c r="F80" s="119">
        <v>-1.18</v>
      </c>
      <c r="G80" s="2">
        <v>997.12</v>
      </c>
      <c r="H80" s="2">
        <v>23.85</v>
      </c>
      <c r="I80" s="2">
        <v>36.83</v>
      </c>
      <c r="J80" s="2">
        <v>1.35</v>
      </c>
      <c r="K80" s="2">
        <v>0.15</v>
      </c>
      <c r="L80" s="97">
        <f t="shared" si="0"/>
        <v>122.03463999999998</v>
      </c>
    </row>
    <row r="81" spans="1:12" x14ac:dyDescent="0.3">
      <c r="A81" s="95">
        <v>45064</v>
      </c>
      <c r="B81" s="96">
        <v>0.40554398148148146</v>
      </c>
      <c r="C81" s="2">
        <v>110.32</v>
      </c>
      <c r="D81" s="2">
        <v>4.97</v>
      </c>
      <c r="E81" s="2">
        <v>3.28</v>
      </c>
      <c r="F81" s="119">
        <v>-1.1299999999999999</v>
      </c>
      <c r="G81" s="2">
        <v>997.1</v>
      </c>
      <c r="H81" s="2">
        <v>23.85</v>
      </c>
      <c r="I81" s="2">
        <v>36.36</v>
      </c>
      <c r="J81" s="2">
        <v>1.35</v>
      </c>
      <c r="K81" s="2">
        <v>0.15</v>
      </c>
      <c r="L81" s="97">
        <f t="shared" si="0"/>
        <v>122.03463999999998</v>
      </c>
    </row>
    <row r="82" spans="1:12" x14ac:dyDescent="0.3">
      <c r="A82" s="95">
        <v>45064</v>
      </c>
      <c r="B82" s="96">
        <v>0.40623842592592596</v>
      </c>
      <c r="C82" s="2">
        <v>110.47</v>
      </c>
      <c r="D82" s="2">
        <v>4.97</v>
      </c>
      <c r="E82" s="2">
        <v>3.28</v>
      </c>
      <c r="F82" s="119">
        <v>-1.1200000000000001</v>
      </c>
      <c r="G82" s="2">
        <v>997.09</v>
      </c>
      <c r="H82" s="2">
        <v>23.89</v>
      </c>
      <c r="I82" s="2">
        <v>36.08</v>
      </c>
      <c r="J82" s="2">
        <v>1.35</v>
      </c>
      <c r="K82" s="2">
        <v>0.15</v>
      </c>
      <c r="L82" s="97">
        <f t="shared" si="0"/>
        <v>122.03463999999998</v>
      </c>
    </row>
    <row r="83" spans="1:12" x14ac:dyDescent="0.3">
      <c r="A83" s="95">
        <v>45064</v>
      </c>
      <c r="B83" s="96">
        <v>0.40693287037037035</v>
      </c>
      <c r="C83" s="2">
        <v>110.53</v>
      </c>
      <c r="D83" s="2">
        <v>4.9800000000000004</v>
      </c>
      <c r="E83" s="2">
        <v>3.28</v>
      </c>
      <c r="F83" s="119">
        <v>-1.1200000000000001</v>
      </c>
      <c r="G83" s="2">
        <v>997.06</v>
      </c>
      <c r="H83" s="2">
        <v>23.9</v>
      </c>
      <c r="I83" s="2">
        <v>35.94</v>
      </c>
      <c r="J83" s="2">
        <v>1.35</v>
      </c>
      <c r="K83" s="2">
        <v>0.15</v>
      </c>
      <c r="L83" s="97">
        <f t="shared" si="0"/>
        <v>122.03463999999998</v>
      </c>
    </row>
    <row r="84" spans="1:12" x14ac:dyDescent="0.3">
      <c r="A84" s="95">
        <v>45064</v>
      </c>
      <c r="B84" s="96">
        <v>0.40762731481481485</v>
      </c>
      <c r="C84" s="2">
        <v>110.61</v>
      </c>
      <c r="D84" s="2">
        <v>4.97</v>
      </c>
      <c r="E84" s="2">
        <v>3.28</v>
      </c>
      <c r="F84" s="119">
        <v>-1.1200000000000001</v>
      </c>
      <c r="G84" s="2">
        <v>997.15</v>
      </c>
      <c r="H84" s="2">
        <v>23.9</v>
      </c>
      <c r="I84" s="2">
        <v>35.86</v>
      </c>
      <c r="J84" s="2">
        <v>1.35</v>
      </c>
      <c r="K84" s="2">
        <v>0.15</v>
      </c>
      <c r="L84" s="97">
        <f t="shared" si="0"/>
        <v>122.03463999999998</v>
      </c>
    </row>
    <row r="85" spans="1:12" x14ac:dyDescent="0.3">
      <c r="A85" s="95">
        <v>45064</v>
      </c>
      <c r="B85" s="96">
        <v>0.40832175925925923</v>
      </c>
      <c r="C85" s="2">
        <v>110.88</v>
      </c>
      <c r="D85" s="2">
        <v>4.97</v>
      </c>
      <c r="E85" s="2">
        <v>3.28</v>
      </c>
      <c r="F85" s="119">
        <v>-1.38</v>
      </c>
      <c r="G85" s="2">
        <v>1021.72</v>
      </c>
      <c r="H85" s="2">
        <v>23.89</v>
      </c>
      <c r="I85" s="2">
        <v>35.81</v>
      </c>
      <c r="J85" s="2">
        <v>1.35</v>
      </c>
      <c r="K85" s="2">
        <v>0.151</v>
      </c>
      <c r="L85" s="97">
        <f t="shared" si="0"/>
        <v>122.84823999999998</v>
      </c>
    </row>
    <row r="86" spans="1:12" x14ac:dyDescent="0.3">
      <c r="A86" s="95">
        <v>45064</v>
      </c>
      <c r="B86" s="96">
        <v>0.40901620370370373</v>
      </c>
      <c r="C86" s="2">
        <v>112.94</v>
      </c>
      <c r="D86" s="2">
        <v>4.97</v>
      </c>
      <c r="E86" s="2">
        <v>3.28</v>
      </c>
      <c r="F86" s="119">
        <v>-1.05</v>
      </c>
      <c r="G86" s="2">
        <v>1044.79</v>
      </c>
      <c r="H86" s="2">
        <v>23.92</v>
      </c>
      <c r="I86" s="2">
        <v>35.81</v>
      </c>
      <c r="J86" s="2">
        <v>1.35</v>
      </c>
      <c r="K86" s="2">
        <v>0.153</v>
      </c>
      <c r="L86" s="97">
        <f t="shared" si="0"/>
        <v>124.47543999999999</v>
      </c>
    </row>
    <row r="87" spans="1:12" x14ac:dyDescent="0.3">
      <c r="A87" s="95">
        <v>45064</v>
      </c>
      <c r="B87" s="96">
        <v>0.40971064814814812</v>
      </c>
      <c r="C87" s="2">
        <v>114.07</v>
      </c>
      <c r="D87" s="2">
        <v>4.97</v>
      </c>
      <c r="E87" s="2">
        <v>3.28</v>
      </c>
      <c r="F87" s="119">
        <v>-1.0900000000000001</v>
      </c>
      <c r="G87" s="2">
        <v>1044.74</v>
      </c>
      <c r="H87" s="2">
        <v>23.9</v>
      </c>
      <c r="I87" s="2">
        <v>35.79</v>
      </c>
      <c r="J87" s="2">
        <v>1.35</v>
      </c>
      <c r="K87" s="2">
        <v>0.154</v>
      </c>
      <c r="L87" s="97">
        <f t="shared" si="0"/>
        <v>125.28903999999999</v>
      </c>
    </row>
    <row r="88" spans="1:12" x14ac:dyDescent="0.3">
      <c r="A88" s="95">
        <v>45064</v>
      </c>
      <c r="B88" s="96">
        <v>0.41040509259259261</v>
      </c>
      <c r="C88" s="2">
        <v>114.5</v>
      </c>
      <c r="D88" s="2">
        <v>4.96</v>
      </c>
      <c r="E88" s="2">
        <v>3.28</v>
      </c>
      <c r="F88" s="119">
        <v>-1.0900000000000001</v>
      </c>
      <c r="G88" s="2">
        <v>1044.75</v>
      </c>
      <c r="H88" s="2">
        <v>23.9</v>
      </c>
      <c r="I88" s="2">
        <v>35.76</v>
      </c>
      <c r="J88" s="2">
        <v>1.35</v>
      </c>
      <c r="K88" s="2">
        <v>0.155</v>
      </c>
      <c r="L88" s="97">
        <f t="shared" si="0"/>
        <v>126.10263999999998</v>
      </c>
    </row>
    <row r="89" spans="1:12" x14ac:dyDescent="0.3">
      <c r="A89" s="95">
        <v>45064</v>
      </c>
      <c r="B89" s="96">
        <v>0.411099537037037</v>
      </c>
      <c r="C89" s="2">
        <v>116.07</v>
      </c>
      <c r="D89" s="2">
        <v>4.7699999999999996</v>
      </c>
      <c r="E89" s="2">
        <v>3.28</v>
      </c>
      <c r="F89" s="119">
        <v>-1.08</v>
      </c>
      <c r="G89" s="2">
        <v>1044.73</v>
      </c>
      <c r="H89" s="2">
        <v>23.9</v>
      </c>
      <c r="I89" s="2">
        <v>35.76</v>
      </c>
      <c r="J89" s="2">
        <v>1.35</v>
      </c>
      <c r="K89" s="2">
        <v>0.156</v>
      </c>
      <c r="L89" s="97">
        <f t="shared" si="0"/>
        <v>126.91623999999999</v>
      </c>
    </row>
    <row r="90" spans="1:12" x14ac:dyDescent="0.3">
      <c r="A90" s="95">
        <v>45064</v>
      </c>
      <c r="B90" s="96">
        <v>0.4117939814814815</v>
      </c>
      <c r="C90" s="2">
        <v>117.89</v>
      </c>
      <c r="D90" s="2">
        <v>4.7699999999999996</v>
      </c>
      <c r="E90" s="2">
        <v>3.28</v>
      </c>
      <c r="F90" s="119">
        <v>-1.1000000000000001</v>
      </c>
      <c r="G90" s="2">
        <v>1044.93</v>
      </c>
      <c r="H90" s="2">
        <v>23.92</v>
      </c>
      <c r="I90" s="2">
        <v>35.799999999999997</v>
      </c>
      <c r="J90" s="2">
        <v>1.35</v>
      </c>
      <c r="K90" s="2">
        <v>0.158</v>
      </c>
      <c r="L90" s="97">
        <f t="shared" si="0"/>
        <v>128.54343999999998</v>
      </c>
    </row>
    <row r="91" spans="1:12" x14ac:dyDescent="0.3">
      <c r="A91" s="95">
        <v>45064</v>
      </c>
      <c r="B91" s="96">
        <v>0.41248842592592588</v>
      </c>
      <c r="C91" s="2">
        <v>118.67</v>
      </c>
      <c r="D91" s="2">
        <v>4.7699999999999996</v>
      </c>
      <c r="E91" s="2">
        <v>3.28</v>
      </c>
      <c r="F91" s="119">
        <v>-1.07</v>
      </c>
      <c r="G91" s="2">
        <v>1044.81</v>
      </c>
      <c r="H91" s="2">
        <v>23.93</v>
      </c>
      <c r="I91" s="2">
        <v>35.82</v>
      </c>
      <c r="J91" s="2">
        <v>1.35</v>
      </c>
      <c r="K91" s="2">
        <v>0.159</v>
      </c>
      <c r="L91" s="97">
        <f t="shared" si="0"/>
        <v>129.35703999999998</v>
      </c>
    </row>
    <row r="92" spans="1:12" x14ac:dyDescent="0.3">
      <c r="A92" s="95">
        <v>45064</v>
      </c>
      <c r="B92" s="96">
        <v>0.41318287037037038</v>
      </c>
      <c r="C92" s="2">
        <v>119.18</v>
      </c>
      <c r="D92" s="2">
        <v>4.7699999999999996</v>
      </c>
      <c r="E92" s="2">
        <v>3.28</v>
      </c>
      <c r="F92" s="119">
        <v>-1.0900000000000001</v>
      </c>
      <c r="G92" s="2">
        <v>1044.81</v>
      </c>
      <c r="H92" s="2">
        <v>23.94</v>
      </c>
      <c r="I92" s="2">
        <v>35.83</v>
      </c>
      <c r="J92" s="2">
        <v>1.35</v>
      </c>
      <c r="K92" s="2">
        <v>0.16</v>
      </c>
      <c r="L92" s="97">
        <f t="shared" si="0"/>
        <v>130.17063999999999</v>
      </c>
    </row>
    <row r="93" spans="1:12" x14ac:dyDescent="0.3">
      <c r="A93" s="95">
        <v>45064</v>
      </c>
      <c r="B93" s="96">
        <v>0.41387731481481477</v>
      </c>
      <c r="C93" s="2">
        <v>119.17</v>
      </c>
      <c r="D93" s="2">
        <v>4.7699999999999996</v>
      </c>
      <c r="E93" s="2">
        <v>3.28</v>
      </c>
      <c r="F93" s="119">
        <v>-1.0900000000000001</v>
      </c>
      <c r="G93" s="2">
        <v>1044.8</v>
      </c>
      <c r="H93" s="2">
        <v>23.94</v>
      </c>
      <c r="I93" s="2">
        <v>35.729999999999997</v>
      </c>
      <c r="J93" s="2">
        <v>1.35</v>
      </c>
      <c r="K93" s="2">
        <v>0.16</v>
      </c>
      <c r="L93" s="97">
        <f t="shared" si="0"/>
        <v>130.17063999999999</v>
      </c>
    </row>
    <row r="94" spans="1:12" x14ac:dyDescent="0.3">
      <c r="A94" s="95">
        <v>45064</v>
      </c>
      <c r="B94" s="96">
        <v>0.41457175925925926</v>
      </c>
      <c r="C94" s="2">
        <v>119.57</v>
      </c>
      <c r="D94" s="2">
        <v>4.7699999999999996</v>
      </c>
      <c r="E94" s="2">
        <v>3.28</v>
      </c>
      <c r="F94" s="119">
        <v>-1.08</v>
      </c>
      <c r="G94" s="2">
        <v>1044.79</v>
      </c>
      <c r="H94" s="2">
        <v>23.95</v>
      </c>
      <c r="I94" s="2">
        <v>35.64</v>
      </c>
      <c r="J94" s="2">
        <v>1.35</v>
      </c>
      <c r="K94" s="2">
        <v>0.16</v>
      </c>
      <c r="L94" s="97">
        <f t="shared" si="0"/>
        <v>130.17063999999999</v>
      </c>
    </row>
    <row r="95" spans="1:12" x14ac:dyDescent="0.3">
      <c r="A95" s="95">
        <v>45064</v>
      </c>
      <c r="B95" s="96">
        <v>0.41526620370370365</v>
      </c>
      <c r="C95" s="2">
        <v>119.32</v>
      </c>
      <c r="D95" s="2">
        <v>4.7699999999999996</v>
      </c>
      <c r="E95" s="2">
        <v>3.28</v>
      </c>
      <c r="F95" s="119">
        <v>-1.07</v>
      </c>
      <c r="G95" s="2">
        <v>1044.75</v>
      </c>
      <c r="H95" s="2">
        <v>23.95</v>
      </c>
      <c r="I95" s="2">
        <v>35.57</v>
      </c>
      <c r="J95" s="2">
        <v>1.35</v>
      </c>
      <c r="K95" s="2">
        <v>0.16</v>
      </c>
      <c r="L95" s="97">
        <f t="shared" si="0"/>
        <v>130.17063999999999</v>
      </c>
    </row>
    <row r="96" spans="1:12" x14ac:dyDescent="0.3">
      <c r="A96" s="95">
        <v>45064</v>
      </c>
      <c r="B96" s="96">
        <v>0.41596064814814815</v>
      </c>
      <c r="C96" s="2">
        <v>119.37</v>
      </c>
      <c r="D96" s="2">
        <v>4.7699999999999996</v>
      </c>
      <c r="E96" s="2">
        <v>3.28</v>
      </c>
      <c r="F96" s="119">
        <v>-1.06</v>
      </c>
      <c r="G96" s="2">
        <v>1044.8699999999999</v>
      </c>
      <c r="H96" s="2">
        <v>23.95</v>
      </c>
      <c r="I96" s="2">
        <v>35.43</v>
      </c>
      <c r="J96" s="2">
        <v>1.35</v>
      </c>
      <c r="K96" s="2">
        <v>0.16</v>
      </c>
      <c r="L96" s="97">
        <f t="shared" si="0"/>
        <v>130.17063999999999</v>
      </c>
    </row>
    <row r="97" spans="1:12" x14ac:dyDescent="0.3">
      <c r="A97" s="95">
        <v>45064</v>
      </c>
      <c r="B97" s="96">
        <v>0.41665509259259265</v>
      </c>
      <c r="C97" s="2">
        <v>119.47</v>
      </c>
      <c r="D97" s="2">
        <v>4.7699999999999996</v>
      </c>
      <c r="E97" s="2">
        <v>3.28</v>
      </c>
      <c r="F97" s="119">
        <v>-1.08</v>
      </c>
      <c r="G97" s="2">
        <v>1044.8</v>
      </c>
      <c r="H97" s="2">
        <v>24.03</v>
      </c>
      <c r="I97" s="2">
        <v>35.229999999999997</v>
      </c>
      <c r="J97" s="2">
        <v>1.35</v>
      </c>
      <c r="K97" s="2">
        <v>0.16</v>
      </c>
      <c r="L97" s="97">
        <f t="shared" si="0"/>
        <v>130.17063999999999</v>
      </c>
    </row>
    <row r="98" spans="1:12" x14ac:dyDescent="0.3">
      <c r="A98" s="95">
        <v>45064</v>
      </c>
      <c r="B98" s="96">
        <v>0.41734953703703703</v>
      </c>
      <c r="C98" s="2">
        <v>119.52</v>
      </c>
      <c r="D98" s="2">
        <v>4.7699999999999996</v>
      </c>
      <c r="E98" s="2">
        <v>3.28</v>
      </c>
      <c r="F98" s="119">
        <v>-1.08</v>
      </c>
      <c r="G98" s="2">
        <v>1044.81</v>
      </c>
      <c r="H98" s="2">
        <v>24.11</v>
      </c>
      <c r="I98" s="2">
        <v>34.94</v>
      </c>
      <c r="J98" s="2">
        <v>1.35</v>
      </c>
      <c r="K98" s="2">
        <v>0.16</v>
      </c>
      <c r="L98" s="97">
        <f t="shared" si="0"/>
        <v>130.17063999999999</v>
      </c>
    </row>
    <row r="99" spans="1:12" x14ac:dyDescent="0.3">
      <c r="A99" s="95">
        <v>45064</v>
      </c>
      <c r="B99" s="96">
        <v>0.41804398148148153</v>
      </c>
      <c r="C99" s="2">
        <v>119.6</v>
      </c>
      <c r="D99" s="2">
        <v>4.7699999999999996</v>
      </c>
      <c r="E99" s="2">
        <v>3.28</v>
      </c>
      <c r="F99" s="119">
        <v>-1.07</v>
      </c>
      <c r="G99" s="2">
        <v>1044.82</v>
      </c>
      <c r="H99" s="2">
        <v>24.13</v>
      </c>
      <c r="I99" s="2">
        <v>34.729999999999997</v>
      </c>
      <c r="J99" s="2">
        <v>1.35</v>
      </c>
      <c r="K99" s="2">
        <v>0.16</v>
      </c>
      <c r="L99" s="97">
        <f t="shared" si="0"/>
        <v>130.17063999999999</v>
      </c>
    </row>
    <row r="100" spans="1:12" x14ac:dyDescent="0.3">
      <c r="A100" s="95">
        <v>45064</v>
      </c>
      <c r="B100" s="96">
        <v>0.41873842592592592</v>
      </c>
      <c r="C100" s="2">
        <v>119.52</v>
      </c>
      <c r="D100" s="2">
        <v>4.7699999999999996</v>
      </c>
      <c r="E100" s="2">
        <v>3.28</v>
      </c>
      <c r="F100" s="119">
        <v>-1.06</v>
      </c>
      <c r="G100" s="2">
        <v>1044.79</v>
      </c>
      <c r="H100" s="2">
        <v>24.12</v>
      </c>
      <c r="I100" s="2">
        <v>34.5</v>
      </c>
      <c r="J100" s="2">
        <v>1.35</v>
      </c>
      <c r="K100" s="2">
        <v>0.16</v>
      </c>
      <c r="L100" s="97">
        <f t="shared" si="0"/>
        <v>130.17063999999999</v>
      </c>
    </row>
    <row r="101" spans="1:12" x14ac:dyDescent="0.3">
      <c r="A101" s="95">
        <v>45064</v>
      </c>
      <c r="B101" s="96">
        <v>0.41943287037037041</v>
      </c>
      <c r="C101" s="2">
        <v>119.44</v>
      </c>
      <c r="D101" s="2">
        <v>4.7699999999999996</v>
      </c>
      <c r="E101" s="2">
        <v>3.28</v>
      </c>
      <c r="F101" s="119">
        <v>-1.06</v>
      </c>
      <c r="G101" s="2">
        <v>1044.78</v>
      </c>
      <c r="H101" s="2">
        <v>24.12</v>
      </c>
      <c r="I101" s="2">
        <v>34.22</v>
      </c>
      <c r="J101" s="2">
        <v>1.35</v>
      </c>
      <c r="K101" s="2">
        <v>0.16</v>
      </c>
      <c r="L101" s="97">
        <f t="shared" si="0"/>
        <v>130.17063999999999</v>
      </c>
    </row>
    <row r="102" spans="1:12" x14ac:dyDescent="0.3">
      <c r="A102" s="95">
        <v>45064</v>
      </c>
      <c r="B102" s="96">
        <v>0.4201273148148148</v>
      </c>
      <c r="C102" s="2">
        <v>119.5</v>
      </c>
      <c r="D102" s="2">
        <v>4.7699999999999996</v>
      </c>
      <c r="E102" s="2">
        <v>3.28</v>
      </c>
      <c r="F102" s="119">
        <v>-1.04</v>
      </c>
      <c r="G102" s="2">
        <v>1044.8800000000001</v>
      </c>
      <c r="H102" s="2">
        <v>24.12</v>
      </c>
      <c r="I102" s="2">
        <v>34.03</v>
      </c>
      <c r="J102" s="2">
        <v>1.35</v>
      </c>
      <c r="K102" s="2">
        <v>0.16</v>
      </c>
      <c r="L102" s="97">
        <f t="shared" si="0"/>
        <v>130.17063999999999</v>
      </c>
    </row>
    <row r="103" spans="1:12" x14ac:dyDescent="0.3">
      <c r="A103" s="95">
        <v>45064</v>
      </c>
      <c r="B103" s="96">
        <v>0.4208217592592593</v>
      </c>
      <c r="C103" s="2">
        <v>119.48</v>
      </c>
      <c r="D103" s="2">
        <v>4.7699999999999996</v>
      </c>
      <c r="E103" s="2">
        <v>3.28</v>
      </c>
      <c r="F103" s="119">
        <v>-1.04</v>
      </c>
      <c r="G103" s="2">
        <v>1044.83</v>
      </c>
      <c r="H103" s="2">
        <v>24.12</v>
      </c>
      <c r="I103" s="2">
        <v>33.85</v>
      </c>
      <c r="J103" s="2">
        <v>1.35</v>
      </c>
      <c r="K103" s="2">
        <v>0.16</v>
      </c>
      <c r="L103" s="97">
        <f t="shared" si="0"/>
        <v>130.17063999999999</v>
      </c>
    </row>
    <row r="104" spans="1:12" x14ac:dyDescent="0.3">
      <c r="A104" s="95">
        <v>45064</v>
      </c>
      <c r="B104" s="96">
        <v>0.42151620370370368</v>
      </c>
      <c r="C104" s="2">
        <v>119.56</v>
      </c>
      <c r="D104" s="2">
        <v>4.7699999999999996</v>
      </c>
      <c r="E104" s="2">
        <v>3.28</v>
      </c>
      <c r="F104" s="119">
        <v>-1.02</v>
      </c>
      <c r="G104" s="2">
        <v>1044.82</v>
      </c>
      <c r="H104" s="2">
        <v>24.12</v>
      </c>
      <c r="I104" s="2">
        <v>33.76</v>
      </c>
      <c r="J104" s="2">
        <v>1.35</v>
      </c>
      <c r="K104" s="2">
        <v>0.16</v>
      </c>
      <c r="L104" s="97">
        <f t="shared" si="0"/>
        <v>130.17063999999999</v>
      </c>
    </row>
    <row r="105" spans="1:12" x14ac:dyDescent="0.3">
      <c r="A105" s="95">
        <v>45064</v>
      </c>
      <c r="B105" s="96">
        <v>0.42221064814814818</v>
      </c>
      <c r="C105" s="2">
        <v>119.73</v>
      </c>
      <c r="D105" s="2">
        <v>4.7300000000000004</v>
      </c>
      <c r="E105" s="2">
        <v>3.28</v>
      </c>
      <c r="F105" s="119">
        <v>-0.92</v>
      </c>
      <c r="G105" s="2">
        <v>1044.81</v>
      </c>
      <c r="H105" s="2">
        <v>24.12</v>
      </c>
      <c r="I105" s="2">
        <v>33.71</v>
      </c>
      <c r="J105" s="2">
        <v>1.35</v>
      </c>
      <c r="K105" s="2">
        <v>0.16</v>
      </c>
      <c r="L105" s="97">
        <f t="shared" si="0"/>
        <v>130.17063999999999</v>
      </c>
    </row>
    <row r="106" spans="1:12" x14ac:dyDescent="0.3">
      <c r="A106" s="95">
        <v>45064</v>
      </c>
      <c r="B106" s="96">
        <v>0.42290509259259257</v>
      </c>
      <c r="C106" s="2">
        <v>121.31</v>
      </c>
      <c r="D106" s="2">
        <v>4.5599999999999996</v>
      </c>
      <c r="E106" s="2">
        <v>3.28</v>
      </c>
      <c r="F106" s="119">
        <v>-0.73</v>
      </c>
      <c r="G106" s="2">
        <v>1044.8</v>
      </c>
      <c r="H106" s="2">
        <v>24.12</v>
      </c>
      <c r="I106" s="2">
        <v>33.68</v>
      </c>
      <c r="J106" s="2">
        <v>1.35</v>
      </c>
      <c r="K106" s="2">
        <v>0.16200000000000001</v>
      </c>
      <c r="L106" s="97">
        <f t="shared" si="0"/>
        <v>131.79784000000001</v>
      </c>
    </row>
    <row r="107" spans="1:12" x14ac:dyDescent="0.3">
      <c r="A107" s="95">
        <v>45064</v>
      </c>
      <c r="B107" s="96">
        <v>0.42359953703703707</v>
      </c>
      <c r="C107" s="2">
        <v>122.82</v>
      </c>
      <c r="D107" s="2">
        <v>4.5599999999999996</v>
      </c>
      <c r="E107" s="2">
        <v>3.28</v>
      </c>
      <c r="F107" s="119">
        <v>-0.62</v>
      </c>
      <c r="G107" s="2">
        <v>1044.78</v>
      </c>
      <c r="H107" s="2">
        <v>24.12</v>
      </c>
      <c r="I107" s="2">
        <v>33.630000000000003</v>
      </c>
      <c r="J107" s="2">
        <v>1.35</v>
      </c>
      <c r="K107" s="2">
        <v>0.16300000000000001</v>
      </c>
      <c r="L107" s="97">
        <f t="shared" si="0"/>
        <v>132.61143999999999</v>
      </c>
    </row>
    <row r="108" spans="1:12" x14ac:dyDescent="0.3">
      <c r="A108" s="95">
        <v>45064</v>
      </c>
      <c r="B108" s="96">
        <v>0.42429398148148145</v>
      </c>
      <c r="C108" s="2">
        <v>123.57</v>
      </c>
      <c r="D108" s="2">
        <v>4.5599999999999996</v>
      </c>
      <c r="E108" s="2">
        <v>3.28</v>
      </c>
      <c r="F108" s="119">
        <v>-0.55000000000000004</v>
      </c>
      <c r="G108" s="2">
        <v>1044.81</v>
      </c>
      <c r="H108" s="2">
        <v>24.12</v>
      </c>
      <c r="I108" s="2">
        <v>33.51</v>
      </c>
      <c r="J108" s="2">
        <v>1.35</v>
      </c>
      <c r="K108" s="2">
        <v>0.16400000000000001</v>
      </c>
      <c r="L108" s="97">
        <f t="shared" si="0"/>
        <v>133.42504</v>
      </c>
    </row>
    <row r="109" spans="1:12" x14ac:dyDescent="0.3">
      <c r="A109" s="95">
        <v>45064</v>
      </c>
      <c r="B109" s="96">
        <v>0.42498842592592595</v>
      </c>
      <c r="C109" s="2">
        <v>123.75</v>
      </c>
      <c r="D109" s="2">
        <v>4.57</v>
      </c>
      <c r="E109" s="2">
        <v>3.28</v>
      </c>
      <c r="F109" s="119">
        <v>-0.46</v>
      </c>
      <c r="G109" s="2">
        <v>1044.93</v>
      </c>
      <c r="H109" s="2">
        <v>24.12</v>
      </c>
      <c r="I109" s="2">
        <v>33.43</v>
      </c>
      <c r="J109" s="2">
        <v>1.35</v>
      </c>
      <c r="K109" s="2">
        <v>0.16400000000000001</v>
      </c>
      <c r="L109" s="97">
        <f t="shared" si="0"/>
        <v>133.42504</v>
      </c>
    </row>
    <row r="110" spans="1:12" x14ac:dyDescent="0.3">
      <c r="A110" s="95">
        <v>45064</v>
      </c>
      <c r="B110" s="96">
        <v>0.42568287037037034</v>
      </c>
      <c r="C110" s="2">
        <v>123.68</v>
      </c>
      <c r="D110" s="2">
        <v>4.57</v>
      </c>
      <c r="E110" s="2">
        <v>3.28</v>
      </c>
      <c r="F110" s="119">
        <v>-0.4</v>
      </c>
      <c r="G110" s="2">
        <v>1044.81</v>
      </c>
      <c r="H110" s="2">
        <v>24.12</v>
      </c>
      <c r="I110" s="2">
        <v>33.450000000000003</v>
      </c>
      <c r="J110" s="2">
        <v>1.35</v>
      </c>
      <c r="K110" s="2">
        <v>0.16400000000000001</v>
      </c>
      <c r="L110" s="97">
        <f t="shared" si="0"/>
        <v>133.42504</v>
      </c>
    </row>
    <row r="111" spans="1:12" x14ac:dyDescent="0.3">
      <c r="A111" s="95">
        <v>45064</v>
      </c>
      <c r="B111" s="96">
        <v>0.42637731481481483</v>
      </c>
      <c r="C111" s="2">
        <v>123.44</v>
      </c>
      <c r="D111" s="2">
        <v>4.5599999999999996</v>
      </c>
      <c r="E111" s="2">
        <v>3.28</v>
      </c>
      <c r="F111" s="119">
        <v>-0.33</v>
      </c>
      <c r="G111" s="2">
        <v>1044.82</v>
      </c>
      <c r="H111" s="2">
        <v>24.12</v>
      </c>
      <c r="I111" s="2">
        <v>33.26</v>
      </c>
      <c r="J111" s="2">
        <v>1.35</v>
      </c>
      <c r="K111" s="2">
        <v>0.16400000000000001</v>
      </c>
      <c r="L111" s="97">
        <f t="shared" si="0"/>
        <v>133.42504</v>
      </c>
    </row>
    <row r="112" spans="1:12" x14ac:dyDescent="0.3">
      <c r="A112" s="95">
        <v>45064</v>
      </c>
      <c r="B112" s="96">
        <v>0.42707175925925928</v>
      </c>
      <c r="C112" s="2">
        <v>123.37</v>
      </c>
      <c r="D112" s="2">
        <v>4.5599999999999996</v>
      </c>
      <c r="E112" s="2">
        <v>3.28</v>
      </c>
      <c r="F112" s="119">
        <v>-0.33</v>
      </c>
      <c r="G112" s="2">
        <v>1044.79</v>
      </c>
      <c r="H112" s="2">
        <v>24.11</v>
      </c>
      <c r="I112" s="2">
        <v>32.64</v>
      </c>
      <c r="J112" s="2">
        <v>1.35</v>
      </c>
      <c r="K112" s="2">
        <v>0.16400000000000001</v>
      </c>
      <c r="L112" s="97">
        <f t="shared" si="0"/>
        <v>133.42504</v>
      </c>
    </row>
    <row r="113" spans="1:12" x14ac:dyDescent="0.3">
      <c r="A113" s="95">
        <v>45064</v>
      </c>
      <c r="B113" s="96">
        <v>0.42776620370370372</v>
      </c>
      <c r="C113" s="2">
        <v>122.98</v>
      </c>
      <c r="D113" s="2">
        <v>4.5599999999999996</v>
      </c>
      <c r="E113" s="2">
        <v>3.28</v>
      </c>
      <c r="F113" s="119">
        <v>-0.32</v>
      </c>
      <c r="G113" s="2">
        <v>1044.73</v>
      </c>
      <c r="H113" s="2">
        <v>24.11</v>
      </c>
      <c r="I113" s="2">
        <v>32.049999999999997</v>
      </c>
      <c r="J113" s="2">
        <v>1.35</v>
      </c>
      <c r="K113" s="2">
        <v>0.16300000000000001</v>
      </c>
      <c r="L113" s="97">
        <f t="shared" si="0"/>
        <v>132.61143999999999</v>
      </c>
    </row>
    <row r="114" spans="1:12" x14ac:dyDescent="0.3">
      <c r="A114" s="95">
        <v>45064</v>
      </c>
      <c r="B114" s="96">
        <v>0.42846064814814816</v>
      </c>
      <c r="C114" s="2">
        <v>122.95</v>
      </c>
      <c r="D114" s="2">
        <v>4.5599999999999996</v>
      </c>
      <c r="E114" s="2">
        <v>3.28</v>
      </c>
      <c r="F114" s="119">
        <v>-0.35</v>
      </c>
      <c r="G114" s="2">
        <v>1044.7</v>
      </c>
      <c r="H114" s="2">
        <v>24.11</v>
      </c>
      <c r="I114" s="2">
        <v>31.61</v>
      </c>
      <c r="J114" s="2">
        <v>1.35</v>
      </c>
      <c r="K114" s="2">
        <v>0.16300000000000001</v>
      </c>
      <c r="L114" s="97">
        <f t="shared" si="0"/>
        <v>132.61143999999999</v>
      </c>
    </row>
    <row r="115" spans="1:12" x14ac:dyDescent="0.3">
      <c r="A115" s="95">
        <v>45064</v>
      </c>
      <c r="B115" s="96">
        <v>0.4291550925925926</v>
      </c>
      <c r="C115" s="2">
        <v>122.52</v>
      </c>
      <c r="D115" s="2">
        <v>4.5599999999999996</v>
      </c>
      <c r="E115" s="2">
        <v>3.28</v>
      </c>
      <c r="F115" s="119">
        <v>-0.33</v>
      </c>
      <c r="G115" s="2">
        <v>1045.18</v>
      </c>
      <c r="H115" s="2">
        <v>24.11</v>
      </c>
      <c r="I115" s="2">
        <v>31.35</v>
      </c>
      <c r="J115" s="2">
        <v>1.35</v>
      </c>
      <c r="K115" s="2">
        <v>0.16300000000000001</v>
      </c>
      <c r="L115" s="97">
        <f t="shared" si="0"/>
        <v>132.61143999999999</v>
      </c>
    </row>
    <row r="116" spans="1:12" x14ac:dyDescent="0.3">
      <c r="A116" s="95">
        <v>45064</v>
      </c>
      <c r="B116" s="96">
        <v>0.42984953703703704</v>
      </c>
      <c r="C116" s="2">
        <v>122.3</v>
      </c>
      <c r="D116" s="2">
        <v>4.5599999999999996</v>
      </c>
      <c r="E116" s="2">
        <v>3.28</v>
      </c>
      <c r="F116" s="119">
        <v>-0.34</v>
      </c>
      <c r="G116" s="2">
        <v>1044.8499999999999</v>
      </c>
      <c r="H116" s="2">
        <v>24.11</v>
      </c>
      <c r="I116" s="2">
        <v>31.18</v>
      </c>
      <c r="J116" s="2">
        <v>1.35</v>
      </c>
      <c r="K116" s="2">
        <v>0.16300000000000001</v>
      </c>
      <c r="L116" s="97">
        <f t="shared" si="0"/>
        <v>132.61143999999999</v>
      </c>
    </row>
    <row r="117" spans="1:12" x14ac:dyDescent="0.3">
      <c r="A117" s="95">
        <v>45064</v>
      </c>
      <c r="B117" s="96">
        <v>0.43054398148148149</v>
      </c>
      <c r="C117" s="2">
        <v>122.1</v>
      </c>
      <c r="D117" s="2">
        <v>4.5599999999999996</v>
      </c>
      <c r="E117" s="2">
        <v>3.28</v>
      </c>
      <c r="F117" s="119">
        <v>-0.41</v>
      </c>
      <c r="G117" s="2">
        <v>1044.83</v>
      </c>
      <c r="H117" s="2">
        <v>24.12</v>
      </c>
      <c r="I117" s="2">
        <v>30.84</v>
      </c>
      <c r="J117" s="2">
        <v>1.35</v>
      </c>
      <c r="K117" s="2">
        <v>0.16300000000000001</v>
      </c>
      <c r="L117" s="97">
        <f t="shared" si="0"/>
        <v>132.61143999999999</v>
      </c>
    </row>
    <row r="118" spans="1:12" x14ac:dyDescent="0.3">
      <c r="A118" s="95">
        <v>45064</v>
      </c>
      <c r="B118" s="96">
        <v>0.43123842592592593</v>
      </c>
      <c r="C118" s="2">
        <v>121.86</v>
      </c>
      <c r="D118" s="2">
        <v>4.5599999999999996</v>
      </c>
      <c r="E118" s="2">
        <v>3.28</v>
      </c>
      <c r="F118" s="119">
        <v>-0.38</v>
      </c>
      <c r="G118" s="2">
        <v>1044.8399999999999</v>
      </c>
      <c r="H118" s="2">
        <v>24.14</v>
      </c>
      <c r="I118" s="2">
        <v>30.46</v>
      </c>
      <c r="J118" s="2">
        <v>1.35</v>
      </c>
      <c r="K118" s="2">
        <v>0.16200000000000001</v>
      </c>
      <c r="L118" s="97">
        <f t="shared" si="0"/>
        <v>131.79784000000001</v>
      </c>
    </row>
    <row r="119" spans="1:12" x14ac:dyDescent="0.3">
      <c r="A119" s="95">
        <v>45064</v>
      </c>
      <c r="B119" s="96">
        <v>0.43193287037037037</v>
      </c>
      <c r="C119" s="2">
        <v>121.62</v>
      </c>
      <c r="D119" s="2">
        <v>4.5599999999999996</v>
      </c>
      <c r="E119" s="2">
        <v>3.28</v>
      </c>
      <c r="F119" s="119">
        <v>-0.41</v>
      </c>
      <c r="G119" s="2">
        <v>1044.8499999999999</v>
      </c>
      <c r="H119" s="2">
        <v>24.2</v>
      </c>
      <c r="I119" s="2">
        <v>30.15</v>
      </c>
      <c r="J119" s="2">
        <v>1.35</v>
      </c>
      <c r="K119" s="2">
        <v>0.16200000000000001</v>
      </c>
      <c r="L119" s="97">
        <f t="shared" si="0"/>
        <v>131.79784000000001</v>
      </c>
    </row>
    <row r="120" spans="1:12" x14ac:dyDescent="0.3">
      <c r="A120" s="95">
        <v>45064</v>
      </c>
      <c r="B120" s="96">
        <v>0.43262731481481481</v>
      </c>
      <c r="C120" s="2">
        <v>121.43</v>
      </c>
      <c r="D120" s="2">
        <v>4.5599999999999996</v>
      </c>
      <c r="E120" s="2">
        <v>3.28</v>
      </c>
      <c r="F120" s="119">
        <v>-0.37</v>
      </c>
      <c r="G120" s="2">
        <v>1044.83</v>
      </c>
      <c r="H120" s="2">
        <v>24.21</v>
      </c>
      <c r="I120" s="2">
        <v>29.69</v>
      </c>
      <c r="J120" s="2">
        <v>1.35</v>
      </c>
      <c r="K120" s="2">
        <v>0.16200000000000001</v>
      </c>
      <c r="L120" s="97">
        <f t="shared" si="0"/>
        <v>131.79784000000001</v>
      </c>
    </row>
    <row r="121" spans="1:12" x14ac:dyDescent="0.3">
      <c r="A121" s="95">
        <v>45064</v>
      </c>
      <c r="B121" s="96">
        <v>0.43332175925925925</v>
      </c>
      <c r="C121" s="2">
        <v>120.86</v>
      </c>
      <c r="D121" s="2">
        <v>4.5599999999999996</v>
      </c>
      <c r="E121" s="2">
        <v>3.28</v>
      </c>
      <c r="F121" s="119">
        <v>-0.42</v>
      </c>
      <c r="G121" s="2">
        <v>1044.78</v>
      </c>
      <c r="H121" s="2">
        <v>24.22</v>
      </c>
      <c r="I121" s="2">
        <v>29.41</v>
      </c>
      <c r="J121" s="2">
        <v>1.35</v>
      </c>
      <c r="K121" s="2">
        <v>0.161</v>
      </c>
      <c r="L121" s="97">
        <f t="shared" si="0"/>
        <v>130.98424</v>
      </c>
    </row>
    <row r="122" spans="1:12" x14ac:dyDescent="0.3">
      <c r="A122" s="95">
        <v>45064</v>
      </c>
      <c r="B122" s="96">
        <v>0.4340162037037037</v>
      </c>
      <c r="C122" s="2">
        <v>120.61</v>
      </c>
      <c r="D122" s="2">
        <v>4.5599999999999996</v>
      </c>
      <c r="E122" s="2">
        <v>3.28</v>
      </c>
      <c r="F122" s="119">
        <v>-0.42</v>
      </c>
      <c r="G122" s="2">
        <v>1044.94</v>
      </c>
      <c r="H122" s="2">
        <v>24.23</v>
      </c>
      <c r="I122" s="2">
        <v>29.15</v>
      </c>
      <c r="J122" s="2">
        <v>1.35</v>
      </c>
      <c r="K122" s="2">
        <v>0.161</v>
      </c>
      <c r="L122" s="97">
        <f t="shared" si="0"/>
        <v>130.98424</v>
      </c>
    </row>
    <row r="123" spans="1:12" x14ac:dyDescent="0.3">
      <c r="A123" s="95">
        <v>45064</v>
      </c>
      <c r="B123" s="96">
        <v>0.43471064814814814</v>
      </c>
      <c r="C123" s="2">
        <v>120.53</v>
      </c>
      <c r="D123" s="2">
        <v>4.57</v>
      </c>
      <c r="E123" s="2">
        <v>3.28</v>
      </c>
      <c r="F123" s="119">
        <v>-0.45</v>
      </c>
      <c r="G123" s="2">
        <v>1044.8599999999999</v>
      </c>
      <c r="H123" s="2">
        <v>24.23</v>
      </c>
      <c r="I123" s="2">
        <v>29.02</v>
      </c>
      <c r="J123" s="2">
        <v>1.35</v>
      </c>
      <c r="K123" s="2">
        <v>0.161</v>
      </c>
      <c r="L123" s="97">
        <f t="shared" si="0"/>
        <v>130.98424</v>
      </c>
    </row>
    <row r="124" spans="1:12" x14ac:dyDescent="0.3">
      <c r="A124" s="95">
        <v>45064</v>
      </c>
      <c r="B124" s="96">
        <v>0.43540509259259258</v>
      </c>
      <c r="C124" s="2">
        <v>120.39</v>
      </c>
      <c r="D124" s="2">
        <v>4.5599999999999996</v>
      </c>
      <c r="E124" s="2">
        <v>3.28</v>
      </c>
      <c r="F124" s="119">
        <v>-0.42</v>
      </c>
      <c r="G124" s="2">
        <v>1044.8599999999999</v>
      </c>
      <c r="H124" s="2">
        <v>24.23</v>
      </c>
      <c r="I124" s="2">
        <v>28.82</v>
      </c>
      <c r="J124" s="2">
        <v>1.35</v>
      </c>
      <c r="K124" s="2">
        <v>0.161</v>
      </c>
      <c r="L124" s="97">
        <f t="shared" si="0"/>
        <v>130.98424</v>
      </c>
    </row>
    <row r="125" spans="1:12" x14ac:dyDescent="0.3">
      <c r="A125" s="95">
        <v>45064</v>
      </c>
      <c r="B125" s="96">
        <v>0.43609953703703702</v>
      </c>
      <c r="C125" s="2">
        <v>119.98</v>
      </c>
      <c r="D125" s="2">
        <v>4.5599999999999996</v>
      </c>
      <c r="E125" s="2">
        <v>3.28</v>
      </c>
      <c r="F125" s="119">
        <v>-0.44</v>
      </c>
      <c r="G125" s="2">
        <v>1044.8499999999999</v>
      </c>
      <c r="H125" s="2">
        <v>24.23</v>
      </c>
      <c r="I125" s="2">
        <v>28.66</v>
      </c>
      <c r="J125" s="2">
        <v>1.35</v>
      </c>
      <c r="K125" s="2">
        <v>0.16</v>
      </c>
      <c r="L125" s="97">
        <f t="shared" si="0"/>
        <v>130.17063999999999</v>
      </c>
    </row>
    <row r="126" spans="1:12" x14ac:dyDescent="0.3">
      <c r="A126" s="95">
        <v>45064</v>
      </c>
      <c r="B126" s="96">
        <v>0.43679398148148146</v>
      </c>
      <c r="C126" s="2">
        <v>119.76</v>
      </c>
      <c r="D126" s="2">
        <v>4.5599999999999996</v>
      </c>
      <c r="E126" s="2">
        <v>3.28</v>
      </c>
      <c r="F126" s="119">
        <v>-0.46</v>
      </c>
      <c r="G126" s="2">
        <v>1044.8499999999999</v>
      </c>
      <c r="H126" s="2">
        <v>24.23</v>
      </c>
      <c r="I126" s="2">
        <v>28.36</v>
      </c>
      <c r="J126" s="2">
        <v>1.35</v>
      </c>
      <c r="K126" s="2">
        <v>0.16</v>
      </c>
      <c r="L126" s="97">
        <f t="shared" si="0"/>
        <v>130.17063999999999</v>
      </c>
    </row>
    <row r="127" spans="1:12" x14ac:dyDescent="0.3">
      <c r="A127" s="95">
        <v>45064</v>
      </c>
      <c r="B127" s="96">
        <v>0.43748842592592596</v>
      </c>
      <c r="C127" s="2">
        <v>119.81</v>
      </c>
      <c r="D127" s="2">
        <v>4.5599999999999996</v>
      </c>
      <c r="E127" s="2">
        <v>3.28</v>
      </c>
      <c r="F127" s="119">
        <v>-0.44</v>
      </c>
      <c r="G127" s="2">
        <v>1044.83</v>
      </c>
      <c r="H127" s="2">
        <v>24.22</v>
      </c>
      <c r="I127" s="2">
        <v>28.05</v>
      </c>
      <c r="J127" s="2">
        <v>1.35</v>
      </c>
      <c r="K127" s="2">
        <v>0.16</v>
      </c>
      <c r="L127" s="97">
        <f t="shared" si="0"/>
        <v>130.17063999999999</v>
      </c>
    </row>
    <row r="128" spans="1:12" x14ac:dyDescent="0.3">
      <c r="A128" s="95">
        <v>45064</v>
      </c>
      <c r="B128" s="96">
        <v>0.43818287037037035</v>
      </c>
      <c r="C128" s="2">
        <v>119.41</v>
      </c>
      <c r="D128" s="2">
        <v>4.5599999999999996</v>
      </c>
      <c r="E128" s="2">
        <v>3.28</v>
      </c>
      <c r="F128" s="119">
        <v>-0.47</v>
      </c>
      <c r="G128" s="2">
        <v>1044.8</v>
      </c>
      <c r="H128" s="2">
        <v>24.19</v>
      </c>
      <c r="I128" s="2">
        <v>27.86</v>
      </c>
      <c r="J128" s="2">
        <v>1.35</v>
      </c>
      <c r="K128" s="2">
        <v>0.16</v>
      </c>
      <c r="L128" s="97">
        <f t="shared" si="0"/>
        <v>130.17063999999999</v>
      </c>
    </row>
    <row r="129" spans="1:12" x14ac:dyDescent="0.3">
      <c r="A129" s="95">
        <v>45064</v>
      </c>
      <c r="B129" s="96">
        <v>0.43887731481481485</v>
      </c>
      <c r="C129" s="2">
        <v>119.36</v>
      </c>
      <c r="D129" s="2">
        <v>4.5599999999999996</v>
      </c>
      <c r="E129" s="2">
        <v>3.28</v>
      </c>
      <c r="F129" s="119">
        <v>-0.48</v>
      </c>
      <c r="G129" s="2">
        <v>1044.93</v>
      </c>
      <c r="H129" s="2">
        <v>24.15</v>
      </c>
      <c r="I129" s="2">
        <v>27.76</v>
      </c>
      <c r="J129" s="2">
        <v>1.35</v>
      </c>
      <c r="K129" s="2">
        <v>0.16</v>
      </c>
      <c r="L129" s="97">
        <f t="shared" si="0"/>
        <v>130.17063999999999</v>
      </c>
    </row>
    <row r="130" spans="1:12" x14ac:dyDescent="0.3">
      <c r="A130" s="95">
        <v>45064</v>
      </c>
      <c r="B130" s="96">
        <v>0.43957175925925923</v>
      </c>
      <c r="C130" s="2">
        <v>118.96</v>
      </c>
      <c r="D130" s="2">
        <v>4.57</v>
      </c>
      <c r="E130" s="2">
        <v>3.28</v>
      </c>
      <c r="F130" s="119">
        <v>-0.47</v>
      </c>
      <c r="G130" s="2">
        <v>1044.8599999999999</v>
      </c>
      <c r="H130" s="2">
        <v>24.14</v>
      </c>
      <c r="I130" s="2">
        <v>27.72</v>
      </c>
      <c r="J130" s="2">
        <v>1.35</v>
      </c>
      <c r="K130" s="2">
        <v>0.159</v>
      </c>
      <c r="L130" s="97">
        <f t="shared" si="0"/>
        <v>129.35703999999998</v>
      </c>
    </row>
    <row r="131" spans="1:12" x14ac:dyDescent="0.3">
      <c r="A131" s="95">
        <v>45064</v>
      </c>
      <c r="B131" s="96">
        <v>0.44026620370370373</v>
      </c>
      <c r="C131" s="2">
        <v>118.91</v>
      </c>
      <c r="D131" s="2">
        <v>4.5599999999999996</v>
      </c>
      <c r="E131" s="2">
        <v>3.28</v>
      </c>
      <c r="F131" s="119">
        <v>-0.51</v>
      </c>
      <c r="G131" s="2">
        <v>1044.8599999999999</v>
      </c>
      <c r="H131" s="2">
        <v>24.12</v>
      </c>
      <c r="I131" s="2">
        <v>27.69</v>
      </c>
      <c r="J131" s="2">
        <v>1.35</v>
      </c>
      <c r="K131" s="2">
        <v>0.159</v>
      </c>
      <c r="L131" s="97">
        <f t="shared" si="0"/>
        <v>129.35703999999998</v>
      </c>
    </row>
    <row r="132" spans="1:12" x14ac:dyDescent="0.3">
      <c r="A132" s="95">
        <v>45064</v>
      </c>
      <c r="B132" s="96">
        <v>0.44096064814814812</v>
      </c>
      <c r="C132" s="2">
        <v>118.58</v>
      </c>
      <c r="D132" s="2">
        <v>4.5599999999999996</v>
      </c>
      <c r="E132" s="2">
        <v>3.28</v>
      </c>
      <c r="F132" s="119">
        <v>-0.5</v>
      </c>
      <c r="G132" s="2">
        <v>1044.8699999999999</v>
      </c>
      <c r="H132" s="2">
        <v>24.12</v>
      </c>
      <c r="I132" s="2">
        <v>27.67</v>
      </c>
      <c r="J132" s="2">
        <v>1.35</v>
      </c>
      <c r="K132" s="2">
        <v>0.159</v>
      </c>
      <c r="L132" s="97">
        <f t="shared" si="0"/>
        <v>129.35703999999998</v>
      </c>
    </row>
    <row r="133" spans="1:12" x14ac:dyDescent="0.3">
      <c r="A133" s="95">
        <v>45064</v>
      </c>
      <c r="B133" s="96">
        <v>0.44165509259259261</v>
      </c>
      <c r="C133" s="2">
        <v>118.39</v>
      </c>
      <c r="D133" s="2">
        <v>4.5599999999999996</v>
      </c>
      <c r="E133" s="2">
        <v>3.28</v>
      </c>
      <c r="F133" s="119">
        <v>-0.51</v>
      </c>
      <c r="G133" s="2">
        <v>1044.8699999999999</v>
      </c>
      <c r="H133" s="2">
        <v>24.11</v>
      </c>
      <c r="I133" s="2">
        <v>27.65</v>
      </c>
      <c r="J133" s="2">
        <v>1.35</v>
      </c>
      <c r="K133" s="2">
        <v>0.159</v>
      </c>
      <c r="L133" s="97">
        <f t="shared" si="0"/>
        <v>129.35703999999998</v>
      </c>
    </row>
    <row r="134" spans="1:12" x14ac:dyDescent="0.3">
      <c r="A134" s="95">
        <v>45064</v>
      </c>
      <c r="B134" s="96">
        <v>0.442349537037037</v>
      </c>
      <c r="C134" s="2">
        <v>117.99</v>
      </c>
      <c r="D134" s="2">
        <v>4.5599999999999996</v>
      </c>
      <c r="E134" s="2">
        <v>3.28</v>
      </c>
      <c r="F134" s="119">
        <v>-3.68</v>
      </c>
      <c r="G134" s="2">
        <v>1044.81</v>
      </c>
      <c r="H134" s="2">
        <v>24.11</v>
      </c>
      <c r="I134" s="2">
        <v>27.62</v>
      </c>
      <c r="J134" s="2">
        <v>1.35</v>
      </c>
      <c r="K134" s="2">
        <v>0.158</v>
      </c>
      <c r="L134" s="97">
        <f t="shared" si="0"/>
        <v>128.54343999999998</v>
      </c>
    </row>
    <row r="135" spans="1:12" x14ac:dyDescent="0.3">
      <c r="A135" s="95">
        <v>45064</v>
      </c>
      <c r="B135" s="96">
        <v>0.4430439814814815</v>
      </c>
      <c r="C135" s="2">
        <v>117.7</v>
      </c>
      <c r="D135" s="2">
        <v>4.5599999999999996</v>
      </c>
      <c r="E135" s="2">
        <v>3.28</v>
      </c>
      <c r="F135" s="119">
        <v>1.53</v>
      </c>
      <c r="G135" s="2">
        <v>1044.8599999999999</v>
      </c>
      <c r="H135" s="2">
        <v>24.12</v>
      </c>
      <c r="I135" s="2">
        <v>27.51</v>
      </c>
      <c r="J135" s="2">
        <v>1.35</v>
      </c>
      <c r="K135" s="2">
        <v>0.158</v>
      </c>
      <c r="L135" s="97">
        <f t="shared" si="0"/>
        <v>128.54343999999998</v>
      </c>
    </row>
    <row r="136" spans="1:12" x14ac:dyDescent="0.3">
      <c r="A136" s="95">
        <v>45064</v>
      </c>
      <c r="B136" s="96">
        <v>0.44373842592592588</v>
      </c>
      <c r="C136" s="2">
        <v>117.53</v>
      </c>
      <c r="D136" s="2">
        <v>4.5599999999999996</v>
      </c>
      <c r="E136" s="2">
        <v>3.28</v>
      </c>
      <c r="F136" s="119">
        <v>-0.75</v>
      </c>
      <c r="G136" s="2">
        <v>1044.99</v>
      </c>
      <c r="H136" s="2">
        <v>24.11</v>
      </c>
      <c r="I136" s="2">
        <v>27.38</v>
      </c>
      <c r="J136" s="2">
        <v>1.35</v>
      </c>
      <c r="K136" s="2">
        <v>0.158</v>
      </c>
      <c r="L136" s="97">
        <f t="shared" si="0"/>
        <v>128.54343999999998</v>
      </c>
    </row>
    <row r="137" spans="1:12" x14ac:dyDescent="0.3">
      <c r="A137" s="95">
        <v>45064</v>
      </c>
      <c r="B137" s="96">
        <v>0.44443287037037038</v>
      </c>
      <c r="C137" s="2">
        <v>117.51</v>
      </c>
      <c r="D137" s="2">
        <v>4.57</v>
      </c>
      <c r="E137" s="2">
        <v>3.28</v>
      </c>
      <c r="F137" s="119">
        <v>-0.28000000000000003</v>
      </c>
      <c r="G137" s="2">
        <v>1044.8499999999999</v>
      </c>
      <c r="H137" s="2">
        <v>24.11</v>
      </c>
      <c r="I137" s="2">
        <v>27.18</v>
      </c>
      <c r="J137" s="2">
        <v>1.35</v>
      </c>
      <c r="K137" s="2">
        <v>0.158</v>
      </c>
      <c r="L137" s="97">
        <f t="shared" si="0"/>
        <v>128.54343999999998</v>
      </c>
    </row>
    <row r="138" spans="1:12" x14ac:dyDescent="0.3">
      <c r="A138" s="95">
        <v>45064</v>
      </c>
      <c r="B138" s="96">
        <v>0.44512731481481477</v>
      </c>
      <c r="C138" s="2">
        <v>117.42</v>
      </c>
      <c r="D138" s="2">
        <v>4.5599999999999996</v>
      </c>
      <c r="E138" s="2">
        <v>3.28</v>
      </c>
      <c r="F138" s="119">
        <v>-0.31</v>
      </c>
      <c r="G138" s="2">
        <v>1044.8399999999999</v>
      </c>
      <c r="H138" s="2">
        <v>24.11</v>
      </c>
      <c r="I138" s="2">
        <v>27</v>
      </c>
      <c r="J138" s="2">
        <v>1.35</v>
      </c>
      <c r="K138" s="2">
        <v>0.158</v>
      </c>
      <c r="L138" s="97">
        <f t="shared" si="0"/>
        <v>128.54343999999998</v>
      </c>
    </row>
    <row r="139" spans="1:12" x14ac:dyDescent="0.3">
      <c r="A139" s="95">
        <v>45064</v>
      </c>
      <c r="B139" s="96">
        <v>0.44582175925925926</v>
      </c>
      <c r="C139" s="2">
        <v>117.18</v>
      </c>
      <c r="D139" s="2">
        <v>4.5599999999999996</v>
      </c>
      <c r="E139" s="2">
        <v>3.28</v>
      </c>
      <c r="F139" s="119">
        <v>-0.42</v>
      </c>
      <c r="G139" s="2">
        <v>1044.8699999999999</v>
      </c>
      <c r="H139" s="2">
        <v>24.11</v>
      </c>
      <c r="I139" s="2">
        <v>26.87</v>
      </c>
      <c r="J139" s="2">
        <v>1.35</v>
      </c>
      <c r="K139" s="2">
        <v>0.157</v>
      </c>
      <c r="L139" s="97">
        <f t="shared" si="0"/>
        <v>127.72984</v>
      </c>
    </row>
    <row r="140" spans="1:12" x14ac:dyDescent="0.3">
      <c r="A140" s="95">
        <v>45064</v>
      </c>
      <c r="B140" s="96">
        <v>0.44651620370370365</v>
      </c>
      <c r="C140" s="2">
        <v>117.07</v>
      </c>
      <c r="D140" s="2">
        <v>4.5599999999999996</v>
      </c>
      <c r="E140" s="2">
        <v>3.28</v>
      </c>
      <c r="F140" s="119">
        <v>-0.47</v>
      </c>
      <c r="G140" s="2">
        <v>1044.8800000000001</v>
      </c>
      <c r="H140" s="2">
        <v>24.11</v>
      </c>
      <c r="I140" s="2">
        <v>26.76</v>
      </c>
      <c r="J140" s="2">
        <v>1.35</v>
      </c>
      <c r="K140" s="2">
        <v>0.157</v>
      </c>
      <c r="L140" s="97">
        <f t="shared" ref="L140:L203" si="1">175-((0.2151-K140)*813.6)</f>
        <v>127.72984</v>
      </c>
    </row>
    <row r="141" spans="1:12" x14ac:dyDescent="0.3">
      <c r="A141" s="95">
        <v>45064</v>
      </c>
      <c r="B141" s="96">
        <v>0.44721064814814815</v>
      </c>
      <c r="C141" s="2">
        <v>116.69</v>
      </c>
      <c r="D141" s="2">
        <v>4.5599999999999996</v>
      </c>
      <c r="E141" s="2">
        <v>3.28</v>
      </c>
      <c r="F141" s="119">
        <v>-0.48</v>
      </c>
      <c r="G141" s="2">
        <v>1044.83</v>
      </c>
      <c r="H141" s="2">
        <v>24.11</v>
      </c>
      <c r="I141" s="2">
        <v>26.67</v>
      </c>
      <c r="J141" s="2">
        <v>1.35</v>
      </c>
      <c r="K141" s="2">
        <v>0.157</v>
      </c>
      <c r="L141" s="97">
        <f t="shared" si="1"/>
        <v>127.72984</v>
      </c>
    </row>
    <row r="142" spans="1:12" x14ac:dyDescent="0.3">
      <c r="A142" s="95">
        <v>45064</v>
      </c>
      <c r="B142" s="96">
        <v>0.44790509259259265</v>
      </c>
      <c r="C142" s="2">
        <v>116.47</v>
      </c>
      <c r="D142" s="2">
        <v>4.5599999999999996</v>
      </c>
      <c r="E142" s="2">
        <v>3.28</v>
      </c>
      <c r="F142" s="119">
        <v>-0.49</v>
      </c>
      <c r="G142" s="2">
        <v>1044.8499999999999</v>
      </c>
      <c r="H142" s="2">
        <v>24.11</v>
      </c>
      <c r="I142" s="2">
        <v>26.72</v>
      </c>
      <c r="J142" s="2">
        <v>1.35</v>
      </c>
      <c r="K142" s="2">
        <v>0.157</v>
      </c>
      <c r="L142" s="97">
        <f t="shared" si="1"/>
        <v>127.72984</v>
      </c>
    </row>
    <row r="143" spans="1:12" x14ac:dyDescent="0.3">
      <c r="A143" s="95">
        <v>45064</v>
      </c>
      <c r="B143" s="96">
        <v>0.44859953703703703</v>
      </c>
      <c r="C143" s="2">
        <v>116.34</v>
      </c>
      <c r="D143" s="2">
        <v>4.5599999999999996</v>
      </c>
      <c r="E143" s="2">
        <v>3.28</v>
      </c>
      <c r="F143" s="119">
        <v>-0.5</v>
      </c>
      <c r="G143" s="2">
        <v>1044.97</v>
      </c>
      <c r="H143" s="2">
        <v>24.11</v>
      </c>
      <c r="I143" s="2">
        <v>26.74</v>
      </c>
      <c r="J143" s="2">
        <v>1.35</v>
      </c>
      <c r="K143" s="2">
        <v>0.157</v>
      </c>
      <c r="L143" s="97">
        <f t="shared" si="1"/>
        <v>127.72984</v>
      </c>
    </row>
    <row r="144" spans="1:12" x14ac:dyDescent="0.3">
      <c r="A144" s="95">
        <v>45064</v>
      </c>
      <c r="B144" s="96">
        <v>0.44929398148148153</v>
      </c>
      <c r="C144" s="2">
        <v>116.25</v>
      </c>
      <c r="D144" s="2">
        <v>4.57</v>
      </c>
      <c r="E144" s="2">
        <v>3.28</v>
      </c>
      <c r="F144" s="119">
        <v>-0.5</v>
      </c>
      <c r="G144" s="2">
        <v>1044.8699999999999</v>
      </c>
      <c r="H144" s="2">
        <v>24.11</v>
      </c>
      <c r="I144" s="2">
        <v>26.7</v>
      </c>
      <c r="J144" s="2">
        <v>1.35</v>
      </c>
      <c r="K144" s="2">
        <v>0.156</v>
      </c>
      <c r="L144" s="97">
        <f t="shared" si="1"/>
        <v>126.91623999999999</v>
      </c>
    </row>
    <row r="145" spans="1:12" x14ac:dyDescent="0.3">
      <c r="A145" s="95">
        <v>45064</v>
      </c>
      <c r="B145" s="96">
        <v>0.44998842592592592</v>
      </c>
      <c r="C145" s="2">
        <v>116.39</v>
      </c>
      <c r="D145" s="2">
        <v>4.5599999999999996</v>
      </c>
      <c r="E145" s="2">
        <v>3.28</v>
      </c>
      <c r="F145" s="119">
        <v>-0.51</v>
      </c>
      <c r="G145" s="2">
        <v>1044.8699999999999</v>
      </c>
      <c r="H145" s="2">
        <v>24.11</v>
      </c>
      <c r="I145" s="2">
        <v>26.64</v>
      </c>
      <c r="J145" s="2">
        <v>1.35</v>
      </c>
      <c r="K145" s="2">
        <v>0.157</v>
      </c>
      <c r="L145" s="97">
        <f t="shared" si="1"/>
        <v>127.72984</v>
      </c>
    </row>
    <row r="146" spans="1:12" x14ac:dyDescent="0.3">
      <c r="A146" s="95">
        <v>45064</v>
      </c>
      <c r="B146" s="96">
        <v>0.45068287037037041</v>
      </c>
      <c r="C146" s="2">
        <v>116.29</v>
      </c>
      <c r="D146" s="2">
        <v>4.5599999999999996</v>
      </c>
      <c r="E146" s="2">
        <v>3.28</v>
      </c>
      <c r="F146" s="119">
        <v>-0.5</v>
      </c>
      <c r="G146" s="2">
        <v>1044.8699999999999</v>
      </c>
      <c r="H146" s="2">
        <v>24.11</v>
      </c>
      <c r="I146" s="2">
        <v>26.56</v>
      </c>
      <c r="J146" s="2">
        <v>1.35</v>
      </c>
      <c r="K146" s="2">
        <v>0.156</v>
      </c>
      <c r="L146" s="97">
        <f t="shared" si="1"/>
        <v>126.91623999999999</v>
      </c>
    </row>
    <row r="147" spans="1:12" x14ac:dyDescent="0.3">
      <c r="A147" s="95">
        <v>45064</v>
      </c>
      <c r="B147" s="96">
        <v>0.4513773148148148</v>
      </c>
      <c r="C147" s="2">
        <v>116.07</v>
      </c>
      <c r="D147" s="2">
        <v>4.5599999999999996</v>
      </c>
      <c r="E147" s="2">
        <v>3.28</v>
      </c>
      <c r="F147" s="119">
        <v>-0.48</v>
      </c>
      <c r="G147" s="2">
        <v>1044.8800000000001</v>
      </c>
      <c r="H147" s="2">
        <v>24.11</v>
      </c>
      <c r="I147" s="2">
        <v>26.46</v>
      </c>
      <c r="J147" s="2">
        <v>1.35</v>
      </c>
      <c r="K147" s="2">
        <v>0.156</v>
      </c>
      <c r="L147" s="97">
        <f t="shared" si="1"/>
        <v>126.91623999999999</v>
      </c>
    </row>
    <row r="148" spans="1:12" x14ac:dyDescent="0.3">
      <c r="A148" s="95">
        <v>45064</v>
      </c>
      <c r="B148" s="96">
        <v>0.4520717592592593</v>
      </c>
      <c r="C148" s="2">
        <v>115.73</v>
      </c>
      <c r="D148" s="2">
        <v>4.5599999999999996</v>
      </c>
      <c r="E148" s="2">
        <v>3.28</v>
      </c>
      <c r="F148" s="119">
        <v>-0.5</v>
      </c>
      <c r="G148" s="2">
        <v>1044.8399999999999</v>
      </c>
      <c r="H148" s="2">
        <v>24.11</v>
      </c>
      <c r="I148" s="2">
        <v>26.31</v>
      </c>
      <c r="J148" s="2">
        <v>1.35</v>
      </c>
      <c r="K148" s="2">
        <v>0.156</v>
      </c>
      <c r="L148" s="97">
        <f t="shared" si="1"/>
        <v>126.91623999999999</v>
      </c>
    </row>
    <row r="149" spans="1:12" x14ac:dyDescent="0.3">
      <c r="A149" s="95">
        <v>45064</v>
      </c>
      <c r="B149" s="96">
        <v>0.45276620370370368</v>
      </c>
      <c r="C149" s="2">
        <v>115.6</v>
      </c>
      <c r="D149" s="2">
        <v>4.5599999999999996</v>
      </c>
      <c r="E149" s="2">
        <v>3.28</v>
      </c>
      <c r="F149" s="119">
        <v>-0.51</v>
      </c>
      <c r="G149" s="2">
        <v>1044.8499999999999</v>
      </c>
      <c r="H149" s="2">
        <v>24.11</v>
      </c>
      <c r="I149" s="2">
        <v>26.06</v>
      </c>
      <c r="J149" s="2">
        <v>1.35</v>
      </c>
      <c r="K149" s="2">
        <v>0.156</v>
      </c>
      <c r="L149" s="97">
        <f t="shared" si="1"/>
        <v>126.91623999999999</v>
      </c>
    </row>
    <row r="150" spans="1:12" x14ac:dyDescent="0.3">
      <c r="A150" s="95">
        <v>45064</v>
      </c>
      <c r="B150" s="96">
        <v>0.45346064814814818</v>
      </c>
      <c r="C150" s="2">
        <v>115.43</v>
      </c>
      <c r="D150" s="2">
        <v>4.5599999999999996</v>
      </c>
      <c r="E150" s="2">
        <v>3.28</v>
      </c>
      <c r="F150" s="119">
        <v>-0.51</v>
      </c>
      <c r="G150" s="2">
        <v>1044.98</v>
      </c>
      <c r="H150" s="2">
        <v>24.11</v>
      </c>
      <c r="I150" s="2">
        <v>25.85</v>
      </c>
      <c r="J150" s="2">
        <v>1.35</v>
      </c>
      <c r="K150" s="2">
        <v>0.156</v>
      </c>
      <c r="L150" s="97">
        <f t="shared" si="1"/>
        <v>126.91623999999999</v>
      </c>
    </row>
    <row r="151" spans="1:12" x14ac:dyDescent="0.3">
      <c r="A151" s="95">
        <v>45064</v>
      </c>
      <c r="B151" s="96">
        <v>0.45415509259259257</v>
      </c>
      <c r="C151" s="2">
        <v>115.52</v>
      </c>
      <c r="D151" s="2">
        <v>4.57</v>
      </c>
      <c r="E151" s="2">
        <v>3.28</v>
      </c>
      <c r="F151" s="119">
        <v>-0.52</v>
      </c>
      <c r="G151" s="2">
        <v>1044.8900000000001</v>
      </c>
      <c r="H151" s="2">
        <v>24.11</v>
      </c>
      <c r="I151" s="2">
        <v>25.64</v>
      </c>
      <c r="J151" s="2">
        <v>1.35</v>
      </c>
      <c r="K151" s="2">
        <v>0.156</v>
      </c>
      <c r="L151" s="97">
        <f t="shared" si="1"/>
        <v>126.91623999999999</v>
      </c>
    </row>
    <row r="152" spans="1:12" x14ac:dyDescent="0.3">
      <c r="A152" s="95">
        <v>45064</v>
      </c>
      <c r="B152" s="96">
        <v>0.45484953703703707</v>
      </c>
      <c r="C152" s="2">
        <v>115.21</v>
      </c>
      <c r="D152" s="2">
        <v>4.5599999999999996</v>
      </c>
      <c r="E152" s="2">
        <v>3.28</v>
      </c>
      <c r="F152" s="119">
        <v>-0.51</v>
      </c>
      <c r="G152" s="2">
        <v>1044.8699999999999</v>
      </c>
      <c r="H152" s="2">
        <v>24.11</v>
      </c>
      <c r="I152" s="2">
        <v>25.53</v>
      </c>
      <c r="J152" s="2">
        <v>1.35</v>
      </c>
      <c r="K152" s="2">
        <v>0.155</v>
      </c>
      <c r="L152" s="97">
        <f t="shared" si="1"/>
        <v>126.10263999999998</v>
      </c>
    </row>
    <row r="153" spans="1:12" x14ac:dyDescent="0.3">
      <c r="A153" s="95">
        <v>45064</v>
      </c>
      <c r="B153" s="96">
        <v>0.45554398148148145</v>
      </c>
      <c r="C153" s="2">
        <v>115.01</v>
      </c>
      <c r="D153" s="2">
        <v>4.5599999999999996</v>
      </c>
      <c r="E153" s="2">
        <v>3.28</v>
      </c>
      <c r="F153" s="119">
        <v>-0.52</v>
      </c>
      <c r="G153" s="2">
        <v>1044.8599999999999</v>
      </c>
      <c r="H153" s="2">
        <v>24.11</v>
      </c>
      <c r="I153" s="2">
        <v>25.46</v>
      </c>
      <c r="J153" s="2">
        <v>1.35</v>
      </c>
      <c r="K153" s="2">
        <v>0.155</v>
      </c>
      <c r="L153" s="97">
        <f t="shared" si="1"/>
        <v>126.10263999999998</v>
      </c>
    </row>
    <row r="154" spans="1:12" x14ac:dyDescent="0.3">
      <c r="A154" s="95">
        <v>45064</v>
      </c>
      <c r="B154" s="96">
        <v>0.45623842592592595</v>
      </c>
      <c r="C154" s="2">
        <v>115.1</v>
      </c>
      <c r="D154" s="2">
        <v>4.5599999999999996</v>
      </c>
      <c r="E154" s="2">
        <v>3.28</v>
      </c>
      <c r="F154" s="119">
        <v>-0.51</v>
      </c>
      <c r="G154" s="2">
        <v>1044.79</v>
      </c>
      <c r="H154" s="2">
        <v>24.11</v>
      </c>
      <c r="I154" s="2">
        <v>25.42</v>
      </c>
      <c r="J154" s="2">
        <v>1.35</v>
      </c>
      <c r="K154" s="2">
        <v>0.155</v>
      </c>
      <c r="L154" s="97">
        <f t="shared" si="1"/>
        <v>126.10263999999998</v>
      </c>
    </row>
    <row r="155" spans="1:12" x14ac:dyDescent="0.3">
      <c r="A155" s="95">
        <v>45064</v>
      </c>
      <c r="B155" s="96">
        <v>0.45693287037037034</v>
      </c>
      <c r="C155" s="2">
        <v>114.84</v>
      </c>
      <c r="D155" s="2">
        <v>4.5599999999999996</v>
      </c>
      <c r="E155" s="2">
        <v>3.28</v>
      </c>
      <c r="F155" s="119">
        <v>-0.48</v>
      </c>
      <c r="G155" s="2">
        <v>1044.9100000000001</v>
      </c>
      <c r="H155" s="2">
        <v>24.11</v>
      </c>
      <c r="I155" s="2">
        <v>25.39</v>
      </c>
      <c r="J155" s="2">
        <v>1.35</v>
      </c>
      <c r="K155" s="2">
        <v>0.155</v>
      </c>
      <c r="L155" s="97">
        <f t="shared" si="1"/>
        <v>126.10263999999998</v>
      </c>
    </row>
    <row r="156" spans="1:12" x14ac:dyDescent="0.3">
      <c r="A156" s="95">
        <v>45064</v>
      </c>
      <c r="B156" s="96">
        <v>0.45762731481481483</v>
      </c>
      <c r="C156" s="2">
        <v>114.78</v>
      </c>
      <c r="D156" s="2">
        <v>4.5599999999999996</v>
      </c>
      <c r="E156" s="2">
        <v>3.28</v>
      </c>
      <c r="F156" s="119">
        <v>-0.5</v>
      </c>
      <c r="G156" s="2">
        <v>1044.82</v>
      </c>
      <c r="H156" s="2">
        <v>24.11</v>
      </c>
      <c r="I156" s="2">
        <v>25.37</v>
      </c>
      <c r="J156" s="2">
        <v>1.35</v>
      </c>
      <c r="K156" s="2">
        <v>0.155</v>
      </c>
      <c r="L156" s="97">
        <f t="shared" si="1"/>
        <v>126.10263999999998</v>
      </c>
    </row>
    <row r="157" spans="1:12" x14ac:dyDescent="0.3">
      <c r="A157" s="95">
        <v>45064</v>
      </c>
      <c r="B157" s="96">
        <v>0.45832175925925928</v>
      </c>
      <c r="C157" s="2">
        <v>114.62</v>
      </c>
      <c r="D157" s="2">
        <v>4.5599999999999996</v>
      </c>
      <c r="E157" s="2">
        <v>3.28</v>
      </c>
      <c r="F157" s="119">
        <v>-0.48</v>
      </c>
      <c r="G157" s="2">
        <v>1044.97</v>
      </c>
      <c r="H157" s="2">
        <v>24.11</v>
      </c>
      <c r="I157" s="2">
        <v>25.37</v>
      </c>
      <c r="J157" s="2">
        <v>1.35</v>
      </c>
      <c r="K157" s="2">
        <v>0.155</v>
      </c>
      <c r="L157" s="97">
        <f t="shared" si="1"/>
        <v>126.10263999999998</v>
      </c>
    </row>
    <row r="158" spans="1:12" x14ac:dyDescent="0.3">
      <c r="A158" s="95">
        <v>45064</v>
      </c>
      <c r="B158" s="96">
        <v>0.45901620370370372</v>
      </c>
      <c r="C158" s="2">
        <v>114.56</v>
      </c>
      <c r="D158" s="2">
        <v>4.57</v>
      </c>
      <c r="E158" s="2">
        <v>3.28</v>
      </c>
      <c r="F158" s="119">
        <v>-0.46</v>
      </c>
      <c r="G158" s="2">
        <v>1044.9000000000001</v>
      </c>
      <c r="H158" s="2">
        <v>24.12</v>
      </c>
      <c r="I158" s="2">
        <v>25.37</v>
      </c>
      <c r="J158" s="2">
        <v>1.35</v>
      </c>
      <c r="K158" s="2">
        <v>0.155</v>
      </c>
      <c r="L158" s="97">
        <f t="shared" si="1"/>
        <v>126.10263999999998</v>
      </c>
    </row>
    <row r="159" spans="1:12" x14ac:dyDescent="0.3">
      <c r="A159" s="95">
        <v>45064</v>
      </c>
      <c r="B159" s="96">
        <v>0.45971064814814816</v>
      </c>
      <c r="C159" s="2">
        <v>114.45</v>
      </c>
      <c r="D159" s="2">
        <v>4.5599999999999996</v>
      </c>
      <c r="E159" s="2">
        <v>3.28</v>
      </c>
      <c r="F159" s="119">
        <v>-0.46</v>
      </c>
      <c r="G159" s="2">
        <v>1044.8900000000001</v>
      </c>
      <c r="H159" s="2">
        <v>24.11</v>
      </c>
      <c r="I159" s="2">
        <v>25.36</v>
      </c>
      <c r="J159" s="2">
        <v>1.35</v>
      </c>
      <c r="K159" s="2">
        <v>0.155</v>
      </c>
      <c r="L159" s="97">
        <f t="shared" si="1"/>
        <v>126.10263999999998</v>
      </c>
    </row>
    <row r="160" spans="1:12" x14ac:dyDescent="0.3">
      <c r="A160" s="95">
        <v>45064</v>
      </c>
      <c r="B160" s="96">
        <v>0.4604050925925926</v>
      </c>
      <c r="C160" s="2">
        <v>114.21</v>
      </c>
      <c r="D160" s="2">
        <v>4.5599999999999996</v>
      </c>
      <c r="E160" s="2">
        <v>3.28</v>
      </c>
      <c r="F160" s="119">
        <v>-0.47</v>
      </c>
      <c r="G160" s="2">
        <v>1044.9100000000001</v>
      </c>
      <c r="H160" s="2">
        <v>24.11</v>
      </c>
      <c r="I160" s="2">
        <v>25.35</v>
      </c>
      <c r="J160" s="2">
        <v>1.35</v>
      </c>
      <c r="K160" s="2">
        <v>0.154</v>
      </c>
      <c r="L160" s="97">
        <f t="shared" si="1"/>
        <v>125.28903999999999</v>
      </c>
    </row>
    <row r="161" spans="1:12" x14ac:dyDescent="0.3">
      <c r="A161" s="95">
        <v>45064</v>
      </c>
      <c r="B161" s="96">
        <v>0.46109953703703704</v>
      </c>
      <c r="C161" s="2">
        <v>114.03</v>
      </c>
      <c r="D161" s="2">
        <v>4.5599999999999996</v>
      </c>
      <c r="E161" s="2">
        <v>3.28</v>
      </c>
      <c r="F161" s="119">
        <v>-0.47</v>
      </c>
      <c r="G161" s="2">
        <v>1044.8800000000001</v>
      </c>
      <c r="H161" s="2">
        <v>24.11</v>
      </c>
      <c r="I161" s="2">
        <v>25.35</v>
      </c>
      <c r="J161" s="2">
        <v>1.35</v>
      </c>
      <c r="K161" s="2">
        <v>0.154</v>
      </c>
      <c r="L161" s="97">
        <f t="shared" si="1"/>
        <v>125.28903999999999</v>
      </c>
    </row>
    <row r="162" spans="1:12" x14ac:dyDescent="0.3">
      <c r="A162" s="95">
        <v>45064</v>
      </c>
      <c r="B162" s="96">
        <v>0.46179398148148149</v>
      </c>
      <c r="C162" s="2">
        <v>113.75</v>
      </c>
      <c r="D162" s="2">
        <v>4.5599999999999996</v>
      </c>
      <c r="E162" s="2">
        <v>3.28</v>
      </c>
      <c r="F162" s="119">
        <v>-0.47</v>
      </c>
      <c r="G162" s="2">
        <v>1044.8699999999999</v>
      </c>
      <c r="H162" s="2">
        <v>24.11</v>
      </c>
      <c r="I162" s="2">
        <v>25.35</v>
      </c>
      <c r="J162" s="2">
        <v>1.35</v>
      </c>
      <c r="K162" s="2">
        <v>0.154</v>
      </c>
      <c r="L162" s="97">
        <f t="shared" si="1"/>
        <v>125.28903999999999</v>
      </c>
    </row>
    <row r="163" spans="1:12" x14ac:dyDescent="0.3">
      <c r="A163" s="95">
        <v>45064</v>
      </c>
      <c r="B163" s="96">
        <v>0.46248842592592593</v>
      </c>
      <c r="C163" s="2">
        <v>113.38</v>
      </c>
      <c r="D163" s="2">
        <v>4.5599999999999996</v>
      </c>
      <c r="E163" s="2">
        <v>3.28</v>
      </c>
      <c r="F163" s="119">
        <v>-0.44</v>
      </c>
      <c r="G163" s="2">
        <v>1044.82</v>
      </c>
      <c r="H163" s="2">
        <v>24.1</v>
      </c>
      <c r="I163" s="2">
        <v>25.34</v>
      </c>
      <c r="J163" s="2">
        <v>1.35</v>
      </c>
      <c r="K163" s="2">
        <v>0.153</v>
      </c>
      <c r="L163" s="97">
        <f t="shared" si="1"/>
        <v>124.47543999999999</v>
      </c>
    </row>
    <row r="164" spans="1:12" x14ac:dyDescent="0.3">
      <c r="A164" s="95">
        <v>45064</v>
      </c>
      <c r="B164" s="96">
        <v>0.46318287037037037</v>
      </c>
      <c r="C164" s="2">
        <v>113.31</v>
      </c>
      <c r="D164" s="2">
        <v>4.5599999999999996</v>
      </c>
      <c r="E164" s="2">
        <v>3.28</v>
      </c>
      <c r="F164" s="119">
        <v>-0.46</v>
      </c>
      <c r="G164" s="2">
        <v>1044.95</v>
      </c>
      <c r="H164" s="2">
        <v>24.08</v>
      </c>
      <c r="I164" s="2">
        <v>25.34</v>
      </c>
      <c r="J164" s="2">
        <v>1.35</v>
      </c>
      <c r="K164" s="2">
        <v>0.153</v>
      </c>
      <c r="L164" s="97">
        <f t="shared" si="1"/>
        <v>124.47543999999999</v>
      </c>
    </row>
    <row r="165" spans="1:12" x14ac:dyDescent="0.3">
      <c r="A165" s="95">
        <v>45064</v>
      </c>
      <c r="B165" s="96">
        <v>0.46387731481481481</v>
      </c>
      <c r="C165" s="2">
        <v>113.34</v>
      </c>
      <c r="D165" s="2">
        <v>4.57</v>
      </c>
      <c r="E165" s="2">
        <v>3.28</v>
      </c>
      <c r="F165" s="119">
        <v>-0.47</v>
      </c>
      <c r="G165" s="2">
        <v>1044.9100000000001</v>
      </c>
      <c r="H165" s="2">
        <v>24.02</v>
      </c>
      <c r="I165" s="2">
        <v>25.36</v>
      </c>
      <c r="J165" s="2">
        <v>1.35</v>
      </c>
      <c r="K165" s="2">
        <v>0.153</v>
      </c>
      <c r="L165" s="97">
        <f t="shared" si="1"/>
        <v>124.47543999999999</v>
      </c>
    </row>
    <row r="166" spans="1:12" x14ac:dyDescent="0.3">
      <c r="A166" s="95">
        <v>45064</v>
      </c>
      <c r="B166" s="96">
        <v>0.46457175925925925</v>
      </c>
      <c r="C166" s="2">
        <v>113.24</v>
      </c>
      <c r="D166" s="2">
        <v>4.5599999999999996</v>
      </c>
      <c r="E166" s="2">
        <v>3.28</v>
      </c>
      <c r="F166" s="119">
        <v>-0.5</v>
      </c>
      <c r="G166" s="2">
        <v>1044.9000000000001</v>
      </c>
      <c r="H166" s="2">
        <v>23.98</v>
      </c>
      <c r="I166" s="2">
        <v>25.34</v>
      </c>
      <c r="J166" s="2">
        <v>1.35</v>
      </c>
      <c r="K166" s="2">
        <v>0.153</v>
      </c>
      <c r="L166" s="97">
        <f t="shared" si="1"/>
        <v>124.47543999999999</v>
      </c>
    </row>
    <row r="167" spans="1:12" x14ac:dyDescent="0.3">
      <c r="A167" s="95">
        <v>45064</v>
      </c>
      <c r="B167" s="96">
        <v>0.4652662037037037</v>
      </c>
      <c r="C167" s="2">
        <v>113.19</v>
      </c>
      <c r="D167" s="2">
        <v>4.5599999999999996</v>
      </c>
      <c r="E167" s="2">
        <v>3.28</v>
      </c>
      <c r="F167" s="119">
        <v>-0.52</v>
      </c>
      <c r="G167" s="2">
        <v>1044.9100000000001</v>
      </c>
      <c r="H167" s="2">
        <v>24</v>
      </c>
      <c r="I167" s="2">
        <v>25.34</v>
      </c>
      <c r="J167" s="2">
        <v>1.35</v>
      </c>
      <c r="K167" s="2">
        <v>0.153</v>
      </c>
      <c r="L167" s="97">
        <f t="shared" si="1"/>
        <v>124.47543999999999</v>
      </c>
    </row>
    <row r="168" spans="1:12" x14ac:dyDescent="0.3">
      <c r="A168" s="95">
        <v>45064</v>
      </c>
      <c r="B168" s="96">
        <v>0.46596064814814814</v>
      </c>
      <c r="C168" s="2">
        <v>113.14</v>
      </c>
      <c r="D168" s="2">
        <v>4.5599999999999996</v>
      </c>
      <c r="E168" s="2">
        <v>3.28</v>
      </c>
      <c r="F168" s="119">
        <v>-0.56000000000000005</v>
      </c>
      <c r="G168" s="2">
        <v>1044.8900000000001</v>
      </c>
      <c r="H168" s="2">
        <v>23.97</v>
      </c>
      <c r="I168" s="2">
        <v>25.33</v>
      </c>
      <c r="J168" s="2">
        <v>1.35</v>
      </c>
      <c r="K168" s="2">
        <v>0.153</v>
      </c>
      <c r="L168" s="97">
        <f t="shared" si="1"/>
        <v>124.47543999999999</v>
      </c>
    </row>
    <row r="169" spans="1:12" x14ac:dyDescent="0.3">
      <c r="A169" s="95">
        <v>45064</v>
      </c>
      <c r="B169" s="96">
        <v>0.46665509259259258</v>
      </c>
      <c r="C169" s="2">
        <v>113.26</v>
      </c>
      <c r="D169" s="2">
        <v>4.5599999999999996</v>
      </c>
      <c r="E169" s="2">
        <v>3.28</v>
      </c>
      <c r="F169" s="119">
        <v>-0.59</v>
      </c>
      <c r="G169" s="2">
        <v>1044.8499999999999</v>
      </c>
      <c r="H169" s="2">
        <v>23.95</v>
      </c>
      <c r="I169" s="2">
        <v>25.34</v>
      </c>
      <c r="J169" s="2">
        <v>1.35</v>
      </c>
      <c r="K169" s="2">
        <v>0.153</v>
      </c>
      <c r="L169" s="97">
        <f t="shared" si="1"/>
        <v>124.47543999999999</v>
      </c>
    </row>
    <row r="170" spans="1:12" x14ac:dyDescent="0.3">
      <c r="A170" s="95">
        <v>45064</v>
      </c>
      <c r="B170" s="96">
        <v>0.46734953703703702</v>
      </c>
      <c r="C170" s="2">
        <v>113.37</v>
      </c>
      <c r="D170" s="2">
        <v>4.5599999999999996</v>
      </c>
      <c r="E170" s="2">
        <v>3.28</v>
      </c>
      <c r="F170" s="119">
        <v>-0.59</v>
      </c>
      <c r="G170" s="2">
        <v>1044.8399999999999</v>
      </c>
      <c r="H170" s="2">
        <v>23.94</v>
      </c>
      <c r="I170" s="2">
        <v>25.33</v>
      </c>
      <c r="J170" s="2">
        <v>1.35</v>
      </c>
      <c r="K170" s="2">
        <v>0.153</v>
      </c>
      <c r="L170" s="97">
        <f t="shared" si="1"/>
        <v>124.47543999999999</v>
      </c>
    </row>
    <row r="171" spans="1:12" x14ac:dyDescent="0.3">
      <c r="A171" s="95">
        <v>45064</v>
      </c>
      <c r="B171" s="96">
        <v>0.46804398148148146</v>
      </c>
      <c r="C171" s="2">
        <v>113.48</v>
      </c>
      <c r="D171" s="2">
        <v>4.5599999999999996</v>
      </c>
      <c r="E171" s="2">
        <v>3.28</v>
      </c>
      <c r="F171" s="119">
        <v>-0.66</v>
      </c>
      <c r="G171" s="2">
        <v>1045.01</v>
      </c>
      <c r="H171" s="2">
        <v>23.94</v>
      </c>
      <c r="I171" s="2">
        <v>25.33</v>
      </c>
      <c r="J171" s="2">
        <v>1.35</v>
      </c>
      <c r="K171" s="2">
        <v>0.154</v>
      </c>
      <c r="L171" s="97">
        <f t="shared" si="1"/>
        <v>125.28903999999999</v>
      </c>
    </row>
    <row r="172" spans="1:12" x14ac:dyDescent="0.3">
      <c r="A172" s="95">
        <v>45064</v>
      </c>
      <c r="B172" s="96">
        <v>0.46873842592592596</v>
      </c>
      <c r="C172" s="2">
        <v>113.63</v>
      </c>
      <c r="D172" s="2">
        <v>4.57</v>
      </c>
      <c r="E172" s="2">
        <v>3.28</v>
      </c>
      <c r="F172" s="119">
        <v>-0.68</v>
      </c>
      <c r="G172" s="2">
        <v>1044.9000000000001</v>
      </c>
      <c r="H172" s="2">
        <v>23.94</v>
      </c>
      <c r="I172" s="2">
        <v>25.33</v>
      </c>
      <c r="J172" s="2">
        <v>1.35</v>
      </c>
      <c r="K172" s="2">
        <v>0.154</v>
      </c>
      <c r="L172" s="97">
        <f t="shared" si="1"/>
        <v>125.28903999999999</v>
      </c>
    </row>
    <row r="173" spans="1:12" x14ac:dyDescent="0.3">
      <c r="A173" s="95">
        <v>45064</v>
      </c>
      <c r="B173" s="96">
        <v>0.46943287037037035</v>
      </c>
      <c r="C173" s="2">
        <v>114.13</v>
      </c>
      <c r="D173" s="2">
        <v>4.5599999999999996</v>
      </c>
      <c r="E173" s="2">
        <v>3.28</v>
      </c>
      <c r="F173" s="119">
        <v>-0.75</v>
      </c>
      <c r="G173" s="2">
        <v>1044.8900000000001</v>
      </c>
      <c r="H173" s="2">
        <v>23.94</v>
      </c>
      <c r="I173" s="2">
        <v>25.41</v>
      </c>
      <c r="J173" s="2">
        <v>1.35</v>
      </c>
      <c r="K173" s="2">
        <v>0.154</v>
      </c>
      <c r="L173" s="97">
        <f t="shared" si="1"/>
        <v>125.28903999999999</v>
      </c>
    </row>
    <row r="174" spans="1:12" x14ac:dyDescent="0.3">
      <c r="A174" s="95">
        <v>45064</v>
      </c>
      <c r="B174" s="96">
        <v>0.47012731481481485</v>
      </c>
      <c r="C174" s="2">
        <v>114.44</v>
      </c>
      <c r="D174" s="2">
        <v>4.5599999999999996</v>
      </c>
      <c r="E174" s="2">
        <v>3.28</v>
      </c>
      <c r="F174" s="119">
        <v>-0.78</v>
      </c>
      <c r="G174" s="2">
        <v>1044.8800000000001</v>
      </c>
      <c r="H174" s="2">
        <v>23.94</v>
      </c>
      <c r="I174" s="2">
        <v>25.8</v>
      </c>
      <c r="J174" s="2">
        <v>1.35</v>
      </c>
      <c r="K174" s="2">
        <v>0.155</v>
      </c>
      <c r="L174" s="97">
        <f t="shared" si="1"/>
        <v>126.10263999999998</v>
      </c>
    </row>
    <row r="175" spans="1:12" x14ac:dyDescent="0.3">
      <c r="A175" s="95">
        <v>45064</v>
      </c>
      <c r="B175" s="96">
        <v>0.47082175925925923</v>
      </c>
      <c r="C175" s="2">
        <v>114.45</v>
      </c>
      <c r="D175" s="2">
        <v>4.5599999999999996</v>
      </c>
      <c r="E175" s="2">
        <v>3.28</v>
      </c>
      <c r="F175" s="119">
        <v>-0.8</v>
      </c>
      <c r="G175" s="2">
        <v>1044.8800000000001</v>
      </c>
      <c r="H175" s="2">
        <v>23.94</v>
      </c>
      <c r="I175" s="2">
        <v>26.25</v>
      </c>
      <c r="J175" s="2">
        <v>1.35</v>
      </c>
      <c r="K175" s="2">
        <v>0.155</v>
      </c>
      <c r="L175" s="97">
        <f t="shared" si="1"/>
        <v>126.10263999999998</v>
      </c>
    </row>
    <row r="176" spans="1:12" x14ac:dyDescent="0.3">
      <c r="A176" s="95">
        <v>45064</v>
      </c>
      <c r="B176" s="96">
        <v>0.47151620370370373</v>
      </c>
      <c r="C176" s="2">
        <v>114.56</v>
      </c>
      <c r="D176" s="2">
        <v>4.5599999999999996</v>
      </c>
      <c r="E176" s="2">
        <v>3.28</v>
      </c>
      <c r="F176" s="119">
        <v>-0.86</v>
      </c>
      <c r="G176" s="2">
        <v>1044.8699999999999</v>
      </c>
      <c r="H176" s="2">
        <v>23.95</v>
      </c>
      <c r="I176" s="2">
        <v>26.49</v>
      </c>
      <c r="J176" s="2">
        <v>1.35</v>
      </c>
      <c r="K176" s="2">
        <v>0.155</v>
      </c>
      <c r="L176" s="97">
        <f t="shared" si="1"/>
        <v>126.10263999999998</v>
      </c>
    </row>
    <row r="177" spans="1:12" x14ac:dyDescent="0.3">
      <c r="A177" s="95">
        <v>45064</v>
      </c>
      <c r="B177" s="96">
        <v>0.47221064814814812</v>
      </c>
      <c r="C177" s="2">
        <v>114.52</v>
      </c>
      <c r="D177" s="2">
        <v>4.5599999999999996</v>
      </c>
      <c r="E177" s="2">
        <v>3.28</v>
      </c>
      <c r="F177" s="119">
        <v>-0.95</v>
      </c>
      <c r="G177" s="2">
        <v>1044.8399999999999</v>
      </c>
      <c r="H177" s="2">
        <v>23.94</v>
      </c>
      <c r="I177" s="2">
        <v>26.74</v>
      </c>
      <c r="J177" s="2">
        <v>1.35</v>
      </c>
      <c r="K177" s="2">
        <v>0.155</v>
      </c>
      <c r="L177" s="97">
        <f t="shared" si="1"/>
        <v>126.10263999999998</v>
      </c>
    </row>
    <row r="178" spans="1:12" x14ac:dyDescent="0.3">
      <c r="A178" s="95">
        <v>45064</v>
      </c>
      <c r="B178" s="96">
        <v>0.47290509259259261</v>
      </c>
      <c r="C178" s="2">
        <v>114.69</v>
      </c>
      <c r="D178" s="2">
        <v>4.5599999999999996</v>
      </c>
      <c r="E178" s="2">
        <v>3.28</v>
      </c>
      <c r="F178" s="119">
        <v>-0.93</v>
      </c>
      <c r="G178" s="2">
        <v>1044.97</v>
      </c>
      <c r="H178" s="2">
        <v>24</v>
      </c>
      <c r="I178" s="2">
        <v>27.12</v>
      </c>
      <c r="J178" s="2">
        <v>1.35</v>
      </c>
      <c r="K178" s="2">
        <v>0.155</v>
      </c>
      <c r="L178" s="97">
        <f t="shared" si="1"/>
        <v>126.10263999999998</v>
      </c>
    </row>
    <row r="179" spans="1:12" x14ac:dyDescent="0.3">
      <c r="A179" s="95">
        <v>45064</v>
      </c>
      <c r="B179" s="96">
        <v>0.473599537037037</v>
      </c>
      <c r="C179" s="2">
        <v>115.07</v>
      </c>
      <c r="D179" s="2">
        <v>4.57</v>
      </c>
      <c r="E179" s="2">
        <v>3.28</v>
      </c>
      <c r="F179" s="119">
        <v>-0.96</v>
      </c>
      <c r="G179" s="2">
        <v>1044.94</v>
      </c>
      <c r="H179" s="2">
        <v>24.03</v>
      </c>
      <c r="I179" s="2">
        <v>27.36</v>
      </c>
      <c r="J179" s="2">
        <v>1.35</v>
      </c>
      <c r="K179" s="2">
        <v>0.155</v>
      </c>
      <c r="L179" s="97">
        <f t="shared" si="1"/>
        <v>126.10263999999998</v>
      </c>
    </row>
    <row r="180" spans="1:12" x14ac:dyDescent="0.3">
      <c r="A180" s="95">
        <v>45064</v>
      </c>
      <c r="B180" s="96">
        <v>0.4742939814814815</v>
      </c>
      <c r="C180" s="2">
        <v>115.31</v>
      </c>
      <c r="D180" s="2">
        <v>4.5599999999999996</v>
      </c>
      <c r="E180" s="2">
        <v>3.28</v>
      </c>
      <c r="F180" s="119">
        <v>-0.97</v>
      </c>
      <c r="G180" s="2">
        <v>1044.8900000000001</v>
      </c>
      <c r="H180" s="2">
        <v>24.08</v>
      </c>
      <c r="I180" s="2">
        <v>27.49</v>
      </c>
      <c r="J180" s="2">
        <v>1.35</v>
      </c>
      <c r="K180" s="2">
        <v>0.155</v>
      </c>
      <c r="L180" s="97">
        <f t="shared" si="1"/>
        <v>126.10263999999998</v>
      </c>
    </row>
    <row r="181" spans="1:12" x14ac:dyDescent="0.3">
      <c r="A181" s="95">
        <v>45064</v>
      </c>
      <c r="B181" s="96">
        <v>0.47498842592592588</v>
      </c>
      <c r="C181" s="2">
        <v>115.15</v>
      </c>
      <c r="D181" s="2">
        <v>4.5599999999999996</v>
      </c>
      <c r="E181" s="2">
        <v>3.28</v>
      </c>
      <c r="F181" s="119">
        <v>-0.99</v>
      </c>
      <c r="G181" s="2">
        <v>1044.8699999999999</v>
      </c>
      <c r="H181" s="2">
        <v>24.11</v>
      </c>
      <c r="I181" s="2">
        <v>27.61</v>
      </c>
      <c r="J181" s="2">
        <v>1.35</v>
      </c>
      <c r="K181" s="2">
        <v>0.155</v>
      </c>
      <c r="L181" s="97">
        <f t="shared" si="1"/>
        <v>126.10263999999998</v>
      </c>
    </row>
    <row r="182" spans="1:12" x14ac:dyDescent="0.3">
      <c r="A182" s="95">
        <v>45064</v>
      </c>
      <c r="B182" s="96">
        <v>0.47568287037037038</v>
      </c>
      <c r="C182" s="2">
        <v>115.43</v>
      </c>
      <c r="D182" s="2">
        <v>4.5599999999999996</v>
      </c>
      <c r="E182" s="2">
        <v>3.28</v>
      </c>
      <c r="F182" s="119">
        <v>-1</v>
      </c>
      <c r="G182" s="2">
        <v>1044.83</v>
      </c>
      <c r="H182" s="2">
        <v>24.12</v>
      </c>
      <c r="I182" s="2">
        <v>27.96</v>
      </c>
      <c r="J182" s="2">
        <v>1.35</v>
      </c>
      <c r="K182" s="2">
        <v>0.156</v>
      </c>
      <c r="L182" s="97">
        <f t="shared" si="1"/>
        <v>126.91623999999999</v>
      </c>
    </row>
    <row r="183" spans="1:12" x14ac:dyDescent="0.3">
      <c r="A183" s="95">
        <v>45064</v>
      </c>
      <c r="B183" s="96">
        <v>0.47637731481481477</v>
      </c>
      <c r="C183" s="2">
        <v>115.63</v>
      </c>
      <c r="D183" s="2">
        <v>4.5599999999999996</v>
      </c>
      <c r="E183" s="2">
        <v>3.28</v>
      </c>
      <c r="F183" s="119">
        <v>-0.97</v>
      </c>
      <c r="G183" s="2">
        <v>1044.79</v>
      </c>
      <c r="H183" s="2">
        <v>24.12</v>
      </c>
      <c r="I183" s="2">
        <v>28.34</v>
      </c>
      <c r="J183" s="2">
        <v>1.35</v>
      </c>
      <c r="K183" s="2">
        <v>0.156</v>
      </c>
      <c r="L183" s="97">
        <f t="shared" si="1"/>
        <v>126.91623999999999</v>
      </c>
    </row>
    <row r="184" spans="1:12" x14ac:dyDescent="0.3">
      <c r="A184" s="95">
        <v>45064</v>
      </c>
      <c r="B184" s="96">
        <v>0.47707175925925926</v>
      </c>
      <c r="C184" s="2">
        <v>115.56</v>
      </c>
      <c r="D184" s="2">
        <v>4.5599999999999996</v>
      </c>
      <c r="E184" s="2">
        <v>3.28</v>
      </c>
      <c r="F184" s="119">
        <v>-0.97</v>
      </c>
      <c r="G184" s="2">
        <v>1044.6400000000001</v>
      </c>
      <c r="H184" s="2">
        <v>24.12</v>
      </c>
      <c r="I184" s="2">
        <v>28.62</v>
      </c>
      <c r="J184" s="2">
        <v>1.35</v>
      </c>
      <c r="K184" s="2">
        <v>0.156</v>
      </c>
      <c r="L184" s="97">
        <f t="shared" si="1"/>
        <v>126.91623999999999</v>
      </c>
    </row>
    <row r="185" spans="1:12" x14ac:dyDescent="0.3">
      <c r="A185" s="95">
        <v>45064</v>
      </c>
      <c r="B185" s="96">
        <v>0.47776620370370365</v>
      </c>
      <c r="C185" s="2">
        <v>115.85</v>
      </c>
      <c r="D185" s="2">
        <v>4.5599999999999996</v>
      </c>
      <c r="E185" s="2">
        <v>3.28</v>
      </c>
      <c r="F185" s="119">
        <v>-1</v>
      </c>
      <c r="G185" s="2">
        <v>1045.18</v>
      </c>
      <c r="H185" s="2">
        <v>24.13</v>
      </c>
      <c r="I185" s="2">
        <v>28.84</v>
      </c>
      <c r="J185" s="2">
        <v>1.35</v>
      </c>
      <c r="K185" s="2">
        <v>0.156</v>
      </c>
      <c r="L185" s="97">
        <f t="shared" si="1"/>
        <v>126.91623999999999</v>
      </c>
    </row>
    <row r="186" spans="1:12" x14ac:dyDescent="0.3">
      <c r="A186" s="95">
        <v>45064</v>
      </c>
      <c r="B186" s="96">
        <v>0.47846064814814815</v>
      </c>
      <c r="C186" s="2">
        <v>116.2</v>
      </c>
      <c r="D186" s="2">
        <v>4.57</v>
      </c>
      <c r="E186" s="2">
        <v>3.28</v>
      </c>
      <c r="F186" s="119">
        <v>-0.97</v>
      </c>
      <c r="G186" s="2">
        <v>1045.02</v>
      </c>
      <c r="H186" s="2">
        <v>24.12</v>
      </c>
      <c r="I186" s="2">
        <v>28.95</v>
      </c>
      <c r="J186" s="2">
        <v>1.35</v>
      </c>
      <c r="K186" s="2">
        <v>0.156</v>
      </c>
      <c r="L186" s="97">
        <f t="shared" si="1"/>
        <v>126.91623999999999</v>
      </c>
    </row>
    <row r="187" spans="1:12" x14ac:dyDescent="0.3">
      <c r="A187" s="95">
        <v>45064</v>
      </c>
      <c r="B187" s="96">
        <v>0.47915509259259265</v>
      </c>
      <c r="C187" s="2">
        <v>116.45</v>
      </c>
      <c r="D187" s="2">
        <v>4.5599999999999996</v>
      </c>
      <c r="E187" s="2">
        <v>3.28</v>
      </c>
      <c r="F187" s="119">
        <v>-0.97</v>
      </c>
      <c r="G187" s="2">
        <v>1044.8800000000001</v>
      </c>
      <c r="H187" s="2">
        <v>24.12</v>
      </c>
      <c r="I187" s="2">
        <v>29.13</v>
      </c>
      <c r="J187" s="2">
        <v>1.35</v>
      </c>
      <c r="K187" s="2">
        <v>0.157</v>
      </c>
      <c r="L187" s="97">
        <f t="shared" si="1"/>
        <v>127.72984</v>
      </c>
    </row>
    <row r="188" spans="1:12" x14ac:dyDescent="0.3">
      <c r="A188" s="95">
        <v>45064</v>
      </c>
      <c r="B188" s="96">
        <v>0.47984953703703703</v>
      </c>
      <c r="C188" s="2">
        <v>116.39</v>
      </c>
      <c r="D188" s="2">
        <v>4.5599999999999996</v>
      </c>
      <c r="E188" s="2">
        <v>3.28</v>
      </c>
      <c r="F188" s="119">
        <v>-0.97</v>
      </c>
      <c r="G188" s="2">
        <v>1044.8699999999999</v>
      </c>
      <c r="H188" s="2">
        <v>24.13</v>
      </c>
      <c r="I188" s="2">
        <v>29.38</v>
      </c>
      <c r="J188" s="2">
        <v>1.35</v>
      </c>
      <c r="K188" s="2">
        <v>0.157</v>
      </c>
      <c r="L188" s="97">
        <f t="shared" si="1"/>
        <v>127.72984</v>
      </c>
    </row>
    <row r="189" spans="1:12" x14ac:dyDescent="0.3">
      <c r="A189" s="95">
        <v>45064</v>
      </c>
      <c r="B189" s="96">
        <v>0.48054398148148153</v>
      </c>
      <c r="C189" s="2">
        <v>116.71</v>
      </c>
      <c r="D189" s="2">
        <v>4.5599999999999996</v>
      </c>
      <c r="E189" s="2">
        <v>3.28</v>
      </c>
      <c r="F189" s="119">
        <v>-0.97</v>
      </c>
      <c r="G189" s="2">
        <v>1044.8699999999999</v>
      </c>
      <c r="H189" s="2">
        <v>24.13</v>
      </c>
      <c r="I189" s="2">
        <v>29.63</v>
      </c>
      <c r="J189" s="2">
        <v>1.35</v>
      </c>
      <c r="K189" s="2">
        <v>0.157</v>
      </c>
      <c r="L189" s="97">
        <f t="shared" si="1"/>
        <v>127.72984</v>
      </c>
    </row>
    <row r="190" spans="1:12" x14ac:dyDescent="0.3">
      <c r="A190" s="95">
        <v>45064</v>
      </c>
      <c r="B190" s="96">
        <v>0.48123842592592592</v>
      </c>
      <c r="C190" s="2">
        <v>116.85</v>
      </c>
      <c r="D190" s="2">
        <v>4.5599999999999996</v>
      </c>
      <c r="E190" s="2">
        <v>3.28</v>
      </c>
      <c r="F190" s="119">
        <v>-0.95</v>
      </c>
      <c r="G190" s="2">
        <v>1044.8399999999999</v>
      </c>
      <c r="H190" s="2">
        <v>24.13</v>
      </c>
      <c r="I190" s="2">
        <v>29.82</v>
      </c>
      <c r="J190" s="2">
        <v>1.35</v>
      </c>
      <c r="K190" s="2">
        <v>0.157</v>
      </c>
      <c r="L190" s="97">
        <f t="shared" si="1"/>
        <v>127.72984</v>
      </c>
    </row>
    <row r="191" spans="1:12" x14ac:dyDescent="0.3">
      <c r="A191" s="95">
        <v>45064</v>
      </c>
      <c r="B191" s="96">
        <v>0.48193287037037041</v>
      </c>
      <c r="C191" s="2">
        <v>116.71</v>
      </c>
      <c r="D191" s="2">
        <v>4.5599999999999996</v>
      </c>
      <c r="E191" s="2">
        <v>3.28</v>
      </c>
      <c r="F191" s="119">
        <v>-0.95</v>
      </c>
      <c r="G191" s="2">
        <v>1044.82</v>
      </c>
      <c r="H191" s="2">
        <v>24.2</v>
      </c>
      <c r="I191" s="2">
        <v>29.95</v>
      </c>
      <c r="J191" s="2">
        <v>1.35</v>
      </c>
      <c r="K191" s="2">
        <v>0.157</v>
      </c>
      <c r="L191" s="97">
        <f t="shared" si="1"/>
        <v>127.72984</v>
      </c>
    </row>
    <row r="192" spans="1:12" x14ac:dyDescent="0.3">
      <c r="A192" s="95">
        <v>45064</v>
      </c>
      <c r="B192" s="96">
        <v>0.4826273148148148</v>
      </c>
      <c r="C192" s="2">
        <v>116.82</v>
      </c>
      <c r="D192" s="2">
        <v>4.5599999999999996</v>
      </c>
      <c r="E192" s="2">
        <v>3.28</v>
      </c>
      <c r="F192" s="119">
        <v>-0.96</v>
      </c>
      <c r="G192" s="2">
        <v>1044.8900000000001</v>
      </c>
      <c r="H192" s="2">
        <v>24.25</v>
      </c>
      <c r="I192" s="2">
        <v>30.17</v>
      </c>
      <c r="J192" s="2">
        <v>1.35</v>
      </c>
      <c r="K192" s="2">
        <v>0.157</v>
      </c>
      <c r="L192" s="97">
        <f t="shared" si="1"/>
        <v>127.72984</v>
      </c>
    </row>
    <row r="193" spans="1:12" x14ac:dyDescent="0.3">
      <c r="A193" s="95">
        <v>45064</v>
      </c>
      <c r="B193" s="96">
        <v>0.4833217592592593</v>
      </c>
      <c r="C193" s="2">
        <v>117.09</v>
      </c>
      <c r="D193" s="2">
        <v>4.57</v>
      </c>
      <c r="E193" s="2">
        <v>3.28</v>
      </c>
      <c r="F193" s="119">
        <v>-0.96</v>
      </c>
      <c r="G193" s="2">
        <v>1044.95</v>
      </c>
      <c r="H193" s="2">
        <v>24.24</v>
      </c>
      <c r="I193" s="2">
        <v>30.47</v>
      </c>
      <c r="J193" s="2">
        <v>1.35</v>
      </c>
      <c r="K193" s="2">
        <v>0.157</v>
      </c>
      <c r="L193" s="97">
        <f t="shared" si="1"/>
        <v>127.72984</v>
      </c>
    </row>
    <row r="194" spans="1:12" x14ac:dyDescent="0.3">
      <c r="A194" s="95">
        <v>45064</v>
      </c>
      <c r="B194" s="96">
        <v>0.48401620370370368</v>
      </c>
      <c r="C194" s="2">
        <v>117.14</v>
      </c>
      <c r="D194" s="2">
        <v>4.5599999999999996</v>
      </c>
      <c r="E194" s="2">
        <v>3.28</v>
      </c>
      <c r="F194" s="119">
        <v>-0.96</v>
      </c>
      <c r="G194" s="2">
        <v>1044.8399999999999</v>
      </c>
      <c r="H194" s="2">
        <v>24.21</v>
      </c>
      <c r="I194" s="2">
        <v>30.66</v>
      </c>
      <c r="J194" s="2">
        <v>1.35</v>
      </c>
      <c r="K194" s="2">
        <v>0.157</v>
      </c>
      <c r="L194" s="97">
        <f t="shared" si="1"/>
        <v>127.72984</v>
      </c>
    </row>
    <row r="195" spans="1:12" x14ac:dyDescent="0.3">
      <c r="A195" s="95">
        <v>45064</v>
      </c>
      <c r="B195" s="96">
        <v>0.48471064814814818</v>
      </c>
      <c r="C195" s="2">
        <v>117.48</v>
      </c>
      <c r="D195" s="2">
        <v>4.5599999999999996</v>
      </c>
      <c r="E195" s="2">
        <v>3.28</v>
      </c>
      <c r="F195" s="119">
        <v>-0.97</v>
      </c>
      <c r="G195" s="2">
        <v>1044.8399999999999</v>
      </c>
      <c r="H195" s="2">
        <v>24.22</v>
      </c>
      <c r="I195" s="2">
        <v>30.81</v>
      </c>
      <c r="J195" s="2">
        <v>1.35</v>
      </c>
      <c r="K195" s="2">
        <v>0.158</v>
      </c>
      <c r="L195" s="97">
        <f t="shared" si="1"/>
        <v>128.54343999999998</v>
      </c>
    </row>
    <row r="196" spans="1:12" x14ac:dyDescent="0.3">
      <c r="A196" s="95">
        <v>45064</v>
      </c>
      <c r="B196" s="96">
        <v>0.48540509259259257</v>
      </c>
      <c r="C196" s="2">
        <v>117.44</v>
      </c>
      <c r="D196" s="2">
        <v>4.5599999999999996</v>
      </c>
      <c r="E196" s="2">
        <v>3.28</v>
      </c>
      <c r="F196" s="119">
        <v>-0.96</v>
      </c>
      <c r="G196" s="2">
        <v>1044.8499999999999</v>
      </c>
      <c r="H196" s="2">
        <v>24.22</v>
      </c>
      <c r="I196" s="2">
        <v>30.91</v>
      </c>
      <c r="J196" s="2">
        <v>1.35</v>
      </c>
      <c r="K196" s="2">
        <v>0.158</v>
      </c>
      <c r="L196" s="97">
        <f t="shared" si="1"/>
        <v>128.54343999999998</v>
      </c>
    </row>
    <row r="197" spans="1:12" x14ac:dyDescent="0.3">
      <c r="A197" s="95">
        <v>45064</v>
      </c>
      <c r="B197" s="96">
        <v>0.48609953703703707</v>
      </c>
      <c r="C197" s="2">
        <v>117.47</v>
      </c>
      <c r="D197" s="2">
        <v>4.5599999999999996</v>
      </c>
      <c r="E197" s="2">
        <v>3.28</v>
      </c>
      <c r="F197" s="119">
        <v>-0.97</v>
      </c>
      <c r="G197" s="2">
        <v>1044.8399999999999</v>
      </c>
      <c r="H197" s="2">
        <v>24.22</v>
      </c>
      <c r="I197" s="2">
        <v>30.94</v>
      </c>
      <c r="J197" s="2">
        <v>1.35</v>
      </c>
      <c r="K197" s="2">
        <v>0.158</v>
      </c>
      <c r="L197" s="97">
        <f t="shared" si="1"/>
        <v>128.54343999999998</v>
      </c>
    </row>
    <row r="198" spans="1:12" x14ac:dyDescent="0.3">
      <c r="A198" s="95">
        <v>45064</v>
      </c>
      <c r="B198" s="96">
        <v>0.48679398148148145</v>
      </c>
      <c r="C198" s="2">
        <v>117.74</v>
      </c>
      <c r="D198" s="2">
        <v>4.5599999999999996</v>
      </c>
      <c r="E198" s="2">
        <v>3.28</v>
      </c>
      <c r="F198" s="119">
        <v>-0.97</v>
      </c>
      <c r="G198" s="2">
        <v>1044.79</v>
      </c>
      <c r="H198" s="2">
        <v>24.16</v>
      </c>
      <c r="I198" s="2">
        <v>30.97</v>
      </c>
      <c r="J198" s="2">
        <v>1.35</v>
      </c>
      <c r="K198" s="2">
        <v>0.158</v>
      </c>
      <c r="L198" s="97">
        <f t="shared" si="1"/>
        <v>128.54343999999998</v>
      </c>
    </row>
    <row r="199" spans="1:12" x14ac:dyDescent="0.3">
      <c r="A199" s="95">
        <v>45064</v>
      </c>
      <c r="B199" s="96">
        <v>0.48748842592592595</v>
      </c>
      <c r="C199" s="2">
        <v>117.8</v>
      </c>
      <c r="D199" s="2">
        <v>4.5599999999999996</v>
      </c>
      <c r="E199" s="2">
        <v>3.28</v>
      </c>
      <c r="F199" s="119">
        <v>-0.97</v>
      </c>
      <c r="G199" s="2">
        <v>1044.8699999999999</v>
      </c>
      <c r="H199" s="2">
        <v>24.13</v>
      </c>
      <c r="I199" s="2">
        <v>31.13</v>
      </c>
      <c r="J199" s="2">
        <v>1.35</v>
      </c>
      <c r="K199" s="2">
        <v>0.158</v>
      </c>
      <c r="L199" s="97">
        <f t="shared" si="1"/>
        <v>128.54343999999998</v>
      </c>
    </row>
    <row r="200" spans="1:12" x14ac:dyDescent="0.3">
      <c r="A200" s="95">
        <v>45064</v>
      </c>
      <c r="B200" s="96">
        <v>0.48818287037037034</v>
      </c>
      <c r="C200" s="2">
        <v>118.07</v>
      </c>
      <c r="D200" s="2">
        <v>4.57</v>
      </c>
      <c r="E200" s="2">
        <v>3.28</v>
      </c>
      <c r="F200" s="119">
        <v>-0.98</v>
      </c>
      <c r="G200" s="2">
        <v>1044.8699999999999</v>
      </c>
      <c r="H200" s="2">
        <v>24.12</v>
      </c>
      <c r="I200" s="2">
        <v>31.24</v>
      </c>
      <c r="J200" s="2">
        <v>1.35</v>
      </c>
      <c r="K200" s="2">
        <v>0.158</v>
      </c>
      <c r="L200" s="97">
        <f t="shared" si="1"/>
        <v>128.54343999999998</v>
      </c>
    </row>
    <row r="201" spans="1:12" x14ac:dyDescent="0.3">
      <c r="A201" s="95">
        <v>45064</v>
      </c>
      <c r="B201" s="96">
        <v>0.48887731481481483</v>
      </c>
      <c r="C201" s="2">
        <v>118.15</v>
      </c>
      <c r="D201" s="2">
        <v>4.5599999999999996</v>
      </c>
      <c r="E201" s="2">
        <v>3.28</v>
      </c>
      <c r="F201" s="119">
        <v>-0.98</v>
      </c>
      <c r="G201" s="2">
        <v>1044.8499999999999</v>
      </c>
      <c r="H201" s="2">
        <v>24.12</v>
      </c>
      <c r="I201" s="2">
        <v>31.3</v>
      </c>
      <c r="J201" s="2">
        <v>1.35</v>
      </c>
      <c r="K201" s="2">
        <v>0.158</v>
      </c>
      <c r="L201" s="97">
        <f t="shared" si="1"/>
        <v>128.54343999999998</v>
      </c>
    </row>
    <row r="202" spans="1:12" x14ac:dyDescent="0.3">
      <c r="A202" s="95">
        <v>45064</v>
      </c>
      <c r="B202" s="96">
        <v>0.48957175925925928</v>
      </c>
      <c r="C202" s="2">
        <v>118.35</v>
      </c>
      <c r="D202" s="2">
        <v>4.5599999999999996</v>
      </c>
      <c r="E202" s="2">
        <v>3.28</v>
      </c>
      <c r="F202" s="119">
        <v>-0.97</v>
      </c>
      <c r="G202" s="2">
        <v>1044.8499999999999</v>
      </c>
      <c r="H202" s="2">
        <v>24.11</v>
      </c>
      <c r="I202" s="2">
        <v>31.33</v>
      </c>
      <c r="J202" s="2">
        <v>1.35</v>
      </c>
      <c r="K202" s="2">
        <v>0.159</v>
      </c>
      <c r="L202" s="97">
        <f t="shared" si="1"/>
        <v>129.35703999999998</v>
      </c>
    </row>
    <row r="203" spans="1:12" x14ac:dyDescent="0.3">
      <c r="A203" s="95">
        <v>45064</v>
      </c>
      <c r="B203" s="96">
        <v>0.49026620370370372</v>
      </c>
      <c r="C203" s="2">
        <v>118.61</v>
      </c>
      <c r="D203" s="2">
        <v>4.5599999999999996</v>
      </c>
      <c r="E203" s="2">
        <v>3.28</v>
      </c>
      <c r="F203" s="119">
        <v>-1</v>
      </c>
      <c r="G203" s="2">
        <v>1044.83</v>
      </c>
      <c r="H203" s="2">
        <v>24.12</v>
      </c>
      <c r="I203" s="2">
        <v>31.49</v>
      </c>
      <c r="J203" s="2">
        <v>1.35</v>
      </c>
      <c r="K203" s="2">
        <v>0.159</v>
      </c>
      <c r="L203" s="97">
        <f t="shared" si="1"/>
        <v>129.35703999999998</v>
      </c>
    </row>
    <row r="204" spans="1:12" x14ac:dyDescent="0.3">
      <c r="A204" s="95">
        <v>45064</v>
      </c>
      <c r="B204" s="96">
        <v>0.49096064814814816</v>
      </c>
      <c r="C204" s="2">
        <v>118.63</v>
      </c>
      <c r="D204" s="2">
        <v>4.5599999999999996</v>
      </c>
      <c r="E204" s="2">
        <v>3.28</v>
      </c>
      <c r="F204" s="119">
        <v>-1</v>
      </c>
      <c r="G204" s="2">
        <v>1044.82</v>
      </c>
      <c r="H204" s="2">
        <v>24.12</v>
      </c>
      <c r="I204" s="2">
        <v>31.74</v>
      </c>
      <c r="J204" s="2">
        <v>1.35</v>
      </c>
      <c r="K204" s="2">
        <v>0.159</v>
      </c>
      <c r="L204" s="97">
        <f t="shared" ref="L204:L267" si="2">175-((0.2151-K204)*813.6)</f>
        <v>129.35703999999998</v>
      </c>
    </row>
    <row r="205" spans="1:12" x14ac:dyDescent="0.3">
      <c r="A205" s="95">
        <v>45064</v>
      </c>
      <c r="B205" s="96">
        <v>0.4916550925925926</v>
      </c>
      <c r="C205" s="2">
        <v>118.72</v>
      </c>
      <c r="D205" s="2">
        <v>4.5599999999999996</v>
      </c>
      <c r="E205" s="2">
        <v>3.28</v>
      </c>
      <c r="F205" s="119">
        <v>-1</v>
      </c>
      <c r="G205" s="2">
        <v>1044.77</v>
      </c>
      <c r="H205" s="2">
        <v>24.12</v>
      </c>
      <c r="I205" s="2">
        <v>32.130000000000003</v>
      </c>
      <c r="J205" s="2">
        <v>1.35</v>
      </c>
      <c r="K205" s="2">
        <v>0.159</v>
      </c>
      <c r="L205" s="97">
        <f t="shared" si="2"/>
        <v>129.35703999999998</v>
      </c>
    </row>
    <row r="206" spans="1:12" x14ac:dyDescent="0.3">
      <c r="A206" s="95">
        <v>45064</v>
      </c>
      <c r="B206" s="96">
        <v>0.49234953703703704</v>
      </c>
      <c r="C206" s="2">
        <v>119.06</v>
      </c>
      <c r="D206" s="2">
        <v>4.5599999999999996</v>
      </c>
      <c r="E206" s="2">
        <v>3.28</v>
      </c>
      <c r="F206" s="119">
        <v>-1</v>
      </c>
      <c r="G206" s="2">
        <v>1044.96</v>
      </c>
      <c r="H206" s="2">
        <v>24.12</v>
      </c>
      <c r="I206" s="2">
        <v>32.53</v>
      </c>
      <c r="J206" s="2">
        <v>1.35</v>
      </c>
      <c r="K206" s="2">
        <v>0.159</v>
      </c>
      <c r="L206" s="97">
        <f t="shared" si="2"/>
        <v>129.35703999999998</v>
      </c>
    </row>
    <row r="207" spans="1:12" x14ac:dyDescent="0.3">
      <c r="A207" s="95">
        <v>45064</v>
      </c>
      <c r="B207" s="96">
        <v>0.49304398148148149</v>
      </c>
      <c r="C207" s="2">
        <v>119.1</v>
      </c>
      <c r="D207" s="2">
        <v>4.57</v>
      </c>
      <c r="E207" s="2">
        <v>3.28</v>
      </c>
      <c r="F207" s="119">
        <v>-0.99</v>
      </c>
      <c r="G207" s="2">
        <v>1044.8399999999999</v>
      </c>
      <c r="H207" s="2">
        <v>24.12</v>
      </c>
      <c r="I207" s="2">
        <v>32.85</v>
      </c>
      <c r="J207" s="2">
        <v>1.35</v>
      </c>
      <c r="K207" s="2">
        <v>0.159</v>
      </c>
      <c r="L207" s="97">
        <f t="shared" si="2"/>
        <v>129.35703999999998</v>
      </c>
    </row>
    <row r="208" spans="1:12" x14ac:dyDescent="0.3">
      <c r="A208" s="95">
        <v>45064</v>
      </c>
      <c r="B208" s="96">
        <v>0.49373842592592593</v>
      </c>
      <c r="C208" s="2">
        <v>119.51</v>
      </c>
      <c r="D208" s="2">
        <v>4.5599999999999996</v>
      </c>
      <c r="E208" s="2">
        <v>3.28</v>
      </c>
      <c r="F208" s="119">
        <v>-1.01</v>
      </c>
      <c r="G208" s="2">
        <v>1044.8399999999999</v>
      </c>
      <c r="H208" s="2">
        <v>24.12</v>
      </c>
      <c r="I208" s="2">
        <v>33.1</v>
      </c>
      <c r="J208" s="2">
        <v>1.35</v>
      </c>
      <c r="K208" s="2">
        <v>0.16</v>
      </c>
      <c r="L208" s="97">
        <f t="shared" si="2"/>
        <v>130.17063999999999</v>
      </c>
    </row>
    <row r="209" spans="1:12" x14ac:dyDescent="0.3">
      <c r="A209" s="95">
        <v>45064</v>
      </c>
      <c r="B209" s="96">
        <v>0.49443287037037037</v>
      </c>
      <c r="C209" s="2">
        <v>119.51</v>
      </c>
      <c r="D209" s="2">
        <v>4.5599999999999996</v>
      </c>
      <c r="E209" s="2">
        <v>3.28</v>
      </c>
      <c r="F209" s="119">
        <v>-1.01</v>
      </c>
      <c r="G209" s="2">
        <v>1044.8399999999999</v>
      </c>
      <c r="H209" s="2">
        <v>24.12</v>
      </c>
      <c r="I209" s="2">
        <v>33.29</v>
      </c>
      <c r="J209" s="2">
        <v>1.35</v>
      </c>
      <c r="K209" s="2">
        <v>0.16</v>
      </c>
      <c r="L209" s="97">
        <f t="shared" si="2"/>
        <v>130.17063999999999</v>
      </c>
    </row>
    <row r="210" spans="1:12" x14ac:dyDescent="0.3">
      <c r="A210" s="95">
        <v>45064</v>
      </c>
      <c r="B210" s="96">
        <v>0.49512731481481481</v>
      </c>
      <c r="C210" s="2">
        <v>119.52</v>
      </c>
      <c r="D210" s="2">
        <v>4.5599999999999996</v>
      </c>
      <c r="E210" s="2">
        <v>3.28</v>
      </c>
      <c r="F210" s="119">
        <v>-1.03</v>
      </c>
      <c r="G210" s="2">
        <v>1044.8399999999999</v>
      </c>
      <c r="H210" s="2">
        <v>24.15</v>
      </c>
      <c r="I210" s="2">
        <v>33.43</v>
      </c>
      <c r="J210" s="2">
        <v>1.35</v>
      </c>
      <c r="K210" s="2">
        <v>0.16</v>
      </c>
      <c r="L210" s="97">
        <f t="shared" si="2"/>
        <v>130.17063999999999</v>
      </c>
    </row>
    <row r="211" spans="1:12" x14ac:dyDescent="0.3">
      <c r="A211" s="95">
        <v>45064</v>
      </c>
      <c r="B211" s="96">
        <v>0.49582175925925925</v>
      </c>
      <c r="C211" s="2">
        <v>119.55</v>
      </c>
      <c r="D211" s="2">
        <v>4.5599999999999996</v>
      </c>
      <c r="E211" s="2">
        <v>3.28</v>
      </c>
      <c r="F211" s="119">
        <v>-1.02</v>
      </c>
      <c r="G211" s="2">
        <v>1044.81</v>
      </c>
      <c r="H211" s="2">
        <v>24.2</v>
      </c>
      <c r="I211" s="2">
        <v>33.51</v>
      </c>
      <c r="J211" s="2">
        <v>1.35</v>
      </c>
      <c r="K211" s="2">
        <v>0.16</v>
      </c>
      <c r="L211" s="97">
        <f t="shared" si="2"/>
        <v>130.17063999999999</v>
      </c>
    </row>
    <row r="212" spans="1:12" x14ac:dyDescent="0.3">
      <c r="A212" s="95">
        <v>45064</v>
      </c>
      <c r="B212" s="96">
        <v>0.4965162037037037</v>
      </c>
      <c r="C212" s="2">
        <v>119.73</v>
      </c>
      <c r="D212" s="2">
        <v>4.5599999999999996</v>
      </c>
      <c r="E212" s="2">
        <v>3.28</v>
      </c>
      <c r="F212" s="119">
        <v>-1</v>
      </c>
      <c r="G212" s="2">
        <v>1044.78</v>
      </c>
      <c r="H212" s="2">
        <v>24.23</v>
      </c>
      <c r="I212" s="2">
        <v>33.53</v>
      </c>
      <c r="J212" s="2">
        <v>1.35</v>
      </c>
      <c r="K212" s="2">
        <v>0.16</v>
      </c>
      <c r="L212" s="97">
        <f t="shared" si="2"/>
        <v>130.17063999999999</v>
      </c>
    </row>
    <row r="213" spans="1:12" x14ac:dyDescent="0.3">
      <c r="A213" s="95">
        <v>45064</v>
      </c>
      <c r="B213" s="96">
        <v>0.49721064814814814</v>
      </c>
      <c r="C213" s="2">
        <v>120.06</v>
      </c>
      <c r="D213" s="2">
        <v>4.57</v>
      </c>
      <c r="E213" s="2">
        <v>3.28</v>
      </c>
      <c r="F213" s="119">
        <v>-1.03</v>
      </c>
      <c r="G213" s="2">
        <v>1044.92</v>
      </c>
      <c r="H213" s="2">
        <v>24.24</v>
      </c>
      <c r="I213" s="2">
        <v>33.54</v>
      </c>
      <c r="J213" s="2">
        <v>1.35</v>
      </c>
      <c r="K213" s="2">
        <v>0.16</v>
      </c>
      <c r="L213" s="97">
        <f t="shared" si="2"/>
        <v>130.17063999999999</v>
      </c>
    </row>
    <row r="214" spans="1:12" x14ac:dyDescent="0.3">
      <c r="A214" s="95">
        <v>45064</v>
      </c>
      <c r="B214" s="96">
        <v>0.49790509259259258</v>
      </c>
      <c r="C214" s="2">
        <v>119.92</v>
      </c>
      <c r="D214" s="2">
        <v>4.57</v>
      </c>
      <c r="E214" s="2">
        <v>3.28</v>
      </c>
      <c r="F214" s="119">
        <v>-1.02</v>
      </c>
      <c r="G214" s="2">
        <v>1044.83</v>
      </c>
      <c r="H214" s="2">
        <v>24.24</v>
      </c>
      <c r="I214" s="2">
        <v>33.53</v>
      </c>
      <c r="J214" s="2">
        <v>1.35</v>
      </c>
      <c r="K214" s="2">
        <v>0.16</v>
      </c>
      <c r="L214" s="97">
        <f t="shared" si="2"/>
        <v>130.17063999999999</v>
      </c>
    </row>
    <row r="215" spans="1:12" x14ac:dyDescent="0.3">
      <c r="A215" s="95">
        <v>45064</v>
      </c>
      <c r="B215" s="96">
        <v>0.49859953703703702</v>
      </c>
      <c r="C215" s="2">
        <v>120.08</v>
      </c>
      <c r="D215" s="2">
        <v>4.5599999999999996</v>
      </c>
      <c r="E215" s="2">
        <v>3.28</v>
      </c>
      <c r="F215" s="119">
        <v>-1.01</v>
      </c>
      <c r="G215" s="2">
        <v>1044.82</v>
      </c>
      <c r="H215" s="2">
        <v>24.23</v>
      </c>
      <c r="I215" s="2">
        <v>33.54</v>
      </c>
      <c r="J215" s="2">
        <v>1.35</v>
      </c>
      <c r="K215" s="2">
        <v>0.16</v>
      </c>
      <c r="L215" s="97">
        <f t="shared" si="2"/>
        <v>130.17063999999999</v>
      </c>
    </row>
    <row r="216" spans="1:12" x14ac:dyDescent="0.3">
      <c r="A216" s="95">
        <v>45064</v>
      </c>
      <c r="B216" s="96">
        <v>0.49929398148148146</v>
      </c>
      <c r="C216" s="2">
        <v>120.43</v>
      </c>
      <c r="D216" s="2">
        <v>4.5599999999999996</v>
      </c>
      <c r="E216" s="2">
        <v>3.28</v>
      </c>
      <c r="F216" s="119">
        <v>-1.04</v>
      </c>
      <c r="G216" s="2">
        <v>1044.83</v>
      </c>
      <c r="H216" s="2">
        <v>24.23</v>
      </c>
      <c r="I216" s="2">
        <v>33.57</v>
      </c>
      <c r="J216" s="2">
        <v>1.35</v>
      </c>
      <c r="K216" s="2">
        <v>0.161</v>
      </c>
      <c r="L216" s="97">
        <f t="shared" si="2"/>
        <v>130.98424</v>
      </c>
    </row>
    <row r="217" spans="1:12" x14ac:dyDescent="0.3">
      <c r="A217" s="95">
        <v>45064</v>
      </c>
      <c r="B217" s="96">
        <v>0.49998842592592596</v>
      </c>
      <c r="C217" s="2">
        <v>120.62</v>
      </c>
      <c r="D217" s="2">
        <v>4.5599999999999996</v>
      </c>
      <c r="E217" s="2">
        <v>3.28</v>
      </c>
      <c r="F217" s="119">
        <v>-1.03</v>
      </c>
      <c r="G217" s="2">
        <v>1044.81</v>
      </c>
      <c r="H217" s="2">
        <v>24.24</v>
      </c>
      <c r="I217" s="2">
        <v>33.590000000000003</v>
      </c>
      <c r="J217" s="2">
        <v>1.35</v>
      </c>
      <c r="K217" s="2">
        <v>0.161</v>
      </c>
      <c r="L217" s="97">
        <f t="shared" si="2"/>
        <v>130.98424</v>
      </c>
    </row>
    <row r="218" spans="1:12" x14ac:dyDescent="0.3">
      <c r="A218" s="95">
        <v>45064</v>
      </c>
      <c r="B218" s="96">
        <v>0.5006828703703704</v>
      </c>
      <c r="C218" s="2">
        <v>120.81</v>
      </c>
      <c r="D218" s="2">
        <v>4.5599999999999996</v>
      </c>
      <c r="E218" s="2">
        <v>3.28</v>
      </c>
      <c r="F218" s="119">
        <v>-1.02</v>
      </c>
      <c r="G218" s="2">
        <v>1044.79</v>
      </c>
      <c r="H218" s="2">
        <v>24.24</v>
      </c>
      <c r="I218" s="2">
        <v>33.6</v>
      </c>
      <c r="J218" s="2">
        <v>1.35</v>
      </c>
      <c r="K218" s="2">
        <v>0.161</v>
      </c>
      <c r="L218" s="97">
        <f t="shared" si="2"/>
        <v>130.98424</v>
      </c>
    </row>
    <row r="219" spans="1:12" x14ac:dyDescent="0.3">
      <c r="A219" s="95">
        <v>45064</v>
      </c>
      <c r="B219" s="96">
        <v>0.50137731481481485</v>
      </c>
      <c r="C219" s="2">
        <v>120.55</v>
      </c>
      <c r="D219" s="2">
        <v>4.5599999999999996</v>
      </c>
      <c r="E219" s="2">
        <v>3.28</v>
      </c>
      <c r="F219" s="119">
        <v>-1.06</v>
      </c>
      <c r="G219" s="2">
        <v>1044.94</v>
      </c>
      <c r="H219" s="2">
        <v>24.24</v>
      </c>
      <c r="I219" s="2">
        <v>33.58</v>
      </c>
      <c r="J219" s="2">
        <v>1.35</v>
      </c>
      <c r="K219" s="2">
        <v>0.161</v>
      </c>
      <c r="L219" s="97">
        <f t="shared" si="2"/>
        <v>130.98424</v>
      </c>
    </row>
    <row r="220" spans="1:12" x14ac:dyDescent="0.3">
      <c r="A220" s="95">
        <v>45064</v>
      </c>
      <c r="B220" s="96">
        <v>0.50207175925925929</v>
      </c>
      <c r="C220" s="2">
        <v>120.97</v>
      </c>
      <c r="D220" s="2">
        <v>4.57</v>
      </c>
      <c r="E220" s="2">
        <v>3.28</v>
      </c>
      <c r="F220" s="119">
        <v>-1.1000000000000001</v>
      </c>
      <c r="G220" s="2">
        <v>1044.8800000000001</v>
      </c>
      <c r="H220" s="2">
        <v>24.24</v>
      </c>
      <c r="I220" s="2">
        <v>33.57</v>
      </c>
      <c r="J220" s="2">
        <v>1.35</v>
      </c>
      <c r="K220" s="2">
        <v>0.161</v>
      </c>
      <c r="L220" s="97">
        <f t="shared" si="2"/>
        <v>130.98424</v>
      </c>
    </row>
    <row r="221" spans="1:12" x14ac:dyDescent="0.3">
      <c r="A221" s="95">
        <v>45064</v>
      </c>
      <c r="B221" s="96">
        <v>0.50276620370370373</v>
      </c>
      <c r="C221" s="2">
        <v>121.21</v>
      </c>
      <c r="D221" s="2">
        <v>4.5599999999999996</v>
      </c>
      <c r="E221" s="2">
        <v>3.28</v>
      </c>
      <c r="F221" s="119">
        <v>-1.0900000000000001</v>
      </c>
      <c r="G221" s="2">
        <v>1044.82</v>
      </c>
      <c r="H221" s="2">
        <v>24.24</v>
      </c>
      <c r="I221" s="2">
        <v>33.549999999999997</v>
      </c>
      <c r="J221" s="2">
        <v>1.35</v>
      </c>
      <c r="K221" s="2">
        <v>0.16200000000000001</v>
      </c>
      <c r="L221" s="97">
        <f t="shared" si="2"/>
        <v>131.79784000000001</v>
      </c>
    </row>
    <row r="222" spans="1:12" x14ac:dyDescent="0.3">
      <c r="A222" s="95">
        <v>45064</v>
      </c>
      <c r="B222" s="96">
        <v>0.50346064814814817</v>
      </c>
      <c r="C222" s="2">
        <v>121.2</v>
      </c>
      <c r="D222" s="2">
        <v>4.5599999999999996</v>
      </c>
      <c r="E222" s="2">
        <v>3.28</v>
      </c>
      <c r="F222" s="119">
        <v>-1.07</v>
      </c>
      <c r="G222" s="2">
        <v>1044.82</v>
      </c>
      <c r="H222" s="2">
        <v>24.24</v>
      </c>
      <c r="I222" s="2">
        <v>33.58</v>
      </c>
      <c r="J222" s="2">
        <v>1.35</v>
      </c>
      <c r="K222" s="2">
        <v>0.16200000000000001</v>
      </c>
      <c r="L222" s="97">
        <f t="shared" si="2"/>
        <v>131.79784000000001</v>
      </c>
    </row>
    <row r="223" spans="1:12" x14ac:dyDescent="0.3">
      <c r="A223" s="95">
        <v>45064</v>
      </c>
      <c r="B223" s="96">
        <v>0.50415509259259261</v>
      </c>
      <c r="C223" s="2">
        <v>121.49</v>
      </c>
      <c r="D223" s="2">
        <v>4.5599999999999996</v>
      </c>
      <c r="E223" s="2">
        <v>3.28</v>
      </c>
      <c r="F223" s="119">
        <v>-1.08</v>
      </c>
      <c r="G223" s="2">
        <v>1044.76</v>
      </c>
      <c r="H223" s="2">
        <v>24.24</v>
      </c>
      <c r="I223" s="2">
        <v>33.590000000000003</v>
      </c>
      <c r="J223" s="2">
        <v>1.35</v>
      </c>
      <c r="K223" s="2">
        <v>0.16200000000000001</v>
      </c>
      <c r="L223" s="97">
        <f t="shared" si="2"/>
        <v>131.79784000000001</v>
      </c>
    </row>
    <row r="224" spans="1:12" x14ac:dyDescent="0.3">
      <c r="A224" s="95">
        <v>45064</v>
      </c>
      <c r="B224" s="96">
        <v>0.50484953703703705</v>
      </c>
      <c r="C224" s="2">
        <v>121.55</v>
      </c>
      <c r="D224" s="2">
        <v>4.5599999999999996</v>
      </c>
      <c r="E224" s="2">
        <v>3.28</v>
      </c>
      <c r="F224" s="119">
        <v>-1.06</v>
      </c>
      <c r="G224" s="2">
        <v>1044.78</v>
      </c>
      <c r="H224" s="2">
        <v>24.24</v>
      </c>
      <c r="I224" s="2">
        <v>33.6</v>
      </c>
      <c r="J224" s="2">
        <v>1.35</v>
      </c>
      <c r="K224" s="2">
        <v>0.16200000000000001</v>
      </c>
      <c r="L224" s="97">
        <f t="shared" si="2"/>
        <v>131.79784000000001</v>
      </c>
    </row>
    <row r="225" spans="1:12" x14ac:dyDescent="0.3">
      <c r="A225" s="95">
        <v>45064</v>
      </c>
      <c r="B225" s="96">
        <v>0.5055439814814815</v>
      </c>
      <c r="C225" s="2">
        <v>121.69</v>
      </c>
      <c r="D225" s="2">
        <v>4.5599999999999996</v>
      </c>
      <c r="E225" s="2">
        <v>3.28</v>
      </c>
      <c r="F225" s="119">
        <v>-1.08</v>
      </c>
      <c r="G225" s="2">
        <v>1044.75</v>
      </c>
      <c r="H225" s="2">
        <v>24.24</v>
      </c>
      <c r="I225" s="2">
        <v>33.590000000000003</v>
      </c>
      <c r="J225" s="2">
        <v>1.35</v>
      </c>
      <c r="K225" s="2">
        <v>0.16200000000000001</v>
      </c>
      <c r="L225" s="97">
        <f t="shared" si="2"/>
        <v>131.79784000000001</v>
      </c>
    </row>
    <row r="226" spans="1:12" x14ac:dyDescent="0.3">
      <c r="A226" s="95">
        <v>45064</v>
      </c>
      <c r="B226" s="96">
        <v>0.50623842592592594</v>
      </c>
      <c r="C226" s="2">
        <v>121.75</v>
      </c>
      <c r="D226" s="2">
        <v>4.5599999999999996</v>
      </c>
      <c r="E226" s="2">
        <v>3.28</v>
      </c>
      <c r="F226" s="119">
        <v>-1.07</v>
      </c>
      <c r="G226" s="2">
        <v>1044.93</v>
      </c>
      <c r="H226" s="2">
        <v>24.24</v>
      </c>
      <c r="I226" s="2">
        <v>33.6</v>
      </c>
      <c r="J226" s="2">
        <v>1.35</v>
      </c>
      <c r="K226" s="2">
        <v>0.16200000000000001</v>
      </c>
      <c r="L226" s="97">
        <f t="shared" si="2"/>
        <v>131.79784000000001</v>
      </c>
    </row>
    <row r="227" spans="1:12" x14ac:dyDescent="0.3">
      <c r="A227" s="95">
        <v>45064</v>
      </c>
      <c r="B227" s="96">
        <v>0.50693287037037038</v>
      </c>
      <c r="C227" s="2">
        <v>121.81</v>
      </c>
      <c r="D227" s="2">
        <v>4.57</v>
      </c>
      <c r="E227" s="2">
        <v>3.28</v>
      </c>
      <c r="F227" s="119">
        <v>-1.05</v>
      </c>
      <c r="G227" s="2">
        <v>1044.8399999999999</v>
      </c>
      <c r="H227" s="2">
        <v>24.24</v>
      </c>
      <c r="I227" s="2">
        <v>33.61</v>
      </c>
      <c r="J227" s="2">
        <v>1.35</v>
      </c>
      <c r="K227" s="2">
        <v>0.16200000000000001</v>
      </c>
      <c r="L227" s="97">
        <f t="shared" si="2"/>
        <v>131.79784000000001</v>
      </c>
    </row>
    <row r="228" spans="1:12" x14ac:dyDescent="0.3">
      <c r="A228" s="95">
        <v>45064</v>
      </c>
      <c r="B228" s="96">
        <v>0.50762731481481482</v>
      </c>
      <c r="C228" s="2">
        <v>122.19</v>
      </c>
      <c r="D228" s="2">
        <v>4.5599999999999996</v>
      </c>
      <c r="E228" s="2">
        <v>3.28</v>
      </c>
      <c r="F228" s="119">
        <v>-1.05</v>
      </c>
      <c r="G228" s="2">
        <v>1044.83</v>
      </c>
      <c r="H228" s="2">
        <v>24.23</v>
      </c>
      <c r="I228" s="2">
        <v>33.61</v>
      </c>
      <c r="J228" s="2">
        <v>1.35</v>
      </c>
      <c r="K228" s="2">
        <v>0.16300000000000001</v>
      </c>
      <c r="L228" s="97">
        <f t="shared" si="2"/>
        <v>132.61143999999999</v>
      </c>
    </row>
    <row r="229" spans="1:12" x14ac:dyDescent="0.3">
      <c r="A229" s="95">
        <v>45064</v>
      </c>
      <c r="B229" s="96">
        <v>0.50832175925925926</v>
      </c>
      <c r="C229" s="2">
        <v>122.45</v>
      </c>
      <c r="D229" s="2">
        <v>4.5599999999999996</v>
      </c>
      <c r="E229" s="2">
        <v>3.28</v>
      </c>
      <c r="F229" s="119">
        <v>-1.06</v>
      </c>
      <c r="G229" s="2">
        <v>1044.8399999999999</v>
      </c>
      <c r="H229" s="2">
        <v>24.24</v>
      </c>
      <c r="I229" s="2">
        <v>33.68</v>
      </c>
      <c r="J229" s="2">
        <v>1.35</v>
      </c>
      <c r="K229" s="2">
        <v>0.16300000000000001</v>
      </c>
      <c r="L229" s="97">
        <f t="shared" si="2"/>
        <v>132.61143999999999</v>
      </c>
    </row>
    <row r="230" spans="1:12" x14ac:dyDescent="0.3">
      <c r="A230" s="95">
        <v>45064</v>
      </c>
      <c r="B230" s="96">
        <v>0.50901620370370371</v>
      </c>
      <c r="C230" s="2">
        <v>122.46</v>
      </c>
      <c r="D230" s="2">
        <v>4.5599999999999996</v>
      </c>
      <c r="E230" s="2">
        <v>3.28</v>
      </c>
      <c r="F230" s="119">
        <v>-1.08</v>
      </c>
      <c r="G230" s="2">
        <v>1044.82</v>
      </c>
      <c r="H230" s="2">
        <v>24.24</v>
      </c>
      <c r="I230" s="2">
        <v>33.72</v>
      </c>
      <c r="J230" s="2">
        <v>1.35</v>
      </c>
      <c r="K230" s="2">
        <v>0.16300000000000001</v>
      </c>
      <c r="L230" s="97">
        <f t="shared" si="2"/>
        <v>132.61143999999999</v>
      </c>
    </row>
    <row r="231" spans="1:12" x14ac:dyDescent="0.3">
      <c r="A231" s="95">
        <v>45064</v>
      </c>
      <c r="B231" s="96">
        <v>0.50971064814814815</v>
      </c>
      <c r="C231" s="2">
        <v>122.61</v>
      </c>
      <c r="D231" s="2">
        <v>4.5599999999999996</v>
      </c>
      <c r="E231" s="2">
        <v>3.28</v>
      </c>
      <c r="F231" s="119">
        <v>-1.06</v>
      </c>
      <c r="G231" s="2">
        <v>1044.8</v>
      </c>
      <c r="H231" s="2">
        <v>24.24</v>
      </c>
      <c r="I231" s="2">
        <v>33.770000000000003</v>
      </c>
      <c r="J231" s="2">
        <v>1.35</v>
      </c>
      <c r="K231" s="2">
        <v>0.16300000000000001</v>
      </c>
      <c r="L231" s="97">
        <f t="shared" si="2"/>
        <v>132.61143999999999</v>
      </c>
    </row>
    <row r="232" spans="1:12" x14ac:dyDescent="0.3">
      <c r="A232" s="95">
        <v>45064</v>
      </c>
      <c r="B232" s="96">
        <v>0.51040509259259259</v>
      </c>
      <c r="C232" s="2">
        <v>122.8</v>
      </c>
      <c r="D232" s="2">
        <v>4.5599999999999996</v>
      </c>
      <c r="E232" s="2">
        <v>3.28</v>
      </c>
      <c r="F232" s="119">
        <v>-1.04</v>
      </c>
      <c r="G232" s="2">
        <v>1044.9000000000001</v>
      </c>
      <c r="H232" s="2">
        <v>24.22</v>
      </c>
      <c r="I232" s="2">
        <v>33.869999999999997</v>
      </c>
      <c r="J232" s="2">
        <v>1.35</v>
      </c>
      <c r="K232" s="2">
        <v>0.16300000000000001</v>
      </c>
      <c r="L232" s="97">
        <f t="shared" si="2"/>
        <v>132.61143999999999</v>
      </c>
    </row>
    <row r="233" spans="1:12" x14ac:dyDescent="0.3">
      <c r="A233" s="95">
        <v>45064</v>
      </c>
      <c r="B233" s="96">
        <v>0.51109953703703703</v>
      </c>
      <c r="C233" s="2">
        <v>122.94</v>
      </c>
      <c r="D233" s="2">
        <v>4.5599999999999996</v>
      </c>
      <c r="E233" s="2">
        <v>3.28</v>
      </c>
      <c r="F233" s="119">
        <v>-1.03</v>
      </c>
      <c r="G233" s="2">
        <v>1044.8399999999999</v>
      </c>
      <c r="H233" s="2">
        <v>24.22</v>
      </c>
      <c r="I233" s="2">
        <v>33.880000000000003</v>
      </c>
      <c r="J233" s="2">
        <v>1.35</v>
      </c>
      <c r="K233" s="2">
        <v>0.16300000000000001</v>
      </c>
      <c r="L233" s="97">
        <f t="shared" si="2"/>
        <v>132.61143999999999</v>
      </c>
    </row>
    <row r="234" spans="1:12" x14ac:dyDescent="0.3">
      <c r="A234" s="95">
        <v>45064</v>
      </c>
      <c r="B234" s="96">
        <v>0.51179398148148147</v>
      </c>
      <c r="C234" s="2">
        <v>123</v>
      </c>
      <c r="D234" s="2">
        <v>4.57</v>
      </c>
      <c r="E234" s="2">
        <v>3.28</v>
      </c>
      <c r="F234" s="119">
        <v>-0.92</v>
      </c>
      <c r="G234" s="2">
        <v>1044.81</v>
      </c>
      <c r="H234" s="2">
        <v>24.24</v>
      </c>
      <c r="I234" s="2">
        <v>33.83</v>
      </c>
      <c r="J234" s="2">
        <v>1.35</v>
      </c>
      <c r="K234" s="2">
        <v>0.16400000000000001</v>
      </c>
      <c r="L234" s="97">
        <f t="shared" si="2"/>
        <v>133.42504</v>
      </c>
    </row>
    <row r="235" spans="1:12" x14ac:dyDescent="0.3">
      <c r="A235" s="95">
        <v>45064</v>
      </c>
      <c r="B235" s="96">
        <v>0.51248842592592592</v>
      </c>
      <c r="C235" s="2">
        <v>123.05</v>
      </c>
      <c r="D235" s="2">
        <v>4.5599999999999996</v>
      </c>
      <c r="E235" s="2">
        <v>3.28</v>
      </c>
      <c r="F235" s="119">
        <v>-0.76</v>
      </c>
      <c r="G235" s="2">
        <v>1044.83</v>
      </c>
      <c r="H235" s="2">
        <v>24.24</v>
      </c>
      <c r="I235" s="2">
        <v>33.79</v>
      </c>
      <c r="J235" s="2">
        <v>1.35</v>
      </c>
      <c r="K235" s="2">
        <v>0.16400000000000001</v>
      </c>
      <c r="L235" s="97">
        <f t="shared" si="2"/>
        <v>133.42504</v>
      </c>
    </row>
    <row r="236" spans="1:12" x14ac:dyDescent="0.3">
      <c r="A236" s="95">
        <v>45064</v>
      </c>
      <c r="B236" s="96">
        <v>0.51318287037037036</v>
      </c>
      <c r="C236" s="2">
        <v>123.27</v>
      </c>
      <c r="D236" s="2">
        <v>4.5599999999999996</v>
      </c>
      <c r="E236" s="2">
        <v>3.28</v>
      </c>
      <c r="F236" s="119">
        <v>-0.54</v>
      </c>
      <c r="G236" s="2">
        <v>1044.82</v>
      </c>
      <c r="H236" s="2">
        <v>24.24</v>
      </c>
      <c r="I236" s="2">
        <v>33.72</v>
      </c>
      <c r="J236" s="2">
        <v>1.35</v>
      </c>
      <c r="K236" s="2">
        <v>0.16400000000000001</v>
      </c>
      <c r="L236" s="97">
        <f t="shared" si="2"/>
        <v>133.42504</v>
      </c>
    </row>
    <row r="237" spans="1:12" x14ac:dyDescent="0.3">
      <c r="A237" s="95">
        <v>45064</v>
      </c>
      <c r="B237" s="96">
        <v>0.5138773148148148</v>
      </c>
      <c r="C237" s="2">
        <v>123.02</v>
      </c>
      <c r="D237" s="2">
        <v>4.5599999999999996</v>
      </c>
      <c r="E237" s="2">
        <v>3.28</v>
      </c>
      <c r="F237" s="119">
        <v>-0.4</v>
      </c>
      <c r="G237" s="2">
        <v>1044.8</v>
      </c>
      <c r="H237" s="2">
        <v>24.24</v>
      </c>
      <c r="I237" s="2">
        <v>33.65</v>
      </c>
      <c r="J237" s="2">
        <v>1.35</v>
      </c>
      <c r="K237" s="2">
        <v>0.16400000000000001</v>
      </c>
      <c r="L237" s="97">
        <f t="shared" si="2"/>
        <v>133.42504</v>
      </c>
    </row>
    <row r="238" spans="1:12" x14ac:dyDescent="0.3">
      <c r="A238" s="95">
        <v>45064</v>
      </c>
      <c r="B238" s="96">
        <v>0.51457175925925924</v>
      </c>
      <c r="C238" s="2">
        <v>122.66</v>
      </c>
      <c r="D238" s="2">
        <v>4.5599999999999996</v>
      </c>
      <c r="E238" s="2">
        <v>3.28</v>
      </c>
      <c r="F238" s="119">
        <v>-0.33</v>
      </c>
      <c r="G238" s="2">
        <v>1044.75</v>
      </c>
      <c r="H238" s="2">
        <v>24.24</v>
      </c>
      <c r="I238" s="2">
        <v>33.6</v>
      </c>
      <c r="J238" s="2">
        <v>1.35</v>
      </c>
      <c r="K238" s="2">
        <v>0.16300000000000001</v>
      </c>
      <c r="L238" s="97">
        <f t="shared" si="2"/>
        <v>132.61143999999999</v>
      </c>
    </row>
    <row r="239" spans="1:12" x14ac:dyDescent="0.3">
      <c r="A239" s="95">
        <v>45064</v>
      </c>
      <c r="B239" s="96">
        <v>0.51526620370370368</v>
      </c>
      <c r="C239" s="2">
        <v>122.53</v>
      </c>
      <c r="D239" s="2">
        <v>4.5599999999999996</v>
      </c>
      <c r="E239" s="2">
        <v>3.28</v>
      </c>
      <c r="F239" s="119">
        <v>-0.28000000000000003</v>
      </c>
      <c r="G239" s="2">
        <v>1044.99</v>
      </c>
      <c r="H239" s="2">
        <v>24.24</v>
      </c>
      <c r="I239" s="2">
        <v>33.58</v>
      </c>
      <c r="J239" s="2">
        <v>1.35</v>
      </c>
      <c r="K239" s="2">
        <v>0.16300000000000001</v>
      </c>
      <c r="L239" s="97">
        <f t="shared" si="2"/>
        <v>132.61143999999999</v>
      </c>
    </row>
    <row r="240" spans="1:12" x14ac:dyDescent="0.3">
      <c r="A240" s="95">
        <v>45064</v>
      </c>
      <c r="B240" s="96">
        <v>0.51596064814814813</v>
      </c>
      <c r="C240" s="2">
        <v>122.19</v>
      </c>
      <c r="D240" s="2">
        <v>4.57</v>
      </c>
      <c r="E240" s="2">
        <v>3.28</v>
      </c>
      <c r="F240" s="119">
        <v>-0.28000000000000003</v>
      </c>
      <c r="G240" s="2">
        <v>1044.8499999999999</v>
      </c>
      <c r="H240" s="2">
        <v>24.24</v>
      </c>
      <c r="I240" s="2">
        <v>33.28</v>
      </c>
      <c r="J240" s="2">
        <v>1.35</v>
      </c>
      <c r="K240" s="2">
        <v>0.16300000000000001</v>
      </c>
      <c r="L240" s="97">
        <f t="shared" si="2"/>
        <v>132.61143999999999</v>
      </c>
    </row>
    <row r="241" spans="1:12" x14ac:dyDescent="0.3">
      <c r="A241" s="95">
        <v>45064</v>
      </c>
      <c r="B241" s="96">
        <v>0.51665509259259257</v>
      </c>
      <c r="C241" s="2">
        <v>121.89</v>
      </c>
      <c r="D241" s="2">
        <v>4.5599999999999996</v>
      </c>
      <c r="E241" s="2">
        <v>3.28</v>
      </c>
      <c r="F241" s="119">
        <v>-0.25</v>
      </c>
      <c r="G241" s="2">
        <v>1044.83</v>
      </c>
      <c r="H241" s="2">
        <v>24.24</v>
      </c>
      <c r="I241" s="2">
        <v>32.479999999999997</v>
      </c>
      <c r="J241" s="2">
        <v>1.35</v>
      </c>
      <c r="K241" s="2">
        <v>0.16200000000000001</v>
      </c>
      <c r="L241" s="97">
        <f t="shared" si="2"/>
        <v>131.79784000000001</v>
      </c>
    </row>
    <row r="242" spans="1:12" x14ac:dyDescent="0.3">
      <c r="A242" s="95">
        <v>45064</v>
      </c>
      <c r="B242" s="96">
        <v>0.51734953703703701</v>
      </c>
      <c r="C242" s="2">
        <v>121.88</v>
      </c>
      <c r="D242" s="2">
        <v>4.5599999999999996</v>
      </c>
      <c r="E242" s="2">
        <v>3.28</v>
      </c>
      <c r="F242" s="119">
        <v>-0.32</v>
      </c>
      <c r="G242" s="2">
        <v>1044.83</v>
      </c>
      <c r="H242" s="2">
        <v>24.23</v>
      </c>
      <c r="I242" s="2">
        <v>31.92</v>
      </c>
      <c r="J242" s="2">
        <v>1.35</v>
      </c>
      <c r="K242" s="2">
        <v>0.16200000000000001</v>
      </c>
      <c r="L242" s="97">
        <f t="shared" si="2"/>
        <v>131.79784000000001</v>
      </c>
    </row>
    <row r="243" spans="1:12" x14ac:dyDescent="0.3">
      <c r="A243" s="95">
        <v>45064</v>
      </c>
      <c r="B243" s="96">
        <v>0.51804398148148145</v>
      </c>
      <c r="C243" s="2">
        <v>121.69</v>
      </c>
      <c r="D243" s="2">
        <v>4.5599999999999996</v>
      </c>
      <c r="E243" s="2">
        <v>3.28</v>
      </c>
      <c r="F243" s="119">
        <v>-0.3</v>
      </c>
      <c r="G243" s="2">
        <v>1044.81</v>
      </c>
      <c r="H243" s="2">
        <v>24.23</v>
      </c>
      <c r="I243" s="2">
        <v>31.52</v>
      </c>
      <c r="J243" s="2">
        <v>1.35</v>
      </c>
      <c r="K243" s="2">
        <v>0.16200000000000001</v>
      </c>
      <c r="L243" s="97">
        <f t="shared" si="2"/>
        <v>131.79784000000001</v>
      </c>
    </row>
    <row r="244" spans="1:12" x14ac:dyDescent="0.3">
      <c r="A244" s="95">
        <v>45064</v>
      </c>
      <c r="B244" s="96">
        <v>0.51873842592592589</v>
      </c>
      <c r="C244" s="2">
        <v>121.55</v>
      </c>
      <c r="D244" s="2">
        <v>4.5599999999999996</v>
      </c>
      <c r="E244" s="2">
        <v>3.28</v>
      </c>
      <c r="F244" s="119">
        <v>-0.32</v>
      </c>
      <c r="G244" s="2">
        <v>1044.8</v>
      </c>
      <c r="H244" s="2">
        <v>24.24</v>
      </c>
      <c r="I244" s="2">
        <v>31.26</v>
      </c>
      <c r="J244" s="2">
        <v>1.35</v>
      </c>
      <c r="K244" s="2">
        <v>0.16200000000000001</v>
      </c>
      <c r="L244" s="97">
        <f t="shared" si="2"/>
        <v>131.79784000000001</v>
      </c>
    </row>
    <row r="245" spans="1:12" x14ac:dyDescent="0.3">
      <c r="A245" s="95">
        <v>45064</v>
      </c>
      <c r="B245" s="96">
        <v>0.51943287037037034</v>
      </c>
      <c r="C245" s="2">
        <v>121.57</v>
      </c>
      <c r="D245" s="2">
        <v>4.5599999999999996</v>
      </c>
      <c r="E245" s="2">
        <v>3.28</v>
      </c>
      <c r="F245" s="119">
        <v>-0.38</v>
      </c>
      <c r="G245" s="2">
        <v>1044.82</v>
      </c>
      <c r="H245" s="2">
        <v>24.24</v>
      </c>
      <c r="I245" s="2">
        <v>30.83</v>
      </c>
      <c r="J245" s="2">
        <v>1.35</v>
      </c>
      <c r="K245" s="2">
        <v>0.16200000000000001</v>
      </c>
      <c r="L245" s="97">
        <f t="shared" si="2"/>
        <v>131.79784000000001</v>
      </c>
    </row>
    <row r="246" spans="1:12" x14ac:dyDescent="0.3">
      <c r="A246" s="95">
        <v>45064</v>
      </c>
      <c r="B246" s="96">
        <v>0.52012731481481478</v>
      </c>
      <c r="C246" s="2">
        <v>121.32</v>
      </c>
      <c r="D246" s="2">
        <v>4.5599999999999996</v>
      </c>
      <c r="E246" s="2">
        <v>3.28</v>
      </c>
      <c r="F246" s="119">
        <v>-0.38</v>
      </c>
      <c r="G246" s="2">
        <v>1044.8800000000001</v>
      </c>
      <c r="H246" s="2">
        <v>24.27</v>
      </c>
      <c r="I246" s="2">
        <v>30.44</v>
      </c>
      <c r="J246" s="2">
        <v>1.35</v>
      </c>
      <c r="K246" s="2">
        <v>0.16200000000000001</v>
      </c>
      <c r="L246" s="97">
        <f t="shared" si="2"/>
        <v>131.79784000000001</v>
      </c>
    </row>
    <row r="247" spans="1:12" x14ac:dyDescent="0.3">
      <c r="A247" s="95">
        <v>45064</v>
      </c>
      <c r="B247" s="96">
        <v>0.52082175925925933</v>
      </c>
      <c r="C247" s="2">
        <v>121.09</v>
      </c>
      <c r="D247" s="2">
        <v>4.57</v>
      </c>
      <c r="E247" s="2">
        <v>3.28</v>
      </c>
      <c r="F247" s="119">
        <v>-0.41</v>
      </c>
      <c r="G247" s="2">
        <v>1044.8499999999999</v>
      </c>
      <c r="H247" s="2">
        <v>24.28</v>
      </c>
      <c r="I247" s="2">
        <v>29.96</v>
      </c>
      <c r="J247" s="2">
        <v>1.35</v>
      </c>
      <c r="K247" s="2">
        <v>0.16200000000000001</v>
      </c>
      <c r="L247" s="97">
        <f t="shared" si="2"/>
        <v>131.79784000000001</v>
      </c>
    </row>
    <row r="248" spans="1:12" x14ac:dyDescent="0.3">
      <c r="A248" s="95">
        <v>45064</v>
      </c>
      <c r="B248" s="96">
        <v>0.52151620370370366</v>
      </c>
      <c r="C248" s="2">
        <v>120.84</v>
      </c>
      <c r="D248" s="2">
        <v>4.5599999999999996</v>
      </c>
      <c r="E248" s="2">
        <v>3.28</v>
      </c>
      <c r="F248" s="119">
        <v>-0.41</v>
      </c>
      <c r="G248" s="2">
        <v>1044.8399999999999</v>
      </c>
      <c r="H248" s="2">
        <v>24.24</v>
      </c>
      <c r="I248" s="2">
        <v>29.54</v>
      </c>
      <c r="J248" s="2">
        <v>1.35</v>
      </c>
      <c r="K248" s="2">
        <v>0.161</v>
      </c>
      <c r="L248" s="97">
        <f t="shared" si="2"/>
        <v>130.98424</v>
      </c>
    </row>
    <row r="249" spans="1:12" x14ac:dyDescent="0.3">
      <c r="A249" s="95">
        <v>45064</v>
      </c>
      <c r="B249" s="96">
        <v>0.52221064814814822</v>
      </c>
      <c r="C249" s="2">
        <v>120.84</v>
      </c>
      <c r="D249" s="2">
        <v>4.5599999999999996</v>
      </c>
      <c r="E249" s="2">
        <v>3.28</v>
      </c>
      <c r="F249" s="119">
        <v>-0.46</v>
      </c>
      <c r="G249" s="2">
        <v>1044.8</v>
      </c>
      <c r="H249" s="2">
        <v>24.23</v>
      </c>
      <c r="I249" s="2">
        <v>29.25</v>
      </c>
      <c r="J249" s="2">
        <v>1.35</v>
      </c>
      <c r="K249" s="2">
        <v>0.161</v>
      </c>
      <c r="L249" s="97">
        <f t="shared" si="2"/>
        <v>130.98424</v>
      </c>
    </row>
    <row r="250" spans="1:12" x14ac:dyDescent="0.3">
      <c r="A250" s="95">
        <v>45064</v>
      </c>
      <c r="B250" s="96">
        <v>0.52290509259259255</v>
      </c>
      <c r="C250" s="2">
        <v>120.64</v>
      </c>
      <c r="D250" s="2">
        <v>4.5599999999999996</v>
      </c>
      <c r="E250" s="2">
        <v>3.28</v>
      </c>
      <c r="F250" s="119">
        <v>-0.44</v>
      </c>
      <c r="G250" s="2">
        <v>1044.75</v>
      </c>
      <c r="H250" s="2">
        <v>24.23</v>
      </c>
      <c r="I250" s="2">
        <v>29.04</v>
      </c>
      <c r="J250" s="2">
        <v>1.35</v>
      </c>
      <c r="K250" s="2">
        <v>0.161</v>
      </c>
      <c r="L250" s="97">
        <f t="shared" si="2"/>
        <v>130.98424</v>
      </c>
    </row>
    <row r="251" spans="1:12" x14ac:dyDescent="0.3">
      <c r="A251" s="95">
        <v>45064</v>
      </c>
      <c r="B251" s="96">
        <v>0.5235995370370371</v>
      </c>
      <c r="C251" s="2">
        <v>120.37</v>
      </c>
      <c r="D251" s="2">
        <v>4.5599999999999996</v>
      </c>
      <c r="E251" s="2">
        <v>3.28</v>
      </c>
      <c r="F251" s="119">
        <v>-0.45</v>
      </c>
      <c r="G251" s="2">
        <v>1044.6500000000001</v>
      </c>
      <c r="H251" s="2">
        <v>24.23</v>
      </c>
      <c r="I251" s="2">
        <v>28.8</v>
      </c>
      <c r="J251" s="2">
        <v>1.35</v>
      </c>
      <c r="K251" s="2">
        <v>0.161</v>
      </c>
      <c r="L251" s="97">
        <f t="shared" si="2"/>
        <v>130.98424</v>
      </c>
    </row>
    <row r="252" spans="1:12" x14ac:dyDescent="0.3">
      <c r="A252" s="95">
        <v>45064</v>
      </c>
      <c r="B252" s="96">
        <v>0.52429398148148143</v>
      </c>
      <c r="C252" s="2">
        <v>120.24</v>
      </c>
      <c r="D252" s="2">
        <v>4.5599999999999996</v>
      </c>
      <c r="E252" s="2">
        <v>3.28</v>
      </c>
      <c r="F252" s="119">
        <v>-0.48</v>
      </c>
      <c r="G252" s="2">
        <v>1045.21</v>
      </c>
      <c r="H252" s="2">
        <v>24.23</v>
      </c>
      <c r="I252" s="2">
        <v>28.45</v>
      </c>
      <c r="J252" s="2">
        <v>1.35</v>
      </c>
      <c r="K252" s="2">
        <v>0.161</v>
      </c>
      <c r="L252" s="97">
        <f t="shared" si="2"/>
        <v>130.98424</v>
      </c>
    </row>
    <row r="253" spans="1:12" x14ac:dyDescent="0.3">
      <c r="A253" s="95">
        <v>45064</v>
      </c>
      <c r="B253" s="96">
        <v>0.52498842592592598</v>
      </c>
      <c r="C253" s="2">
        <v>120.25</v>
      </c>
      <c r="D253" s="2">
        <v>4.5599999999999996</v>
      </c>
      <c r="E253" s="2">
        <v>3.28</v>
      </c>
      <c r="F253" s="119">
        <v>-0.52</v>
      </c>
      <c r="G253" s="2">
        <v>1044.8900000000001</v>
      </c>
      <c r="H253" s="2">
        <v>24.23</v>
      </c>
      <c r="I253" s="2">
        <v>28.08</v>
      </c>
      <c r="J253" s="2">
        <v>1.35</v>
      </c>
      <c r="K253" s="2">
        <v>0.161</v>
      </c>
      <c r="L253" s="97">
        <f t="shared" si="2"/>
        <v>130.98424</v>
      </c>
    </row>
    <row r="254" spans="1:12" x14ac:dyDescent="0.3">
      <c r="A254" s="95">
        <v>45064</v>
      </c>
      <c r="B254" s="96">
        <v>0.52568287037037031</v>
      </c>
      <c r="C254" s="2">
        <v>119.97</v>
      </c>
      <c r="D254" s="2">
        <v>4.57</v>
      </c>
      <c r="E254" s="2">
        <v>3.28</v>
      </c>
      <c r="F254" s="119">
        <v>-0.49</v>
      </c>
      <c r="G254" s="2">
        <v>1044.8599999999999</v>
      </c>
      <c r="H254" s="2">
        <v>24.23</v>
      </c>
      <c r="I254" s="2">
        <v>27.88</v>
      </c>
      <c r="J254" s="2">
        <v>1.35</v>
      </c>
      <c r="K254" s="2">
        <v>0.16</v>
      </c>
      <c r="L254" s="97">
        <f t="shared" si="2"/>
        <v>130.17063999999999</v>
      </c>
    </row>
    <row r="255" spans="1:12" x14ac:dyDescent="0.3">
      <c r="A255" s="95">
        <v>45064</v>
      </c>
      <c r="B255" s="96">
        <v>0.52637731481481487</v>
      </c>
      <c r="C255" s="2">
        <v>120.02</v>
      </c>
      <c r="D255" s="2">
        <v>4.5599999999999996</v>
      </c>
      <c r="E255" s="2">
        <v>3.28</v>
      </c>
      <c r="F255" s="119">
        <v>-0.51</v>
      </c>
      <c r="G255" s="2">
        <v>1044.8800000000001</v>
      </c>
      <c r="H255" s="2">
        <v>24.23</v>
      </c>
      <c r="I255" s="2">
        <v>27.78</v>
      </c>
      <c r="J255" s="2">
        <v>1.35</v>
      </c>
      <c r="K255" s="2">
        <v>0.16</v>
      </c>
      <c r="L255" s="97">
        <f t="shared" si="2"/>
        <v>130.17063999999999</v>
      </c>
    </row>
    <row r="256" spans="1:12" x14ac:dyDescent="0.3">
      <c r="A256" s="95">
        <v>45064</v>
      </c>
      <c r="B256" s="96">
        <v>0.5270717592592592</v>
      </c>
      <c r="C256" s="2">
        <v>119.65</v>
      </c>
      <c r="D256" s="2">
        <v>4.5599999999999996</v>
      </c>
      <c r="E256" s="2">
        <v>3.28</v>
      </c>
      <c r="F256" s="119">
        <v>-0.52</v>
      </c>
      <c r="G256" s="2">
        <v>1044.8800000000001</v>
      </c>
      <c r="H256" s="2">
        <v>24.23</v>
      </c>
      <c r="I256" s="2">
        <v>27.72</v>
      </c>
      <c r="J256" s="2">
        <v>1.35</v>
      </c>
      <c r="K256" s="2">
        <v>0.16</v>
      </c>
      <c r="L256" s="97">
        <f t="shared" si="2"/>
        <v>130.17063999999999</v>
      </c>
    </row>
    <row r="257" spans="1:12" x14ac:dyDescent="0.3">
      <c r="A257" s="95">
        <v>45064</v>
      </c>
      <c r="B257" s="96">
        <v>0.52776620370370375</v>
      </c>
      <c r="C257" s="2">
        <v>119.67</v>
      </c>
      <c r="D257" s="2">
        <v>4.5599999999999996</v>
      </c>
      <c r="E257" s="2">
        <v>3.28</v>
      </c>
      <c r="F257" s="119">
        <v>-0.54</v>
      </c>
      <c r="G257" s="2">
        <v>1044.8499999999999</v>
      </c>
      <c r="H257" s="2">
        <v>24.23</v>
      </c>
      <c r="I257" s="2">
        <v>27.68</v>
      </c>
      <c r="J257" s="2">
        <v>1.35</v>
      </c>
      <c r="K257" s="2">
        <v>0.16</v>
      </c>
      <c r="L257" s="97">
        <f t="shared" si="2"/>
        <v>130.17063999999999</v>
      </c>
    </row>
    <row r="258" spans="1:12" x14ac:dyDescent="0.3">
      <c r="A258" s="95">
        <v>45064</v>
      </c>
      <c r="B258" s="96">
        <v>0.52846064814814808</v>
      </c>
      <c r="C258" s="2">
        <v>119.36</v>
      </c>
      <c r="D258" s="2">
        <v>4.5599999999999996</v>
      </c>
      <c r="E258" s="2">
        <v>3.28</v>
      </c>
      <c r="F258" s="119">
        <v>-0.55000000000000004</v>
      </c>
      <c r="G258" s="2">
        <v>1044.81</v>
      </c>
      <c r="H258" s="2">
        <v>24.22</v>
      </c>
      <c r="I258" s="2">
        <v>27.65</v>
      </c>
      <c r="J258" s="2">
        <v>1.35</v>
      </c>
      <c r="K258" s="2">
        <v>0.16</v>
      </c>
      <c r="L258" s="97">
        <f t="shared" si="2"/>
        <v>130.17063999999999</v>
      </c>
    </row>
    <row r="259" spans="1:12" x14ac:dyDescent="0.3">
      <c r="A259" s="95">
        <v>45064</v>
      </c>
      <c r="B259" s="96">
        <v>0.52915509259259264</v>
      </c>
      <c r="C259" s="2">
        <v>119.24</v>
      </c>
      <c r="D259" s="2">
        <v>4.5599999999999996</v>
      </c>
      <c r="E259" s="2">
        <v>3.28</v>
      </c>
      <c r="F259" s="119">
        <v>-0.56999999999999995</v>
      </c>
      <c r="G259" s="2">
        <v>1044.98</v>
      </c>
      <c r="H259" s="2">
        <v>24.23</v>
      </c>
      <c r="I259" s="2">
        <v>27.52</v>
      </c>
      <c r="J259" s="2">
        <v>1.35</v>
      </c>
      <c r="K259" s="2">
        <v>0.16</v>
      </c>
      <c r="L259" s="97">
        <f t="shared" si="2"/>
        <v>130.17063999999999</v>
      </c>
    </row>
    <row r="260" spans="1:12" x14ac:dyDescent="0.3">
      <c r="A260" s="95">
        <v>45064</v>
      </c>
      <c r="B260" s="96">
        <v>0.52984953703703697</v>
      </c>
      <c r="C260" s="2">
        <v>119.15</v>
      </c>
      <c r="D260" s="2">
        <v>4.5599999999999996</v>
      </c>
      <c r="E260" s="2">
        <v>3.28</v>
      </c>
      <c r="F260" s="119">
        <v>-0.54</v>
      </c>
      <c r="G260" s="2">
        <v>1044.8800000000001</v>
      </c>
      <c r="H260" s="2">
        <v>24.23</v>
      </c>
      <c r="I260" s="2">
        <v>27.26</v>
      </c>
      <c r="J260" s="2">
        <v>1.35</v>
      </c>
      <c r="K260" s="2">
        <v>0.159</v>
      </c>
      <c r="L260" s="97">
        <f t="shared" si="2"/>
        <v>129.35703999999998</v>
      </c>
    </row>
    <row r="261" spans="1:12" x14ac:dyDescent="0.3">
      <c r="A261" s="95">
        <v>45064</v>
      </c>
      <c r="B261" s="96">
        <v>0.53054398148148152</v>
      </c>
      <c r="C261" s="2">
        <v>118.98</v>
      </c>
      <c r="D261" s="2">
        <v>4.5599999999999996</v>
      </c>
      <c r="E261" s="2">
        <v>3.28</v>
      </c>
      <c r="F261" s="119">
        <v>-0.52</v>
      </c>
      <c r="G261" s="2">
        <v>1044.8599999999999</v>
      </c>
      <c r="H261" s="2">
        <v>24.22</v>
      </c>
      <c r="I261" s="2">
        <v>27.1</v>
      </c>
      <c r="J261" s="2">
        <v>1.35</v>
      </c>
      <c r="K261" s="2">
        <v>0.159</v>
      </c>
      <c r="L261" s="97">
        <f t="shared" si="2"/>
        <v>129.35703999999998</v>
      </c>
    </row>
    <row r="262" spans="1:12" x14ac:dyDescent="0.3">
      <c r="A262" s="95">
        <v>45064</v>
      </c>
      <c r="B262" s="96">
        <v>0.53123842592592596</v>
      </c>
      <c r="C262" s="2">
        <v>118.95</v>
      </c>
      <c r="D262" s="2">
        <v>4.5599999999999996</v>
      </c>
      <c r="E262" s="2">
        <v>3.28</v>
      </c>
      <c r="F262" s="119">
        <v>-0.54</v>
      </c>
      <c r="G262" s="2">
        <v>1044.8800000000001</v>
      </c>
      <c r="H262" s="2">
        <v>24.19</v>
      </c>
      <c r="I262" s="2">
        <v>26.99</v>
      </c>
      <c r="J262" s="2">
        <v>1.35</v>
      </c>
      <c r="K262" s="2">
        <v>0.159</v>
      </c>
      <c r="L262" s="97">
        <f t="shared" si="2"/>
        <v>129.35703999999998</v>
      </c>
    </row>
    <row r="263" spans="1:12" x14ac:dyDescent="0.3">
      <c r="A263" s="95">
        <v>45064</v>
      </c>
      <c r="B263" s="96">
        <v>0.5319328703703704</v>
      </c>
      <c r="C263" s="2">
        <v>118.79</v>
      </c>
      <c r="D263" s="2">
        <v>4.5599999999999996</v>
      </c>
      <c r="E263" s="2">
        <v>3.28</v>
      </c>
      <c r="F263" s="119">
        <v>-0.54</v>
      </c>
      <c r="G263" s="2">
        <v>1044.8800000000001</v>
      </c>
      <c r="H263" s="2">
        <v>24.2</v>
      </c>
      <c r="I263" s="2">
        <v>26.92</v>
      </c>
      <c r="J263" s="2">
        <v>1.35</v>
      </c>
      <c r="K263" s="2">
        <v>0.159</v>
      </c>
      <c r="L263" s="97">
        <f t="shared" si="2"/>
        <v>129.35703999999998</v>
      </c>
    </row>
    <row r="264" spans="1:12" x14ac:dyDescent="0.3">
      <c r="A264" s="95">
        <v>45064</v>
      </c>
      <c r="B264" s="96">
        <v>0.53262731481481485</v>
      </c>
      <c r="C264" s="2">
        <v>118.71</v>
      </c>
      <c r="D264" s="2">
        <v>4.5599999999999996</v>
      </c>
      <c r="E264" s="2">
        <v>3.28</v>
      </c>
      <c r="F264" s="119">
        <v>-0.56000000000000005</v>
      </c>
      <c r="G264" s="2">
        <v>1044.8800000000001</v>
      </c>
      <c r="H264" s="2">
        <v>24.2</v>
      </c>
      <c r="I264" s="2">
        <v>26.84</v>
      </c>
      <c r="J264" s="2">
        <v>1.35</v>
      </c>
      <c r="K264" s="2">
        <v>0.159</v>
      </c>
      <c r="L264" s="97">
        <f t="shared" si="2"/>
        <v>129.35703999999998</v>
      </c>
    </row>
    <row r="265" spans="1:12" x14ac:dyDescent="0.3">
      <c r="A265" s="95">
        <v>45064</v>
      </c>
      <c r="B265" s="96">
        <v>0.53332175925925929</v>
      </c>
      <c r="C265" s="2">
        <v>118.48</v>
      </c>
      <c r="D265" s="2">
        <v>4.5599999999999996</v>
      </c>
      <c r="E265" s="2">
        <v>3.28</v>
      </c>
      <c r="F265" s="119">
        <v>-0.56999999999999995</v>
      </c>
      <c r="G265" s="2">
        <v>1044.83</v>
      </c>
      <c r="H265" s="2">
        <v>24.2</v>
      </c>
      <c r="I265" s="2">
        <v>26.69</v>
      </c>
      <c r="J265" s="2">
        <v>1.35</v>
      </c>
      <c r="K265" s="2">
        <v>0.159</v>
      </c>
      <c r="L265" s="97">
        <f t="shared" si="2"/>
        <v>129.35703999999998</v>
      </c>
    </row>
    <row r="266" spans="1:12" x14ac:dyDescent="0.3">
      <c r="A266" s="95">
        <v>45064</v>
      </c>
      <c r="B266" s="96">
        <v>0.53401620370370373</v>
      </c>
      <c r="C266" s="2">
        <v>118.2</v>
      </c>
      <c r="D266" s="2">
        <v>4.5599999999999996</v>
      </c>
      <c r="E266" s="2">
        <v>3.28</v>
      </c>
      <c r="F266" s="119">
        <v>-0.53</v>
      </c>
      <c r="G266" s="2">
        <v>1044.94</v>
      </c>
      <c r="H266" s="2">
        <v>24.2</v>
      </c>
      <c r="I266" s="2">
        <v>26.49</v>
      </c>
      <c r="J266" s="2">
        <v>1.35</v>
      </c>
      <c r="K266" s="2">
        <v>0.158</v>
      </c>
      <c r="L266" s="97">
        <f t="shared" si="2"/>
        <v>128.54343999999998</v>
      </c>
    </row>
    <row r="267" spans="1:12" x14ac:dyDescent="0.3">
      <c r="A267" s="95">
        <v>45064</v>
      </c>
      <c r="B267" s="96">
        <v>0.53471064814814817</v>
      </c>
      <c r="C267" s="2">
        <v>117.94</v>
      </c>
      <c r="D267" s="2">
        <v>4.5599999999999996</v>
      </c>
      <c r="E267" s="2">
        <v>3.28</v>
      </c>
      <c r="F267" s="119">
        <v>-0.54</v>
      </c>
      <c r="G267" s="2">
        <v>1044.8900000000001</v>
      </c>
      <c r="H267" s="2">
        <v>24.21</v>
      </c>
      <c r="I267" s="2">
        <v>26.15</v>
      </c>
      <c r="J267" s="2">
        <v>1.35</v>
      </c>
      <c r="K267" s="2">
        <v>0.158</v>
      </c>
      <c r="L267" s="97">
        <f t="shared" si="2"/>
        <v>128.54343999999998</v>
      </c>
    </row>
    <row r="268" spans="1:12" x14ac:dyDescent="0.3">
      <c r="A268" s="95">
        <v>45064</v>
      </c>
      <c r="B268" s="96">
        <v>0.53540509259259261</v>
      </c>
      <c r="C268" s="2">
        <v>117.77</v>
      </c>
      <c r="D268" s="2">
        <v>4.5599999999999996</v>
      </c>
      <c r="E268" s="2">
        <v>3.28</v>
      </c>
      <c r="F268" s="119">
        <v>-0.55000000000000004</v>
      </c>
      <c r="G268" s="2">
        <v>1044.8800000000001</v>
      </c>
      <c r="H268" s="2">
        <v>24.2</v>
      </c>
      <c r="I268" s="2">
        <v>25.82</v>
      </c>
      <c r="J268" s="2">
        <v>1.35</v>
      </c>
      <c r="K268" s="2">
        <v>0.158</v>
      </c>
      <c r="L268" s="97">
        <f t="shared" ref="L268:L315" si="3">175-((0.2151-K268)*813.6)</f>
        <v>128.54343999999998</v>
      </c>
    </row>
    <row r="269" spans="1:12" x14ac:dyDescent="0.3">
      <c r="A269" s="95">
        <v>45064</v>
      </c>
      <c r="B269" s="96">
        <v>0.53609953703703705</v>
      </c>
      <c r="C269" s="2">
        <v>117.64</v>
      </c>
      <c r="D269" s="2">
        <v>4.5599999999999996</v>
      </c>
      <c r="E269" s="2">
        <v>3.28</v>
      </c>
      <c r="F269" s="119">
        <v>-0.54</v>
      </c>
      <c r="G269" s="2">
        <v>1044.8699999999999</v>
      </c>
      <c r="H269" s="2">
        <v>24.22</v>
      </c>
      <c r="I269" s="2">
        <v>25.61</v>
      </c>
      <c r="J269" s="2">
        <v>1.35</v>
      </c>
      <c r="K269" s="2">
        <v>0.158</v>
      </c>
      <c r="L269" s="97">
        <f t="shared" si="3"/>
        <v>128.54343999999998</v>
      </c>
    </row>
    <row r="270" spans="1:12" x14ac:dyDescent="0.3">
      <c r="A270" s="95">
        <v>45064</v>
      </c>
      <c r="B270" s="96">
        <v>0.5367939814814815</v>
      </c>
      <c r="C270" s="2">
        <v>117.46</v>
      </c>
      <c r="D270" s="2">
        <v>4.5599999999999996</v>
      </c>
      <c r="E270" s="2">
        <v>3.28</v>
      </c>
      <c r="F270" s="119">
        <v>-0.51</v>
      </c>
      <c r="G270" s="2">
        <v>1044.8599999999999</v>
      </c>
      <c r="H270" s="2">
        <v>24.2</v>
      </c>
      <c r="I270" s="2">
        <v>25.51</v>
      </c>
      <c r="J270" s="2">
        <v>1.35</v>
      </c>
      <c r="K270" s="2">
        <v>0.158</v>
      </c>
      <c r="L270" s="97">
        <f t="shared" si="3"/>
        <v>128.54343999999998</v>
      </c>
    </row>
    <row r="271" spans="1:12" x14ac:dyDescent="0.3">
      <c r="A271" s="95">
        <v>45064</v>
      </c>
      <c r="B271" s="96">
        <v>0.53748842592592594</v>
      </c>
      <c r="C271" s="2">
        <v>117.39</v>
      </c>
      <c r="D271" s="2">
        <v>4.5599999999999996</v>
      </c>
      <c r="E271" s="2">
        <v>3.28</v>
      </c>
      <c r="F271" s="119">
        <v>-0.56000000000000005</v>
      </c>
      <c r="G271" s="2">
        <v>1044.8800000000001</v>
      </c>
      <c r="H271" s="2">
        <v>24.19</v>
      </c>
      <c r="I271" s="2">
        <v>25.46</v>
      </c>
      <c r="J271" s="2">
        <v>1.35</v>
      </c>
      <c r="K271" s="2">
        <v>0.158</v>
      </c>
      <c r="L271" s="97">
        <f t="shared" si="3"/>
        <v>128.54343999999998</v>
      </c>
    </row>
    <row r="272" spans="1:12" x14ac:dyDescent="0.3">
      <c r="A272" s="95">
        <v>45064</v>
      </c>
      <c r="B272" s="96">
        <v>0.53818287037037038</v>
      </c>
      <c r="C272" s="2">
        <v>117.14</v>
      </c>
      <c r="D272" s="2">
        <v>4.5599999999999996</v>
      </c>
      <c r="E272" s="2">
        <v>3.28</v>
      </c>
      <c r="F272" s="119">
        <v>-0.53</v>
      </c>
      <c r="G272" s="2">
        <v>1044.83</v>
      </c>
      <c r="H272" s="2">
        <v>24.21</v>
      </c>
      <c r="I272" s="2">
        <v>25.43</v>
      </c>
      <c r="J272" s="2">
        <v>1.35</v>
      </c>
      <c r="K272" s="2">
        <v>0.157</v>
      </c>
      <c r="L272" s="97">
        <f t="shared" si="3"/>
        <v>127.72984</v>
      </c>
    </row>
    <row r="273" spans="1:12" x14ac:dyDescent="0.3">
      <c r="A273" s="95">
        <v>45064</v>
      </c>
      <c r="B273" s="96">
        <v>0.53887731481481482</v>
      </c>
      <c r="C273" s="2">
        <v>116.92</v>
      </c>
      <c r="D273" s="2">
        <v>4.5599999999999996</v>
      </c>
      <c r="E273" s="2">
        <v>3.28</v>
      </c>
      <c r="F273" s="119">
        <v>-0.51</v>
      </c>
      <c r="G273" s="2">
        <v>1044.92</v>
      </c>
      <c r="H273" s="2">
        <v>24.22</v>
      </c>
      <c r="I273" s="2">
        <v>25.41</v>
      </c>
      <c r="J273" s="2">
        <v>1.35</v>
      </c>
      <c r="K273" s="2">
        <v>0.157</v>
      </c>
      <c r="L273" s="97">
        <f t="shared" si="3"/>
        <v>127.72984</v>
      </c>
    </row>
    <row r="274" spans="1:12" x14ac:dyDescent="0.3">
      <c r="A274" s="95">
        <v>45064</v>
      </c>
      <c r="B274" s="96">
        <v>0.53957175925925926</v>
      </c>
      <c r="C274" s="2">
        <v>116.69</v>
      </c>
      <c r="D274" s="2">
        <v>4.57</v>
      </c>
      <c r="E274" s="2">
        <v>3.28</v>
      </c>
      <c r="F274" s="119">
        <v>-0.54</v>
      </c>
      <c r="G274" s="2">
        <v>1044.9000000000001</v>
      </c>
      <c r="H274" s="2">
        <v>24.21</v>
      </c>
      <c r="I274" s="2">
        <v>25.41</v>
      </c>
      <c r="J274" s="2">
        <v>1.35</v>
      </c>
      <c r="K274" s="2">
        <v>0.157</v>
      </c>
      <c r="L274" s="97">
        <f t="shared" si="3"/>
        <v>127.72984</v>
      </c>
    </row>
    <row r="275" spans="1:12" x14ac:dyDescent="0.3">
      <c r="A275" s="95">
        <v>45064</v>
      </c>
      <c r="B275" s="96">
        <v>0.54026620370370371</v>
      </c>
      <c r="C275" s="2">
        <v>116.57</v>
      </c>
      <c r="D275" s="2">
        <v>4.5599999999999996</v>
      </c>
      <c r="E275" s="2">
        <v>3.28</v>
      </c>
      <c r="F275" s="119">
        <v>-0.52</v>
      </c>
      <c r="G275" s="2">
        <v>1044.8900000000001</v>
      </c>
      <c r="H275" s="2">
        <v>24.18</v>
      </c>
      <c r="I275" s="2">
        <v>25.41</v>
      </c>
      <c r="J275" s="2">
        <v>1.35</v>
      </c>
      <c r="K275" s="2">
        <v>0.157</v>
      </c>
      <c r="L275" s="97">
        <f t="shared" si="3"/>
        <v>127.72984</v>
      </c>
    </row>
    <row r="276" spans="1:12" x14ac:dyDescent="0.3">
      <c r="A276" s="95">
        <v>45064</v>
      </c>
      <c r="B276" s="96">
        <v>0.54096064814814815</v>
      </c>
      <c r="C276" s="2">
        <v>116.61</v>
      </c>
      <c r="D276" s="2">
        <v>4.5599999999999996</v>
      </c>
      <c r="E276" s="2">
        <v>3.28</v>
      </c>
      <c r="F276" s="119">
        <v>-0.54</v>
      </c>
      <c r="G276" s="2">
        <v>1044.9000000000001</v>
      </c>
      <c r="H276" s="2">
        <v>24.19</v>
      </c>
      <c r="I276" s="2">
        <v>25.4</v>
      </c>
      <c r="J276" s="2">
        <v>1.35</v>
      </c>
      <c r="K276" s="2">
        <v>0.157</v>
      </c>
      <c r="L276" s="97">
        <f t="shared" si="3"/>
        <v>127.72984</v>
      </c>
    </row>
    <row r="277" spans="1:12" x14ac:dyDescent="0.3">
      <c r="A277" s="95">
        <v>45064</v>
      </c>
      <c r="B277" s="96">
        <v>0.54165509259259259</v>
      </c>
      <c r="C277" s="2">
        <v>116.27</v>
      </c>
      <c r="D277" s="2">
        <v>4.5599999999999996</v>
      </c>
      <c r="E277" s="2">
        <v>3.28</v>
      </c>
      <c r="F277" s="119">
        <v>-0.53</v>
      </c>
      <c r="G277" s="2">
        <v>1044.8900000000001</v>
      </c>
      <c r="H277" s="2">
        <v>24.2</v>
      </c>
      <c r="I277" s="2">
        <v>25.4</v>
      </c>
      <c r="J277" s="2">
        <v>1.35</v>
      </c>
      <c r="K277" s="2">
        <v>0.156</v>
      </c>
      <c r="L277" s="97">
        <f t="shared" si="3"/>
        <v>126.91623999999999</v>
      </c>
    </row>
    <row r="278" spans="1:12" x14ac:dyDescent="0.3">
      <c r="A278" s="95">
        <v>45064</v>
      </c>
      <c r="B278" s="96">
        <v>0.54234953703703703</v>
      </c>
      <c r="C278" s="2">
        <v>116.37</v>
      </c>
      <c r="D278" s="2">
        <v>4.5599999999999996</v>
      </c>
      <c r="E278" s="2">
        <v>3.28</v>
      </c>
      <c r="F278" s="119">
        <v>-0.56000000000000005</v>
      </c>
      <c r="G278" s="2">
        <v>1044.8900000000001</v>
      </c>
      <c r="H278" s="2">
        <v>24.21</v>
      </c>
      <c r="I278" s="2">
        <v>25.38</v>
      </c>
      <c r="J278" s="2">
        <v>1.35</v>
      </c>
      <c r="K278" s="2">
        <v>0.157</v>
      </c>
      <c r="L278" s="97">
        <f t="shared" si="3"/>
        <v>127.72984</v>
      </c>
    </row>
    <row r="279" spans="1:12" x14ac:dyDescent="0.3">
      <c r="A279" s="95">
        <v>45064</v>
      </c>
      <c r="B279" s="96">
        <v>0.54304398148148147</v>
      </c>
      <c r="C279" s="2">
        <v>116.08</v>
      </c>
      <c r="D279" s="2">
        <v>4.5599999999999996</v>
      </c>
      <c r="E279" s="2">
        <v>3.28</v>
      </c>
      <c r="F279" s="119">
        <v>-0.51</v>
      </c>
      <c r="G279" s="2">
        <v>1044.8599999999999</v>
      </c>
      <c r="H279" s="2">
        <v>24.19</v>
      </c>
      <c r="I279" s="2">
        <v>25.38</v>
      </c>
      <c r="J279" s="2">
        <v>1.35</v>
      </c>
      <c r="K279" s="2">
        <v>0.156</v>
      </c>
      <c r="L279" s="97">
        <f t="shared" si="3"/>
        <v>126.91623999999999</v>
      </c>
    </row>
    <row r="280" spans="1:12" x14ac:dyDescent="0.3">
      <c r="A280" s="95">
        <v>45064</v>
      </c>
      <c r="B280" s="96">
        <v>0.54373842592592592</v>
      </c>
      <c r="C280" s="2">
        <v>115.66</v>
      </c>
      <c r="D280" s="2">
        <v>4.5599999999999996</v>
      </c>
      <c r="E280" s="2">
        <v>3.28</v>
      </c>
      <c r="F280" s="119">
        <v>-0.51</v>
      </c>
      <c r="G280" s="2">
        <v>1044.8699999999999</v>
      </c>
      <c r="H280" s="2">
        <v>24.22</v>
      </c>
      <c r="I280" s="2">
        <v>25.38</v>
      </c>
      <c r="J280" s="2">
        <v>1.35</v>
      </c>
      <c r="K280" s="2">
        <v>0.156</v>
      </c>
      <c r="L280" s="97">
        <f t="shared" si="3"/>
        <v>126.91623999999999</v>
      </c>
    </row>
    <row r="281" spans="1:12" x14ac:dyDescent="0.3">
      <c r="A281" s="95">
        <v>45064</v>
      </c>
      <c r="B281" s="96">
        <v>0.54443287037037036</v>
      </c>
      <c r="C281" s="2">
        <v>115.63</v>
      </c>
      <c r="D281" s="2">
        <v>4.57</v>
      </c>
      <c r="E281" s="2">
        <v>3.28</v>
      </c>
      <c r="F281" s="119">
        <v>-0.49</v>
      </c>
      <c r="G281" s="2">
        <v>1044.99</v>
      </c>
      <c r="H281" s="2">
        <v>24.23</v>
      </c>
      <c r="I281" s="2">
        <v>25.38</v>
      </c>
      <c r="J281" s="2">
        <v>1.35</v>
      </c>
      <c r="K281" s="2">
        <v>0.156</v>
      </c>
      <c r="L281" s="97">
        <f t="shared" si="3"/>
        <v>126.91623999999999</v>
      </c>
    </row>
    <row r="282" spans="1:12" x14ac:dyDescent="0.3">
      <c r="A282" s="95">
        <v>45064</v>
      </c>
      <c r="B282" s="96">
        <v>0.5451273148148148</v>
      </c>
      <c r="C282" s="2">
        <v>115.54</v>
      </c>
      <c r="D282" s="2">
        <v>4.5599999999999996</v>
      </c>
      <c r="E282" s="2">
        <v>3.28</v>
      </c>
      <c r="F282" s="119">
        <v>-0.51</v>
      </c>
      <c r="G282" s="2">
        <v>1044.9000000000001</v>
      </c>
      <c r="H282" s="2">
        <v>24.22</v>
      </c>
      <c r="I282" s="2">
        <v>25.39</v>
      </c>
      <c r="J282" s="2">
        <v>1.35</v>
      </c>
      <c r="K282" s="2">
        <v>0.156</v>
      </c>
      <c r="L282" s="97">
        <f t="shared" si="3"/>
        <v>126.91623999999999</v>
      </c>
    </row>
    <row r="283" spans="1:12" x14ac:dyDescent="0.3">
      <c r="A283" s="95">
        <v>45064</v>
      </c>
      <c r="B283" s="96">
        <v>0.54582175925925924</v>
      </c>
      <c r="C283" s="2">
        <v>115.7</v>
      </c>
      <c r="D283" s="2">
        <v>4.5599999999999996</v>
      </c>
      <c r="E283" s="2">
        <v>3.28</v>
      </c>
      <c r="F283" s="119">
        <v>-0.5</v>
      </c>
      <c r="G283" s="2">
        <v>1044.9000000000001</v>
      </c>
      <c r="H283" s="2">
        <v>24.16</v>
      </c>
      <c r="I283" s="2">
        <v>25.39</v>
      </c>
      <c r="J283" s="2">
        <v>1.35</v>
      </c>
      <c r="K283" s="2">
        <v>0.156</v>
      </c>
      <c r="L283" s="97">
        <f t="shared" si="3"/>
        <v>126.91623999999999</v>
      </c>
    </row>
    <row r="284" spans="1:12" x14ac:dyDescent="0.3">
      <c r="A284" s="95">
        <v>45064</v>
      </c>
      <c r="B284" s="96">
        <v>0.54651620370370368</v>
      </c>
      <c r="C284" s="2">
        <v>115.46</v>
      </c>
      <c r="D284" s="2">
        <v>4.5599999999999996</v>
      </c>
      <c r="E284" s="2">
        <v>3.28</v>
      </c>
      <c r="F284" s="119">
        <v>-0.51</v>
      </c>
      <c r="G284" s="2">
        <v>1044.8900000000001</v>
      </c>
      <c r="H284" s="2">
        <v>24.13</v>
      </c>
      <c r="I284" s="2">
        <v>25.38</v>
      </c>
      <c r="J284" s="2">
        <v>1.35</v>
      </c>
      <c r="K284" s="2">
        <v>0.156</v>
      </c>
      <c r="L284" s="97">
        <f t="shared" si="3"/>
        <v>126.91623999999999</v>
      </c>
    </row>
    <row r="285" spans="1:12" x14ac:dyDescent="0.3">
      <c r="A285" s="95">
        <v>45064</v>
      </c>
      <c r="B285" s="96">
        <v>0.54721064814814813</v>
      </c>
      <c r="C285" s="2">
        <v>115.46</v>
      </c>
      <c r="D285" s="2">
        <v>4.5599999999999996</v>
      </c>
      <c r="E285" s="2">
        <v>3.28</v>
      </c>
      <c r="F285" s="119">
        <v>-0.52</v>
      </c>
      <c r="G285" s="2">
        <v>1044.8900000000001</v>
      </c>
      <c r="H285" s="2">
        <v>24.13</v>
      </c>
      <c r="I285" s="2">
        <v>25.38</v>
      </c>
      <c r="J285" s="2">
        <v>1.35</v>
      </c>
      <c r="K285" s="2">
        <v>0.156</v>
      </c>
      <c r="L285" s="97">
        <f t="shared" si="3"/>
        <v>126.91623999999999</v>
      </c>
    </row>
    <row r="286" spans="1:12" x14ac:dyDescent="0.3">
      <c r="A286" s="95">
        <v>45064</v>
      </c>
      <c r="B286" s="96">
        <v>0.54790509259259257</v>
      </c>
      <c r="C286" s="2">
        <v>115.21</v>
      </c>
      <c r="D286" s="2">
        <v>4.5599999999999996</v>
      </c>
      <c r="E286" s="2">
        <v>3.28</v>
      </c>
      <c r="F286" s="119">
        <v>-0.51</v>
      </c>
      <c r="G286" s="2">
        <v>1044.8800000000001</v>
      </c>
      <c r="H286" s="2">
        <v>24.12</v>
      </c>
      <c r="I286" s="2">
        <v>25.38</v>
      </c>
      <c r="J286" s="2">
        <v>1.35</v>
      </c>
      <c r="K286" s="2">
        <v>0.155</v>
      </c>
      <c r="L286" s="97">
        <f t="shared" si="3"/>
        <v>126.10263999999998</v>
      </c>
    </row>
    <row r="287" spans="1:12" x14ac:dyDescent="0.3">
      <c r="A287" s="95">
        <v>45064</v>
      </c>
      <c r="B287" s="96">
        <v>0.54859953703703701</v>
      </c>
      <c r="C287" s="2">
        <v>115.12</v>
      </c>
      <c r="D287" s="2">
        <v>4.5599999999999996</v>
      </c>
      <c r="E287" s="2">
        <v>3.28</v>
      </c>
      <c r="F287" s="119">
        <v>-0.52</v>
      </c>
      <c r="G287" s="2">
        <v>1044.83</v>
      </c>
      <c r="H287" s="2">
        <v>24.11</v>
      </c>
      <c r="I287" s="2">
        <v>25.37</v>
      </c>
      <c r="J287" s="2">
        <v>1.35</v>
      </c>
      <c r="K287" s="2">
        <v>0.155</v>
      </c>
      <c r="L287" s="97">
        <f t="shared" si="3"/>
        <v>126.10263999999998</v>
      </c>
    </row>
    <row r="288" spans="1:12" x14ac:dyDescent="0.3">
      <c r="A288" s="95">
        <v>45064</v>
      </c>
      <c r="B288" s="96">
        <v>0.54929398148148145</v>
      </c>
      <c r="C288" s="2">
        <v>115.01</v>
      </c>
      <c r="D288" s="2">
        <v>4.5599999999999996</v>
      </c>
      <c r="E288" s="2">
        <v>3.28</v>
      </c>
      <c r="F288" s="119">
        <v>-0.5</v>
      </c>
      <c r="G288" s="2">
        <v>1045.07</v>
      </c>
      <c r="H288" s="2">
        <v>24.11</v>
      </c>
      <c r="I288" s="2">
        <v>25.36</v>
      </c>
      <c r="J288" s="2">
        <v>1.35</v>
      </c>
      <c r="K288" s="2">
        <v>0.155</v>
      </c>
      <c r="L288" s="97">
        <f t="shared" si="3"/>
        <v>126.10263999999998</v>
      </c>
    </row>
    <row r="289" spans="1:12" x14ac:dyDescent="0.3">
      <c r="A289" s="95">
        <v>45064</v>
      </c>
      <c r="B289" s="96">
        <v>0.54998842592592589</v>
      </c>
      <c r="C289" s="2">
        <v>115.26</v>
      </c>
      <c r="D289" s="2">
        <v>4.5599999999999996</v>
      </c>
      <c r="E289" s="2">
        <v>3.28</v>
      </c>
      <c r="F289" s="119">
        <v>-0.5</v>
      </c>
      <c r="G289" s="2">
        <v>1044.92</v>
      </c>
      <c r="H289" s="2">
        <v>24.11</v>
      </c>
      <c r="I289" s="2">
        <v>25.35</v>
      </c>
      <c r="J289" s="2">
        <v>1.35</v>
      </c>
      <c r="K289" s="2">
        <v>0.155</v>
      </c>
      <c r="L289" s="97">
        <f t="shared" si="3"/>
        <v>126.10263999999998</v>
      </c>
    </row>
    <row r="290" spans="1:12" x14ac:dyDescent="0.3">
      <c r="A290" s="95">
        <v>45064</v>
      </c>
      <c r="B290" s="96">
        <v>0.55068287037037034</v>
      </c>
      <c r="C290" s="2">
        <v>115.14</v>
      </c>
      <c r="D290" s="2">
        <v>4.5599999999999996</v>
      </c>
      <c r="E290" s="2">
        <v>3.28</v>
      </c>
      <c r="F290" s="119">
        <v>-0.51</v>
      </c>
      <c r="G290" s="2">
        <v>1044.9100000000001</v>
      </c>
      <c r="H290" s="2">
        <v>24.11</v>
      </c>
      <c r="I290" s="2">
        <v>25.34</v>
      </c>
      <c r="J290" s="2">
        <v>1.35</v>
      </c>
      <c r="K290" s="2">
        <v>0.155</v>
      </c>
      <c r="L290" s="97">
        <f t="shared" si="3"/>
        <v>126.10263999999998</v>
      </c>
    </row>
    <row r="291" spans="1:12" x14ac:dyDescent="0.3">
      <c r="A291" s="95">
        <v>45064</v>
      </c>
      <c r="B291" s="96">
        <v>0.55137731481481478</v>
      </c>
      <c r="C291" s="2">
        <v>114.88</v>
      </c>
      <c r="D291" s="2">
        <v>4.5599999999999996</v>
      </c>
      <c r="E291" s="2">
        <v>3.28</v>
      </c>
      <c r="F291" s="119">
        <v>-0.51</v>
      </c>
      <c r="G291" s="2">
        <v>1044.8699999999999</v>
      </c>
      <c r="H291" s="2">
        <v>24.11</v>
      </c>
      <c r="I291" s="2">
        <v>25.33</v>
      </c>
      <c r="J291" s="2">
        <v>1.35</v>
      </c>
      <c r="K291" s="2">
        <v>0.155</v>
      </c>
      <c r="L291" s="97">
        <f t="shared" si="3"/>
        <v>126.10263999999998</v>
      </c>
    </row>
    <row r="292" spans="1:12" x14ac:dyDescent="0.3">
      <c r="A292" s="95">
        <v>45064</v>
      </c>
      <c r="B292" s="96">
        <v>0.55207175925925933</v>
      </c>
      <c r="C292" s="2">
        <v>114.94</v>
      </c>
      <c r="D292" s="2">
        <v>4.5599999999999996</v>
      </c>
      <c r="E292" s="2">
        <v>3.28</v>
      </c>
      <c r="F292" s="119">
        <v>-0.5</v>
      </c>
      <c r="G292" s="2">
        <v>1044.83</v>
      </c>
      <c r="H292" s="2">
        <v>24.11</v>
      </c>
      <c r="I292" s="2">
        <v>25.33</v>
      </c>
      <c r="J292" s="2">
        <v>1.35</v>
      </c>
      <c r="K292" s="2">
        <v>0.155</v>
      </c>
      <c r="L292" s="97">
        <f t="shared" si="3"/>
        <v>126.10263999999998</v>
      </c>
    </row>
    <row r="293" spans="1:12" x14ac:dyDescent="0.3">
      <c r="A293" s="95">
        <v>45064</v>
      </c>
      <c r="B293" s="96">
        <v>0.55276620370370366</v>
      </c>
      <c r="C293" s="2">
        <v>114.77</v>
      </c>
      <c r="D293" s="2">
        <v>4.5599999999999996</v>
      </c>
      <c r="E293" s="2">
        <v>3.28</v>
      </c>
      <c r="F293" s="119">
        <v>-0.52</v>
      </c>
      <c r="G293" s="2">
        <v>1044.83</v>
      </c>
      <c r="H293" s="2">
        <v>24.12</v>
      </c>
      <c r="I293" s="2">
        <v>25.33</v>
      </c>
      <c r="J293" s="2">
        <v>1.35</v>
      </c>
      <c r="K293" s="2">
        <v>0.155</v>
      </c>
      <c r="L293" s="97">
        <f t="shared" si="3"/>
        <v>126.10263999999998</v>
      </c>
    </row>
    <row r="294" spans="1:12" x14ac:dyDescent="0.3">
      <c r="A294" s="95">
        <v>45064</v>
      </c>
      <c r="B294" s="96">
        <v>0.55346064814814822</v>
      </c>
      <c r="C294" s="2">
        <v>114.8</v>
      </c>
      <c r="D294" s="2">
        <v>4.5599999999999996</v>
      </c>
      <c r="E294" s="2">
        <v>3.28</v>
      </c>
      <c r="F294" s="119">
        <v>-0.48</v>
      </c>
      <c r="G294" s="2">
        <v>1044.8699999999999</v>
      </c>
      <c r="H294" s="2">
        <v>24.11</v>
      </c>
      <c r="I294" s="2">
        <v>25.28</v>
      </c>
      <c r="J294" s="2">
        <v>1.35</v>
      </c>
      <c r="K294" s="2">
        <v>0.155</v>
      </c>
      <c r="L294" s="97">
        <f t="shared" si="3"/>
        <v>126.10263999999998</v>
      </c>
    </row>
    <row r="295" spans="1:12" x14ac:dyDescent="0.3">
      <c r="A295" s="95">
        <v>45064</v>
      </c>
      <c r="B295" s="96">
        <v>0.55415509259259255</v>
      </c>
      <c r="C295" s="2">
        <v>114.6</v>
      </c>
      <c r="D295" s="2">
        <v>4.5599999999999996</v>
      </c>
      <c r="E295" s="2">
        <v>3.28</v>
      </c>
      <c r="F295" s="119">
        <v>-0.51</v>
      </c>
      <c r="G295" s="2">
        <v>1045.02</v>
      </c>
      <c r="H295" s="2">
        <v>24.11</v>
      </c>
      <c r="I295" s="2">
        <v>25.28</v>
      </c>
      <c r="J295" s="2">
        <v>1.35</v>
      </c>
      <c r="K295" s="2">
        <v>0.155</v>
      </c>
      <c r="L295" s="97">
        <f t="shared" si="3"/>
        <v>126.10263999999998</v>
      </c>
    </row>
    <row r="296" spans="1:12" x14ac:dyDescent="0.3">
      <c r="A296" s="95">
        <v>45064</v>
      </c>
      <c r="B296" s="96">
        <v>0.5548495370370371</v>
      </c>
      <c r="C296" s="2">
        <v>114.38</v>
      </c>
      <c r="D296" s="2">
        <v>4.5599999999999996</v>
      </c>
      <c r="E296" s="2">
        <v>3.28</v>
      </c>
      <c r="F296" s="119">
        <v>-0.54</v>
      </c>
      <c r="G296" s="2">
        <v>1044.92</v>
      </c>
      <c r="H296" s="2">
        <v>24.11</v>
      </c>
      <c r="I296" s="2">
        <v>25.27</v>
      </c>
      <c r="J296" s="2">
        <v>1.35</v>
      </c>
      <c r="K296" s="2">
        <v>0.154</v>
      </c>
      <c r="L296" s="97">
        <f t="shared" si="3"/>
        <v>125.28903999999999</v>
      </c>
    </row>
    <row r="297" spans="1:12" x14ac:dyDescent="0.3">
      <c r="A297" s="95">
        <v>45064</v>
      </c>
      <c r="B297" s="96">
        <v>0.55554398148148143</v>
      </c>
      <c r="C297" s="2">
        <v>114.34</v>
      </c>
      <c r="D297" s="2">
        <v>4.5599999999999996</v>
      </c>
      <c r="E297" s="2">
        <v>3.28</v>
      </c>
      <c r="F297" s="119">
        <v>-0.56000000000000005</v>
      </c>
      <c r="G297" s="2">
        <v>1044.9100000000001</v>
      </c>
      <c r="H297" s="2">
        <v>24.11</v>
      </c>
      <c r="I297" s="2">
        <v>25.3</v>
      </c>
      <c r="J297" s="2">
        <v>1.35</v>
      </c>
      <c r="K297" s="2">
        <v>0.154</v>
      </c>
      <c r="L297" s="97">
        <f t="shared" si="3"/>
        <v>125.28903999999999</v>
      </c>
    </row>
    <row r="298" spans="1:12" x14ac:dyDescent="0.3">
      <c r="A298" s="95">
        <v>45064</v>
      </c>
      <c r="B298" s="96">
        <v>0.55623842592592598</v>
      </c>
      <c r="C298" s="2">
        <v>114.39</v>
      </c>
      <c r="D298" s="2">
        <v>4.5599999999999996</v>
      </c>
      <c r="E298" s="2">
        <v>3.28</v>
      </c>
      <c r="F298" s="119">
        <v>-0.57999999999999996</v>
      </c>
      <c r="G298" s="2">
        <v>1044.8900000000001</v>
      </c>
      <c r="H298" s="2">
        <v>24.12</v>
      </c>
      <c r="I298" s="2">
        <v>25.29</v>
      </c>
      <c r="J298" s="2">
        <v>1.35</v>
      </c>
      <c r="K298" s="2">
        <v>0.154</v>
      </c>
      <c r="L298" s="97">
        <f t="shared" si="3"/>
        <v>125.28903999999999</v>
      </c>
    </row>
    <row r="299" spans="1:12" x14ac:dyDescent="0.3">
      <c r="A299" s="95">
        <v>45064</v>
      </c>
      <c r="B299" s="96">
        <v>0.55693287037037031</v>
      </c>
      <c r="C299" s="2">
        <v>114.43</v>
      </c>
      <c r="D299" s="2">
        <v>4.5599999999999996</v>
      </c>
      <c r="E299" s="2">
        <v>3.28</v>
      </c>
      <c r="F299" s="119">
        <v>-0.65</v>
      </c>
      <c r="G299" s="2">
        <v>1044.9000000000001</v>
      </c>
      <c r="H299" s="2">
        <v>24.11</v>
      </c>
      <c r="I299" s="2">
        <v>25.3</v>
      </c>
      <c r="J299" s="2">
        <v>1.35</v>
      </c>
      <c r="K299" s="2">
        <v>0.155</v>
      </c>
      <c r="L299" s="97">
        <f t="shared" si="3"/>
        <v>126.10263999999998</v>
      </c>
    </row>
    <row r="300" spans="1:12" x14ac:dyDescent="0.3">
      <c r="A300" s="95">
        <v>45064</v>
      </c>
      <c r="B300" s="96">
        <v>0.55762731481481487</v>
      </c>
      <c r="C300" s="2">
        <v>114.62</v>
      </c>
      <c r="D300" s="2">
        <v>4.5599999999999996</v>
      </c>
      <c r="E300" s="2">
        <v>3.28</v>
      </c>
      <c r="F300" s="119">
        <v>-0.71</v>
      </c>
      <c r="G300" s="2">
        <v>1044.9100000000001</v>
      </c>
      <c r="H300" s="2">
        <v>24.11</v>
      </c>
      <c r="I300" s="2">
        <v>25.31</v>
      </c>
      <c r="J300" s="2">
        <v>1.35</v>
      </c>
      <c r="K300" s="2">
        <v>0.155</v>
      </c>
      <c r="L300" s="97">
        <f t="shared" si="3"/>
        <v>126.10263999999998</v>
      </c>
    </row>
    <row r="301" spans="1:12" x14ac:dyDescent="0.3">
      <c r="A301" s="95">
        <v>45064</v>
      </c>
      <c r="B301" s="96">
        <v>0.5583217592592592</v>
      </c>
      <c r="C301" s="2">
        <v>114.37</v>
      </c>
      <c r="D301" s="2">
        <v>4.5599999999999996</v>
      </c>
      <c r="E301" s="2">
        <v>3.28</v>
      </c>
      <c r="F301" s="119">
        <v>-0.78</v>
      </c>
      <c r="G301" s="2">
        <v>1044.8699999999999</v>
      </c>
      <c r="H301" s="2">
        <v>24.11</v>
      </c>
      <c r="I301" s="2">
        <v>25.32</v>
      </c>
      <c r="J301" s="2">
        <v>1.35</v>
      </c>
      <c r="K301" s="2">
        <v>0.154</v>
      </c>
      <c r="L301" s="97">
        <f t="shared" si="3"/>
        <v>125.28903999999999</v>
      </c>
    </row>
    <row r="302" spans="1:12" x14ac:dyDescent="0.3">
      <c r="A302" s="95">
        <v>45064</v>
      </c>
      <c r="B302" s="96">
        <v>0.55901620370370375</v>
      </c>
      <c r="C302" s="2">
        <v>114.73</v>
      </c>
      <c r="D302" s="2">
        <v>4.5599999999999996</v>
      </c>
      <c r="E302" s="2">
        <v>3.28</v>
      </c>
      <c r="F302" s="119">
        <v>-0.87</v>
      </c>
      <c r="G302" s="2">
        <v>1044.8599999999999</v>
      </c>
      <c r="H302" s="2">
        <v>24.11</v>
      </c>
      <c r="I302" s="2">
        <v>25.33</v>
      </c>
      <c r="J302" s="2">
        <v>1.35</v>
      </c>
      <c r="K302" s="2">
        <v>0.155</v>
      </c>
      <c r="L302" s="97">
        <f t="shared" si="3"/>
        <v>126.10263999999998</v>
      </c>
    </row>
    <row r="303" spans="1:12" x14ac:dyDescent="0.3">
      <c r="A303" s="95">
        <v>45064</v>
      </c>
      <c r="B303" s="96">
        <v>0.55971064814814808</v>
      </c>
      <c r="C303" s="2">
        <v>114.84</v>
      </c>
      <c r="D303" s="2">
        <v>4.5599999999999996</v>
      </c>
      <c r="E303" s="2">
        <v>3.28</v>
      </c>
      <c r="F303" s="119">
        <v>-0.93</v>
      </c>
      <c r="G303" s="2">
        <v>1044.98</v>
      </c>
      <c r="H303" s="2">
        <v>24.12</v>
      </c>
      <c r="I303" s="2">
        <v>25.35</v>
      </c>
      <c r="J303" s="2">
        <v>1.35</v>
      </c>
      <c r="K303" s="2">
        <v>0.155</v>
      </c>
      <c r="L303" s="97">
        <f t="shared" si="3"/>
        <v>126.10263999999998</v>
      </c>
    </row>
    <row r="304" spans="1:12" x14ac:dyDescent="0.3">
      <c r="A304" s="95">
        <v>45064</v>
      </c>
      <c r="B304" s="96">
        <v>0.56040509259259264</v>
      </c>
      <c r="C304" s="2">
        <v>114.97</v>
      </c>
      <c r="D304" s="2">
        <v>4.5599999999999996</v>
      </c>
      <c r="E304" s="2">
        <v>3.28</v>
      </c>
      <c r="F304" s="119">
        <v>-0.97</v>
      </c>
      <c r="G304" s="2">
        <v>1044.9000000000001</v>
      </c>
      <c r="H304" s="2">
        <v>24.12</v>
      </c>
      <c r="I304" s="2">
        <v>25.37</v>
      </c>
      <c r="J304" s="2">
        <v>1.35</v>
      </c>
      <c r="K304" s="2">
        <v>0.155</v>
      </c>
      <c r="L304" s="97">
        <f t="shared" si="3"/>
        <v>126.10263999999998</v>
      </c>
    </row>
    <row r="305" spans="1:14" x14ac:dyDescent="0.3">
      <c r="A305" s="95">
        <v>45064</v>
      </c>
      <c r="B305" s="96">
        <v>0.56109953703703697</v>
      </c>
      <c r="C305" s="2">
        <v>115.21</v>
      </c>
      <c r="D305" s="2">
        <v>4.5599999999999996</v>
      </c>
      <c r="E305" s="2">
        <v>3.28</v>
      </c>
      <c r="F305" s="119">
        <v>-1.01</v>
      </c>
      <c r="G305" s="2">
        <v>1044.8800000000001</v>
      </c>
      <c r="H305" s="2">
        <v>24.11</v>
      </c>
      <c r="I305" s="2">
        <v>25.38</v>
      </c>
      <c r="J305" s="2">
        <v>1.35</v>
      </c>
      <c r="K305" s="2">
        <v>0.155</v>
      </c>
      <c r="L305" s="97">
        <f t="shared" si="3"/>
        <v>126.10263999999998</v>
      </c>
    </row>
    <row r="306" spans="1:14" x14ac:dyDescent="0.3">
      <c r="A306" s="95">
        <v>45064</v>
      </c>
      <c r="B306" s="96">
        <v>0.56179398148148152</v>
      </c>
      <c r="C306" s="2">
        <v>115</v>
      </c>
      <c r="D306" s="2">
        <v>4.5599999999999996</v>
      </c>
      <c r="E306" s="2">
        <v>3.28</v>
      </c>
      <c r="F306" s="119">
        <v>-1.03</v>
      </c>
      <c r="G306" s="2">
        <v>1044.9000000000001</v>
      </c>
      <c r="H306" s="2">
        <v>24.11</v>
      </c>
      <c r="I306" s="2">
        <v>25.38</v>
      </c>
      <c r="J306" s="2">
        <v>1.35</v>
      </c>
      <c r="K306" s="2">
        <v>0.155</v>
      </c>
      <c r="L306" s="97">
        <f t="shared" si="3"/>
        <v>126.10263999999998</v>
      </c>
    </row>
    <row r="307" spans="1:14" x14ac:dyDescent="0.3">
      <c r="A307" s="95">
        <v>45064</v>
      </c>
      <c r="B307" s="96">
        <v>0.56248842592592596</v>
      </c>
      <c r="C307" s="2">
        <v>115.35</v>
      </c>
      <c r="D307" s="2">
        <v>4.5599999999999996</v>
      </c>
      <c r="E307" s="2">
        <v>3.28</v>
      </c>
      <c r="F307" s="119">
        <v>-1.04</v>
      </c>
      <c r="G307" s="2">
        <v>1044.8800000000001</v>
      </c>
      <c r="H307" s="2">
        <v>24.11</v>
      </c>
      <c r="I307" s="2">
        <v>25.52</v>
      </c>
      <c r="J307" s="2">
        <v>1.35</v>
      </c>
      <c r="K307" s="2">
        <v>0.155</v>
      </c>
      <c r="L307" s="97">
        <f t="shared" si="3"/>
        <v>126.10263999999998</v>
      </c>
    </row>
    <row r="308" spans="1:14" x14ac:dyDescent="0.3">
      <c r="A308" s="95">
        <v>45064</v>
      </c>
      <c r="B308" s="96">
        <v>0.5631828703703704</v>
      </c>
      <c r="C308" s="2">
        <v>115.42</v>
      </c>
      <c r="D308" s="2">
        <v>4.5599999999999996</v>
      </c>
      <c r="E308" s="2">
        <v>3.28</v>
      </c>
      <c r="F308" s="119">
        <v>-1.04</v>
      </c>
      <c r="G308" s="2">
        <v>1044.8800000000001</v>
      </c>
      <c r="H308" s="2">
        <v>24.12</v>
      </c>
      <c r="I308" s="2">
        <v>25.98</v>
      </c>
      <c r="J308" s="2">
        <v>1.35</v>
      </c>
      <c r="K308" s="2">
        <v>0.156</v>
      </c>
      <c r="L308" s="97">
        <f t="shared" si="3"/>
        <v>126.91623999999999</v>
      </c>
    </row>
    <row r="309" spans="1:14" x14ac:dyDescent="0.3">
      <c r="A309" s="95">
        <v>45064</v>
      </c>
      <c r="B309" s="96">
        <v>0.56387731481481485</v>
      </c>
      <c r="C309" s="2">
        <v>115.75</v>
      </c>
      <c r="D309" s="2">
        <v>4.5599999999999996</v>
      </c>
      <c r="E309" s="2">
        <v>3.28</v>
      </c>
      <c r="F309" s="119">
        <v>-1.04</v>
      </c>
      <c r="G309" s="2">
        <v>1044.82</v>
      </c>
      <c r="H309" s="2">
        <v>24.12</v>
      </c>
      <c r="I309" s="2">
        <v>26.4</v>
      </c>
      <c r="J309" s="2">
        <v>1.35</v>
      </c>
      <c r="K309" s="2">
        <v>0.156</v>
      </c>
      <c r="L309" s="97">
        <f t="shared" si="3"/>
        <v>126.91623999999999</v>
      </c>
    </row>
    <row r="310" spans="1:14" x14ac:dyDescent="0.3">
      <c r="A310" s="95">
        <v>45064</v>
      </c>
      <c r="B310" s="96">
        <v>0.56457175925925929</v>
      </c>
      <c r="C310" s="2">
        <v>115.76</v>
      </c>
      <c r="D310" s="2">
        <v>4.57</v>
      </c>
      <c r="E310" s="2">
        <v>3.28</v>
      </c>
      <c r="F310" s="119">
        <v>-1.03</v>
      </c>
      <c r="G310" s="2">
        <v>1045</v>
      </c>
      <c r="H310" s="2">
        <v>24.12</v>
      </c>
      <c r="I310" s="2">
        <v>26.63</v>
      </c>
      <c r="J310" s="2">
        <v>1.35</v>
      </c>
      <c r="K310" s="2">
        <v>0.156</v>
      </c>
      <c r="L310" s="97">
        <f t="shared" si="3"/>
        <v>126.91623999999999</v>
      </c>
    </row>
    <row r="311" spans="1:14" x14ac:dyDescent="0.3">
      <c r="A311" s="95">
        <v>45064</v>
      </c>
      <c r="B311" s="96">
        <v>0.56526620370370373</v>
      </c>
      <c r="C311" s="2">
        <v>115.72</v>
      </c>
      <c r="D311" s="2">
        <v>4.5599999999999996</v>
      </c>
      <c r="E311" s="2">
        <v>3.28</v>
      </c>
      <c r="F311" s="119">
        <v>-1</v>
      </c>
      <c r="G311" s="2">
        <v>1044.9100000000001</v>
      </c>
      <c r="H311" s="2">
        <v>24.12</v>
      </c>
      <c r="I311" s="2">
        <v>26.91</v>
      </c>
      <c r="J311" s="2">
        <v>1.35</v>
      </c>
      <c r="K311" s="2">
        <v>0.156</v>
      </c>
      <c r="L311" s="97">
        <f t="shared" si="3"/>
        <v>126.91623999999999</v>
      </c>
    </row>
    <row r="312" spans="1:14" x14ac:dyDescent="0.3">
      <c r="A312" s="95">
        <v>45064</v>
      </c>
      <c r="B312" s="96">
        <v>0.56596064814814817</v>
      </c>
      <c r="C312" s="2">
        <v>116.08</v>
      </c>
      <c r="D312" s="2">
        <v>4.5599999999999996</v>
      </c>
      <c r="E312" s="2">
        <v>3.28</v>
      </c>
      <c r="F312" s="119">
        <v>-0.97</v>
      </c>
      <c r="G312" s="2">
        <v>1044.8800000000001</v>
      </c>
      <c r="H312" s="2">
        <v>24.12</v>
      </c>
      <c r="I312" s="2">
        <v>27.26</v>
      </c>
      <c r="J312" s="2">
        <v>1.35</v>
      </c>
      <c r="K312" s="2">
        <v>0.156</v>
      </c>
      <c r="L312" s="97">
        <f t="shared" si="3"/>
        <v>126.91623999999999</v>
      </c>
    </row>
    <row r="313" spans="1:14" x14ac:dyDescent="0.3">
      <c r="A313" s="95">
        <v>45064</v>
      </c>
      <c r="B313" s="96">
        <v>0.56665509259259261</v>
      </c>
      <c r="C313" s="2">
        <v>116.19</v>
      </c>
      <c r="D313" s="2">
        <v>4.5599999999999996</v>
      </c>
      <c r="E313" s="2">
        <v>3.28</v>
      </c>
      <c r="F313" s="119">
        <v>-0.98</v>
      </c>
      <c r="G313" s="2">
        <v>1044.8900000000001</v>
      </c>
      <c r="H313" s="2">
        <v>24.12</v>
      </c>
      <c r="I313" s="2">
        <v>27.47</v>
      </c>
      <c r="J313" s="2">
        <v>1.35</v>
      </c>
      <c r="K313" s="2">
        <v>0.156</v>
      </c>
      <c r="L313" s="97">
        <f t="shared" si="3"/>
        <v>126.91623999999999</v>
      </c>
    </row>
    <row r="314" spans="1:14" x14ac:dyDescent="0.3">
      <c r="A314" s="95">
        <v>45064</v>
      </c>
      <c r="B314" s="96">
        <v>0.56734953703703705</v>
      </c>
      <c r="C314" s="2">
        <v>116.61</v>
      </c>
      <c r="D314" s="2">
        <v>4.5599999999999996</v>
      </c>
      <c r="E314" s="2">
        <v>3.28</v>
      </c>
      <c r="F314" s="119">
        <v>-0.95</v>
      </c>
      <c r="G314" s="2">
        <v>1044.8900000000001</v>
      </c>
      <c r="H314" s="2">
        <v>24.12</v>
      </c>
      <c r="I314" s="2">
        <v>27.54</v>
      </c>
      <c r="J314" s="2">
        <v>1.35</v>
      </c>
      <c r="K314" s="2">
        <v>0.157</v>
      </c>
      <c r="L314" s="97">
        <f t="shared" si="3"/>
        <v>127.72984</v>
      </c>
    </row>
    <row r="315" spans="1:14" x14ac:dyDescent="0.3">
      <c r="A315" s="95">
        <v>45064</v>
      </c>
      <c r="B315" s="96">
        <v>0.5680439814814815</v>
      </c>
      <c r="C315" s="2">
        <v>112.38</v>
      </c>
      <c r="D315" s="2">
        <v>4.5599999999999996</v>
      </c>
      <c r="E315" s="2">
        <v>3.28</v>
      </c>
      <c r="F315" s="119">
        <v>23.29</v>
      </c>
      <c r="G315" s="2">
        <v>932.74</v>
      </c>
      <c r="H315" s="2">
        <v>24.12</v>
      </c>
      <c r="I315" s="2">
        <v>27.61</v>
      </c>
      <c r="J315" s="2">
        <v>1.35</v>
      </c>
      <c r="K315" s="2">
        <v>0.152</v>
      </c>
      <c r="L315" s="97">
        <f t="shared" si="3"/>
        <v>123.66183999999998</v>
      </c>
    </row>
    <row r="316" spans="1:14" x14ac:dyDescent="0.3">
      <c r="A316" s="95">
        <v>45064</v>
      </c>
      <c r="B316" s="96">
        <v>0.56873842592592594</v>
      </c>
      <c r="C316" s="2">
        <v>58.46</v>
      </c>
      <c r="D316" s="2">
        <v>4.57</v>
      </c>
      <c r="E316" s="2">
        <v>3.28</v>
      </c>
      <c r="F316" s="119">
        <v>9.26</v>
      </c>
      <c r="G316" s="2">
        <v>851</v>
      </c>
      <c r="H316" s="2">
        <v>24.12</v>
      </c>
      <c r="I316" s="2">
        <v>28.12</v>
      </c>
      <c r="J316" s="2">
        <v>1.35</v>
      </c>
      <c r="K316" s="2">
        <v>0.09</v>
      </c>
      <c r="L316" s="97">
        <f t="shared" ref="L316:L327" si="4">75-((0.107-K316)*700.7)</f>
        <v>63.088099999999997</v>
      </c>
    </row>
    <row r="317" spans="1:14" x14ac:dyDescent="0.3">
      <c r="A317" s="95">
        <v>45064</v>
      </c>
      <c r="B317" s="96">
        <v>0.56943287037037038</v>
      </c>
      <c r="C317" s="2">
        <v>28.15</v>
      </c>
      <c r="D317" s="2">
        <v>4.57</v>
      </c>
      <c r="E317" s="2">
        <v>3.28</v>
      </c>
      <c r="F317" s="119">
        <v>-1.68</v>
      </c>
      <c r="G317" s="2">
        <v>12.38</v>
      </c>
      <c r="H317" s="2">
        <v>24.16</v>
      </c>
      <c r="I317" s="2">
        <v>29.7</v>
      </c>
      <c r="J317" s="2">
        <v>1.35</v>
      </c>
      <c r="K317" s="2">
        <v>0.05</v>
      </c>
      <c r="L317" s="97">
        <f t="shared" si="4"/>
        <v>35.060099999999998</v>
      </c>
      <c r="M317" s="2" t="s">
        <v>78</v>
      </c>
      <c r="N317" s="2" t="s">
        <v>136</v>
      </c>
    </row>
    <row r="318" spans="1:14" x14ac:dyDescent="0.3">
      <c r="A318" s="95">
        <v>45064</v>
      </c>
      <c r="B318" s="96">
        <v>0.57012731481481482</v>
      </c>
      <c r="C318" s="2">
        <v>10.86</v>
      </c>
      <c r="D318" s="2">
        <v>4.5599999999999996</v>
      </c>
      <c r="E318" s="2">
        <v>3.28</v>
      </c>
      <c r="F318" s="119">
        <v>-1.41</v>
      </c>
      <c r="G318" s="2">
        <v>12.17</v>
      </c>
      <c r="H318" s="2">
        <v>24.21</v>
      </c>
      <c r="I318" s="2">
        <v>33.01</v>
      </c>
      <c r="J318" s="2">
        <v>1.35</v>
      </c>
      <c r="K318" s="2">
        <v>2.5000000000000001E-2</v>
      </c>
      <c r="L318" s="97">
        <f t="shared" si="4"/>
        <v>17.5426</v>
      </c>
    </row>
    <row r="319" spans="1:14" x14ac:dyDescent="0.3">
      <c r="A319" s="95">
        <v>45064</v>
      </c>
      <c r="B319" s="96">
        <v>0.57082175925925926</v>
      </c>
      <c r="C319" s="2">
        <v>1.54</v>
      </c>
      <c r="D319" s="2">
        <v>4.5599999999999996</v>
      </c>
      <c r="E319" s="2">
        <v>3.28</v>
      </c>
      <c r="F319" s="119">
        <v>-0.83</v>
      </c>
      <c r="G319" s="2">
        <v>12.21</v>
      </c>
      <c r="H319" s="2">
        <v>24.24</v>
      </c>
      <c r="I319" s="2">
        <v>36</v>
      </c>
      <c r="J319" s="2">
        <v>1.35</v>
      </c>
      <c r="K319" s="2">
        <v>1.0999999999999999E-2</v>
      </c>
      <c r="L319" s="97">
        <f t="shared" si="4"/>
        <v>7.7327999999999975</v>
      </c>
    </row>
    <row r="320" spans="1:14" x14ac:dyDescent="0.3">
      <c r="A320" s="95">
        <v>45064</v>
      </c>
      <c r="B320" s="96">
        <v>0.57151620370370371</v>
      </c>
      <c r="C320" s="2">
        <v>-3.02</v>
      </c>
      <c r="D320" s="2">
        <v>4.5599999999999996</v>
      </c>
      <c r="E320" s="2">
        <v>3.28</v>
      </c>
      <c r="F320" s="119">
        <v>-0.78</v>
      </c>
      <c r="G320" s="2">
        <v>12.32</v>
      </c>
      <c r="H320" s="2">
        <v>24.23</v>
      </c>
      <c r="I320" s="2">
        <v>37.54</v>
      </c>
      <c r="J320" s="2">
        <v>1.35</v>
      </c>
      <c r="K320" s="2">
        <v>3.0000000000000001E-3</v>
      </c>
      <c r="L320" s="97">
        <f t="shared" si="4"/>
        <v>2.127200000000002</v>
      </c>
    </row>
    <row r="321" spans="1:12" x14ac:dyDescent="0.3">
      <c r="A321" s="95">
        <v>45064</v>
      </c>
      <c r="B321" s="96">
        <v>0.57221064814814815</v>
      </c>
      <c r="C321" s="2">
        <v>-5.27</v>
      </c>
      <c r="D321" s="2">
        <v>4.5599999999999996</v>
      </c>
      <c r="E321" s="2">
        <v>3.28</v>
      </c>
      <c r="F321" s="119">
        <v>-0.76</v>
      </c>
      <c r="G321" s="2">
        <v>12.3</v>
      </c>
      <c r="H321" s="2">
        <v>24.22</v>
      </c>
      <c r="I321" s="2">
        <v>37.85</v>
      </c>
      <c r="J321" s="2">
        <v>1.35</v>
      </c>
      <c r="K321" s="2">
        <v>0</v>
      </c>
      <c r="L321" s="97">
        <f t="shared" si="4"/>
        <v>2.5099999999994793E-2</v>
      </c>
    </row>
    <row r="322" spans="1:12" x14ac:dyDescent="0.3">
      <c r="A322" s="95">
        <v>45064</v>
      </c>
      <c r="B322" s="96">
        <v>0.57290509259259259</v>
      </c>
      <c r="C322" s="2">
        <v>-6.36</v>
      </c>
      <c r="D322" s="2">
        <v>4.5599999999999996</v>
      </c>
      <c r="E322" s="2">
        <v>3.28</v>
      </c>
      <c r="F322" s="119">
        <v>-0.75</v>
      </c>
      <c r="G322" s="2">
        <v>12.23</v>
      </c>
      <c r="H322" s="2">
        <v>24.23</v>
      </c>
      <c r="I322" s="2">
        <v>38.07</v>
      </c>
      <c r="J322" s="2">
        <v>1.35</v>
      </c>
      <c r="K322" s="2">
        <v>-2E-3</v>
      </c>
      <c r="L322" s="97">
        <f t="shared" si="4"/>
        <v>-1.3763000000000005</v>
      </c>
    </row>
    <row r="323" spans="1:12" x14ac:dyDescent="0.3">
      <c r="A323" s="95">
        <v>45064</v>
      </c>
      <c r="B323" s="96">
        <v>0.57359953703703703</v>
      </c>
      <c r="C323" s="2">
        <v>-6.87</v>
      </c>
      <c r="D323" s="2">
        <v>4.5599999999999996</v>
      </c>
      <c r="E323" s="2">
        <v>3.28</v>
      </c>
      <c r="F323" s="119">
        <v>-0.76</v>
      </c>
      <c r="G323" s="2">
        <v>12.24</v>
      </c>
      <c r="H323" s="2">
        <v>24.24</v>
      </c>
      <c r="I323" s="2">
        <v>38.159999999999997</v>
      </c>
      <c r="J323" s="2">
        <v>1.35</v>
      </c>
      <c r="K323" s="2">
        <v>-3.0000000000000001E-3</v>
      </c>
      <c r="L323" s="97">
        <f t="shared" si="4"/>
        <v>-2.0770000000000124</v>
      </c>
    </row>
    <row r="324" spans="1:12" x14ac:dyDescent="0.3">
      <c r="A324" s="95">
        <v>45064</v>
      </c>
      <c r="B324" s="96">
        <v>0.57429398148148147</v>
      </c>
      <c r="C324" s="2">
        <v>-6.98</v>
      </c>
      <c r="D324" s="2">
        <v>4.57</v>
      </c>
      <c r="E324" s="2">
        <v>3.28</v>
      </c>
      <c r="F324" s="119">
        <v>-0.77</v>
      </c>
      <c r="G324" s="2">
        <v>12.72</v>
      </c>
      <c r="H324" s="2">
        <v>24.24</v>
      </c>
      <c r="I324" s="2">
        <v>38.24</v>
      </c>
      <c r="J324" s="2">
        <v>1.35</v>
      </c>
      <c r="K324" s="2">
        <v>-3.0000000000000001E-3</v>
      </c>
      <c r="L324" s="97">
        <f t="shared" si="4"/>
        <v>-2.0770000000000124</v>
      </c>
    </row>
    <row r="325" spans="1:12" x14ac:dyDescent="0.3">
      <c r="A325" s="95">
        <v>45064</v>
      </c>
      <c r="B325" s="96">
        <v>0.57498842592592592</v>
      </c>
      <c r="C325" s="2">
        <v>-7.06</v>
      </c>
      <c r="D325" s="2">
        <v>4.5599999999999996</v>
      </c>
      <c r="E325" s="2">
        <v>3.28</v>
      </c>
      <c r="F325" s="119">
        <v>-0.77</v>
      </c>
      <c r="G325" s="2">
        <v>12.38</v>
      </c>
      <c r="H325" s="2">
        <v>24.24</v>
      </c>
      <c r="I325" s="2">
        <v>38.32</v>
      </c>
      <c r="J325" s="2">
        <v>1.35</v>
      </c>
      <c r="K325" s="2">
        <v>-3.0000000000000001E-3</v>
      </c>
      <c r="L325" s="97">
        <f t="shared" si="4"/>
        <v>-2.0770000000000124</v>
      </c>
    </row>
    <row r="326" spans="1:12" x14ac:dyDescent="0.3">
      <c r="A326" s="95">
        <v>45064</v>
      </c>
      <c r="B326" s="96">
        <v>0.57568287037037036</v>
      </c>
      <c r="C326" s="2">
        <v>-6.97</v>
      </c>
      <c r="D326" s="2">
        <v>4.5599999999999996</v>
      </c>
      <c r="E326" s="2">
        <v>3.28</v>
      </c>
      <c r="F326" s="119">
        <v>-0.78</v>
      </c>
      <c r="G326" s="2">
        <v>12.39</v>
      </c>
      <c r="H326" s="2">
        <v>24.24</v>
      </c>
      <c r="I326" s="2">
        <v>38.64</v>
      </c>
      <c r="J326" s="2">
        <v>1.35</v>
      </c>
      <c r="K326" s="2">
        <v>-3.0000000000000001E-3</v>
      </c>
      <c r="L326" s="97">
        <f t="shared" si="4"/>
        <v>-2.0770000000000124</v>
      </c>
    </row>
    <row r="327" spans="1:12" x14ac:dyDescent="0.3">
      <c r="A327" s="95">
        <v>45064</v>
      </c>
      <c r="B327" s="96">
        <v>0.5763773148148148</v>
      </c>
      <c r="C327" s="2">
        <v>-6.91</v>
      </c>
      <c r="D327" s="2">
        <v>4.5599999999999996</v>
      </c>
      <c r="E327" s="2">
        <v>3.28</v>
      </c>
      <c r="F327" s="119">
        <v>-0.8</v>
      </c>
      <c r="G327" s="2">
        <v>12.49</v>
      </c>
      <c r="H327" s="2">
        <v>24.24</v>
      </c>
      <c r="I327" s="2">
        <v>39.1</v>
      </c>
      <c r="J327" s="2">
        <v>1.35</v>
      </c>
      <c r="K327" s="2">
        <v>-3.0000000000000001E-3</v>
      </c>
      <c r="L327" s="97">
        <f t="shared" si="4"/>
        <v>-2.0770000000000124</v>
      </c>
    </row>
    <row r="328" spans="1:12" x14ac:dyDescent="0.3">
      <c r="F328" s="119"/>
    </row>
    <row r="329" spans="1:12" ht="30" customHeight="1" x14ac:dyDescent="0.3">
      <c r="A329" s="2" t="str">
        <f>A11</f>
        <v>Date</v>
      </c>
      <c r="C329" s="120" t="str">
        <f>C11</f>
        <v>Conc. [PPM]</v>
      </c>
      <c r="D329" s="120" t="str">
        <f>D11</f>
        <v>Inlet Flow [LPM]</v>
      </c>
      <c r="E329" s="120" t="str">
        <f t="shared" ref="E329:L329" si="5">E11</f>
        <v>Exhaust Flow [LPM]</v>
      </c>
      <c r="F329" s="121" t="str">
        <f t="shared" si="5"/>
        <v>TA Low Flow [ml/min]</v>
      </c>
      <c r="G329" s="120" t="str">
        <f t="shared" si="5"/>
        <v>TA High Flow [ml/min]</v>
      </c>
      <c r="H329" s="120" t="str">
        <f t="shared" si="5"/>
        <v>Temperature [C]</v>
      </c>
      <c r="I329" s="120" t="str">
        <f t="shared" si="5"/>
        <v>Humidity [%]</v>
      </c>
      <c r="J329" s="120" t="str">
        <f t="shared" si="5"/>
        <v>DHS Carrier  [LPM]</v>
      </c>
      <c r="K329" s="120" t="str">
        <f t="shared" si="5"/>
        <v>IR Volt Out [AU]</v>
      </c>
      <c r="L329" s="120" t="str">
        <f t="shared" si="5"/>
        <v>Piecewise Conc. [PPM]</v>
      </c>
    </row>
    <row r="330" spans="1:12" x14ac:dyDescent="0.3">
      <c r="A330" s="95">
        <f>A12</f>
        <v>45064</v>
      </c>
      <c r="B330" s="2" t="s">
        <v>1</v>
      </c>
      <c r="C330" s="92">
        <f t="shared" ref="C330:K330" si="6">AVERAGE(C75:C317)</f>
        <v>116.79979423868305</v>
      </c>
      <c r="D330" s="92">
        <f t="shared" si="6"/>
        <v>4.599341563785984</v>
      </c>
      <c r="E330" s="92">
        <f t="shared" si="6"/>
        <v>3.279999999999982</v>
      </c>
      <c r="F330" s="122">
        <f t="shared" si="6"/>
        <v>-0.58296296296296246</v>
      </c>
      <c r="G330" s="92">
        <f t="shared" si="6"/>
        <v>1037.2944444444443</v>
      </c>
      <c r="H330" s="92">
        <f t="shared" si="6"/>
        <v>24.128312757201549</v>
      </c>
      <c r="I330" s="92">
        <f t="shared" si="6"/>
        <v>29.572510288065839</v>
      </c>
      <c r="J330" s="92">
        <f t="shared" si="6"/>
        <v>1.3500000000000019</v>
      </c>
      <c r="K330" s="127">
        <f t="shared" si="6"/>
        <v>0.15691358024691371</v>
      </c>
      <c r="L330" s="123">
        <f>AVERAGE(L75:L317)</f>
        <v>127.59473432098761</v>
      </c>
    </row>
    <row r="331" spans="1:12" x14ac:dyDescent="0.3">
      <c r="B331" s="2" t="s">
        <v>79</v>
      </c>
      <c r="C331" s="92">
        <f t="shared" ref="C331:K331" si="7">STDEV(C75:C317)</f>
        <v>8.0424415235652589</v>
      </c>
      <c r="D331" s="92">
        <f t="shared" si="7"/>
        <v>0.10607760004946983</v>
      </c>
      <c r="E331" s="92">
        <f t="shared" si="7"/>
        <v>1.7800232144864968E-14</v>
      </c>
      <c r="F331" s="122">
        <f t="shared" si="7"/>
        <v>1.7092285566749603</v>
      </c>
      <c r="G331" s="92">
        <f t="shared" si="7"/>
        <v>68.199791431056937</v>
      </c>
      <c r="H331" s="92">
        <f t="shared" si="7"/>
        <v>9.934929261962186E-2</v>
      </c>
      <c r="I331" s="92">
        <f t="shared" si="7"/>
        <v>3.9401615987774261</v>
      </c>
      <c r="J331" s="92">
        <f t="shared" si="7"/>
        <v>1.7800232144864968E-15</v>
      </c>
      <c r="K331" s="127">
        <f t="shared" si="7"/>
        <v>9.3116795906155372E-3</v>
      </c>
      <c r="L331" s="123">
        <f>STDEV(L75:L317)</f>
        <v>8.1571942246461617</v>
      </c>
    </row>
    <row r="332" spans="1:12" x14ac:dyDescent="0.3">
      <c r="C332" s="92"/>
      <c r="D332" s="92"/>
      <c r="E332" s="92"/>
      <c r="F332" s="122"/>
      <c r="G332" s="92"/>
      <c r="H332" s="125"/>
      <c r="I332" s="126"/>
      <c r="J332" s="92"/>
      <c r="K332" s="127"/>
      <c r="L332" s="123"/>
    </row>
    <row r="333" spans="1:12" x14ac:dyDescent="0.3">
      <c r="A333" s="2" t="s">
        <v>186</v>
      </c>
    </row>
  </sheetData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7341A8-B510-4715-A637-5962FF79A25F}">
  <dimension ref="A1:L331"/>
  <sheetViews>
    <sheetView workbookViewId="0">
      <pane ySplit="11" topLeftCell="A318" activePane="bottomLeft" state="frozen"/>
      <selection pane="bottomLeft" activeCell="K327" sqref="K327"/>
    </sheetView>
  </sheetViews>
  <sheetFormatPr defaultColWidth="9.109375" defaultRowHeight="15.6" x14ac:dyDescent="0.3"/>
  <cols>
    <col min="1" max="1" width="10.6640625" style="2" bestFit="1" customWidth="1"/>
    <col min="2" max="2" width="10.6640625" style="2" customWidth="1"/>
    <col min="3" max="3" width="12.88671875" style="2" customWidth="1"/>
    <col min="4" max="4" width="10.6640625" style="2" customWidth="1"/>
    <col min="5" max="5" width="12.6640625" style="2" customWidth="1"/>
    <col min="6" max="6" width="10.6640625" style="2" customWidth="1"/>
    <col min="7" max="16384" width="9.109375" style="2"/>
  </cols>
  <sheetData>
    <row r="1" spans="1:6" x14ac:dyDescent="0.3">
      <c r="A1" s="2" t="s">
        <v>58</v>
      </c>
    </row>
    <row r="2" spans="1:6" x14ac:dyDescent="0.3">
      <c r="A2" s="2" t="s">
        <v>180</v>
      </c>
    </row>
    <row r="3" spans="1:6" x14ac:dyDescent="0.3">
      <c r="A3" s="2" t="s">
        <v>196</v>
      </c>
      <c r="D3" s="2" t="s">
        <v>197</v>
      </c>
    </row>
    <row r="4" spans="1:6" x14ac:dyDescent="0.3">
      <c r="A4" s="2" t="s">
        <v>62</v>
      </c>
    </row>
    <row r="5" spans="1:6" x14ac:dyDescent="0.3">
      <c r="A5" s="2" t="s">
        <v>63</v>
      </c>
    </row>
    <row r="6" spans="1:6" x14ac:dyDescent="0.3">
      <c r="A6" s="2" t="s">
        <v>123</v>
      </c>
    </row>
    <row r="8" spans="1:6" x14ac:dyDescent="0.3">
      <c r="A8" s="2" t="s">
        <v>187</v>
      </c>
    </row>
    <row r="9" spans="1:6" x14ac:dyDescent="0.3">
      <c r="A9" s="2" t="s">
        <v>184</v>
      </c>
    </row>
    <row r="10" spans="1:6" x14ac:dyDescent="0.3">
      <c r="A10" s="2" t="s">
        <v>198</v>
      </c>
    </row>
    <row r="11" spans="1:6" ht="30" customHeight="1" x14ac:dyDescent="0.3">
      <c r="A11" s="2" t="s">
        <v>0</v>
      </c>
      <c r="B11" s="94" t="s">
        <v>67</v>
      </c>
      <c r="C11" s="94" t="s">
        <v>70</v>
      </c>
      <c r="D11" s="94" t="s">
        <v>69</v>
      </c>
      <c r="E11" s="94" t="s">
        <v>73</v>
      </c>
      <c r="F11" s="94" t="s">
        <v>74</v>
      </c>
    </row>
    <row r="12" spans="1:6" x14ac:dyDescent="0.3">
      <c r="A12" s="95">
        <v>45064</v>
      </c>
      <c r="B12" s="96">
        <v>0.32900462962962962</v>
      </c>
      <c r="C12" s="2">
        <v>3.25</v>
      </c>
      <c r="D12" s="2">
        <v>3.72</v>
      </c>
      <c r="E12" s="2">
        <v>24.13</v>
      </c>
      <c r="F12" s="2">
        <v>61.8</v>
      </c>
    </row>
    <row r="13" spans="1:6" x14ac:dyDescent="0.3">
      <c r="A13" s="95">
        <v>45064</v>
      </c>
      <c r="B13" s="96">
        <v>0.32969907407407406</v>
      </c>
      <c r="C13" s="2">
        <v>3.25</v>
      </c>
      <c r="D13" s="2">
        <v>3.72</v>
      </c>
      <c r="E13" s="2">
        <v>24.13</v>
      </c>
      <c r="F13" s="2">
        <v>61.82</v>
      </c>
    </row>
    <row r="14" spans="1:6" x14ac:dyDescent="0.3">
      <c r="A14" s="95">
        <v>45064</v>
      </c>
      <c r="B14" s="96">
        <v>0.3303935185185185</v>
      </c>
      <c r="C14" s="2">
        <v>3.25</v>
      </c>
      <c r="D14" s="2">
        <v>3.72</v>
      </c>
      <c r="E14" s="2">
        <v>24.13</v>
      </c>
      <c r="F14" s="2">
        <v>61.73</v>
      </c>
    </row>
    <row r="15" spans="1:6" x14ac:dyDescent="0.3">
      <c r="A15" s="95">
        <v>45064</v>
      </c>
      <c r="B15" s="96">
        <v>0.331087962962963</v>
      </c>
      <c r="C15" s="2">
        <v>3.25</v>
      </c>
      <c r="D15" s="2">
        <v>3.72</v>
      </c>
      <c r="E15" s="2">
        <v>24.12</v>
      </c>
      <c r="F15" s="2">
        <v>61.5</v>
      </c>
    </row>
    <row r="16" spans="1:6" x14ac:dyDescent="0.3">
      <c r="A16" s="95">
        <v>45064</v>
      </c>
      <c r="B16" s="96">
        <v>0.33178240740740739</v>
      </c>
      <c r="C16" s="2">
        <v>3.25</v>
      </c>
      <c r="D16" s="2">
        <v>3.72</v>
      </c>
      <c r="E16" s="2">
        <v>24.12</v>
      </c>
      <c r="F16" s="2">
        <v>61.35</v>
      </c>
    </row>
    <row r="17" spans="1:6" x14ac:dyDescent="0.3">
      <c r="A17" s="95">
        <v>45064</v>
      </c>
      <c r="B17" s="96">
        <v>0.33247685185185188</v>
      </c>
      <c r="C17" s="2">
        <v>3.25</v>
      </c>
      <c r="D17" s="2">
        <v>3.72</v>
      </c>
      <c r="E17" s="2">
        <v>24.12</v>
      </c>
      <c r="F17" s="2">
        <v>61.35</v>
      </c>
    </row>
    <row r="18" spans="1:6" x14ac:dyDescent="0.3">
      <c r="A18" s="95">
        <v>45064</v>
      </c>
      <c r="B18" s="96">
        <v>0.33317129629629633</v>
      </c>
      <c r="C18" s="2">
        <v>3.25</v>
      </c>
      <c r="D18" s="2">
        <v>3.72</v>
      </c>
      <c r="E18" s="2">
        <v>24.12</v>
      </c>
      <c r="F18" s="2">
        <v>61.35</v>
      </c>
    </row>
    <row r="19" spans="1:6" x14ac:dyDescent="0.3">
      <c r="A19" s="95">
        <v>45064</v>
      </c>
      <c r="B19" s="96">
        <v>0.33386574074074077</v>
      </c>
      <c r="C19" s="2">
        <v>3.25</v>
      </c>
      <c r="D19" s="2">
        <v>3.72</v>
      </c>
      <c r="E19" s="2">
        <v>24.12</v>
      </c>
      <c r="F19" s="2">
        <v>61.37</v>
      </c>
    </row>
    <row r="20" spans="1:6" x14ac:dyDescent="0.3">
      <c r="A20" s="95">
        <v>45064</v>
      </c>
      <c r="B20" s="96">
        <v>0.33456018518518515</v>
      </c>
      <c r="C20" s="2">
        <v>3.25</v>
      </c>
      <c r="D20" s="2">
        <v>3.72</v>
      </c>
      <c r="E20" s="2">
        <v>24.12</v>
      </c>
      <c r="F20" s="2">
        <v>61.38</v>
      </c>
    </row>
    <row r="21" spans="1:6" x14ac:dyDescent="0.3">
      <c r="A21" s="95">
        <v>45064</v>
      </c>
      <c r="B21" s="96">
        <v>0.33525462962962965</v>
      </c>
      <c r="C21" s="2">
        <v>3.25</v>
      </c>
      <c r="D21" s="2">
        <v>3.72</v>
      </c>
      <c r="E21" s="2">
        <v>24.12</v>
      </c>
      <c r="F21" s="2">
        <v>61.37</v>
      </c>
    </row>
    <row r="22" spans="1:6" x14ac:dyDescent="0.3">
      <c r="A22" s="95">
        <v>45064</v>
      </c>
      <c r="B22" s="96">
        <v>0.33594907407407404</v>
      </c>
      <c r="C22" s="2">
        <v>3.25</v>
      </c>
      <c r="D22" s="2">
        <v>3.72</v>
      </c>
      <c r="E22" s="2">
        <v>24.12</v>
      </c>
      <c r="F22" s="2">
        <v>61.31</v>
      </c>
    </row>
    <row r="23" spans="1:6" x14ac:dyDescent="0.3">
      <c r="A23" s="95">
        <v>45064</v>
      </c>
      <c r="B23" s="96">
        <v>0.33664351851851854</v>
      </c>
      <c r="C23" s="2">
        <v>3.25</v>
      </c>
      <c r="D23" s="2">
        <v>3.72</v>
      </c>
      <c r="E23" s="2">
        <v>24.12</v>
      </c>
      <c r="F23" s="2">
        <v>61.27</v>
      </c>
    </row>
    <row r="24" spans="1:6" x14ac:dyDescent="0.3">
      <c r="A24" s="95">
        <v>45064</v>
      </c>
      <c r="B24" s="96">
        <v>0.33733796296296298</v>
      </c>
      <c r="C24" s="2">
        <v>3.25</v>
      </c>
      <c r="D24" s="2">
        <v>3.72</v>
      </c>
      <c r="E24" s="2">
        <v>24.12</v>
      </c>
      <c r="F24" s="2">
        <v>61.2</v>
      </c>
    </row>
    <row r="25" spans="1:6" x14ac:dyDescent="0.3">
      <c r="A25" s="95">
        <v>45064</v>
      </c>
      <c r="B25" s="96">
        <v>0.33803240740740742</v>
      </c>
      <c r="C25" s="2">
        <v>3.25</v>
      </c>
      <c r="D25" s="2">
        <v>3.72</v>
      </c>
      <c r="E25" s="2">
        <v>24.12</v>
      </c>
      <c r="F25" s="2">
        <v>61.05</v>
      </c>
    </row>
    <row r="26" spans="1:6" x14ac:dyDescent="0.3">
      <c r="A26" s="95">
        <v>45064</v>
      </c>
      <c r="B26" s="96">
        <v>0.33872685185185186</v>
      </c>
      <c r="C26" s="2">
        <v>3.25</v>
      </c>
      <c r="D26" s="2">
        <v>3.72</v>
      </c>
      <c r="E26" s="2">
        <v>24.16</v>
      </c>
      <c r="F26" s="2">
        <v>61.05</v>
      </c>
    </row>
    <row r="27" spans="1:6" x14ac:dyDescent="0.3">
      <c r="A27" s="95">
        <v>45064</v>
      </c>
      <c r="B27" s="96">
        <v>0.3394212962962963</v>
      </c>
      <c r="C27" s="2">
        <v>3.25</v>
      </c>
      <c r="D27" s="2">
        <v>3.72</v>
      </c>
      <c r="E27" s="2">
        <v>24.2</v>
      </c>
      <c r="F27" s="2">
        <v>61.09</v>
      </c>
    </row>
    <row r="28" spans="1:6" x14ac:dyDescent="0.3">
      <c r="A28" s="95">
        <v>45064</v>
      </c>
      <c r="B28" s="96">
        <v>0.34011574074074075</v>
      </c>
      <c r="C28" s="2">
        <v>3.25</v>
      </c>
      <c r="D28" s="2">
        <v>3.72</v>
      </c>
      <c r="E28" s="2">
        <v>24.25</v>
      </c>
      <c r="F28" s="2">
        <v>60.95</v>
      </c>
    </row>
    <row r="29" spans="1:6" x14ac:dyDescent="0.3">
      <c r="A29" s="95">
        <v>45064</v>
      </c>
      <c r="B29" s="96">
        <v>0.34081018518518519</v>
      </c>
      <c r="C29" s="2">
        <v>3.25</v>
      </c>
      <c r="D29" s="2">
        <v>3.72</v>
      </c>
      <c r="E29" s="2">
        <v>24.26</v>
      </c>
      <c r="F29" s="2">
        <v>60.97</v>
      </c>
    </row>
    <row r="30" spans="1:6" x14ac:dyDescent="0.3">
      <c r="A30" s="95">
        <v>45064</v>
      </c>
      <c r="B30" s="96">
        <v>0.34150462962962963</v>
      </c>
      <c r="C30" s="2">
        <v>3.25</v>
      </c>
      <c r="D30" s="2">
        <v>3.72</v>
      </c>
      <c r="E30" s="2">
        <v>24.31</v>
      </c>
      <c r="F30" s="2">
        <v>60.91</v>
      </c>
    </row>
    <row r="31" spans="1:6" x14ac:dyDescent="0.3">
      <c r="A31" s="95">
        <v>45064</v>
      </c>
      <c r="B31" s="96">
        <v>0.34219907407407407</v>
      </c>
      <c r="C31" s="2">
        <v>3.25</v>
      </c>
      <c r="D31" s="2">
        <v>3.72</v>
      </c>
      <c r="E31" s="2">
        <v>24.34</v>
      </c>
      <c r="F31" s="2">
        <v>60.87</v>
      </c>
    </row>
    <row r="32" spans="1:6" x14ac:dyDescent="0.3">
      <c r="A32" s="95">
        <v>45064</v>
      </c>
      <c r="B32" s="96">
        <v>0.34289351851851851</v>
      </c>
      <c r="C32" s="2">
        <v>3.25</v>
      </c>
      <c r="D32" s="2">
        <v>3.72</v>
      </c>
      <c r="E32" s="2">
        <v>24.34</v>
      </c>
      <c r="F32" s="2">
        <v>60.95</v>
      </c>
    </row>
    <row r="33" spans="1:6" x14ac:dyDescent="0.3">
      <c r="A33" s="95">
        <v>45064</v>
      </c>
      <c r="B33" s="96">
        <v>0.34358796296296296</v>
      </c>
      <c r="C33" s="2">
        <v>3.25</v>
      </c>
      <c r="D33" s="2">
        <v>3.72</v>
      </c>
      <c r="E33" s="2">
        <v>24.3</v>
      </c>
      <c r="F33" s="2">
        <v>60.92</v>
      </c>
    </row>
    <row r="34" spans="1:6" x14ac:dyDescent="0.3">
      <c r="A34" s="95">
        <v>45064</v>
      </c>
      <c r="B34" s="96">
        <v>0.3442824074074074</v>
      </c>
      <c r="C34" s="2">
        <v>3.25</v>
      </c>
      <c r="D34" s="2">
        <v>3.72</v>
      </c>
      <c r="E34" s="2">
        <v>24.23</v>
      </c>
      <c r="F34" s="2">
        <v>61.19</v>
      </c>
    </row>
    <row r="35" spans="1:6" x14ac:dyDescent="0.3">
      <c r="A35" s="95">
        <v>45064</v>
      </c>
      <c r="B35" s="96">
        <v>0.34497685185185184</v>
      </c>
      <c r="C35" s="2">
        <v>3.25</v>
      </c>
      <c r="D35" s="2">
        <v>3.72</v>
      </c>
      <c r="E35" s="2">
        <v>24.19</v>
      </c>
      <c r="F35" s="2">
        <v>61.74</v>
      </c>
    </row>
    <row r="36" spans="1:6" x14ac:dyDescent="0.3">
      <c r="A36" s="95">
        <v>45064</v>
      </c>
      <c r="B36" s="96">
        <v>0.34567129629629628</v>
      </c>
      <c r="C36" s="2">
        <v>3.25</v>
      </c>
      <c r="D36" s="2">
        <v>3.72</v>
      </c>
      <c r="E36" s="2">
        <v>24.15</v>
      </c>
      <c r="F36" s="2">
        <v>61.83</v>
      </c>
    </row>
    <row r="37" spans="1:6" x14ac:dyDescent="0.3">
      <c r="A37" s="95">
        <v>45064</v>
      </c>
      <c r="B37" s="96">
        <v>0.34636574074074072</v>
      </c>
      <c r="C37" s="2">
        <v>3.25</v>
      </c>
      <c r="D37" s="2">
        <v>3.72</v>
      </c>
      <c r="E37" s="2">
        <v>24.12</v>
      </c>
      <c r="F37" s="2">
        <v>61.63</v>
      </c>
    </row>
    <row r="38" spans="1:6" x14ac:dyDescent="0.3">
      <c r="A38" s="95">
        <v>45064</v>
      </c>
      <c r="B38" s="96">
        <v>0.34706018518518517</v>
      </c>
      <c r="C38" s="2">
        <v>3.25</v>
      </c>
      <c r="D38" s="2">
        <v>3.72</v>
      </c>
      <c r="E38" s="2">
        <v>24.12</v>
      </c>
      <c r="F38" s="2">
        <v>61.33</v>
      </c>
    </row>
    <row r="39" spans="1:6" x14ac:dyDescent="0.3">
      <c r="A39" s="95">
        <v>45064</v>
      </c>
      <c r="B39" s="96">
        <v>0.34775462962962966</v>
      </c>
      <c r="C39" s="2">
        <v>3.25</v>
      </c>
      <c r="D39" s="2">
        <v>3.72</v>
      </c>
      <c r="E39" s="2">
        <v>24.12</v>
      </c>
      <c r="F39" s="2">
        <v>61.14</v>
      </c>
    </row>
    <row r="40" spans="1:6" x14ac:dyDescent="0.3">
      <c r="A40" s="95">
        <v>45064</v>
      </c>
      <c r="B40" s="96">
        <v>0.34844907407407405</v>
      </c>
      <c r="C40" s="2">
        <v>3.25</v>
      </c>
      <c r="D40" s="2">
        <v>3.72</v>
      </c>
      <c r="E40" s="2">
        <v>24.11</v>
      </c>
      <c r="F40" s="2">
        <v>60.96</v>
      </c>
    </row>
    <row r="41" spans="1:6" x14ac:dyDescent="0.3">
      <c r="A41" s="95">
        <v>45064</v>
      </c>
      <c r="B41" s="96">
        <v>0.34914351851851855</v>
      </c>
      <c r="C41" s="2">
        <v>3.25</v>
      </c>
      <c r="D41" s="2">
        <v>3.71</v>
      </c>
      <c r="E41" s="2">
        <v>24.11</v>
      </c>
      <c r="F41" s="2">
        <v>60.9</v>
      </c>
    </row>
    <row r="42" spans="1:6" x14ac:dyDescent="0.3">
      <c r="A42" s="95">
        <v>45064</v>
      </c>
      <c r="B42" s="96">
        <v>0.34983796296296293</v>
      </c>
      <c r="C42" s="2">
        <v>3.25</v>
      </c>
      <c r="D42" s="2">
        <v>3.71</v>
      </c>
      <c r="E42" s="2">
        <v>24.11</v>
      </c>
      <c r="F42" s="2">
        <v>60.21</v>
      </c>
    </row>
    <row r="43" spans="1:6" x14ac:dyDescent="0.3">
      <c r="A43" s="95">
        <v>45064</v>
      </c>
      <c r="B43" s="96">
        <v>0.35053240740740743</v>
      </c>
      <c r="C43" s="2">
        <v>3.25</v>
      </c>
      <c r="D43" s="2">
        <v>3.71</v>
      </c>
      <c r="E43" s="2">
        <v>24.1</v>
      </c>
      <c r="F43" s="2">
        <v>57.99</v>
      </c>
    </row>
    <row r="44" spans="1:6" x14ac:dyDescent="0.3">
      <c r="A44" s="95">
        <v>45064</v>
      </c>
      <c r="B44" s="96">
        <v>0.35122685185185182</v>
      </c>
      <c r="C44" s="2">
        <v>3.25</v>
      </c>
      <c r="D44" s="2">
        <v>3.71</v>
      </c>
      <c r="E44" s="2">
        <v>24.1</v>
      </c>
      <c r="F44" s="2">
        <v>55.03</v>
      </c>
    </row>
    <row r="45" spans="1:6" x14ac:dyDescent="0.3">
      <c r="A45" s="95">
        <v>45064</v>
      </c>
      <c r="B45" s="96">
        <v>0.35192129629629632</v>
      </c>
      <c r="C45" s="2">
        <v>3.25</v>
      </c>
      <c r="D45" s="2">
        <v>3.71</v>
      </c>
      <c r="E45" s="2">
        <v>24.1</v>
      </c>
      <c r="F45" s="2">
        <v>52.26</v>
      </c>
    </row>
    <row r="46" spans="1:6" x14ac:dyDescent="0.3">
      <c r="A46" s="95">
        <v>45064</v>
      </c>
      <c r="B46" s="96">
        <v>0.3526157407407407</v>
      </c>
      <c r="C46" s="2">
        <v>3.25</v>
      </c>
      <c r="D46" s="2">
        <v>3.72</v>
      </c>
      <c r="E46" s="2">
        <v>24.11</v>
      </c>
      <c r="F46" s="2">
        <v>49.73</v>
      </c>
    </row>
    <row r="47" spans="1:6" x14ac:dyDescent="0.3">
      <c r="A47" s="95">
        <v>45064</v>
      </c>
      <c r="B47" s="96">
        <v>0.3533101851851852</v>
      </c>
      <c r="C47" s="2">
        <v>3.25</v>
      </c>
      <c r="D47" s="2">
        <v>3.72</v>
      </c>
      <c r="E47" s="2">
        <v>24.12</v>
      </c>
      <c r="F47" s="2">
        <v>47.68</v>
      </c>
    </row>
    <row r="48" spans="1:6" x14ac:dyDescent="0.3">
      <c r="A48" s="95">
        <v>45064</v>
      </c>
      <c r="B48" s="96">
        <v>0.35400462962962959</v>
      </c>
      <c r="C48" s="2">
        <v>3.25</v>
      </c>
      <c r="D48" s="2">
        <v>3.72</v>
      </c>
      <c r="E48" s="2">
        <v>24.12</v>
      </c>
      <c r="F48" s="2">
        <v>46.05</v>
      </c>
    </row>
    <row r="49" spans="1:6" x14ac:dyDescent="0.3">
      <c r="A49" s="95">
        <v>45064</v>
      </c>
      <c r="B49" s="96">
        <v>0.35469907407407408</v>
      </c>
      <c r="C49" s="2">
        <v>3.25</v>
      </c>
      <c r="D49" s="2">
        <v>3.72</v>
      </c>
      <c r="E49" s="2">
        <v>24.12</v>
      </c>
      <c r="F49" s="2">
        <v>44.86</v>
      </c>
    </row>
    <row r="50" spans="1:6" x14ac:dyDescent="0.3">
      <c r="A50" s="95">
        <v>45064</v>
      </c>
      <c r="B50" s="96">
        <v>0.38401620370370365</v>
      </c>
      <c r="C50" s="2">
        <v>3.25</v>
      </c>
      <c r="D50" s="2">
        <v>3.72</v>
      </c>
      <c r="E50" s="2">
        <v>24.13</v>
      </c>
      <c r="F50" s="2">
        <v>43.23</v>
      </c>
    </row>
    <row r="51" spans="1:6" x14ac:dyDescent="0.3">
      <c r="A51" s="95">
        <v>45064</v>
      </c>
      <c r="B51" s="96">
        <v>0.38471064814814815</v>
      </c>
      <c r="C51" s="2">
        <v>3.25</v>
      </c>
      <c r="D51" s="2">
        <v>3.72</v>
      </c>
      <c r="E51" s="2">
        <v>24.13</v>
      </c>
      <c r="F51" s="2">
        <v>42.69</v>
      </c>
    </row>
    <row r="52" spans="1:6" x14ac:dyDescent="0.3">
      <c r="A52" s="95">
        <v>45064</v>
      </c>
      <c r="B52" s="96">
        <v>0.38540509259259265</v>
      </c>
      <c r="C52" s="2">
        <v>3.25</v>
      </c>
      <c r="D52" s="2">
        <v>3.72</v>
      </c>
      <c r="E52" s="2">
        <v>24.13</v>
      </c>
      <c r="F52" s="2">
        <v>42.34</v>
      </c>
    </row>
    <row r="53" spans="1:6" x14ac:dyDescent="0.3">
      <c r="A53" s="95">
        <v>45064</v>
      </c>
      <c r="B53" s="96">
        <v>0.38609953703703703</v>
      </c>
      <c r="C53" s="2">
        <v>3.25</v>
      </c>
      <c r="D53" s="2">
        <v>3.72</v>
      </c>
      <c r="E53" s="2">
        <v>24.12</v>
      </c>
      <c r="F53" s="2">
        <v>42.01</v>
      </c>
    </row>
    <row r="54" spans="1:6" x14ac:dyDescent="0.3">
      <c r="A54" s="95">
        <v>45064</v>
      </c>
      <c r="B54" s="96">
        <v>0.38679398148148153</v>
      </c>
      <c r="C54" s="2">
        <v>3.25</v>
      </c>
      <c r="D54" s="2">
        <v>3.72</v>
      </c>
      <c r="E54" s="2">
        <v>24.12</v>
      </c>
      <c r="F54" s="2">
        <v>41.87</v>
      </c>
    </row>
    <row r="55" spans="1:6" x14ac:dyDescent="0.3">
      <c r="A55" s="95">
        <v>45064</v>
      </c>
      <c r="B55" s="96">
        <v>0.38748842592592592</v>
      </c>
      <c r="C55" s="2">
        <v>3.25</v>
      </c>
      <c r="D55" s="2">
        <v>3.72</v>
      </c>
      <c r="E55" s="2">
        <v>24.12</v>
      </c>
      <c r="F55" s="2">
        <v>41.76</v>
      </c>
    </row>
    <row r="56" spans="1:6" x14ac:dyDescent="0.3">
      <c r="A56" s="95">
        <v>45064</v>
      </c>
      <c r="B56" s="96">
        <v>0.38818287037037041</v>
      </c>
      <c r="C56" s="2">
        <v>3.25</v>
      </c>
      <c r="D56" s="2">
        <v>3.72</v>
      </c>
      <c r="E56" s="2">
        <v>24.13</v>
      </c>
      <c r="F56" s="2">
        <v>41.65</v>
      </c>
    </row>
    <row r="57" spans="1:6" x14ac:dyDescent="0.3">
      <c r="A57" s="95">
        <v>45064</v>
      </c>
      <c r="B57" s="96">
        <v>0.3888773148148148</v>
      </c>
      <c r="C57" s="2">
        <v>3.25</v>
      </c>
      <c r="D57" s="2">
        <v>3.72</v>
      </c>
      <c r="E57" s="2">
        <v>24.13</v>
      </c>
      <c r="F57" s="2">
        <v>41.71</v>
      </c>
    </row>
    <row r="58" spans="1:6" x14ac:dyDescent="0.3">
      <c r="A58" s="95">
        <v>45064</v>
      </c>
      <c r="B58" s="96">
        <v>0.3895717592592593</v>
      </c>
      <c r="C58" s="2">
        <v>3.25</v>
      </c>
      <c r="D58" s="2">
        <v>3.72</v>
      </c>
      <c r="E58" s="2">
        <v>24.12</v>
      </c>
      <c r="F58" s="2">
        <v>41.75</v>
      </c>
    </row>
    <row r="59" spans="1:6" x14ac:dyDescent="0.3">
      <c r="A59" s="95">
        <v>45064</v>
      </c>
      <c r="B59" s="96">
        <v>0.39026620370370368</v>
      </c>
      <c r="C59" s="2">
        <v>3.25</v>
      </c>
      <c r="D59" s="2">
        <v>3.72</v>
      </c>
      <c r="E59" s="2">
        <v>24.12</v>
      </c>
      <c r="F59" s="2">
        <v>41.76</v>
      </c>
    </row>
    <row r="60" spans="1:6" x14ac:dyDescent="0.3">
      <c r="A60" s="95">
        <v>45064</v>
      </c>
      <c r="B60" s="96">
        <v>0.39096064814814818</v>
      </c>
      <c r="C60" s="2">
        <v>3.25</v>
      </c>
      <c r="D60" s="2">
        <v>3.72</v>
      </c>
      <c r="E60" s="2">
        <v>24.11</v>
      </c>
      <c r="F60" s="2">
        <v>41.74</v>
      </c>
    </row>
    <row r="61" spans="1:6" x14ac:dyDescent="0.3">
      <c r="A61" s="95">
        <v>45064</v>
      </c>
      <c r="B61" s="96">
        <v>0.39165509259259257</v>
      </c>
      <c r="C61" s="2">
        <v>3.25</v>
      </c>
      <c r="D61" s="2">
        <v>3.72</v>
      </c>
      <c r="E61" s="2">
        <v>24.11</v>
      </c>
      <c r="F61" s="2">
        <v>41.74</v>
      </c>
    </row>
    <row r="62" spans="1:6" x14ac:dyDescent="0.3">
      <c r="A62" s="95">
        <v>45064</v>
      </c>
      <c r="B62" s="96">
        <v>0.39234953703703707</v>
      </c>
      <c r="C62" s="2">
        <v>3.25</v>
      </c>
      <c r="D62" s="2">
        <v>3.72</v>
      </c>
      <c r="E62" s="2">
        <v>24.12</v>
      </c>
      <c r="F62" s="2">
        <v>41.76</v>
      </c>
    </row>
    <row r="63" spans="1:6" x14ac:dyDescent="0.3">
      <c r="A63" s="95">
        <v>45064</v>
      </c>
      <c r="B63" s="96">
        <v>0.39304398148148145</v>
      </c>
      <c r="C63" s="2">
        <v>3.25</v>
      </c>
      <c r="D63" s="2">
        <v>3.72</v>
      </c>
      <c r="E63" s="2">
        <v>24.12</v>
      </c>
      <c r="F63" s="2">
        <v>41.78</v>
      </c>
    </row>
    <row r="64" spans="1:6" x14ac:dyDescent="0.3">
      <c r="A64" s="95">
        <v>45064</v>
      </c>
      <c r="B64" s="96">
        <v>0.39373842592592595</v>
      </c>
      <c r="C64" s="2">
        <v>3.25</v>
      </c>
      <c r="D64" s="2">
        <v>3.72</v>
      </c>
      <c r="E64" s="2">
        <v>24.12</v>
      </c>
      <c r="F64" s="2">
        <v>41.75</v>
      </c>
    </row>
    <row r="65" spans="1:6" x14ac:dyDescent="0.3">
      <c r="A65" s="95">
        <v>45064</v>
      </c>
      <c r="B65" s="96">
        <v>0.39443287037037034</v>
      </c>
      <c r="C65" s="2">
        <v>3.25</v>
      </c>
      <c r="D65" s="2">
        <v>3.72</v>
      </c>
      <c r="E65" s="2">
        <v>24.12</v>
      </c>
      <c r="F65" s="2">
        <v>41.79</v>
      </c>
    </row>
    <row r="66" spans="1:6" x14ac:dyDescent="0.3">
      <c r="A66" s="95">
        <v>45064</v>
      </c>
      <c r="B66" s="96">
        <v>0.39512731481481483</v>
      </c>
      <c r="C66" s="2">
        <v>3.25</v>
      </c>
      <c r="D66" s="2">
        <v>3.72</v>
      </c>
      <c r="E66" s="2">
        <v>24.12</v>
      </c>
      <c r="F66" s="2">
        <v>41.74</v>
      </c>
    </row>
    <row r="67" spans="1:6" x14ac:dyDescent="0.3">
      <c r="A67" s="95">
        <v>45064</v>
      </c>
      <c r="B67" s="96">
        <v>0.39582175925925928</v>
      </c>
      <c r="C67" s="2">
        <v>3.25</v>
      </c>
      <c r="D67" s="2">
        <v>3.72</v>
      </c>
      <c r="E67" s="2">
        <v>24.12</v>
      </c>
      <c r="F67" s="2">
        <v>41.76</v>
      </c>
    </row>
    <row r="68" spans="1:6" x14ac:dyDescent="0.3">
      <c r="A68" s="95">
        <v>45064</v>
      </c>
      <c r="B68" s="96">
        <v>0.39651620370370372</v>
      </c>
      <c r="C68" s="2">
        <v>3.25</v>
      </c>
      <c r="D68" s="2">
        <v>3.72</v>
      </c>
      <c r="E68" s="2">
        <v>24.13</v>
      </c>
      <c r="F68" s="2">
        <v>41.77</v>
      </c>
    </row>
    <row r="69" spans="1:6" x14ac:dyDescent="0.3">
      <c r="A69" s="95">
        <v>45064</v>
      </c>
      <c r="B69" s="96">
        <v>0.39721064814814816</v>
      </c>
      <c r="C69" s="2">
        <v>3.25</v>
      </c>
      <c r="D69" s="2">
        <v>3.72</v>
      </c>
      <c r="E69" s="2">
        <v>24.12</v>
      </c>
      <c r="F69" s="2">
        <v>41.74</v>
      </c>
    </row>
    <row r="70" spans="1:6" x14ac:dyDescent="0.3">
      <c r="A70" s="95">
        <v>45064</v>
      </c>
      <c r="B70" s="96">
        <v>0.3979050925925926</v>
      </c>
      <c r="C70" s="2">
        <v>3.25</v>
      </c>
      <c r="D70" s="2">
        <v>3.72</v>
      </c>
      <c r="E70" s="2">
        <v>24.12</v>
      </c>
      <c r="F70" s="2">
        <v>41.79</v>
      </c>
    </row>
    <row r="71" spans="1:6" x14ac:dyDescent="0.3">
      <c r="A71" s="95">
        <v>45064</v>
      </c>
      <c r="B71" s="96">
        <v>0.39859953703703704</v>
      </c>
      <c r="C71" s="2">
        <v>3.25</v>
      </c>
      <c r="D71" s="2">
        <v>3.72</v>
      </c>
      <c r="E71" s="2">
        <v>24.12</v>
      </c>
      <c r="F71" s="2">
        <v>41.8</v>
      </c>
    </row>
    <row r="72" spans="1:6" x14ac:dyDescent="0.3">
      <c r="A72" s="95">
        <v>45064</v>
      </c>
      <c r="B72" s="96">
        <v>0.39929398148148149</v>
      </c>
      <c r="C72" s="2">
        <v>3.25</v>
      </c>
      <c r="D72" s="2">
        <v>3.72</v>
      </c>
      <c r="E72" s="2">
        <v>24.12</v>
      </c>
      <c r="F72" s="2">
        <v>41.8</v>
      </c>
    </row>
    <row r="73" spans="1:6" x14ac:dyDescent="0.3">
      <c r="A73" s="95">
        <v>45064</v>
      </c>
      <c r="B73" s="96">
        <v>0.39998842592592593</v>
      </c>
      <c r="C73" s="2">
        <v>3.25</v>
      </c>
      <c r="D73" s="2">
        <v>3.72</v>
      </c>
      <c r="E73" s="2">
        <v>24.12</v>
      </c>
      <c r="F73" s="2">
        <v>41.81</v>
      </c>
    </row>
    <row r="74" spans="1:6" x14ac:dyDescent="0.3">
      <c r="A74" s="95">
        <v>45064</v>
      </c>
      <c r="B74" s="96">
        <v>0.40068287037037037</v>
      </c>
      <c r="C74" s="2">
        <v>3.25</v>
      </c>
      <c r="D74" s="2">
        <v>3.72</v>
      </c>
      <c r="E74" s="2">
        <v>24.12</v>
      </c>
      <c r="F74" s="2">
        <v>41.82</v>
      </c>
    </row>
    <row r="75" spans="1:6" x14ac:dyDescent="0.3">
      <c r="A75" s="95">
        <v>45064</v>
      </c>
      <c r="B75" s="96">
        <v>0.40137731481481481</v>
      </c>
      <c r="C75" s="2">
        <v>3.25</v>
      </c>
      <c r="D75" s="2">
        <v>3.72</v>
      </c>
      <c r="E75" s="2">
        <v>24.12</v>
      </c>
      <c r="F75" s="2">
        <v>41.8</v>
      </c>
    </row>
    <row r="76" spans="1:6" x14ac:dyDescent="0.3">
      <c r="A76" s="95">
        <v>45064</v>
      </c>
      <c r="B76" s="96">
        <v>0.40207175925925925</v>
      </c>
      <c r="C76" s="2">
        <v>3.25</v>
      </c>
      <c r="D76" s="2">
        <v>3.72</v>
      </c>
      <c r="E76" s="2">
        <v>24.13</v>
      </c>
      <c r="F76" s="2">
        <v>41.82</v>
      </c>
    </row>
    <row r="77" spans="1:6" x14ac:dyDescent="0.3">
      <c r="A77" s="95">
        <v>45064</v>
      </c>
      <c r="B77" s="96">
        <v>0.4027662037037037</v>
      </c>
      <c r="C77" s="2">
        <v>3.25</v>
      </c>
      <c r="D77" s="2">
        <v>3.72</v>
      </c>
      <c r="E77" s="2">
        <v>24.13</v>
      </c>
      <c r="F77" s="2">
        <v>41.88</v>
      </c>
    </row>
    <row r="78" spans="1:6" x14ac:dyDescent="0.3">
      <c r="A78" s="95">
        <v>45064</v>
      </c>
      <c r="B78" s="96">
        <v>0.40346064814814814</v>
      </c>
      <c r="C78" s="2">
        <v>3.25</v>
      </c>
      <c r="D78" s="2">
        <v>3.72</v>
      </c>
      <c r="E78" s="2">
        <v>24.14</v>
      </c>
      <c r="F78" s="2">
        <v>41.89</v>
      </c>
    </row>
    <row r="79" spans="1:6" x14ac:dyDescent="0.3">
      <c r="A79" s="95">
        <v>45064</v>
      </c>
      <c r="B79" s="96">
        <v>0.40415509259259258</v>
      </c>
      <c r="C79" s="2">
        <v>3.25</v>
      </c>
      <c r="D79" s="2">
        <v>3.72</v>
      </c>
      <c r="E79" s="2">
        <v>24.16</v>
      </c>
      <c r="F79" s="2">
        <v>41.86</v>
      </c>
    </row>
    <row r="80" spans="1:6" x14ac:dyDescent="0.3">
      <c r="A80" s="95">
        <v>45064</v>
      </c>
      <c r="B80" s="96">
        <v>0.40484953703703702</v>
      </c>
      <c r="C80" s="2">
        <v>3.25</v>
      </c>
      <c r="D80" s="2">
        <v>3.72</v>
      </c>
      <c r="E80" s="2">
        <v>24.21</v>
      </c>
      <c r="F80" s="2">
        <v>41.88</v>
      </c>
    </row>
    <row r="81" spans="1:6" x14ac:dyDescent="0.3">
      <c r="A81" s="95">
        <v>45064</v>
      </c>
      <c r="B81" s="96">
        <v>0.40554398148148146</v>
      </c>
      <c r="C81" s="2">
        <v>3.25</v>
      </c>
      <c r="D81" s="2">
        <v>3.72</v>
      </c>
      <c r="E81" s="2">
        <v>24.28</v>
      </c>
      <c r="F81" s="2">
        <v>41.88</v>
      </c>
    </row>
    <row r="82" spans="1:6" x14ac:dyDescent="0.3">
      <c r="A82" s="95">
        <v>45064</v>
      </c>
      <c r="B82" s="96">
        <v>0.40623842592592596</v>
      </c>
      <c r="C82" s="2">
        <v>3.25</v>
      </c>
      <c r="D82" s="2">
        <v>3.72</v>
      </c>
      <c r="E82" s="2">
        <v>24.3</v>
      </c>
      <c r="F82" s="2">
        <v>41.84</v>
      </c>
    </row>
    <row r="83" spans="1:6" x14ac:dyDescent="0.3">
      <c r="A83" s="95">
        <v>45064</v>
      </c>
      <c r="B83" s="96">
        <v>0.40693287037037035</v>
      </c>
      <c r="C83" s="2">
        <v>3.25</v>
      </c>
      <c r="D83" s="2">
        <v>3.72</v>
      </c>
      <c r="E83" s="2">
        <v>24.3</v>
      </c>
      <c r="F83" s="2">
        <v>41.86</v>
      </c>
    </row>
    <row r="84" spans="1:6" x14ac:dyDescent="0.3">
      <c r="A84" s="95">
        <v>45064</v>
      </c>
      <c r="B84" s="96">
        <v>0.40762731481481485</v>
      </c>
      <c r="C84" s="2">
        <v>3.25</v>
      </c>
      <c r="D84" s="2">
        <v>3.72</v>
      </c>
      <c r="E84" s="2">
        <v>24.32</v>
      </c>
      <c r="F84" s="2">
        <v>41.78</v>
      </c>
    </row>
    <row r="85" spans="1:6" x14ac:dyDescent="0.3">
      <c r="A85" s="95">
        <v>45064</v>
      </c>
      <c r="B85" s="96">
        <v>0.40832175925925923</v>
      </c>
      <c r="C85" s="2">
        <v>3.25</v>
      </c>
      <c r="D85" s="2">
        <v>3.72</v>
      </c>
      <c r="E85" s="2">
        <v>24.34</v>
      </c>
      <c r="F85" s="2">
        <v>41.73</v>
      </c>
    </row>
    <row r="86" spans="1:6" x14ac:dyDescent="0.3">
      <c r="A86" s="95">
        <v>45064</v>
      </c>
      <c r="B86" s="96">
        <v>0.40901620370370373</v>
      </c>
      <c r="C86" s="2">
        <v>3.25</v>
      </c>
      <c r="D86" s="2">
        <v>3.72</v>
      </c>
      <c r="E86" s="2">
        <v>24.34</v>
      </c>
      <c r="F86" s="2">
        <v>41.7</v>
      </c>
    </row>
    <row r="87" spans="1:6" x14ac:dyDescent="0.3">
      <c r="A87" s="95">
        <v>45064</v>
      </c>
      <c r="B87" s="96">
        <v>0.40971064814814812</v>
      </c>
      <c r="C87" s="2">
        <v>3.25</v>
      </c>
      <c r="D87" s="2">
        <v>3.72</v>
      </c>
      <c r="E87" s="2">
        <v>24.35</v>
      </c>
      <c r="F87" s="2">
        <v>41.68</v>
      </c>
    </row>
    <row r="88" spans="1:6" x14ac:dyDescent="0.3">
      <c r="A88" s="95">
        <v>45064</v>
      </c>
      <c r="B88" s="96">
        <v>0.41040509259259261</v>
      </c>
      <c r="C88" s="2">
        <v>3.25</v>
      </c>
      <c r="D88" s="2">
        <v>3.72</v>
      </c>
      <c r="E88" s="2">
        <v>24.35</v>
      </c>
      <c r="F88" s="2">
        <v>41.62</v>
      </c>
    </row>
    <row r="89" spans="1:6" x14ac:dyDescent="0.3">
      <c r="A89" s="95">
        <v>45064</v>
      </c>
      <c r="B89" s="96">
        <v>0.411099537037037</v>
      </c>
      <c r="C89" s="2">
        <v>3.25</v>
      </c>
      <c r="D89" s="2">
        <v>3.72</v>
      </c>
      <c r="E89" s="2">
        <v>24.38</v>
      </c>
      <c r="F89" s="2">
        <v>41.56</v>
      </c>
    </row>
    <row r="90" spans="1:6" x14ac:dyDescent="0.3">
      <c r="A90" s="95">
        <v>45064</v>
      </c>
      <c r="B90" s="96">
        <v>0.4117939814814815</v>
      </c>
      <c r="C90" s="2">
        <v>3.25</v>
      </c>
      <c r="D90" s="2">
        <v>3.72</v>
      </c>
      <c r="E90" s="2">
        <v>24.34</v>
      </c>
      <c r="F90" s="2">
        <v>41.66</v>
      </c>
    </row>
    <row r="91" spans="1:6" x14ac:dyDescent="0.3">
      <c r="A91" s="95">
        <v>45064</v>
      </c>
      <c r="B91" s="96">
        <v>0.41248842592592588</v>
      </c>
      <c r="C91" s="2">
        <v>3.25</v>
      </c>
      <c r="D91" s="2">
        <v>3.72</v>
      </c>
      <c r="E91" s="2">
        <v>24.3</v>
      </c>
      <c r="F91" s="2">
        <v>41.7</v>
      </c>
    </row>
    <row r="92" spans="1:6" x14ac:dyDescent="0.3">
      <c r="A92" s="95">
        <v>45064</v>
      </c>
      <c r="B92" s="96">
        <v>0.41318287037037038</v>
      </c>
      <c r="C92" s="2">
        <v>3.25</v>
      </c>
      <c r="D92" s="2">
        <v>3.72</v>
      </c>
      <c r="E92" s="2">
        <v>24.32</v>
      </c>
      <c r="F92" s="2">
        <v>41.67</v>
      </c>
    </row>
    <row r="93" spans="1:6" x14ac:dyDescent="0.3">
      <c r="A93" s="95">
        <v>45064</v>
      </c>
      <c r="B93" s="96">
        <v>0.41387731481481477</v>
      </c>
      <c r="C93" s="2">
        <v>3.25</v>
      </c>
      <c r="D93" s="2">
        <v>3.72</v>
      </c>
      <c r="E93" s="2">
        <v>24.4</v>
      </c>
      <c r="F93" s="2">
        <v>41.54</v>
      </c>
    </row>
    <row r="94" spans="1:6" x14ac:dyDescent="0.3">
      <c r="A94" s="95">
        <v>45064</v>
      </c>
      <c r="B94" s="96">
        <v>0.41457175925925926</v>
      </c>
      <c r="C94" s="2">
        <v>3.25</v>
      </c>
      <c r="D94" s="2">
        <v>3.72</v>
      </c>
      <c r="E94" s="2">
        <v>24.36</v>
      </c>
      <c r="F94" s="2">
        <v>41.53</v>
      </c>
    </row>
    <row r="95" spans="1:6" x14ac:dyDescent="0.3">
      <c r="A95" s="95">
        <v>45064</v>
      </c>
      <c r="B95" s="96">
        <v>0.41526620370370365</v>
      </c>
      <c r="C95" s="2">
        <v>3.25</v>
      </c>
      <c r="D95" s="2">
        <v>3.72</v>
      </c>
      <c r="E95" s="2">
        <v>24.38</v>
      </c>
      <c r="F95" s="2">
        <v>41.48</v>
      </c>
    </row>
    <row r="96" spans="1:6" x14ac:dyDescent="0.3">
      <c r="A96" s="95">
        <v>45064</v>
      </c>
      <c r="B96" s="96">
        <v>0.41596064814814815</v>
      </c>
      <c r="C96" s="2">
        <v>3.25</v>
      </c>
      <c r="D96" s="2">
        <v>3.72</v>
      </c>
      <c r="E96" s="2">
        <v>24.39</v>
      </c>
      <c r="F96" s="2">
        <v>41.42</v>
      </c>
    </row>
    <row r="97" spans="1:6" x14ac:dyDescent="0.3">
      <c r="A97" s="95">
        <v>45064</v>
      </c>
      <c r="B97" s="96">
        <v>0.41665509259259265</v>
      </c>
      <c r="C97" s="2">
        <v>3.25</v>
      </c>
      <c r="D97" s="2">
        <v>3.72</v>
      </c>
      <c r="E97" s="2">
        <v>24.4</v>
      </c>
      <c r="F97" s="2">
        <v>41.43</v>
      </c>
    </row>
    <row r="98" spans="1:6" x14ac:dyDescent="0.3">
      <c r="A98" s="95">
        <v>45064</v>
      </c>
      <c r="B98" s="96">
        <v>0.41734953703703703</v>
      </c>
      <c r="C98" s="2">
        <v>3.25</v>
      </c>
      <c r="D98" s="2">
        <v>3.72</v>
      </c>
      <c r="E98" s="2">
        <v>24.37</v>
      </c>
      <c r="F98" s="2">
        <v>41.48</v>
      </c>
    </row>
    <row r="99" spans="1:6" x14ac:dyDescent="0.3">
      <c r="A99" s="95">
        <v>45064</v>
      </c>
      <c r="B99" s="96">
        <v>0.41804398148148153</v>
      </c>
      <c r="C99" s="2">
        <v>3.25</v>
      </c>
      <c r="D99" s="2">
        <v>3.72</v>
      </c>
      <c r="E99" s="2">
        <v>24.39</v>
      </c>
      <c r="F99" s="2">
        <v>41.48</v>
      </c>
    </row>
    <row r="100" spans="1:6" x14ac:dyDescent="0.3">
      <c r="A100" s="95">
        <v>45064</v>
      </c>
      <c r="B100" s="96">
        <v>0.41873842592592592</v>
      </c>
      <c r="C100" s="2">
        <v>3.25</v>
      </c>
      <c r="D100" s="2">
        <v>3.72</v>
      </c>
      <c r="E100" s="2">
        <v>24.38</v>
      </c>
      <c r="F100" s="2">
        <v>41.5</v>
      </c>
    </row>
    <row r="101" spans="1:6" x14ac:dyDescent="0.3">
      <c r="A101" s="95">
        <v>45064</v>
      </c>
      <c r="B101" s="96">
        <v>0.41943287037037041</v>
      </c>
      <c r="C101" s="2">
        <v>3.25</v>
      </c>
      <c r="D101" s="2">
        <v>3.72</v>
      </c>
      <c r="E101" s="2">
        <v>24.36</v>
      </c>
      <c r="F101" s="2">
        <v>41.5</v>
      </c>
    </row>
    <row r="102" spans="1:6" x14ac:dyDescent="0.3">
      <c r="A102" s="95">
        <v>45064</v>
      </c>
      <c r="B102" s="96">
        <v>0.4201273148148148</v>
      </c>
      <c r="C102" s="2">
        <v>3.25</v>
      </c>
      <c r="D102" s="2">
        <v>3.72</v>
      </c>
      <c r="E102" s="2">
        <v>24.35</v>
      </c>
      <c r="F102" s="2">
        <v>41.41</v>
      </c>
    </row>
    <row r="103" spans="1:6" x14ac:dyDescent="0.3">
      <c r="A103" s="95">
        <v>45064</v>
      </c>
      <c r="B103" s="96">
        <v>0.4208217592592593</v>
      </c>
      <c r="C103" s="2">
        <v>3.25</v>
      </c>
      <c r="D103" s="2">
        <v>3.72</v>
      </c>
      <c r="E103" s="2">
        <v>24.37</v>
      </c>
      <c r="F103" s="2">
        <v>41.43</v>
      </c>
    </row>
    <row r="104" spans="1:6" x14ac:dyDescent="0.3">
      <c r="A104" s="95">
        <v>45064</v>
      </c>
      <c r="B104" s="96">
        <v>0.42151620370370368</v>
      </c>
      <c r="C104" s="2">
        <v>3.25</v>
      </c>
      <c r="D104" s="2">
        <v>3.72</v>
      </c>
      <c r="E104" s="2">
        <v>24.35</v>
      </c>
      <c r="F104" s="2">
        <v>41.44</v>
      </c>
    </row>
    <row r="105" spans="1:6" x14ac:dyDescent="0.3">
      <c r="A105" s="95">
        <v>45064</v>
      </c>
      <c r="B105" s="96">
        <v>0.42221064814814818</v>
      </c>
      <c r="C105" s="2">
        <v>3.25</v>
      </c>
      <c r="D105" s="2">
        <v>3.72</v>
      </c>
      <c r="E105" s="2">
        <v>24.34</v>
      </c>
      <c r="F105" s="2">
        <v>41.46</v>
      </c>
    </row>
    <row r="106" spans="1:6" x14ac:dyDescent="0.3">
      <c r="A106" s="95">
        <v>45064</v>
      </c>
      <c r="B106" s="96">
        <v>0.42290509259259257</v>
      </c>
      <c r="C106" s="2">
        <v>3.25</v>
      </c>
      <c r="D106" s="2">
        <v>3.72</v>
      </c>
      <c r="E106" s="2">
        <v>24.4</v>
      </c>
      <c r="F106" s="2">
        <v>41.47</v>
      </c>
    </row>
    <row r="107" spans="1:6" x14ac:dyDescent="0.3">
      <c r="A107" s="95">
        <v>45064</v>
      </c>
      <c r="B107" s="96">
        <v>0.42359953703703707</v>
      </c>
      <c r="C107" s="2">
        <v>3.25</v>
      </c>
      <c r="D107" s="2">
        <v>3.72</v>
      </c>
      <c r="E107" s="2">
        <v>24.42</v>
      </c>
      <c r="F107" s="2">
        <v>41.44</v>
      </c>
    </row>
    <row r="108" spans="1:6" x14ac:dyDescent="0.3">
      <c r="A108" s="95">
        <v>45064</v>
      </c>
      <c r="B108" s="96">
        <v>0.42429398148148145</v>
      </c>
      <c r="C108" s="2">
        <v>3.25</v>
      </c>
      <c r="D108" s="2">
        <v>3.72</v>
      </c>
      <c r="E108" s="2">
        <v>24.42</v>
      </c>
      <c r="F108" s="2">
        <v>41.41</v>
      </c>
    </row>
    <row r="109" spans="1:6" x14ac:dyDescent="0.3">
      <c r="A109" s="95">
        <v>45064</v>
      </c>
      <c r="B109" s="96">
        <v>0.42498842592592595</v>
      </c>
      <c r="C109" s="2">
        <v>3.25</v>
      </c>
      <c r="D109" s="2">
        <v>3.72</v>
      </c>
      <c r="E109" s="2">
        <v>24.42</v>
      </c>
      <c r="F109" s="2">
        <v>41.31</v>
      </c>
    </row>
    <row r="110" spans="1:6" x14ac:dyDescent="0.3">
      <c r="A110" s="95">
        <v>45064</v>
      </c>
      <c r="B110" s="96">
        <v>0.42568287037037034</v>
      </c>
      <c r="C110" s="2">
        <v>3.25</v>
      </c>
      <c r="D110" s="2">
        <v>3.72</v>
      </c>
      <c r="E110" s="2">
        <v>24.41</v>
      </c>
      <c r="F110" s="2">
        <v>41.16</v>
      </c>
    </row>
    <row r="111" spans="1:6" x14ac:dyDescent="0.3">
      <c r="A111" s="95">
        <v>45064</v>
      </c>
      <c r="B111" s="96">
        <v>0.42637731481481483</v>
      </c>
      <c r="C111" s="2">
        <v>3.25</v>
      </c>
      <c r="D111" s="2">
        <v>3.72</v>
      </c>
      <c r="E111" s="2">
        <v>24.4</v>
      </c>
      <c r="F111" s="2">
        <v>40.99</v>
      </c>
    </row>
    <row r="112" spans="1:6" x14ac:dyDescent="0.3">
      <c r="A112" s="95">
        <v>45064</v>
      </c>
      <c r="B112" s="96">
        <v>0.42707175925925928</v>
      </c>
      <c r="C112" s="2">
        <v>3.25</v>
      </c>
      <c r="D112" s="2">
        <v>3.72</v>
      </c>
      <c r="E112" s="2">
        <v>24.39</v>
      </c>
      <c r="F112" s="2">
        <v>40.97</v>
      </c>
    </row>
    <row r="113" spans="1:6" x14ac:dyDescent="0.3">
      <c r="A113" s="95">
        <v>45064</v>
      </c>
      <c r="B113" s="96">
        <v>0.42776620370370372</v>
      </c>
      <c r="C113" s="2">
        <v>3.25</v>
      </c>
      <c r="D113" s="2">
        <v>3.72</v>
      </c>
      <c r="E113" s="2">
        <v>24.41</v>
      </c>
      <c r="F113" s="2">
        <v>40.92</v>
      </c>
    </row>
    <row r="114" spans="1:6" x14ac:dyDescent="0.3">
      <c r="A114" s="95">
        <v>45064</v>
      </c>
      <c r="B114" s="96">
        <v>0.42846064814814816</v>
      </c>
      <c r="C114" s="2">
        <v>3.25</v>
      </c>
      <c r="D114" s="2">
        <v>3.72</v>
      </c>
      <c r="E114" s="2">
        <v>24.42</v>
      </c>
      <c r="F114" s="2">
        <v>40.82</v>
      </c>
    </row>
    <row r="115" spans="1:6" x14ac:dyDescent="0.3">
      <c r="A115" s="95">
        <v>45064</v>
      </c>
      <c r="B115" s="96">
        <v>0.4291550925925926</v>
      </c>
      <c r="C115" s="2">
        <v>3.25</v>
      </c>
      <c r="D115" s="2">
        <v>3.72</v>
      </c>
      <c r="E115" s="2">
        <v>24.43</v>
      </c>
      <c r="F115" s="2">
        <v>40.72</v>
      </c>
    </row>
    <row r="116" spans="1:6" x14ac:dyDescent="0.3">
      <c r="A116" s="95">
        <v>45064</v>
      </c>
      <c r="B116" s="96">
        <v>0.42984953703703704</v>
      </c>
      <c r="C116" s="2">
        <v>3.25</v>
      </c>
      <c r="D116" s="2">
        <v>3.72</v>
      </c>
      <c r="E116" s="2">
        <v>24.43</v>
      </c>
      <c r="F116" s="2">
        <v>40.590000000000003</v>
      </c>
    </row>
    <row r="117" spans="1:6" x14ac:dyDescent="0.3">
      <c r="A117" s="95">
        <v>45064</v>
      </c>
      <c r="B117" s="96">
        <v>0.43054398148148149</v>
      </c>
      <c r="C117" s="2">
        <v>3.25</v>
      </c>
      <c r="D117" s="2">
        <v>3.72</v>
      </c>
      <c r="E117" s="2">
        <v>24.42</v>
      </c>
      <c r="F117" s="2">
        <v>40.4</v>
      </c>
    </row>
    <row r="118" spans="1:6" x14ac:dyDescent="0.3">
      <c r="A118" s="95">
        <v>45064</v>
      </c>
      <c r="B118" s="96">
        <v>0.43123842592592593</v>
      </c>
      <c r="C118" s="2">
        <v>3.25</v>
      </c>
      <c r="D118" s="2">
        <v>3.72</v>
      </c>
      <c r="E118" s="2">
        <v>24.42</v>
      </c>
      <c r="F118" s="2">
        <v>40.299999999999997</v>
      </c>
    </row>
    <row r="119" spans="1:6" x14ac:dyDescent="0.3">
      <c r="A119" s="95">
        <v>45064</v>
      </c>
      <c r="B119" s="96">
        <v>0.43193287037037037</v>
      </c>
      <c r="C119" s="2">
        <v>3.25</v>
      </c>
      <c r="D119" s="2">
        <v>3.72</v>
      </c>
      <c r="E119" s="2">
        <v>24.42</v>
      </c>
      <c r="F119" s="2">
        <v>40.369999999999997</v>
      </c>
    </row>
    <row r="120" spans="1:6" x14ac:dyDescent="0.3">
      <c r="A120" s="95">
        <v>45064</v>
      </c>
      <c r="B120" s="96">
        <v>0.43262731481481481</v>
      </c>
      <c r="C120" s="2">
        <v>3.25</v>
      </c>
      <c r="D120" s="2">
        <v>3.72</v>
      </c>
      <c r="E120" s="2">
        <v>24.42</v>
      </c>
      <c r="F120" s="2">
        <v>40.340000000000003</v>
      </c>
    </row>
    <row r="121" spans="1:6" x14ac:dyDescent="0.3">
      <c r="A121" s="95">
        <v>45064</v>
      </c>
      <c r="B121" s="96">
        <v>0.43332175925925925</v>
      </c>
      <c r="C121" s="2">
        <v>3.25</v>
      </c>
      <c r="D121" s="2">
        <v>3.72</v>
      </c>
      <c r="E121" s="2">
        <v>24.44</v>
      </c>
      <c r="F121" s="2">
        <v>40.270000000000003</v>
      </c>
    </row>
    <row r="122" spans="1:6" x14ac:dyDescent="0.3">
      <c r="A122" s="95">
        <v>45064</v>
      </c>
      <c r="B122" s="96">
        <v>0.4340162037037037</v>
      </c>
      <c r="C122" s="2">
        <v>3.25</v>
      </c>
      <c r="D122" s="2">
        <v>3.72</v>
      </c>
      <c r="E122" s="2">
        <v>24.45</v>
      </c>
      <c r="F122" s="2">
        <v>40.31</v>
      </c>
    </row>
    <row r="123" spans="1:6" x14ac:dyDescent="0.3">
      <c r="A123" s="95">
        <v>45064</v>
      </c>
      <c r="B123" s="96">
        <v>0.43471064814814814</v>
      </c>
      <c r="C123" s="2">
        <v>3.25</v>
      </c>
      <c r="D123" s="2">
        <v>3.72</v>
      </c>
      <c r="E123" s="2">
        <v>24.46</v>
      </c>
      <c r="F123" s="2">
        <v>40.29</v>
      </c>
    </row>
    <row r="124" spans="1:6" x14ac:dyDescent="0.3">
      <c r="A124" s="95">
        <v>45064</v>
      </c>
      <c r="B124" s="96">
        <v>0.43540509259259258</v>
      </c>
      <c r="C124" s="2">
        <v>3.25</v>
      </c>
      <c r="D124" s="2">
        <v>3.72</v>
      </c>
      <c r="E124" s="2">
        <v>24.46</v>
      </c>
      <c r="F124" s="2">
        <v>40.25</v>
      </c>
    </row>
    <row r="125" spans="1:6" x14ac:dyDescent="0.3">
      <c r="A125" s="95">
        <v>45064</v>
      </c>
      <c r="B125" s="96">
        <v>0.43609953703703702</v>
      </c>
      <c r="C125" s="2">
        <v>3.25</v>
      </c>
      <c r="D125" s="2">
        <v>3.72</v>
      </c>
      <c r="E125" s="2">
        <v>24.47</v>
      </c>
      <c r="F125" s="2">
        <v>40.25</v>
      </c>
    </row>
    <row r="126" spans="1:6" x14ac:dyDescent="0.3">
      <c r="A126" s="95">
        <v>45064</v>
      </c>
      <c r="B126" s="96">
        <v>0.43679398148148146</v>
      </c>
      <c r="C126" s="2">
        <v>3.25</v>
      </c>
      <c r="D126" s="2">
        <v>3.72</v>
      </c>
      <c r="E126" s="2">
        <v>24.49</v>
      </c>
      <c r="F126" s="2">
        <v>40.200000000000003</v>
      </c>
    </row>
    <row r="127" spans="1:6" x14ac:dyDescent="0.3">
      <c r="A127" s="95">
        <v>45064</v>
      </c>
      <c r="B127" s="96">
        <v>0.43748842592592596</v>
      </c>
      <c r="C127" s="2">
        <v>3.25</v>
      </c>
      <c r="D127" s="2">
        <v>3.72</v>
      </c>
      <c r="E127" s="2">
        <v>24.47</v>
      </c>
      <c r="F127" s="2">
        <v>40.29</v>
      </c>
    </row>
    <row r="128" spans="1:6" x14ac:dyDescent="0.3">
      <c r="A128" s="95">
        <v>45064</v>
      </c>
      <c r="B128" s="96">
        <v>0.43818287037037035</v>
      </c>
      <c r="C128" s="2">
        <v>3.25</v>
      </c>
      <c r="D128" s="2">
        <v>3.72</v>
      </c>
      <c r="E128" s="2">
        <v>24.45</v>
      </c>
      <c r="F128" s="2">
        <v>40.33</v>
      </c>
    </row>
    <row r="129" spans="1:6" x14ac:dyDescent="0.3">
      <c r="A129" s="95">
        <v>45064</v>
      </c>
      <c r="B129" s="96">
        <v>0.43887731481481485</v>
      </c>
      <c r="C129" s="2">
        <v>3.25</v>
      </c>
      <c r="D129" s="2">
        <v>3.72</v>
      </c>
      <c r="E129" s="2">
        <v>24.46</v>
      </c>
      <c r="F129" s="2">
        <v>40.28</v>
      </c>
    </row>
    <row r="130" spans="1:6" x14ac:dyDescent="0.3">
      <c r="A130" s="95">
        <v>45064</v>
      </c>
      <c r="B130" s="96">
        <v>0.43957175925925923</v>
      </c>
      <c r="C130" s="2">
        <v>3.25</v>
      </c>
      <c r="D130" s="2">
        <v>3.72</v>
      </c>
      <c r="E130" s="2">
        <v>24.44</v>
      </c>
      <c r="F130" s="2">
        <v>40.340000000000003</v>
      </c>
    </row>
    <row r="131" spans="1:6" x14ac:dyDescent="0.3">
      <c r="A131" s="95">
        <v>45064</v>
      </c>
      <c r="B131" s="96">
        <v>0.44026620370370373</v>
      </c>
      <c r="C131" s="2">
        <v>3.25</v>
      </c>
      <c r="D131" s="2">
        <v>3.72</v>
      </c>
      <c r="E131" s="2">
        <v>24.45</v>
      </c>
      <c r="F131" s="2">
        <v>40.299999999999997</v>
      </c>
    </row>
    <row r="132" spans="1:6" x14ac:dyDescent="0.3">
      <c r="A132" s="95">
        <v>45064</v>
      </c>
      <c r="B132" s="96">
        <v>0.44096064814814812</v>
      </c>
      <c r="C132" s="2">
        <v>3.25</v>
      </c>
      <c r="D132" s="2">
        <v>3.72</v>
      </c>
      <c r="E132" s="2">
        <v>24.49</v>
      </c>
      <c r="F132" s="2">
        <v>40.130000000000003</v>
      </c>
    </row>
    <row r="133" spans="1:6" x14ac:dyDescent="0.3">
      <c r="A133" s="95">
        <v>45064</v>
      </c>
      <c r="B133" s="96">
        <v>0.44165509259259261</v>
      </c>
      <c r="C133" s="2">
        <v>3.25</v>
      </c>
      <c r="D133" s="2">
        <v>3.72</v>
      </c>
      <c r="E133" s="2">
        <v>24.45</v>
      </c>
      <c r="F133" s="2">
        <v>40.14</v>
      </c>
    </row>
    <row r="134" spans="1:6" x14ac:dyDescent="0.3">
      <c r="A134" s="95">
        <v>45064</v>
      </c>
      <c r="B134" s="96">
        <v>0.442349537037037</v>
      </c>
      <c r="C134" s="2">
        <v>3.25</v>
      </c>
      <c r="D134" s="2">
        <v>3.72</v>
      </c>
      <c r="E134" s="2">
        <v>24.46</v>
      </c>
      <c r="F134" s="2">
        <v>40.1</v>
      </c>
    </row>
    <row r="135" spans="1:6" x14ac:dyDescent="0.3">
      <c r="A135" s="95">
        <v>45064</v>
      </c>
      <c r="B135" s="96">
        <v>0.4430439814814815</v>
      </c>
      <c r="C135" s="2">
        <v>3.25</v>
      </c>
      <c r="D135" s="2">
        <v>3.72</v>
      </c>
      <c r="E135" s="2">
        <v>24.42</v>
      </c>
      <c r="F135" s="2">
        <v>40.18</v>
      </c>
    </row>
    <row r="136" spans="1:6" x14ac:dyDescent="0.3">
      <c r="A136" s="95">
        <v>45064</v>
      </c>
      <c r="B136" s="96">
        <v>0.44373842592592588</v>
      </c>
      <c r="C136" s="2">
        <v>3.25</v>
      </c>
      <c r="D136" s="2">
        <v>3.72</v>
      </c>
      <c r="E136" s="2">
        <v>24.41</v>
      </c>
      <c r="F136" s="2">
        <v>40.18</v>
      </c>
    </row>
    <row r="137" spans="1:6" x14ac:dyDescent="0.3">
      <c r="A137" s="95">
        <v>45064</v>
      </c>
      <c r="B137" s="96">
        <v>0.44443287037037038</v>
      </c>
      <c r="C137" s="2">
        <v>3.25</v>
      </c>
      <c r="D137" s="2">
        <v>3.72</v>
      </c>
      <c r="E137" s="2">
        <v>24.4</v>
      </c>
      <c r="F137" s="2">
        <v>40.06</v>
      </c>
    </row>
    <row r="138" spans="1:6" x14ac:dyDescent="0.3">
      <c r="A138" s="95">
        <v>45064</v>
      </c>
      <c r="B138" s="96">
        <v>0.44512731481481477</v>
      </c>
      <c r="C138" s="2">
        <v>3.25</v>
      </c>
      <c r="D138" s="2">
        <v>3.72</v>
      </c>
      <c r="E138" s="2">
        <v>24.37</v>
      </c>
      <c r="F138" s="2">
        <v>40.14</v>
      </c>
    </row>
    <row r="139" spans="1:6" x14ac:dyDescent="0.3">
      <c r="A139" s="95">
        <v>45064</v>
      </c>
      <c r="B139" s="96">
        <v>0.44582175925925926</v>
      </c>
      <c r="C139" s="2">
        <v>3.25</v>
      </c>
      <c r="D139" s="2">
        <v>3.72</v>
      </c>
      <c r="E139" s="2">
        <v>24.3</v>
      </c>
      <c r="F139" s="2">
        <v>40.270000000000003</v>
      </c>
    </row>
    <row r="140" spans="1:6" x14ac:dyDescent="0.3">
      <c r="A140" s="95">
        <v>45064</v>
      </c>
      <c r="B140" s="96">
        <v>0.44651620370370365</v>
      </c>
      <c r="C140" s="2">
        <v>3.25</v>
      </c>
      <c r="D140" s="2">
        <v>3.72</v>
      </c>
      <c r="E140" s="2">
        <v>24.32</v>
      </c>
      <c r="F140" s="2">
        <v>40.31</v>
      </c>
    </row>
    <row r="141" spans="1:6" x14ac:dyDescent="0.3">
      <c r="A141" s="95">
        <v>45064</v>
      </c>
      <c r="B141" s="96">
        <v>0.44721064814814815</v>
      </c>
      <c r="C141" s="2">
        <v>3.25</v>
      </c>
      <c r="D141" s="2">
        <v>3.72</v>
      </c>
      <c r="E141" s="2">
        <v>24.36</v>
      </c>
      <c r="F141" s="2">
        <v>40.31</v>
      </c>
    </row>
    <row r="142" spans="1:6" x14ac:dyDescent="0.3">
      <c r="A142" s="95">
        <v>45064</v>
      </c>
      <c r="B142" s="96">
        <v>0.44790509259259265</v>
      </c>
      <c r="C142" s="2">
        <v>3.25</v>
      </c>
      <c r="D142" s="2">
        <v>3.72</v>
      </c>
      <c r="E142" s="2">
        <v>24.34</v>
      </c>
      <c r="F142" s="2">
        <v>40.31</v>
      </c>
    </row>
    <row r="143" spans="1:6" x14ac:dyDescent="0.3">
      <c r="A143" s="95">
        <v>45064</v>
      </c>
      <c r="B143" s="96">
        <v>0.44859953703703703</v>
      </c>
      <c r="C143" s="2">
        <v>3.25</v>
      </c>
      <c r="D143" s="2">
        <v>3.72</v>
      </c>
      <c r="E143" s="2">
        <v>24.33</v>
      </c>
      <c r="F143" s="2">
        <v>40.28</v>
      </c>
    </row>
    <row r="144" spans="1:6" x14ac:dyDescent="0.3">
      <c r="A144" s="95">
        <v>45064</v>
      </c>
      <c r="B144" s="96">
        <v>0.44929398148148153</v>
      </c>
      <c r="C144" s="2">
        <v>3.25</v>
      </c>
      <c r="D144" s="2">
        <v>3.72</v>
      </c>
      <c r="E144" s="2">
        <v>24.33</v>
      </c>
      <c r="F144" s="2">
        <v>40.22</v>
      </c>
    </row>
    <row r="145" spans="1:6" x14ac:dyDescent="0.3">
      <c r="A145" s="95">
        <v>45064</v>
      </c>
      <c r="B145" s="96">
        <v>0.44998842592592592</v>
      </c>
      <c r="C145" s="2">
        <v>3.25</v>
      </c>
      <c r="D145" s="2">
        <v>3.72</v>
      </c>
      <c r="E145" s="2">
        <v>24.32</v>
      </c>
      <c r="F145" s="2">
        <v>40.229999999999997</v>
      </c>
    </row>
    <row r="146" spans="1:6" x14ac:dyDescent="0.3">
      <c r="A146" s="95">
        <v>45064</v>
      </c>
      <c r="B146" s="96">
        <v>0.45068287037037041</v>
      </c>
      <c r="C146" s="2">
        <v>3.25</v>
      </c>
      <c r="D146" s="2">
        <v>3.72</v>
      </c>
      <c r="E146" s="2">
        <v>24.34</v>
      </c>
      <c r="F146" s="2">
        <v>40.22</v>
      </c>
    </row>
    <row r="147" spans="1:6" x14ac:dyDescent="0.3">
      <c r="A147" s="95">
        <v>45064</v>
      </c>
      <c r="B147" s="96">
        <v>0.4513773148148148</v>
      </c>
      <c r="C147" s="2">
        <v>3.25</v>
      </c>
      <c r="D147" s="2">
        <v>3.72</v>
      </c>
      <c r="E147" s="2">
        <v>24.31</v>
      </c>
      <c r="F147" s="2">
        <v>40.24</v>
      </c>
    </row>
    <row r="148" spans="1:6" x14ac:dyDescent="0.3">
      <c r="A148" s="95">
        <v>45064</v>
      </c>
      <c r="B148" s="96">
        <v>0.4520717592592593</v>
      </c>
      <c r="C148" s="2">
        <v>3.25</v>
      </c>
      <c r="D148" s="2">
        <v>3.72</v>
      </c>
      <c r="E148" s="2">
        <v>24.34</v>
      </c>
      <c r="F148" s="2">
        <v>40.21</v>
      </c>
    </row>
    <row r="149" spans="1:6" x14ac:dyDescent="0.3">
      <c r="A149" s="95">
        <v>45064</v>
      </c>
      <c r="B149" s="96">
        <v>0.45276620370370368</v>
      </c>
      <c r="C149" s="2">
        <v>3.25</v>
      </c>
      <c r="D149" s="2">
        <v>3.72</v>
      </c>
      <c r="E149" s="2">
        <v>24.34</v>
      </c>
      <c r="F149" s="2">
        <v>40.18</v>
      </c>
    </row>
    <row r="150" spans="1:6" x14ac:dyDescent="0.3">
      <c r="A150" s="95">
        <v>45064</v>
      </c>
      <c r="B150" s="96">
        <v>0.45346064814814818</v>
      </c>
      <c r="C150" s="2">
        <v>3.25</v>
      </c>
      <c r="D150" s="2">
        <v>3.72</v>
      </c>
      <c r="E150" s="2">
        <v>24.33</v>
      </c>
      <c r="F150" s="2">
        <v>40.18</v>
      </c>
    </row>
    <row r="151" spans="1:6" x14ac:dyDescent="0.3">
      <c r="A151" s="95">
        <v>45064</v>
      </c>
      <c r="B151" s="96">
        <v>0.45415509259259257</v>
      </c>
      <c r="C151" s="2">
        <v>3.25</v>
      </c>
      <c r="D151" s="2">
        <v>3.72</v>
      </c>
      <c r="E151" s="2">
        <v>24.35</v>
      </c>
      <c r="F151" s="2">
        <v>40.119999999999997</v>
      </c>
    </row>
    <row r="152" spans="1:6" x14ac:dyDescent="0.3">
      <c r="A152" s="95">
        <v>45064</v>
      </c>
      <c r="B152" s="96">
        <v>0.45484953703703707</v>
      </c>
      <c r="C152" s="2">
        <v>3.25</v>
      </c>
      <c r="D152" s="2">
        <v>3.72</v>
      </c>
      <c r="E152" s="2">
        <v>24.38</v>
      </c>
      <c r="F152" s="2">
        <v>40.119999999999997</v>
      </c>
    </row>
    <row r="153" spans="1:6" x14ac:dyDescent="0.3">
      <c r="A153" s="95">
        <v>45064</v>
      </c>
      <c r="B153" s="96">
        <v>0.45554398148148145</v>
      </c>
      <c r="C153" s="2">
        <v>3.25</v>
      </c>
      <c r="D153" s="2">
        <v>3.72</v>
      </c>
      <c r="E153" s="2">
        <v>24.33</v>
      </c>
      <c r="F153" s="2">
        <v>40.19</v>
      </c>
    </row>
    <row r="154" spans="1:6" x14ac:dyDescent="0.3">
      <c r="A154" s="95">
        <v>45064</v>
      </c>
      <c r="B154" s="96">
        <v>0.45623842592592595</v>
      </c>
      <c r="C154" s="2">
        <v>3.25</v>
      </c>
      <c r="D154" s="2">
        <v>3.72</v>
      </c>
      <c r="E154" s="2">
        <v>24.32</v>
      </c>
      <c r="F154" s="2">
        <v>40.17</v>
      </c>
    </row>
    <row r="155" spans="1:6" x14ac:dyDescent="0.3">
      <c r="A155" s="95">
        <v>45064</v>
      </c>
      <c r="B155" s="96">
        <v>0.45693287037037034</v>
      </c>
      <c r="C155" s="2">
        <v>3.25</v>
      </c>
      <c r="D155" s="2">
        <v>3.72</v>
      </c>
      <c r="E155" s="2">
        <v>24.31</v>
      </c>
      <c r="F155" s="2">
        <v>40.25</v>
      </c>
    </row>
    <row r="156" spans="1:6" x14ac:dyDescent="0.3">
      <c r="A156" s="95">
        <v>45064</v>
      </c>
      <c r="B156" s="96">
        <v>0.45762731481481483</v>
      </c>
      <c r="C156" s="2">
        <v>3.25</v>
      </c>
      <c r="D156" s="2">
        <v>3.72</v>
      </c>
      <c r="E156" s="2">
        <v>24.32</v>
      </c>
      <c r="F156" s="2">
        <v>40.22</v>
      </c>
    </row>
    <row r="157" spans="1:6" x14ac:dyDescent="0.3">
      <c r="A157" s="95">
        <v>45064</v>
      </c>
      <c r="B157" s="96">
        <v>0.45832175925925928</v>
      </c>
      <c r="C157" s="2">
        <v>3.25</v>
      </c>
      <c r="D157" s="2">
        <v>3.72</v>
      </c>
      <c r="E157" s="2">
        <v>24.31</v>
      </c>
      <c r="F157" s="2">
        <v>40.19</v>
      </c>
    </row>
    <row r="158" spans="1:6" x14ac:dyDescent="0.3">
      <c r="A158" s="95">
        <v>45064</v>
      </c>
      <c r="B158" s="96">
        <v>0.45901620370370372</v>
      </c>
      <c r="C158" s="2">
        <v>3.25</v>
      </c>
      <c r="D158" s="2">
        <v>3.72</v>
      </c>
      <c r="E158" s="2">
        <v>24.32</v>
      </c>
      <c r="F158" s="2">
        <v>40.200000000000003</v>
      </c>
    </row>
    <row r="159" spans="1:6" x14ac:dyDescent="0.3">
      <c r="A159" s="95">
        <v>45064</v>
      </c>
      <c r="B159" s="96">
        <v>0.45971064814814816</v>
      </c>
      <c r="C159" s="2">
        <v>3.25</v>
      </c>
      <c r="D159" s="2">
        <v>3.72</v>
      </c>
      <c r="E159" s="2">
        <v>24.33</v>
      </c>
      <c r="F159" s="2">
        <v>40.19</v>
      </c>
    </row>
    <row r="160" spans="1:6" x14ac:dyDescent="0.3">
      <c r="A160" s="95">
        <v>45064</v>
      </c>
      <c r="B160" s="96">
        <v>0.4604050925925926</v>
      </c>
      <c r="C160" s="2">
        <v>3.25</v>
      </c>
      <c r="D160" s="2">
        <v>3.72</v>
      </c>
      <c r="E160" s="2">
        <v>24.33</v>
      </c>
      <c r="F160" s="2">
        <v>40.130000000000003</v>
      </c>
    </row>
    <row r="161" spans="1:6" x14ac:dyDescent="0.3">
      <c r="A161" s="95">
        <v>45064</v>
      </c>
      <c r="B161" s="96">
        <v>0.46109953703703704</v>
      </c>
      <c r="C161" s="2">
        <v>3.25</v>
      </c>
      <c r="D161" s="2">
        <v>3.72</v>
      </c>
      <c r="E161" s="2">
        <v>24.34</v>
      </c>
      <c r="F161" s="2">
        <v>40.090000000000003</v>
      </c>
    </row>
    <row r="162" spans="1:6" x14ac:dyDescent="0.3">
      <c r="A162" s="95">
        <v>45064</v>
      </c>
      <c r="B162" s="96">
        <v>0.46179398148148149</v>
      </c>
      <c r="C162" s="2">
        <v>3.25</v>
      </c>
      <c r="D162" s="2">
        <v>3.71</v>
      </c>
      <c r="E162" s="2">
        <v>24.32</v>
      </c>
      <c r="F162" s="2">
        <v>40.08</v>
      </c>
    </row>
    <row r="163" spans="1:6" x14ac:dyDescent="0.3">
      <c r="A163" s="95">
        <v>45064</v>
      </c>
      <c r="B163" s="96">
        <v>0.46248842592592593</v>
      </c>
      <c r="C163" s="2">
        <v>3.25</v>
      </c>
      <c r="D163" s="2">
        <v>3.71</v>
      </c>
      <c r="E163" s="2">
        <v>24.32</v>
      </c>
      <c r="F163" s="2">
        <v>40.08</v>
      </c>
    </row>
    <row r="164" spans="1:6" x14ac:dyDescent="0.3">
      <c r="A164" s="95">
        <v>45064</v>
      </c>
      <c r="B164" s="96">
        <v>0.46318287037037037</v>
      </c>
      <c r="C164" s="2">
        <v>3.25</v>
      </c>
      <c r="D164" s="2">
        <v>3.71</v>
      </c>
      <c r="E164" s="2">
        <v>24.31</v>
      </c>
      <c r="F164" s="2">
        <v>40.06</v>
      </c>
    </row>
    <row r="165" spans="1:6" x14ac:dyDescent="0.3">
      <c r="A165" s="95">
        <v>45064</v>
      </c>
      <c r="B165" s="96">
        <v>0.46387731481481481</v>
      </c>
      <c r="C165" s="2">
        <v>3.25</v>
      </c>
      <c r="D165" s="2">
        <v>3.71</v>
      </c>
      <c r="E165" s="2">
        <v>24.31</v>
      </c>
      <c r="F165" s="2">
        <v>40.020000000000003</v>
      </c>
    </row>
    <row r="166" spans="1:6" x14ac:dyDescent="0.3">
      <c r="A166" s="95">
        <v>45064</v>
      </c>
      <c r="B166" s="96">
        <v>0.46457175925925925</v>
      </c>
      <c r="C166" s="2">
        <v>3.25</v>
      </c>
      <c r="D166" s="2">
        <v>3.72</v>
      </c>
      <c r="E166" s="2">
        <v>24.32</v>
      </c>
      <c r="F166" s="2">
        <v>39.94</v>
      </c>
    </row>
    <row r="167" spans="1:6" x14ac:dyDescent="0.3">
      <c r="A167" s="95">
        <v>45064</v>
      </c>
      <c r="B167" s="96">
        <v>0.4652662037037037</v>
      </c>
      <c r="C167" s="2">
        <v>3.25</v>
      </c>
      <c r="D167" s="2">
        <v>3.72</v>
      </c>
      <c r="E167" s="2">
        <v>24.32</v>
      </c>
      <c r="F167" s="2">
        <v>39.97</v>
      </c>
    </row>
    <row r="168" spans="1:6" x14ac:dyDescent="0.3">
      <c r="A168" s="95">
        <v>45064</v>
      </c>
      <c r="B168" s="96">
        <v>0.46596064814814814</v>
      </c>
      <c r="C168" s="2">
        <v>3.25</v>
      </c>
      <c r="D168" s="2">
        <v>3.71</v>
      </c>
      <c r="E168" s="2">
        <v>24.31</v>
      </c>
      <c r="F168" s="2">
        <v>39.99</v>
      </c>
    </row>
    <row r="169" spans="1:6" x14ac:dyDescent="0.3">
      <c r="A169" s="95">
        <v>45064</v>
      </c>
      <c r="B169" s="96">
        <v>0.46665509259259258</v>
      </c>
      <c r="C169" s="2">
        <v>3.25</v>
      </c>
      <c r="D169" s="2">
        <v>3.71</v>
      </c>
      <c r="E169" s="2">
        <v>24.28</v>
      </c>
      <c r="F169" s="2">
        <v>40.07</v>
      </c>
    </row>
    <row r="170" spans="1:6" x14ac:dyDescent="0.3">
      <c r="A170" s="95">
        <v>45064</v>
      </c>
      <c r="B170" s="96">
        <v>0.46734953703703702</v>
      </c>
      <c r="C170" s="2">
        <v>3.25</v>
      </c>
      <c r="D170" s="2">
        <v>3.71</v>
      </c>
      <c r="E170" s="2">
        <v>24.34</v>
      </c>
      <c r="F170" s="2">
        <v>40.020000000000003</v>
      </c>
    </row>
    <row r="171" spans="1:6" x14ac:dyDescent="0.3">
      <c r="A171" s="95">
        <v>45064</v>
      </c>
      <c r="B171" s="96">
        <v>0.46804398148148146</v>
      </c>
      <c r="C171" s="2">
        <v>3.25</v>
      </c>
      <c r="D171" s="2">
        <v>3.72</v>
      </c>
      <c r="E171" s="2">
        <v>24.3</v>
      </c>
      <c r="F171" s="2">
        <v>40.049999999999997</v>
      </c>
    </row>
    <row r="172" spans="1:6" x14ac:dyDescent="0.3">
      <c r="A172" s="95">
        <v>45064</v>
      </c>
      <c r="B172" s="96">
        <v>0.46873842592592596</v>
      </c>
      <c r="C172" s="2">
        <v>3.25</v>
      </c>
      <c r="D172" s="2">
        <v>3.72</v>
      </c>
      <c r="E172" s="2">
        <v>24.33</v>
      </c>
      <c r="F172" s="2">
        <v>39.99</v>
      </c>
    </row>
    <row r="173" spans="1:6" x14ac:dyDescent="0.3">
      <c r="A173" s="95">
        <v>45064</v>
      </c>
      <c r="B173" s="96">
        <v>0.46943287037037035</v>
      </c>
      <c r="C173" s="2">
        <v>3.25</v>
      </c>
      <c r="D173" s="2">
        <v>3.72</v>
      </c>
      <c r="E173" s="2">
        <v>24.35</v>
      </c>
      <c r="F173" s="2">
        <v>39.92</v>
      </c>
    </row>
    <row r="174" spans="1:6" x14ac:dyDescent="0.3">
      <c r="A174" s="95">
        <v>45064</v>
      </c>
      <c r="B174" s="96">
        <v>0.47012731481481485</v>
      </c>
      <c r="C174" s="2">
        <v>3.25</v>
      </c>
      <c r="D174" s="2">
        <v>3.72</v>
      </c>
      <c r="E174" s="2">
        <v>24.34</v>
      </c>
      <c r="F174" s="2">
        <v>39.93</v>
      </c>
    </row>
    <row r="175" spans="1:6" x14ac:dyDescent="0.3">
      <c r="A175" s="95">
        <v>45064</v>
      </c>
      <c r="B175" s="96">
        <v>0.47082175925925923</v>
      </c>
      <c r="C175" s="2">
        <v>3.25</v>
      </c>
      <c r="D175" s="2">
        <v>3.72</v>
      </c>
      <c r="E175" s="2">
        <v>24.33</v>
      </c>
      <c r="F175" s="2">
        <v>39.909999999999997</v>
      </c>
    </row>
    <row r="176" spans="1:6" x14ac:dyDescent="0.3">
      <c r="A176" s="95">
        <v>45064</v>
      </c>
      <c r="B176" s="96">
        <v>0.47151620370370373</v>
      </c>
      <c r="C176" s="2">
        <v>3.25</v>
      </c>
      <c r="D176" s="2">
        <v>3.71</v>
      </c>
      <c r="E176" s="2">
        <v>24.32</v>
      </c>
      <c r="F176" s="2">
        <v>40.020000000000003</v>
      </c>
    </row>
    <row r="177" spans="1:6" x14ac:dyDescent="0.3">
      <c r="A177" s="95">
        <v>45064</v>
      </c>
      <c r="B177" s="96">
        <v>0.47221064814814812</v>
      </c>
      <c r="C177" s="2">
        <v>3.25</v>
      </c>
      <c r="D177" s="2">
        <v>3.72</v>
      </c>
      <c r="E177" s="2">
        <v>24.31</v>
      </c>
      <c r="F177" s="2">
        <v>40.11</v>
      </c>
    </row>
    <row r="178" spans="1:6" x14ac:dyDescent="0.3">
      <c r="A178" s="95">
        <v>45064</v>
      </c>
      <c r="B178" s="96">
        <v>0.47290509259259261</v>
      </c>
      <c r="C178" s="2">
        <v>3.25</v>
      </c>
      <c r="D178" s="2">
        <v>3.72</v>
      </c>
      <c r="E178" s="2">
        <v>24.31</v>
      </c>
      <c r="F178" s="2">
        <v>40.15</v>
      </c>
    </row>
    <row r="179" spans="1:6" x14ac:dyDescent="0.3">
      <c r="A179" s="95">
        <v>45064</v>
      </c>
      <c r="B179" s="96">
        <v>0.473599537037037</v>
      </c>
      <c r="C179" s="2">
        <v>3.25</v>
      </c>
      <c r="D179" s="2">
        <v>3.71</v>
      </c>
      <c r="E179" s="2">
        <v>24.29</v>
      </c>
      <c r="F179" s="2">
        <v>40.17</v>
      </c>
    </row>
    <row r="180" spans="1:6" x14ac:dyDescent="0.3">
      <c r="A180" s="95">
        <v>45064</v>
      </c>
      <c r="B180" s="96">
        <v>0.4742939814814815</v>
      </c>
      <c r="C180" s="2">
        <v>3.25</v>
      </c>
      <c r="D180" s="2">
        <v>3.72</v>
      </c>
      <c r="E180" s="2">
        <v>24.28</v>
      </c>
      <c r="F180" s="2">
        <v>40.159999999999997</v>
      </c>
    </row>
    <row r="181" spans="1:6" x14ac:dyDescent="0.3">
      <c r="A181" s="95">
        <v>45064</v>
      </c>
      <c r="B181" s="96">
        <v>0.47498842592592588</v>
      </c>
      <c r="C181" s="2">
        <v>3.25</v>
      </c>
      <c r="D181" s="2">
        <v>3.71</v>
      </c>
      <c r="E181" s="2">
        <v>24.31</v>
      </c>
      <c r="F181" s="2">
        <v>40.18</v>
      </c>
    </row>
    <row r="182" spans="1:6" x14ac:dyDescent="0.3">
      <c r="A182" s="95">
        <v>45064</v>
      </c>
      <c r="B182" s="96">
        <v>0.47568287037037038</v>
      </c>
      <c r="C182" s="2">
        <v>3.25</v>
      </c>
      <c r="D182" s="2">
        <v>3.72</v>
      </c>
      <c r="E182" s="2">
        <v>24.33</v>
      </c>
      <c r="F182" s="2">
        <v>40.200000000000003</v>
      </c>
    </row>
    <row r="183" spans="1:6" x14ac:dyDescent="0.3">
      <c r="A183" s="95">
        <v>45064</v>
      </c>
      <c r="B183" s="96">
        <v>0.47637731481481477</v>
      </c>
      <c r="C183" s="2">
        <v>3.25</v>
      </c>
      <c r="D183" s="2">
        <v>3.72</v>
      </c>
      <c r="E183" s="2">
        <v>24.35</v>
      </c>
      <c r="F183" s="2">
        <v>40.18</v>
      </c>
    </row>
    <row r="184" spans="1:6" x14ac:dyDescent="0.3">
      <c r="A184" s="95">
        <v>45064</v>
      </c>
      <c r="B184" s="96">
        <v>0.47707175925925926</v>
      </c>
      <c r="C184" s="2">
        <v>3.25</v>
      </c>
      <c r="D184" s="2">
        <v>3.72</v>
      </c>
      <c r="E184" s="2">
        <v>24.35</v>
      </c>
      <c r="F184" s="2">
        <v>40.19</v>
      </c>
    </row>
    <row r="185" spans="1:6" x14ac:dyDescent="0.3">
      <c r="A185" s="95">
        <v>45064</v>
      </c>
      <c r="B185" s="96">
        <v>0.47776620370370365</v>
      </c>
      <c r="C185" s="2">
        <v>3.25</v>
      </c>
      <c r="D185" s="2">
        <v>3.72</v>
      </c>
      <c r="E185" s="2">
        <v>24.33</v>
      </c>
      <c r="F185" s="2">
        <v>40.14</v>
      </c>
    </row>
    <row r="186" spans="1:6" x14ac:dyDescent="0.3">
      <c r="A186" s="95">
        <v>45064</v>
      </c>
      <c r="B186" s="96">
        <v>0.47846064814814815</v>
      </c>
      <c r="C186" s="2">
        <v>3.25</v>
      </c>
      <c r="D186" s="2">
        <v>3.72</v>
      </c>
      <c r="E186" s="2">
        <v>24.31</v>
      </c>
      <c r="F186" s="2">
        <v>40.130000000000003</v>
      </c>
    </row>
    <row r="187" spans="1:6" x14ac:dyDescent="0.3">
      <c r="A187" s="95">
        <v>45064</v>
      </c>
      <c r="B187" s="96">
        <v>0.47915509259259265</v>
      </c>
      <c r="C187" s="2">
        <v>3.25</v>
      </c>
      <c r="D187" s="2">
        <v>3.72</v>
      </c>
      <c r="E187" s="2">
        <v>24.33</v>
      </c>
      <c r="F187" s="2">
        <v>40.11</v>
      </c>
    </row>
    <row r="188" spans="1:6" x14ac:dyDescent="0.3">
      <c r="A188" s="95">
        <v>45064</v>
      </c>
      <c r="B188" s="96">
        <v>0.47984953703703703</v>
      </c>
      <c r="C188" s="2">
        <v>3.25</v>
      </c>
      <c r="D188" s="2">
        <v>3.71</v>
      </c>
      <c r="E188" s="2">
        <v>24.35</v>
      </c>
      <c r="F188" s="2">
        <v>40.049999999999997</v>
      </c>
    </row>
    <row r="189" spans="1:6" x14ac:dyDescent="0.3">
      <c r="A189" s="95">
        <v>45064</v>
      </c>
      <c r="B189" s="96">
        <v>0.48054398148148153</v>
      </c>
      <c r="C189" s="2">
        <v>3.25</v>
      </c>
      <c r="D189" s="2">
        <v>3.71</v>
      </c>
      <c r="E189" s="2">
        <v>24.33</v>
      </c>
      <c r="F189" s="2">
        <v>40.08</v>
      </c>
    </row>
    <row r="190" spans="1:6" x14ac:dyDescent="0.3">
      <c r="A190" s="95">
        <v>45064</v>
      </c>
      <c r="B190" s="96">
        <v>0.48123842592592592</v>
      </c>
      <c r="C190" s="2">
        <v>3.25</v>
      </c>
      <c r="D190" s="2">
        <v>3.72</v>
      </c>
      <c r="E190" s="2">
        <v>24.32</v>
      </c>
      <c r="F190" s="2">
        <v>40.15</v>
      </c>
    </row>
    <row r="191" spans="1:6" x14ac:dyDescent="0.3">
      <c r="A191" s="95">
        <v>45064</v>
      </c>
      <c r="B191" s="96">
        <v>0.48193287037037041</v>
      </c>
      <c r="C191" s="2">
        <v>3.25</v>
      </c>
      <c r="D191" s="2">
        <v>3.72</v>
      </c>
      <c r="E191" s="2">
        <v>24.34</v>
      </c>
      <c r="F191" s="2">
        <v>40.15</v>
      </c>
    </row>
    <row r="192" spans="1:6" x14ac:dyDescent="0.3">
      <c r="A192" s="95">
        <v>45064</v>
      </c>
      <c r="B192" s="96">
        <v>0.4826273148148148</v>
      </c>
      <c r="C192" s="2">
        <v>3.25</v>
      </c>
      <c r="D192" s="2">
        <v>3.72</v>
      </c>
      <c r="E192" s="2">
        <v>24.34</v>
      </c>
      <c r="F192" s="2">
        <v>40.08</v>
      </c>
    </row>
    <row r="193" spans="1:6" x14ac:dyDescent="0.3">
      <c r="A193" s="95">
        <v>45064</v>
      </c>
      <c r="B193" s="96">
        <v>0.4833217592592593</v>
      </c>
      <c r="C193" s="2">
        <v>3.25</v>
      </c>
      <c r="D193" s="2">
        <v>3.71</v>
      </c>
      <c r="E193" s="2">
        <v>24.34</v>
      </c>
      <c r="F193" s="2">
        <v>40.07</v>
      </c>
    </row>
    <row r="194" spans="1:6" x14ac:dyDescent="0.3">
      <c r="A194" s="95">
        <v>45064</v>
      </c>
      <c r="B194" s="96">
        <v>0.48401620370370368</v>
      </c>
      <c r="C194" s="2">
        <v>3.25</v>
      </c>
      <c r="D194" s="2">
        <v>3.72</v>
      </c>
      <c r="E194" s="2">
        <v>24.34</v>
      </c>
      <c r="F194" s="2">
        <v>40.090000000000003</v>
      </c>
    </row>
    <row r="195" spans="1:6" x14ac:dyDescent="0.3">
      <c r="A195" s="95">
        <v>45064</v>
      </c>
      <c r="B195" s="96">
        <v>0.48471064814814818</v>
      </c>
      <c r="C195" s="2">
        <v>3.25</v>
      </c>
      <c r="D195" s="2">
        <v>3.72</v>
      </c>
      <c r="E195" s="2">
        <v>24.35</v>
      </c>
      <c r="F195" s="2">
        <v>40.21</v>
      </c>
    </row>
    <row r="196" spans="1:6" x14ac:dyDescent="0.3">
      <c r="A196" s="95">
        <v>45064</v>
      </c>
      <c r="B196" s="96">
        <v>0.48540509259259257</v>
      </c>
      <c r="C196" s="2">
        <v>3.25</v>
      </c>
      <c r="D196" s="2">
        <v>3.72</v>
      </c>
      <c r="E196" s="2">
        <v>24.34</v>
      </c>
      <c r="F196" s="2">
        <v>40.25</v>
      </c>
    </row>
    <row r="197" spans="1:6" x14ac:dyDescent="0.3">
      <c r="A197" s="95">
        <v>45064</v>
      </c>
      <c r="B197" s="96">
        <v>0.48609953703703707</v>
      </c>
      <c r="C197" s="2">
        <v>3.25</v>
      </c>
      <c r="D197" s="2">
        <v>3.72</v>
      </c>
      <c r="E197" s="2">
        <v>24.33</v>
      </c>
      <c r="F197" s="2">
        <v>40.270000000000003</v>
      </c>
    </row>
    <row r="198" spans="1:6" x14ac:dyDescent="0.3">
      <c r="A198" s="95">
        <v>45064</v>
      </c>
      <c r="B198" s="96">
        <v>0.48679398148148145</v>
      </c>
      <c r="C198" s="2">
        <v>3.25</v>
      </c>
      <c r="D198" s="2">
        <v>3.72</v>
      </c>
      <c r="E198" s="2">
        <v>24.33</v>
      </c>
      <c r="F198" s="2">
        <v>40.35</v>
      </c>
    </row>
    <row r="199" spans="1:6" x14ac:dyDescent="0.3">
      <c r="A199" s="95">
        <v>45064</v>
      </c>
      <c r="B199" s="96">
        <v>0.48748842592592595</v>
      </c>
      <c r="C199" s="2">
        <v>3.25</v>
      </c>
      <c r="D199" s="2">
        <v>3.72</v>
      </c>
      <c r="E199" s="2">
        <v>24.33</v>
      </c>
      <c r="F199" s="2">
        <v>40.35</v>
      </c>
    </row>
    <row r="200" spans="1:6" x14ac:dyDescent="0.3">
      <c r="A200" s="95">
        <v>45064</v>
      </c>
      <c r="B200" s="96">
        <v>0.48818287037037034</v>
      </c>
      <c r="C200" s="2">
        <v>3.25</v>
      </c>
      <c r="D200" s="2">
        <v>3.72</v>
      </c>
      <c r="E200" s="2">
        <v>24.33</v>
      </c>
      <c r="F200" s="2">
        <v>40.42</v>
      </c>
    </row>
    <row r="201" spans="1:6" x14ac:dyDescent="0.3">
      <c r="A201" s="95">
        <v>45064</v>
      </c>
      <c r="B201" s="96">
        <v>0.48887731481481483</v>
      </c>
      <c r="C201" s="2">
        <v>3.25</v>
      </c>
      <c r="D201" s="2">
        <v>3.72</v>
      </c>
      <c r="E201" s="2">
        <v>24.33</v>
      </c>
      <c r="F201" s="2">
        <v>40.42</v>
      </c>
    </row>
    <row r="202" spans="1:6" x14ac:dyDescent="0.3">
      <c r="A202" s="95">
        <v>45064</v>
      </c>
      <c r="B202" s="96">
        <v>0.48957175925925928</v>
      </c>
      <c r="C202" s="2">
        <v>3.25</v>
      </c>
      <c r="D202" s="2">
        <v>3.72</v>
      </c>
      <c r="E202" s="2">
        <v>24.32</v>
      </c>
      <c r="F202" s="2">
        <v>40.36</v>
      </c>
    </row>
    <row r="203" spans="1:6" x14ac:dyDescent="0.3">
      <c r="A203" s="95">
        <v>45064</v>
      </c>
      <c r="B203" s="96">
        <v>0.49026620370370372</v>
      </c>
      <c r="C203" s="2">
        <v>3.25</v>
      </c>
      <c r="D203" s="2">
        <v>3.72</v>
      </c>
      <c r="E203" s="2">
        <v>24.32</v>
      </c>
      <c r="F203" s="2">
        <v>40.33</v>
      </c>
    </row>
    <row r="204" spans="1:6" x14ac:dyDescent="0.3">
      <c r="A204" s="95">
        <v>45064</v>
      </c>
      <c r="B204" s="96">
        <v>0.49096064814814816</v>
      </c>
      <c r="C204" s="2">
        <v>3.25</v>
      </c>
      <c r="D204" s="2">
        <v>3.72</v>
      </c>
      <c r="E204" s="2">
        <v>24.34</v>
      </c>
      <c r="F204" s="2">
        <v>40.32</v>
      </c>
    </row>
    <row r="205" spans="1:6" x14ac:dyDescent="0.3">
      <c r="A205" s="95">
        <v>45064</v>
      </c>
      <c r="B205" s="96">
        <v>0.4916550925925926</v>
      </c>
      <c r="C205" s="2">
        <v>3.25</v>
      </c>
      <c r="D205" s="2">
        <v>3.72</v>
      </c>
      <c r="E205" s="2">
        <v>24.31</v>
      </c>
      <c r="F205" s="2">
        <v>40.36</v>
      </c>
    </row>
    <row r="206" spans="1:6" x14ac:dyDescent="0.3">
      <c r="A206" s="95">
        <v>45064</v>
      </c>
      <c r="B206" s="96">
        <v>0.49234953703703704</v>
      </c>
      <c r="C206" s="2">
        <v>3.25</v>
      </c>
      <c r="D206" s="2">
        <v>3.72</v>
      </c>
      <c r="E206" s="2">
        <v>24.33</v>
      </c>
      <c r="F206" s="2">
        <v>40.340000000000003</v>
      </c>
    </row>
    <row r="207" spans="1:6" x14ac:dyDescent="0.3">
      <c r="A207" s="95">
        <v>45064</v>
      </c>
      <c r="B207" s="96">
        <v>0.49304398148148149</v>
      </c>
      <c r="C207" s="2">
        <v>3.25</v>
      </c>
      <c r="D207" s="2">
        <v>3.72</v>
      </c>
      <c r="E207" s="2">
        <v>24.3</v>
      </c>
      <c r="F207" s="2">
        <v>40.39</v>
      </c>
    </row>
    <row r="208" spans="1:6" x14ac:dyDescent="0.3">
      <c r="A208" s="95">
        <v>45064</v>
      </c>
      <c r="B208" s="96">
        <v>0.49373842592592593</v>
      </c>
      <c r="C208" s="2">
        <v>3.25</v>
      </c>
      <c r="D208" s="2">
        <v>3.72</v>
      </c>
      <c r="E208" s="2">
        <v>24.32</v>
      </c>
      <c r="F208" s="2">
        <v>40.409999999999997</v>
      </c>
    </row>
    <row r="209" spans="1:6" x14ac:dyDescent="0.3">
      <c r="A209" s="95">
        <v>45064</v>
      </c>
      <c r="B209" s="96">
        <v>0.49443287037037037</v>
      </c>
      <c r="C209" s="2">
        <v>3.25</v>
      </c>
      <c r="D209" s="2">
        <v>3.72</v>
      </c>
      <c r="E209" s="2">
        <v>24.33</v>
      </c>
      <c r="F209" s="2">
        <v>40.35</v>
      </c>
    </row>
    <row r="210" spans="1:6" x14ac:dyDescent="0.3">
      <c r="A210" s="95">
        <v>45064</v>
      </c>
      <c r="B210" s="96">
        <v>0.49512731481481481</v>
      </c>
      <c r="C210" s="2">
        <v>3.25</v>
      </c>
      <c r="D210" s="2">
        <v>3.71</v>
      </c>
      <c r="E210" s="2">
        <v>24.31</v>
      </c>
      <c r="F210" s="2">
        <v>40.369999999999997</v>
      </c>
    </row>
    <row r="211" spans="1:6" x14ac:dyDescent="0.3">
      <c r="A211" s="95">
        <v>45064</v>
      </c>
      <c r="B211" s="96">
        <v>0.49582175925925925</v>
      </c>
      <c r="C211" s="2">
        <v>3.25</v>
      </c>
      <c r="D211" s="2">
        <v>3.72</v>
      </c>
      <c r="E211" s="2">
        <v>24.28</v>
      </c>
      <c r="F211" s="2">
        <v>40.39</v>
      </c>
    </row>
    <row r="212" spans="1:6" x14ac:dyDescent="0.3">
      <c r="A212" s="95">
        <v>45064</v>
      </c>
      <c r="B212" s="96">
        <v>0.4965162037037037</v>
      </c>
      <c r="C212" s="2">
        <v>3.25</v>
      </c>
      <c r="D212" s="2">
        <v>3.72</v>
      </c>
      <c r="E212" s="2">
        <v>24.37</v>
      </c>
      <c r="F212" s="2">
        <v>40.369999999999997</v>
      </c>
    </row>
    <row r="213" spans="1:6" x14ac:dyDescent="0.3">
      <c r="A213" s="95">
        <v>45064</v>
      </c>
      <c r="B213" s="96">
        <v>0.49721064814814814</v>
      </c>
      <c r="C213" s="2">
        <v>3.25</v>
      </c>
      <c r="D213" s="2">
        <v>3.72</v>
      </c>
      <c r="E213" s="2">
        <v>24.37</v>
      </c>
      <c r="F213" s="2">
        <v>40.35</v>
      </c>
    </row>
    <row r="214" spans="1:6" x14ac:dyDescent="0.3">
      <c r="A214" s="95">
        <v>45064</v>
      </c>
      <c r="B214" s="96">
        <v>0.49790509259259258</v>
      </c>
      <c r="C214" s="2">
        <v>3.25</v>
      </c>
      <c r="D214" s="2">
        <v>3.72</v>
      </c>
      <c r="E214" s="2">
        <v>24.34</v>
      </c>
      <c r="F214" s="2">
        <v>40.340000000000003</v>
      </c>
    </row>
    <row r="215" spans="1:6" x14ac:dyDescent="0.3">
      <c r="A215" s="95">
        <v>45064</v>
      </c>
      <c r="B215" s="96">
        <v>0.49859953703703702</v>
      </c>
      <c r="C215" s="2">
        <v>3.25</v>
      </c>
      <c r="D215" s="2">
        <v>3.72</v>
      </c>
      <c r="E215" s="2">
        <v>24.32</v>
      </c>
      <c r="F215" s="2">
        <v>40.39</v>
      </c>
    </row>
    <row r="216" spans="1:6" x14ac:dyDescent="0.3">
      <c r="A216" s="95">
        <v>45064</v>
      </c>
      <c r="B216" s="96">
        <v>0.49929398148148146</v>
      </c>
      <c r="C216" s="2">
        <v>3.25</v>
      </c>
      <c r="D216" s="2">
        <v>3.72</v>
      </c>
      <c r="E216" s="2">
        <v>24.38</v>
      </c>
      <c r="F216" s="2">
        <v>40.24</v>
      </c>
    </row>
    <row r="217" spans="1:6" x14ac:dyDescent="0.3">
      <c r="A217" s="95">
        <v>45064</v>
      </c>
      <c r="B217" s="96">
        <v>0.49998842592592596</v>
      </c>
      <c r="C217" s="2">
        <v>3.25</v>
      </c>
      <c r="D217" s="2">
        <v>3.72</v>
      </c>
      <c r="E217" s="2">
        <v>24.3</v>
      </c>
      <c r="F217" s="2">
        <v>40.29</v>
      </c>
    </row>
    <row r="218" spans="1:6" x14ac:dyDescent="0.3">
      <c r="A218" s="95">
        <v>45064</v>
      </c>
      <c r="B218" s="96">
        <v>0.5006828703703704</v>
      </c>
      <c r="C218" s="2">
        <v>3.25</v>
      </c>
      <c r="D218" s="2">
        <v>3.72</v>
      </c>
      <c r="E218" s="2">
        <v>24.33</v>
      </c>
      <c r="F218" s="2">
        <v>40.36</v>
      </c>
    </row>
    <row r="219" spans="1:6" x14ac:dyDescent="0.3">
      <c r="A219" s="95">
        <v>45064</v>
      </c>
      <c r="B219" s="96">
        <v>0.50137731481481485</v>
      </c>
      <c r="C219" s="2">
        <v>3.25</v>
      </c>
      <c r="D219" s="2">
        <v>3.72</v>
      </c>
      <c r="E219" s="2">
        <v>24.32</v>
      </c>
      <c r="F219" s="2">
        <v>40.35</v>
      </c>
    </row>
    <row r="220" spans="1:6" x14ac:dyDescent="0.3">
      <c r="A220" s="95">
        <v>45064</v>
      </c>
      <c r="B220" s="96">
        <v>0.50207175925925929</v>
      </c>
      <c r="C220" s="2">
        <v>3.25</v>
      </c>
      <c r="D220" s="2">
        <v>3.72</v>
      </c>
      <c r="E220" s="2">
        <v>24.37</v>
      </c>
      <c r="F220" s="2">
        <v>40.270000000000003</v>
      </c>
    </row>
    <row r="221" spans="1:6" x14ac:dyDescent="0.3">
      <c r="A221" s="95">
        <v>45064</v>
      </c>
      <c r="B221" s="96">
        <v>0.50276620370370373</v>
      </c>
      <c r="C221" s="2">
        <v>3.25</v>
      </c>
      <c r="D221" s="2">
        <v>3.72</v>
      </c>
      <c r="E221" s="2">
        <v>24.36</v>
      </c>
      <c r="F221" s="2">
        <v>40.29</v>
      </c>
    </row>
    <row r="222" spans="1:6" x14ac:dyDescent="0.3">
      <c r="A222" s="95">
        <v>45064</v>
      </c>
      <c r="B222" s="96">
        <v>0.50346064814814817</v>
      </c>
      <c r="C222" s="2">
        <v>3.25</v>
      </c>
      <c r="D222" s="2">
        <v>3.72</v>
      </c>
      <c r="E222" s="2">
        <v>24.36</v>
      </c>
      <c r="F222" s="2">
        <v>40.35</v>
      </c>
    </row>
    <row r="223" spans="1:6" x14ac:dyDescent="0.3">
      <c r="A223" s="95">
        <v>45064</v>
      </c>
      <c r="B223" s="96">
        <v>0.50415509259259261</v>
      </c>
      <c r="C223" s="2">
        <v>3.25</v>
      </c>
      <c r="D223" s="2">
        <v>3.72</v>
      </c>
      <c r="E223" s="2">
        <v>24.37</v>
      </c>
      <c r="F223" s="2">
        <v>40.32</v>
      </c>
    </row>
    <row r="224" spans="1:6" x14ac:dyDescent="0.3">
      <c r="A224" s="95">
        <v>45064</v>
      </c>
      <c r="B224" s="96">
        <v>0.50484953703703705</v>
      </c>
      <c r="C224" s="2">
        <v>3.25</v>
      </c>
      <c r="D224" s="2">
        <v>3.72</v>
      </c>
      <c r="E224" s="2">
        <v>24.39</v>
      </c>
      <c r="F224" s="2">
        <v>40.31</v>
      </c>
    </row>
    <row r="225" spans="1:6" x14ac:dyDescent="0.3">
      <c r="A225" s="95">
        <v>45064</v>
      </c>
      <c r="B225" s="96">
        <v>0.5055439814814815</v>
      </c>
      <c r="C225" s="2">
        <v>3.25</v>
      </c>
      <c r="D225" s="2">
        <v>3.72</v>
      </c>
      <c r="E225" s="2">
        <v>24.38</v>
      </c>
      <c r="F225" s="2">
        <v>40.409999999999997</v>
      </c>
    </row>
    <row r="226" spans="1:6" x14ac:dyDescent="0.3">
      <c r="A226" s="95">
        <v>45064</v>
      </c>
      <c r="B226" s="96">
        <v>0.50623842592592594</v>
      </c>
      <c r="C226" s="2">
        <v>3.25</v>
      </c>
      <c r="D226" s="2">
        <v>3.72</v>
      </c>
      <c r="E226" s="2">
        <v>24.38</v>
      </c>
      <c r="F226" s="2">
        <v>40.39</v>
      </c>
    </row>
    <row r="227" spans="1:6" x14ac:dyDescent="0.3">
      <c r="A227" s="95">
        <v>45064</v>
      </c>
      <c r="B227" s="96">
        <v>0.50693287037037038</v>
      </c>
      <c r="C227" s="2">
        <v>3.25</v>
      </c>
      <c r="D227" s="2">
        <v>3.72</v>
      </c>
      <c r="E227" s="2">
        <v>24.39</v>
      </c>
      <c r="F227" s="2">
        <v>40.340000000000003</v>
      </c>
    </row>
    <row r="228" spans="1:6" x14ac:dyDescent="0.3">
      <c r="A228" s="95">
        <v>45064</v>
      </c>
      <c r="B228" s="96">
        <v>0.50762731481481482</v>
      </c>
      <c r="C228" s="2">
        <v>3.25</v>
      </c>
      <c r="D228" s="2">
        <v>3.72</v>
      </c>
      <c r="E228" s="2">
        <v>24.41</v>
      </c>
      <c r="F228" s="2">
        <v>40.4</v>
      </c>
    </row>
    <row r="229" spans="1:6" x14ac:dyDescent="0.3">
      <c r="A229" s="95">
        <v>45064</v>
      </c>
      <c r="B229" s="96">
        <v>0.50832175925925926</v>
      </c>
      <c r="C229" s="2">
        <v>3.25</v>
      </c>
      <c r="D229" s="2">
        <v>3.72</v>
      </c>
      <c r="E229" s="2">
        <v>24.41</v>
      </c>
      <c r="F229" s="2">
        <v>40.409999999999997</v>
      </c>
    </row>
    <row r="230" spans="1:6" x14ac:dyDescent="0.3">
      <c r="A230" s="95">
        <v>45064</v>
      </c>
      <c r="B230" s="96">
        <v>0.50901620370370371</v>
      </c>
      <c r="C230" s="2">
        <v>3.25</v>
      </c>
      <c r="D230" s="2">
        <v>3.72</v>
      </c>
      <c r="E230" s="2">
        <v>24.42</v>
      </c>
      <c r="F230" s="2">
        <v>40.43</v>
      </c>
    </row>
    <row r="231" spans="1:6" x14ac:dyDescent="0.3">
      <c r="A231" s="95">
        <v>45064</v>
      </c>
      <c r="B231" s="96">
        <v>0.50971064814814815</v>
      </c>
      <c r="C231" s="2">
        <v>3.25</v>
      </c>
      <c r="D231" s="2">
        <v>3.72</v>
      </c>
      <c r="E231" s="2">
        <v>24.42</v>
      </c>
      <c r="F231" s="2">
        <v>40.51</v>
      </c>
    </row>
    <row r="232" spans="1:6" x14ac:dyDescent="0.3">
      <c r="A232" s="95">
        <v>45064</v>
      </c>
      <c r="B232" s="96">
        <v>0.51040509259259259</v>
      </c>
      <c r="C232" s="2">
        <v>3.25</v>
      </c>
      <c r="D232" s="2">
        <v>3.72</v>
      </c>
      <c r="E232" s="2">
        <v>24.42</v>
      </c>
      <c r="F232" s="2">
        <v>40.56</v>
      </c>
    </row>
    <row r="233" spans="1:6" x14ac:dyDescent="0.3">
      <c r="A233" s="95">
        <v>45064</v>
      </c>
      <c r="B233" s="96">
        <v>0.51109953703703703</v>
      </c>
      <c r="C233" s="2">
        <v>3.25</v>
      </c>
      <c r="D233" s="2">
        <v>3.72</v>
      </c>
      <c r="E233" s="2">
        <v>24.42</v>
      </c>
      <c r="F233" s="2">
        <v>40.5</v>
      </c>
    </row>
    <row r="234" spans="1:6" x14ac:dyDescent="0.3">
      <c r="A234" s="95">
        <v>45064</v>
      </c>
      <c r="B234" s="96">
        <v>0.51179398148148147</v>
      </c>
      <c r="C234" s="2">
        <v>3.25</v>
      </c>
      <c r="D234" s="2">
        <v>3.72</v>
      </c>
      <c r="E234" s="2">
        <v>24.42</v>
      </c>
      <c r="F234" s="2">
        <v>40.53</v>
      </c>
    </row>
    <row r="235" spans="1:6" x14ac:dyDescent="0.3">
      <c r="A235" s="95">
        <v>45064</v>
      </c>
      <c r="B235" s="96">
        <v>0.51248842592592592</v>
      </c>
      <c r="C235" s="2">
        <v>3.25</v>
      </c>
      <c r="D235" s="2">
        <v>3.72</v>
      </c>
      <c r="E235" s="2">
        <v>24.41</v>
      </c>
      <c r="F235" s="2">
        <v>40.42</v>
      </c>
    </row>
    <row r="236" spans="1:6" x14ac:dyDescent="0.3">
      <c r="A236" s="95">
        <v>45064</v>
      </c>
      <c r="B236" s="96">
        <v>0.51318287037037036</v>
      </c>
      <c r="C236" s="2">
        <v>3.25</v>
      </c>
      <c r="D236" s="2">
        <v>3.72</v>
      </c>
      <c r="E236" s="2">
        <v>24.41</v>
      </c>
      <c r="F236" s="2">
        <v>40.47</v>
      </c>
    </row>
    <row r="237" spans="1:6" x14ac:dyDescent="0.3">
      <c r="A237" s="95">
        <v>45064</v>
      </c>
      <c r="B237" s="96">
        <v>0.5138773148148148</v>
      </c>
      <c r="C237" s="2">
        <v>3.25</v>
      </c>
      <c r="D237" s="2">
        <v>3.72</v>
      </c>
      <c r="E237" s="2">
        <v>24.41</v>
      </c>
      <c r="F237" s="2">
        <v>40.47</v>
      </c>
    </row>
    <row r="238" spans="1:6" x14ac:dyDescent="0.3">
      <c r="A238" s="95">
        <v>45064</v>
      </c>
      <c r="B238" s="96">
        <v>0.51457175925925924</v>
      </c>
      <c r="C238" s="2">
        <v>3.25</v>
      </c>
      <c r="D238" s="2">
        <v>3.72</v>
      </c>
      <c r="E238" s="2">
        <v>24.41</v>
      </c>
      <c r="F238" s="2">
        <v>40.47</v>
      </c>
    </row>
    <row r="239" spans="1:6" x14ac:dyDescent="0.3">
      <c r="A239" s="95">
        <v>45064</v>
      </c>
      <c r="B239" s="96">
        <v>0.51526620370370368</v>
      </c>
      <c r="C239" s="2">
        <v>3.25</v>
      </c>
      <c r="D239" s="2">
        <v>3.72</v>
      </c>
      <c r="E239" s="2">
        <v>24.41</v>
      </c>
      <c r="F239" s="2">
        <v>40.39</v>
      </c>
    </row>
    <row r="240" spans="1:6" x14ac:dyDescent="0.3">
      <c r="A240" s="95">
        <v>45064</v>
      </c>
      <c r="B240" s="96">
        <v>0.51596064814814813</v>
      </c>
      <c r="C240" s="2">
        <v>3.25</v>
      </c>
      <c r="D240" s="2">
        <v>3.72</v>
      </c>
      <c r="E240" s="2">
        <v>24.41</v>
      </c>
      <c r="F240" s="2">
        <v>40.369999999999997</v>
      </c>
    </row>
    <row r="241" spans="1:6" x14ac:dyDescent="0.3">
      <c r="A241" s="95">
        <v>45064</v>
      </c>
      <c r="B241" s="96">
        <v>0.51665509259259257</v>
      </c>
      <c r="C241" s="2">
        <v>3.25</v>
      </c>
      <c r="D241" s="2">
        <v>3.72</v>
      </c>
      <c r="E241" s="2">
        <v>24.41</v>
      </c>
      <c r="F241" s="2">
        <v>40.369999999999997</v>
      </c>
    </row>
    <row r="242" spans="1:6" x14ac:dyDescent="0.3">
      <c r="A242" s="95">
        <v>45064</v>
      </c>
      <c r="B242" s="96">
        <v>0.51734953703703701</v>
      </c>
      <c r="C242" s="2">
        <v>3.25</v>
      </c>
      <c r="D242" s="2">
        <v>3.72</v>
      </c>
      <c r="E242" s="2">
        <v>24.38</v>
      </c>
      <c r="F242" s="2">
        <v>40.369999999999997</v>
      </c>
    </row>
    <row r="243" spans="1:6" x14ac:dyDescent="0.3">
      <c r="A243" s="95">
        <v>45064</v>
      </c>
      <c r="B243" s="96">
        <v>0.51804398148148145</v>
      </c>
      <c r="C243" s="2">
        <v>3.25</v>
      </c>
      <c r="D243" s="2">
        <v>3.72</v>
      </c>
      <c r="E243" s="2">
        <v>24.4</v>
      </c>
      <c r="F243" s="2">
        <v>40.409999999999997</v>
      </c>
    </row>
    <row r="244" spans="1:6" x14ac:dyDescent="0.3">
      <c r="A244" s="95">
        <v>45064</v>
      </c>
      <c r="B244" s="96">
        <v>0.51873842592592589</v>
      </c>
      <c r="C244" s="2">
        <v>3.25</v>
      </c>
      <c r="D244" s="2">
        <v>3.72</v>
      </c>
      <c r="E244" s="2">
        <v>24.42</v>
      </c>
      <c r="F244" s="2">
        <v>40.450000000000003</v>
      </c>
    </row>
    <row r="245" spans="1:6" x14ac:dyDescent="0.3">
      <c r="A245" s="95">
        <v>45064</v>
      </c>
      <c r="B245" s="96">
        <v>0.51943287037037034</v>
      </c>
      <c r="C245" s="2">
        <v>3.25</v>
      </c>
      <c r="D245" s="2">
        <v>3.72</v>
      </c>
      <c r="E245" s="2">
        <v>24.42</v>
      </c>
      <c r="F245" s="2">
        <v>40.49</v>
      </c>
    </row>
    <row r="246" spans="1:6" x14ac:dyDescent="0.3">
      <c r="A246" s="95">
        <v>45064</v>
      </c>
      <c r="B246" s="96">
        <v>0.52012731481481478</v>
      </c>
      <c r="C246" s="2">
        <v>3.25</v>
      </c>
      <c r="D246" s="2">
        <v>3.71</v>
      </c>
      <c r="E246" s="2">
        <v>24.42</v>
      </c>
      <c r="F246" s="2">
        <v>40.49</v>
      </c>
    </row>
    <row r="247" spans="1:6" x14ac:dyDescent="0.3">
      <c r="A247" s="95">
        <v>45064</v>
      </c>
      <c r="B247" s="96">
        <v>0.52082175925925933</v>
      </c>
      <c r="C247" s="2">
        <v>3.25</v>
      </c>
      <c r="D247" s="2">
        <v>3.71</v>
      </c>
      <c r="E247" s="2">
        <v>24.42</v>
      </c>
      <c r="F247" s="2">
        <v>40.450000000000003</v>
      </c>
    </row>
    <row r="248" spans="1:6" x14ac:dyDescent="0.3">
      <c r="A248" s="95">
        <v>45064</v>
      </c>
      <c r="B248" s="96">
        <v>0.52151620370370366</v>
      </c>
      <c r="C248" s="2">
        <v>3.25</v>
      </c>
      <c r="D248" s="2">
        <v>3.71</v>
      </c>
      <c r="E248" s="2">
        <v>24.42</v>
      </c>
      <c r="F248" s="2">
        <v>40.380000000000003</v>
      </c>
    </row>
    <row r="249" spans="1:6" x14ac:dyDescent="0.3">
      <c r="A249" s="95">
        <v>45064</v>
      </c>
      <c r="B249" s="96">
        <v>0.52221064814814822</v>
      </c>
      <c r="C249" s="2">
        <v>3.25</v>
      </c>
      <c r="D249" s="2">
        <v>3.72</v>
      </c>
      <c r="E249" s="2">
        <v>24.41</v>
      </c>
      <c r="F249" s="2">
        <v>40.4</v>
      </c>
    </row>
    <row r="250" spans="1:6" x14ac:dyDescent="0.3">
      <c r="A250" s="95">
        <v>45064</v>
      </c>
      <c r="B250" s="96">
        <v>0.52290509259259255</v>
      </c>
      <c r="C250" s="2">
        <v>3.25</v>
      </c>
      <c r="D250" s="2">
        <v>3.72</v>
      </c>
      <c r="E250" s="2">
        <v>24.41</v>
      </c>
      <c r="F250" s="2">
        <v>40.369999999999997</v>
      </c>
    </row>
    <row r="251" spans="1:6" x14ac:dyDescent="0.3">
      <c r="A251" s="95">
        <v>45064</v>
      </c>
      <c r="B251" s="96">
        <v>0.5235995370370371</v>
      </c>
      <c r="C251" s="2">
        <v>3.25</v>
      </c>
      <c r="D251" s="2">
        <v>3.72</v>
      </c>
      <c r="E251" s="2">
        <v>24.41</v>
      </c>
      <c r="F251" s="2">
        <v>40.270000000000003</v>
      </c>
    </row>
    <row r="252" spans="1:6" x14ac:dyDescent="0.3">
      <c r="A252" s="95">
        <v>45064</v>
      </c>
      <c r="B252" s="96">
        <v>0.52429398148148143</v>
      </c>
      <c r="C252" s="2">
        <v>3.25</v>
      </c>
      <c r="D252" s="2">
        <v>3.72</v>
      </c>
      <c r="E252" s="2">
        <v>24.41</v>
      </c>
      <c r="F252" s="2">
        <v>40.229999999999997</v>
      </c>
    </row>
    <row r="253" spans="1:6" x14ac:dyDescent="0.3">
      <c r="A253" s="95">
        <v>45064</v>
      </c>
      <c r="B253" s="96">
        <v>0.52498842592592598</v>
      </c>
      <c r="C253" s="2">
        <v>3.25</v>
      </c>
      <c r="D253" s="2">
        <v>3.72</v>
      </c>
      <c r="E253" s="2">
        <v>24.41</v>
      </c>
      <c r="F253" s="2">
        <v>40.25</v>
      </c>
    </row>
    <row r="254" spans="1:6" x14ac:dyDescent="0.3">
      <c r="A254" s="95">
        <v>45064</v>
      </c>
      <c r="B254" s="96">
        <v>0.52568287037037031</v>
      </c>
      <c r="C254" s="2">
        <v>3.25</v>
      </c>
      <c r="D254" s="2">
        <v>3.72</v>
      </c>
      <c r="E254" s="2">
        <v>24.42</v>
      </c>
      <c r="F254" s="2">
        <v>40.19</v>
      </c>
    </row>
    <row r="255" spans="1:6" x14ac:dyDescent="0.3">
      <c r="A255" s="95">
        <v>45064</v>
      </c>
      <c r="B255" s="96">
        <v>0.52637731481481487</v>
      </c>
      <c r="C255" s="2">
        <v>3.25</v>
      </c>
      <c r="D255" s="2">
        <v>3.72</v>
      </c>
      <c r="E255" s="2">
        <v>24.42</v>
      </c>
      <c r="F255" s="2">
        <v>40.090000000000003</v>
      </c>
    </row>
    <row r="256" spans="1:6" x14ac:dyDescent="0.3">
      <c r="A256" s="95">
        <v>45064</v>
      </c>
      <c r="B256" s="96">
        <v>0.5270717592592592</v>
      </c>
      <c r="C256" s="2">
        <v>3.25</v>
      </c>
      <c r="D256" s="2">
        <v>3.72</v>
      </c>
      <c r="E256" s="2">
        <v>24.42</v>
      </c>
      <c r="F256" s="2">
        <v>40.06</v>
      </c>
    </row>
    <row r="257" spans="1:6" x14ac:dyDescent="0.3">
      <c r="A257" s="95">
        <v>45064</v>
      </c>
      <c r="B257" s="96">
        <v>0.52776620370370375</v>
      </c>
      <c r="C257" s="2">
        <v>3.25</v>
      </c>
      <c r="D257" s="2">
        <v>3.72</v>
      </c>
      <c r="E257" s="2">
        <v>24.42</v>
      </c>
      <c r="F257" s="2">
        <v>40.11</v>
      </c>
    </row>
    <row r="258" spans="1:6" x14ac:dyDescent="0.3">
      <c r="A258" s="95">
        <v>45064</v>
      </c>
      <c r="B258" s="96">
        <v>0.52846064814814808</v>
      </c>
      <c r="C258" s="2">
        <v>3.25</v>
      </c>
      <c r="D258" s="2">
        <v>3.72</v>
      </c>
      <c r="E258" s="2">
        <v>24.42</v>
      </c>
      <c r="F258" s="2">
        <v>40.28</v>
      </c>
    </row>
    <row r="259" spans="1:6" x14ac:dyDescent="0.3">
      <c r="A259" s="95">
        <v>45064</v>
      </c>
      <c r="B259" s="96">
        <v>0.52915509259259264</v>
      </c>
      <c r="C259" s="2">
        <v>3.25</v>
      </c>
      <c r="D259" s="2">
        <v>3.72</v>
      </c>
      <c r="E259" s="2">
        <v>24.42</v>
      </c>
      <c r="F259" s="2">
        <v>40.17</v>
      </c>
    </row>
    <row r="260" spans="1:6" x14ac:dyDescent="0.3">
      <c r="A260" s="95">
        <v>45064</v>
      </c>
      <c r="B260" s="96">
        <v>0.52984953703703697</v>
      </c>
      <c r="C260" s="2">
        <v>3.25</v>
      </c>
      <c r="D260" s="2">
        <v>3.72</v>
      </c>
      <c r="E260" s="2">
        <v>24.41</v>
      </c>
      <c r="F260" s="2">
        <v>40.04</v>
      </c>
    </row>
    <row r="261" spans="1:6" x14ac:dyDescent="0.3">
      <c r="A261" s="95">
        <v>45064</v>
      </c>
      <c r="B261" s="96">
        <v>0.53054398148148152</v>
      </c>
      <c r="C261" s="2">
        <v>3.25</v>
      </c>
      <c r="D261" s="2">
        <v>3.72</v>
      </c>
      <c r="E261" s="2">
        <v>24.41</v>
      </c>
      <c r="F261" s="2">
        <v>40.020000000000003</v>
      </c>
    </row>
    <row r="262" spans="1:6" x14ac:dyDescent="0.3">
      <c r="A262" s="95">
        <v>45064</v>
      </c>
      <c r="B262" s="96">
        <v>0.53123842592592596</v>
      </c>
      <c r="C262" s="2">
        <v>3.25</v>
      </c>
      <c r="D262" s="2">
        <v>3.72</v>
      </c>
      <c r="E262" s="2">
        <v>24.4</v>
      </c>
      <c r="F262" s="2">
        <v>39.94</v>
      </c>
    </row>
    <row r="263" spans="1:6" x14ac:dyDescent="0.3">
      <c r="A263" s="95">
        <v>45064</v>
      </c>
      <c r="B263" s="96">
        <v>0.5319328703703704</v>
      </c>
      <c r="C263" s="2">
        <v>3.25</v>
      </c>
      <c r="D263" s="2">
        <v>3.72</v>
      </c>
      <c r="E263" s="2">
        <v>24.35</v>
      </c>
      <c r="F263" s="2">
        <v>40.08</v>
      </c>
    </row>
    <row r="264" spans="1:6" x14ac:dyDescent="0.3">
      <c r="A264" s="95">
        <v>45064</v>
      </c>
      <c r="B264" s="96">
        <v>0.53262731481481485</v>
      </c>
      <c r="C264" s="2">
        <v>3.25</v>
      </c>
      <c r="D264" s="2">
        <v>3.72</v>
      </c>
      <c r="E264" s="2">
        <v>24.28</v>
      </c>
      <c r="F264" s="2">
        <v>40.18</v>
      </c>
    </row>
    <row r="265" spans="1:6" x14ac:dyDescent="0.3">
      <c r="A265" s="95">
        <v>45064</v>
      </c>
      <c r="B265" s="96">
        <v>0.53332175925925929</v>
      </c>
      <c r="C265" s="2">
        <v>3.25</v>
      </c>
      <c r="D265" s="2">
        <v>3.72</v>
      </c>
      <c r="E265" s="2">
        <v>24.33</v>
      </c>
      <c r="F265" s="2">
        <v>40.11</v>
      </c>
    </row>
    <row r="266" spans="1:6" x14ac:dyDescent="0.3">
      <c r="A266" s="95">
        <v>45064</v>
      </c>
      <c r="B266" s="96">
        <v>0.53401620370370373</v>
      </c>
      <c r="C266" s="2">
        <v>3.25</v>
      </c>
      <c r="D266" s="2">
        <v>3.72</v>
      </c>
      <c r="E266" s="2">
        <v>24.34</v>
      </c>
      <c r="F266" s="2">
        <v>39.93</v>
      </c>
    </row>
    <row r="267" spans="1:6" x14ac:dyDescent="0.3">
      <c r="A267" s="95">
        <v>45064</v>
      </c>
      <c r="B267" s="96">
        <v>0.53471064814814817</v>
      </c>
      <c r="C267" s="2">
        <v>3.25</v>
      </c>
      <c r="D267" s="2">
        <v>3.72</v>
      </c>
      <c r="E267" s="2">
        <v>24.29</v>
      </c>
      <c r="F267" s="2">
        <v>40</v>
      </c>
    </row>
    <row r="268" spans="1:6" x14ac:dyDescent="0.3">
      <c r="A268" s="95">
        <v>45064</v>
      </c>
      <c r="B268" s="96">
        <v>0.53540509259259261</v>
      </c>
      <c r="C268" s="2">
        <v>3.25</v>
      </c>
      <c r="D268" s="2">
        <v>3.72</v>
      </c>
      <c r="E268" s="2">
        <v>24.31</v>
      </c>
      <c r="F268" s="2">
        <v>39.97</v>
      </c>
    </row>
    <row r="269" spans="1:6" x14ac:dyDescent="0.3">
      <c r="A269" s="95">
        <v>45064</v>
      </c>
      <c r="B269" s="96">
        <v>0.53609953703703705</v>
      </c>
      <c r="C269" s="2">
        <v>3.25</v>
      </c>
      <c r="D269" s="2">
        <v>3.71</v>
      </c>
      <c r="E269" s="2">
        <v>24.32</v>
      </c>
      <c r="F269" s="2">
        <v>39.950000000000003</v>
      </c>
    </row>
    <row r="270" spans="1:6" x14ac:dyDescent="0.3">
      <c r="A270" s="95">
        <v>45064</v>
      </c>
      <c r="B270" s="96">
        <v>0.5367939814814815</v>
      </c>
      <c r="C270" s="2">
        <v>3.25</v>
      </c>
      <c r="D270" s="2">
        <v>3.72</v>
      </c>
      <c r="E270" s="2">
        <v>24.39</v>
      </c>
      <c r="F270" s="2">
        <v>39.82</v>
      </c>
    </row>
    <row r="271" spans="1:6" x14ac:dyDescent="0.3">
      <c r="A271" s="95">
        <v>45064</v>
      </c>
      <c r="B271" s="96">
        <v>0.53748842592592594</v>
      </c>
      <c r="C271" s="2">
        <v>3.25</v>
      </c>
      <c r="D271" s="2">
        <v>3.72</v>
      </c>
      <c r="E271" s="2">
        <v>24.33</v>
      </c>
      <c r="F271" s="2">
        <v>39.799999999999997</v>
      </c>
    </row>
    <row r="272" spans="1:6" x14ac:dyDescent="0.3">
      <c r="A272" s="95">
        <v>45064</v>
      </c>
      <c r="B272" s="96">
        <v>0.53818287037037038</v>
      </c>
      <c r="C272" s="2">
        <v>3.25</v>
      </c>
      <c r="D272" s="2">
        <v>3.72</v>
      </c>
      <c r="E272" s="2">
        <v>24.29</v>
      </c>
      <c r="F272" s="2">
        <v>39.83</v>
      </c>
    </row>
    <row r="273" spans="1:6" x14ac:dyDescent="0.3">
      <c r="A273" s="95">
        <v>45064</v>
      </c>
      <c r="B273" s="96">
        <v>0.53887731481481482</v>
      </c>
      <c r="C273" s="2">
        <v>3.25</v>
      </c>
      <c r="D273" s="2">
        <v>3.72</v>
      </c>
      <c r="E273" s="2">
        <v>24.29</v>
      </c>
      <c r="F273" s="2">
        <v>39.83</v>
      </c>
    </row>
    <row r="274" spans="1:6" x14ac:dyDescent="0.3">
      <c r="A274" s="95">
        <v>45064</v>
      </c>
      <c r="B274" s="96">
        <v>0.53957175925925926</v>
      </c>
      <c r="C274" s="2">
        <v>3.25</v>
      </c>
      <c r="D274" s="2">
        <v>3.72</v>
      </c>
      <c r="E274" s="2">
        <v>24.29</v>
      </c>
      <c r="F274" s="2">
        <v>39.840000000000003</v>
      </c>
    </row>
    <row r="275" spans="1:6" x14ac:dyDescent="0.3">
      <c r="A275" s="95">
        <v>45064</v>
      </c>
      <c r="B275" s="96">
        <v>0.54026620370370371</v>
      </c>
      <c r="C275" s="2">
        <v>3.25</v>
      </c>
      <c r="D275" s="2">
        <v>3.72</v>
      </c>
      <c r="E275" s="2">
        <v>24.28</v>
      </c>
      <c r="F275" s="2">
        <v>39.93</v>
      </c>
    </row>
    <row r="276" spans="1:6" x14ac:dyDescent="0.3">
      <c r="A276" s="95">
        <v>45064</v>
      </c>
      <c r="B276" s="96">
        <v>0.54096064814814815</v>
      </c>
      <c r="C276" s="2">
        <v>3.25</v>
      </c>
      <c r="D276" s="2">
        <v>3.72</v>
      </c>
      <c r="E276" s="2">
        <v>24.29</v>
      </c>
      <c r="F276" s="2">
        <v>39.909999999999997</v>
      </c>
    </row>
    <row r="277" spans="1:6" x14ac:dyDescent="0.3">
      <c r="A277" s="95">
        <v>45064</v>
      </c>
      <c r="B277" s="96">
        <v>0.54165509259259259</v>
      </c>
      <c r="C277" s="2">
        <v>3.25</v>
      </c>
      <c r="D277" s="2">
        <v>3.72</v>
      </c>
      <c r="E277" s="2">
        <v>24.31</v>
      </c>
      <c r="F277" s="2">
        <v>39.83</v>
      </c>
    </row>
    <row r="278" spans="1:6" x14ac:dyDescent="0.3">
      <c r="A278" s="95">
        <v>45064</v>
      </c>
      <c r="B278" s="96">
        <v>0.54234953703703703</v>
      </c>
      <c r="C278" s="2">
        <v>3.25</v>
      </c>
      <c r="D278" s="2">
        <v>3.72</v>
      </c>
      <c r="E278" s="2">
        <v>24.29</v>
      </c>
      <c r="F278" s="2">
        <v>39.78</v>
      </c>
    </row>
    <row r="279" spans="1:6" x14ac:dyDescent="0.3">
      <c r="A279" s="95">
        <v>45064</v>
      </c>
      <c r="B279" s="96">
        <v>0.54304398148148147</v>
      </c>
      <c r="C279" s="2">
        <v>3.25</v>
      </c>
      <c r="D279" s="2">
        <v>3.72</v>
      </c>
      <c r="E279" s="2">
        <v>24.29</v>
      </c>
      <c r="F279" s="2">
        <v>39.799999999999997</v>
      </c>
    </row>
    <row r="280" spans="1:6" x14ac:dyDescent="0.3">
      <c r="A280" s="95">
        <v>45064</v>
      </c>
      <c r="B280" s="96">
        <v>0.54373842592592592</v>
      </c>
      <c r="C280" s="2">
        <v>3.25</v>
      </c>
      <c r="D280" s="2">
        <v>3.72</v>
      </c>
      <c r="E280" s="2">
        <v>24.3</v>
      </c>
      <c r="F280" s="2">
        <v>39.880000000000003</v>
      </c>
    </row>
    <row r="281" spans="1:6" x14ac:dyDescent="0.3">
      <c r="A281" s="95">
        <v>45064</v>
      </c>
      <c r="B281" s="96">
        <v>0.54443287037037036</v>
      </c>
      <c r="C281" s="2">
        <v>3.25</v>
      </c>
      <c r="D281" s="2">
        <v>3.72</v>
      </c>
      <c r="E281" s="2">
        <v>24.31</v>
      </c>
      <c r="F281" s="2">
        <v>39.840000000000003</v>
      </c>
    </row>
    <row r="282" spans="1:6" x14ac:dyDescent="0.3">
      <c r="A282" s="95">
        <v>45064</v>
      </c>
      <c r="B282" s="96">
        <v>0.5451273148148148</v>
      </c>
      <c r="C282" s="2">
        <v>3.25</v>
      </c>
      <c r="D282" s="2">
        <v>3.72</v>
      </c>
      <c r="E282" s="2">
        <v>24.32</v>
      </c>
      <c r="F282" s="2">
        <v>39.79</v>
      </c>
    </row>
    <row r="283" spans="1:6" x14ac:dyDescent="0.3">
      <c r="A283" s="95">
        <v>45064</v>
      </c>
      <c r="B283" s="96">
        <v>0.54582175925925924</v>
      </c>
      <c r="C283" s="2">
        <v>3.25</v>
      </c>
      <c r="D283" s="2">
        <v>3.72</v>
      </c>
      <c r="E283" s="2">
        <v>24.34</v>
      </c>
      <c r="F283" s="2">
        <v>39.72</v>
      </c>
    </row>
    <row r="284" spans="1:6" x14ac:dyDescent="0.3">
      <c r="A284" s="95">
        <v>45064</v>
      </c>
      <c r="B284" s="96">
        <v>0.54651620370370368</v>
      </c>
      <c r="C284" s="2">
        <v>3.25</v>
      </c>
      <c r="D284" s="2">
        <v>3.72</v>
      </c>
      <c r="E284" s="2">
        <v>24.31</v>
      </c>
      <c r="F284" s="2">
        <v>39.75</v>
      </c>
    </row>
    <row r="285" spans="1:6" x14ac:dyDescent="0.3">
      <c r="A285" s="95">
        <v>45064</v>
      </c>
      <c r="B285" s="96">
        <v>0.54721064814814813</v>
      </c>
      <c r="C285" s="2">
        <v>3.25</v>
      </c>
      <c r="D285" s="2">
        <v>3.72</v>
      </c>
      <c r="E285" s="2">
        <v>24.3</v>
      </c>
      <c r="F285" s="2">
        <v>39.79</v>
      </c>
    </row>
    <row r="286" spans="1:6" x14ac:dyDescent="0.3">
      <c r="A286" s="95">
        <v>45064</v>
      </c>
      <c r="B286" s="96">
        <v>0.54790509259259257</v>
      </c>
      <c r="C286" s="2">
        <v>3.25</v>
      </c>
      <c r="D286" s="2">
        <v>3.71</v>
      </c>
      <c r="E286" s="2">
        <v>24.27</v>
      </c>
      <c r="F286" s="2">
        <v>39.840000000000003</v>
      </c>
    </row>
    <row r="287" spans="1:6" x14ac:dyDescent="0.3">
      <c r="A287" s="95">
        <v>45064</v>
      </c>
      <c r="B287" s="96">
        <v>0.54859953703703701</v>
      </c>
      <c r="C287" s="2">
        <v>3.25</v>
      </c>
      <c r="D287" s="2">
        <v>3.72</v>
      </c>
      <c r="E287" s="2">
        <v>24.31</v>
      </c>
      <c r="F287" s="2">
        <v>39.92</v>
      </c>
    </row>
    <row r="288" spans="1:6" x14ac:dyDescent="0.3">
      <c r="A288" s="95">
        <v>45064</v>
      </c>
      <c r="B288" s="96">
        <v>0.54929398148148145</v>
      </c>
      <c r="C288" s="2">
        <v>3.25</v>
      </c>
      <c r="D288" s="2">
        <v>3.71</v>
      </c>
      <c r="E288" s="2">
        <v>24.31</v>
      </c>
      <c r="F288" s="2">
        <v>39.869999999999997</v>
      </c>
    </row>
    <row r="289" spans="1:6" x14ac:dyDescent="0.3">
      <c r="A289" s="95">
        <v>45064</v>
      </c>
      <c r="B289" s="96">
        <v>0.54998842592592589</v>
      </c>
      <c r="C289" s="2">
        <v>3.25</v>
      </c>
      <c r="D289" s="2">
        <v>3.71</v>
      </c>
      <c r="E289" s="2">
        <v>24.27</v>
      </c>
      <c r="F289" s="2">
        <v>39.840000000000003</v>
      </c>
    </row>
    <row r="290" spans="1:6" x14ac:dyDescent="0.3">
      <c r="A290" s="95">
        <v>45064</v>
      </c>
      <c r="B290" s="96">
        <v>0.55068287037037034</v>
      </c>
      <c r="C290" s="2">
        <v>3.24</v>
      </c>
      <c r="D290" s="2">
        <v>3.71</v>
      </c>
      <c r="E290" s="2">
        <v>24.3</v>
      </c>
      <c r="F290" s="2">
        <v>39.86</v>
      </c>
    </row>
    <row r="291" spans="1:6" x14ac:dyDescent="0.3">
      <c r="A291" s="95">
        <v>45064</v>
      </c>
      <c r="B291" s="96">
        <v>0.55137731481481478</v>
      </c>
      <c r="C291" s="2">
        <v>3.25</v>
      </c>
      <c r="D291" s="2">
        <v>3.71</v>
      </c>
      <c r="E291" s="2">
        <v>24.35</v>
      </c>
      <c r="F291" s="2">
        <v>39.85</v>
      </c>
    </row>
    <row r="292" spans="1:6" x14ac:dyDescent="0.3">
      <c r="A292" s="95">
        <v>45064</v>
      </c>
      <c r="B292" s="96">
        <v>0.55207175925925933</v>
      </c>
      <c r="C292" s="2">
        <v>3.25</v>
      </c>
      <c r="D292" s="2">
        <v>3.72</v>
      </c>
      <c r="E292" s="2">
        <v>24.31</v>
      </c>
      <c r="F292" s="2">
        <v>39.92</v>
      </c>
    </row>
    <row r="293" spans="1:6" x14ac:dyDescent="0.3">
      <c r="A293" s="95">
        <v>45064</v>
      </c>
      <c r="B293" s="96">
        <v>0.55276620370370366</v>
      </c>
      <c r="C293" s="2">
        <v>3.25</v>
      </c>
      <c r="D293" s="2">
        <v>3.72</v>
      </c>
      <c r="E293" s="2">
        <v>24.32</v>
      </c>
      <c r="F293" s="2">
        <v>39.94</v>
      </c>
    </row>
    <row r="294" spans="1:6" x14ac:dyDescent="0.3">
      <c r="A294" s="95">
        <v>45064</v>
      </c>
      <c r="B294" s="96">
        <v>0.55346064814814822</v>
      </c>
      <c r="C294" s="2">
        <v>3.25</v>
      </c>
      <c r="D294" s="2">
        <v>3.71</v>
      </c>
      <c r="E294" s="2">
        <v>24.33</v>
      </c>
      <c r="F294" s="2">
        <v>39.97</v>
      </c>
    </row>
    <row r="295" spans="1:6" x14ac:dyDescent="0.3">
      <c r="A295" s="95">
        <v>45064</v>
      </c>
      <c r="B295" s="96">
        <v>0.55415509259259255</v>
      </c>
      <c r="C295" s="2">
        <v>3.25</v>
      </c>
      <c r="D295" s="2">
        <v>3.72</v>
      </c>
      <c r="E295" s="2">
        <v>24.32</v>
      </c>
      <c r="F295" s="2">
        <v>40.01</v>
      </c>
    </row>
    <row r="296" spans="1:6" x14ac:dyDescent="0.3">
      <c r="A296" s="95">
        <v>45064</v>
      </c>
      <c r="B296" s="96">
        <v>0.5548495370370371</v>
      </c>
      <c r="C296" s="2">
        <v>3.25</v>
      </c>
      <c r="D296" s="2">
        <v>3.72</v>
      </c>
      <c r="E296" s="2">
        <v>24.3</v>
      </c>
      <c r="F296" s="2">
        <v>40.03</v>
      </c>
    </row>
    <row r="297" spans="1:6" x14ac:dyDescent="0.3">
      <c r="A297" s="95">
        <v>45064</v>
      </c>
      <c r="B297" s="96">
        <v>0.55554398148148143</v>
      </c>
      <c r="C297" s="2">
        <v>3.25</v>
      </c>
      <c r="D297" s="2">
        <v>3.71</v>
      </c>
      <c r="E297" s="2">
        <v>24.27</v>
      </c>
      <c r="F297" s="2">
        <v>39.99</v>
      </c>
    </row>
    <row r="298" spans="1:6" x14ac:dyDescent="0.3">
      <c r="A298" s="95">
        <v>45064</v>
      </c>
      <c r="B298" s="96">
        <v>0.55623842592592598</v>
      </c>
      <c r="C298" s="2">
        <v>3.25</v>
      </c>
      <c r="D298" s="2">
        <v>3.72</v>
      </c>
      <c r="E298" s="2">
        <v>24.29</v>
      </c>
      <c r="F298" s="2">
        <v>39.909999999999997</v>
      </c>
    </row>
    <row r="299" spans="1:6" x14ac:dyDescent="0.3">
      <c r="A299" s="95">
        <v>45064</v>
      </c>
      <c r="B299" s="96">
        <v>0.55693287037037031</v>
      </c>
      <c r="C299" s="2">
        <v>3.25</v>
      </c>
      <c r="D299" s="2">
        <v>3.72</v>
      </c>
      <c r="E299" s="2">
        <v>24.32</v>
      </c>
      <c r="F299" s="2">
        <v>39.909999999999997</v>
      </c>
    </row>
    <row r="300" spans="1:6" x14ac:dyDescent="0.3">
      <c r="A300" s="95">
        <v>45064</v>
      </c>
      <c r="B300" s="96">
        <v>0.55762731481481487</v>
      </c>
      <c r="C300" s="2">
        <v>3.25</v>
      </c>
      <c r="D300" s="2">
        <v>3.72</v>
      </c>
      <c r="E300" s="2">
        <v>24.3</v>
      </c>
      <c r="F300" s="2">
        <v>39.9</v>
      </c>
    </row>
    <row r="301" spans="1:6" x14ac:dyDescent="0.3">
      <c r="A301" s="95">
        <v>45064</v>
      </c>
      <c r="B301" s="96">
        <v>0.5583217592592592</v>
      </c>
      <c r="C301" s="2">
        <v>3.25</v>
      </c>
      <c r="D301" s="2">
        <v>3.72</v>
      </c>
      <c r="E301" s="2">
        <v>24.3</v>
      </c>
      <c r="F301" s="2">
        <v>39.85</v>
      </c>
    </row>
    <row r="302" spans="1:6" x14ac:dyDescent="0.3">
      <c r="A302" s="95">
        <v>45064</v>
      </c>
      <c r="B302" s="96">
        <v>0.55901620370370375</v>
      </c>
      <c r="C302" s="2">
        <v>3.25</v>
      </c>
      <c r="D302" s="2">
        <v>3.72</v>
      </c>
      <c r="E302" s="2">
        <v>24.29</v>
      </c>
      <c r="F302" s="2">
        <v>39.85</v>
      </c>
    </row>
    <row r="303" spans="1:6" x14ac:dyDescent="0.3">
      <c r="A303" s="95">
        <v>45064</v>
      </c>
      <c r="B303" s="96">
        <v>0.55971064814814808</v>
      </c>
      <c r="C303" s="2">
        <v>3.25</v>
      </c>
      <c r="D303" s="2">
        <v>3.72</v>
      </c>
      <c r="E303" s="2">
        <v>24.29</v>
      </c>
      <c r="F303" s="2">
        <v>39.85</v>
      </c>
    </row>
    <row r="304" spans="1:6" x14ac:dyDescent="0.3">
      <c r="A304" s="95">
        <v>45064</v>
      </c>
      <c r="B304" s="96">
        <v>0.56040509259259264</v>
      </c>
      <c r="C304" s="2">
        <v>3.25</v>
      </c>
      <c r="D304" s="2">
        <v>3.72</v>
      </c>
      <c r="E304" s="2">
        <v>24.3</v>
      </c>
      <c r="F304" s="2">
        <v>39.880000000000003</v>
      </c>
    </row>
    <row r="305" spans="1:6" x14ac:dyDescent="0.3">
      <c r="A305" s="95">
        <v>45064</v>
      </c>
      <c r="B305" s="96">
        <v>0.56109953703703697</v>
      </c>
      <c r="C305" s="2">
        <v>3.25</v>
      </c>
      <c r="D305" s="2">
        <v>3.72</v>
      </c>
      <c r="E305" s="2">
        <v>24.29</v>
      </c>
      <c r="F305" s="2">
        <v>39.92</v>
      </c>
    </row>
    <row r="306" spans="1:6" x14ac:dyDescent="0.3">
      <c r="A306" s="95">
        <v>45064</v>
      </c>
      <c r="B306" s="96">
        <v>0.56179398148148152</v>
      </c>
      <c r="C306" s="2">
        <v>3.25</v>
      </c>
      <c r="D306" s="2">
        <v>3.72</v>
      </c>
      <c r="E306" s="2">
        <v>24.31</v>
      </c>
      <c r="F306" s="2">
        <v>39.950000000000003</v>
      </c>
    </row>
    <row r="307" spans="1:6" x14ac:dyDescent="0.3">
      <c r="A307" s="95">
        <v>45064</v>
      </c>
      <c r="B307" s="96">
        <v>0.56248842592592596</v>
      </c>
      <c r="C307" s="2">
        <v>3.25</v>
      </c>
      <c r="D307" s="2">
        <v>3.72</v>
      </c>
      <c r="E307" s="2">
        <v>24.33</v>
      </c>
      <c r="F307" s="2">
        <v>39.97</v>
      </c>
    </row>
    <row r="308" spans="1:6" x14ac:dyDescent="0.3">
      <c r="A308" s="95">
        <v>45064</v>
      </c>
      <c r="B308" s="96">
        <v>0.5631828703703704</v>
      </c>
      <c r="C308" s="2">
        <v>3.25</v>
      </c>
      <c r="D308" s="2">
        <v>3.72</v>
      </c>
      <c r="E308" s="2">
        <v>24.31</v>
      </c>
      <c r="F308" s="2">
        <v>39.99</v>
      </c>
    </row>
    <row r="309" spans="1:6" x14ac:dyDescent="0.3">
      <c r="A309" s="95">
        <v>45064</v>
      </c>
      <c r="B309" s="96">
        <v>0.56387731481481485</v>
      </c>
      <c r="C309" s="2">
        <v>3.25</v>
      </c>
      <c r="D309" s="2">
        <v>3.71</v>
      </c>
      <c r="E309" s="2">
        <v>24.29</v>
      </c>
      <c r="F309" s="2">
        <v>40.020000000000003</v>
      </c>
    </row>
    <row r="310" spans="1:6" x14ac:dyDescent="0.3">
      <c r="A310" s="95">
        <v>45064</v>
      </c>
      <c r="B310" s="96">
        <v>0.56457175925925929</v>
      </c>
      <c r="C310" s="2">
        <v>3.25</v>
      </c>
      <c r="D310" s="2">
        <v>3.72</v>
      </c>
      <c r="E310" s="2">
        <v>24.32</v>
      </c>
      <c r="F310" s="2">
        <v>40.06</v>
      </c>
    </row>
    <row r="311" spans="1:6" x14ac:dyDescent="0.3">
      <c r="A311" s="95">
        <v>45064</v>
      </c>
      <c r="B311" s="96">
        <v>0.56526620370370373</v>
      </c>
      <c r="C311" s="2">
        <v>3.25</v>
      </c>
      <c r="D311" s="2">
        <v>3.71</v>
      </c>
      <c r="E311" s="2">
        <v>24.3</v>
      </c>
      <c r="F311" s="2">
        <v>40.119999999999997</v>
      </c>
    </row>
    <row r="312" spans="1:6" x14ac:dyDescent="0.3">
      <c r="A312" s="95">
        <v>45064</v>
      </c>
      <c r="B312" s="96">
        <v>0.56596064814814817</v>
      </c>
      <c r="C312" s="2">
        <v>3.25</v>
      </c>
      <c r="D312" s="2">
        <v>3.71</v>
      </c>
      <c r="E312" s="2">
        <v>24.28</v>
      </c>
      <c r="F312" s="2">
        <v>40.159999999999997</v>
      </c>
    </row>
    <row r="313" spans="1:6" x14ac:dyDescent="0.3">
      <c r="A313" s="95">
        <v>45064</v>
      </c>
      <c r="B313" s="96">
        <v>0.56665509259259261</v>
      </c>
      <c r="C313" s="2">
        <v>3.25</v>
      </c>
      <c r="D313" s="2">
        <v>3.72</v>
      </c>
      <c r="E313" s="2">
        <v>24.31</v>
      </c>
      <c r="F313" s="2">
        <v>40.18</v>
      </c>
    </row>
    <row r="314" spans="1:6" x14ac:dyDescent="0.3">
      <c r="A314" s="95">
        <v>45064</v>
      </c>
      <c r="B314" s="96">
        <v>0.56734953703703705</v>
      </c>
      <c r="C314" s="2">
        <v>3.25</v>
      </c>
      <c r="D314" s="2">
        <v>3.72</v>
      </c>
      <c r="E314" s="2">
        <v>24.33</v>
      </c>
      <c r="F314" s="2">
        <v>40.130000000000003</v>
      </c>
    </row>
    <row r="315" spans="1:6" x14ac:dyDescent="0.3">
      <c r="A315" s="95">
        <v>45064</v>
      </c>
      <c r="B315" s="96">
        <v>0.5680439814814815</v>
      </c>
      <c r="C315" s="2">
        <v>3.25</v>
      </c>
      <c r="D315" s="2">
        <v>3.72</v>
      </c>
      <c r="E315" s="2">
        <v>24.32</v>
      </c>
      <c r="F315" s="2">
        <v>40.130000000000003</v>
      </c>
    </row>
    <row r="316" spans="1:6" x14ac:dyDescent="0.3">
      <c r="A316" s="95">
        <v>45064</v>
      </c>
      <c r="B316" s="96">
        <v>0.56873842592592594</v>
      </c>
      <c r="C316" s="2">
        <v>3.25</v>
      </c>
      <c r="D316" s="2">
        <v>3.72</v>
      </c>
      <c r="E316" s="2">
        <v>24.33</v>
      </c>
      <c r="F316" s="2">
        <v>40.06</v>
      </c>
    </row>
    <row r="317" spans="1:6" x14ac:dyDescent="0.3">
      <c r="A317" s="95">
        <v>45064</v>
      </c>
      <c r="B317" s="96">
        <v>0.56943287037037038</v>
      </c>
      <c r="C317" s="2">
        <v>3.25</v>
      </c>
      <c r="D317" s="2">
        <v>3.72</v>
      </c>
      <c r="E317" s="2">
        <v>24.31</v>
      </c>
      <c r="F317" s="2">
        <v>40.19</v>
      </c>
    </row>
    <row r="318" spans="1:6" x14ac:dyDescent="0.3">
      <c r="A318" s="95">
        <v>45064</v>
      </c>
      <c r="B318" s="96">
        <v>0.57012731481481482</v>
      </c>
      <c r="C318" s="2">
        <v>3.25</v>
      </c>
      <c r="D318" s="2">
        <v>3.72</v>
      </c>
      <c r="E318" s="2">
        <v>24.3</v>
      </c>
      <c r="F318" s="2">
        <v>40.340000000000003</v>
      </c>
    </row>
    <row r="319" spans="1:6" x14ac:dyDescent="0.3">
      <c r="A319" s="95">
        <v>45064</v>
      </c>
      <c r="B319" s="96">
        <v>0.57082175925925926</v>
      </c>
      <c r="C319" s="2">
        <v>3.25</v>
      </c>
      <c r="D319" s="2">
        <v>3.72</v>
      </c>
      <c r="E319" s="2">
        <v>24.29</v>
      </c>
      <c r="F319" s="2">
        <v>40.450000000000003</v>
      </c>
    </row>
    <row r="320" spans="1:6" x14ac:dyDescent="0.3">
      <c r="A320" s="95">
        <v>45064</v>
      </c>
      <c r="B320" s="96">
        <v>0.57151620370370371</v>
      </c>
      <c r="C320" s="2">
        <v>3.25</v>
      </c>
      <c r="D320" s="2">
        <v>3.72</v>
      </c>
      <c r="E320" s="2">
        <v>24.3</v>
      </c>
      <c r="F320" s="2">
        <v>40.46</v>
      </c>
    </row>
    <row r="321" spans="1:12" x14ac:dyDescent="0.3">
      <c r="A321" s="95">
        <v>45064</v>
      </c>
      <c r="B321" s="96">
        <v>0.57221064814814815</v>
      </c>
      <c r="C321" s="2">
        <v>3.25</v>
      </c>
      <c r="D321" s="2">
        <v>3.72</v>
      </c>
      <c r="E321" s="2">
        <v>24.3</v>
      </c>
      <c r="F321" s="2">
        <v>40.43</v>
      </c>
    </row>
    <row r="322" spans="1:12" x14ac:dyDescent="0.3">
      <c r="A322" s="95">
        <v>45064</v>
      </c>
      <c r="B322" s="96">
        <v>0.57290509259259259</v>
      </c>
      <c r="C322" s="2">
        <v>3.25</v>
      </c>
      <c r="D322" s="2">
        <v>3.72</v>
      </c>
      <c r="E322" s="2">
        <v>24.31</v>
      </c>
      <c r="F322" s="2">
        <v>40.409999999999997</v>
      </c>
    </row>
    <row r="323" spans="1:12" x14ac:dyDescent="0.3">
      <c r="A323" s="95">
        <v>45064</v>
      </c>
      <c r="B323" s="96">
        <v>0.57359953703703703</v>
      </c>
      <c r="C323" s="2">
        <v>3.25</v>
      </c>
      <c r="D323" s="2">
        <v>3.72</v>
      </c>
      <c r="E323" s="2">
        <v>24.34</v>
      </c>
      <c r="F323" s="2">
        <v>40.380000000000003</v>
      </c>
    </row>
    <row r="324" spans="1:12" x14ac:dyDescent="0.3">
      <c r="A324" s="95">
        <v>45064</v>
      </c>
      <c r="B324" s="96">
        <v>0.57429398148148147</v>
      </c>
      <c r="C324" s="2">
        <v>3.25</v>
      </c>
      <c r="D324" s="2">
        <v>3.72</v>
      </c>
      <c r="E324" s="2">
        <v>24.33</v>
      </c>
      <c r="F324" s="2">
        <v>40.380000000000003</v>
      </c>
    </row>
    <row r="325" spans="1:12" x14ac:dyDescent="0.3">
      <c r="A325" s="95">
        <v>45064</v>
      </c>
      <c r="B325" s="96">
        <v>0.57498842592592592</v>
      </c>
      <c r="C325" s="2">
        <v>3.25</v>
      </c>
      <c r="D325" s="2">
        <v>3.72</v>
      </c>
      <c r="E325" s="2">
        <v>24.32</v>
      </c>
      <c r="F325" s="2">
        <v>40.33</v>
      </c>
    </row>
    <row r="326" spans="1:12" x14ac:dyDescent="0.3">
      <c r="A326" s="95">
        <v>45064</v>
      </c>
      <c r="B326" s="96">
        <v>0.57568287037037036</v>
      </c>
      <c r="C326" s="2">
        <v>3.25</v>
      </c>
      <c r="D326" s="2">
        <v>3.72</v>
      </c>
      <c r="E326" s="2">
        <v>24.31</v>
      </c>
      <c r="F326" s="2">
        <v>40.32</v>
      </c>
    </row>
    <row r="327" spans="1:12" x14ac:dyDescent="0.3">
      <c r="A327" s="95">
        <v>45064</v>
      </c>
      <c r="B327" s="96">
        <v>0.5763773148148148</v>
      </c>
      <c r="C327" s="2">
        <v>3.25</v>
      </c>
      <c r="D327" s="2">
        <v>3.72</v>
      </c>
      <c r="E327" s="2">
        <v>24.3</v>
      </c>
      <c r="F327" s="2">
        <v>40.340000000000003</v>
      </c>
    </row>
    <row r="329" spans="1:12" ht="31.2" x14ac:dyDescent="0.3">
      <c r="A329" s="2" t="str">
        <f>A11</f>
        <v>Date</v>
      </c>
      <c r="C329" s="120" t="str">
        <f>C11</f>
        <v>Exhaust Flow [LPM]</v>
      </c>
      <c r="D329" s="120" t="str">
        <f>D11</f>
        <v>Inlet Flow [LPM]</v>
      </c>
      <c r="E329" s="120" t="str">
        <f t="shared" ref="E329:F329" si="0">E11</f>
        <v>Temperature [C]</v>
      </c>
      <c r="F329" s="120" t="str">
        <f t="shared" si="0"/>
        <v>Humidity [%]</v>
      </c>
      <c r="G329" s="120"/>
      <c r="H329" s="120"/>
      <c r="I329" s="120"/>
      <c r="J329" s="120"/>
      <c r="K329" s="120"/>
      <c r="L329" s="120"/>
    </row>
    <row r="330" spans="1:12" x14ac:dyDescent="0.3">
      <c r="A330" s="95">
        <f>A12</f>
        <v>45064</v>
      </c>
      <c r="B330" s="2" t="s">
        <v>1</v>
      </c>
      <c r="C330" s="92">
        <f>AVERAGE(C50:C327)</f>
        <v>3.2499640287769784</v>
      </c>
      <c r="D330" s="92">
        <f t="shared" ref="D330:F330" si="1">AVERAGE(D50:D327)</f>
        <v>3.7189928057554149</v>
      </c>
      <c r="E330" s="92">
        <f t="shared" si="1"/>
        <v>24.327122302158305</v>
      </c>
      <c r="F330" s="92">
        <f t="shared" si="1"/>
        <v>40.525467625899296</v>
      </c>
      <c r="G330" s="92"/>
      <c r="H330" s="125"/>
      <c r="I330" s="126"/>
      <c r="J330" s="92"/>
      <c r="K330" s="127"/>
      <c r="L330" s="92"/>
    </row>
    <row r="331" spans="1:12" x14ac:dyDescent="0.3">
      <c r="B331" s="2" t="s">
        <v>79</v>
      </c>
      <c r="C331" s="92">
        <f>STDEV(C50:C318)</f>
        <v>6.0971076084967923E-4</v>
      </c>
      <c r="D331" s="92">
        <f t="shared" ref="D331:F331" si="2">STDEV(D50:D318)</f>
        <v>3.0594545081743807E-3</v>
      </c>
      <c r="E331" s="92">
        <f t="shared" si="2"/>
        <v>8.737516757005663E-2</v>
      </c>
      <c r="F331" s="92">
        <f t="shared" si="2"/>
        <v>0.69161853115914551</v>
      </c>
      <c r="G331" s="92"/>
      <c r="H331" s="125"/>
      <c r="I331" s="126"/>
      <c r="J331" s="92"/>
      <c r="K331" s="127"/>
      <c r="L331" s="92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1125D1-095F-4141-933D-B363056BC2BE}">
  <dimension ref="A1:L290"/>
  <sheetViews>
    <sheetView workbookViewId="0">
      <pane ySplit="10" topLeftCell="A281" activePane="bottomLeft" state="frozen"/>
      <selection pane="bottomLeft" activeCell="F292" sqref="F292"/>
    </sheetView>
  </sheetViews>
  <sheetFormatPr defaultRowHeight="15.6" x14ac:dyDescent="0.3"/>
  <cols>
    <col min="1" max="1" width="10.77734375" style="2" customWidth="1"/>
    <col min="2" max="7" width="9.77734375" style="2" customWidth="1"/>
    <col min="8" max="8" width="13.21875" style="2" customWidth="1"/>
    <col min="9" max="11" width="9.77734375" style="2" customWidth="1"/>
    <col min="12" max="16384" width="8.88671875" style="2"/>
  </cols>
  <sheetData>
    <row r="1" spans="1:11" x14ac:dyDescent="0.3">
      <c r="A1" s="2" t="s">
        <v>58</v>
      </c>
    </row>
    <row r="2" spans="1:11" x14ac:dyDescent="0.3">
      <c r="A2" s="2" t="s">
        <v>59</v>
      </c>
    </row>
    <row r="3" spans="1:11" x14ac:dyDescent="0.3">
      <c r="A3" s="2" t="s">
        <v>60</v>
      </c>
      <c r="D3" s="2" t="s">
        <v>61</v>
      </c>
    </row>
    <row r="4" spans="1:11" x14ac:dyDescent="0.3">
      <c r="A4" s="2" t="s">
        <v>62</v>
      </c>
    </row>
    <row r="5" spans="1:11" x14ac:dyDescent="0.3">
      <c r="A5" s="2" t="s">
        <v>63</v>
      </c>
    </row>
    <row r="6" spans="1:11" x14ac:dyDescent="0.3">
      <c r="A6" s="2" t="s">
        <v>64</v>
      </c>
    </row>
    <row r="8" spans="1:11" x14ac:dyDescent="0.3">
      <c r="A8" s="2" t="s">
        <v>65</v>
      </c>
    </row>
    <row r="9" spans="1:11" x14ac:dyDescent="0.3">
      <c r="A9" s="2" t="s">
        <v>66</v>
      </c>
      <c r="F9" s="237" t="s">
        <v>313</v>
      </c>
    </row>
    <row r="10" spans="1:11" ht="30" customHeight="1" x14ac:dyDescent="0.3">
      <c r="A10" s="94" t="s">
        <v>0</v>
      </c>
      <c r="B10" s="94" t="s">
        <v>67</v>
      </c>
      <c r="C10" s="94" t="s">
        <v>68</v>
      </c>
      <c r="D10" s="98" t="s">
        <v>69</v>
      </c>
      <c r="E10" s="94" t="s">
        <v>70</v>
      </c>
      <c r="F10" s="94" t="s">
        <v>71</v>
      </c>
      <c r="G10" s="94" t="s">
        <v>72</v>
      </c>
      <c r="H10" s="94" t="s">
        <v>73</v>
      </c>
      <c r="I10" s="94" t="s">
        <v>74</v>
      </c>
      <c r="J10" s="94" t="s">
        <v>75</v>
      </c>
      <c r="K10" s="94" t="s">
        <v>76</v>
      </c>
    </row>
    <row r="11" spans="1:11" x14ac:dyDescent="0.3">
      <c r="A11" s="95">
        <v>44475</v>
      </c>
      <c r="B11" s="96">
        <v>0.33542824074074074</v>
      </c>
      <c r="C11" s="2">
        <v>0.14000000000000001</v>
      </c>
      <c r="D11" s="2">
        <v>8.06</v>
      </c>
      <c r="E11" s="2">
        <v>8.43</v>
      </c>
      <c r="F11" s="2">
        <v>13.45</v>
      </c>
      <c r="G11" s="2">
        <v>2.0699999999999998</v>
      </c>
      <c r="H11" s="2">
        <v>23.52</v>
      </c>
      <c r="I11" s="2">
        <v>49.54</v>
      </c>
      <c r="J11" s="2">
        <v>1.48</v>
      </c>
      <c r="K11" s="2">
        <v>0.13800000000000001</v>
      </c>
    </row>
    <row r="12" spans="1:11" x14ac:dyDescent="0.3">
      <c r="A12" s="95">
        <v>44475</v>
      </c>
      <c r="B12" s="96">
        <v>0.33612268518518523</v>
      </c>
      <c r="C12" s="2">
        <v>0.14000000000000001</v>
      </c>
      <c r="D12" s="2">
        <v>8.06</v>
      </c>
      <c r="E12" s="2">
        <v>8.43</v>
      </c>
      <c r="F12" s="2">
        <v>23.5</v>
      </c>
      <c r="G12" s="2">
        <v>0.45</v>
      </c>
      <c r="H12" s="2">
        <v>23.52</v>
      </c>
      <c r="I12" s="2">
        <v>49.57</v>
      </c>
      <c r="J12" s="2">
        <v>1.48</v>
      </c>
      <c r="K12" s="2">
        <v>0.13900000000000001</v>
      </c>
    </row>
    <row r="13" spans="1:11" x14ac:dyDescent="0.3">
      <c r="A13" s="95">
        <v>44475</v>
      </c>
      <c r="B13" s="96">
        <v>0.33681712962962962</v>
      </c>
      <c r="C13" s="2">
        <v>0.14000000000000001</v>
      </c>
      <c r="D13" s="2">
        <v>8.07</v>
      </c>
      <c r="E13" s="2">
        <v>8.44</v>
      </c>
      <c r="F13" s="2">
        <v>-0.96</v>
      </c>
      <c r="G13" s="2">
        <v>2.13</v>
      </c>
      <c r="H13" s="2">
        <v>23.52</v>
      </c>
      <c r="I13" s="2">
        <v>49.58</v>
      </c>
      <c r="J13" s="2">
        <v>1.48</v>
      </c>
      <c r="K13" s="2">
        <v>0.14000000000000001</v>
      </c>
    </row>
    <row r="14" spans="1:11" x14ac:dyDescent="0.3">
      <c r="A14" s="95">
        <v>44475</v>
      </c>
      <c r="B14" s="96">
        <v>0.33751157407407412</v>
      </c>
      <c r="C14" s="2">
        <v>0.14000000000000001</v>
      </c>
      <c r="D14" s="2">
        <v>8.07</v>
      </c>
      <c r="E14" s="2">
        <v>8.43</v>
      </c>
      <c r="F14" s="2">
        <v>-0.97</v>
      </c>
      <c r="G14" s="2">
        <v>2.1</v>
      </c>
      <c r="H14" s="2">
        <v>23.52</v>
      </c>
      <c r="I14" s="2">
        <v>49.68</v>
      </c>
      <c r="J14" s="2">
        <v>1.48</v>
      </c>
      <c r="K14" s="2">
        <v>0.13800000000000001</v>
      </c>
    </row>
    <row r="15" spans="1:11" x14ac:dyDescent="0.3">
      <c r="A15" s="95">
        <v>44475</v>
      </c>
      <c r="B15" s="96">
        <v>0.3382060185185185</v>
      </c>
      <c r="C15" s="2">
        <v>0.14000000000000001</v>
      </c>
      <c r="D15" s="2">
        <v>8.07</v>
      </c>
      <c r="E15" s="2">
        <v>8.43</v>
      </c>
      <c r="F15" s="2">
        <v>-0.96</v>
      </c>
      <c r="G15" s="2">
        <v>2.11</v>
      </c>
      <c r="H15" s="2">
        <v>23.52</v>
      </c>
      <c r="I15" s="2">
        <v>49.84</v>
      </c>
      <c r="J15" s="2">
        <v>1.48</v>
      </c>
      <c r="K15" s="2">
        <v>0.14099999999999999</v>
      </c>
    </row>
    <row r="16" spans="1:11" x14ac:dyDescent="0.3">
      <c r="A16" s="95">
        <v>44475</v>
      </c>
      <c r="B16" s="96">
        <v>0.338900462962963</v>
      </c>
      <c r="C16" s="2">
        <v>0.14000000000000001</v>
      </c>
      <c r="D16" s="2">
        <v>8.07</v>
      </c>
      <c r="E16" s="2">
        <v>8.43</v>
      </c>
      <c r="F16" s="2">
        <v>-0.97</v>
      </c>
      <c r="G16" s="2">
        <v>2.31</v>
      </c>
      <c r="H16" s="2">
        <v>23.52</v>
      </c>
      <c r="I16" s="2">
        <v>49.96</v>
      </c>
      <c r="J16" s="2">
        <v>1.48</v>
      </c>
      <c r="K16" s="2">
        <v>0.13800000000000001</v>
      </c>
    </row>
    <row r="17" spans="1:11" x14ac:dyDescent="0.3">
      <c r="A17" s="95">
        <v>44475</v>
      </c>
      <c r="B17" s="96">
        <v>0.33959490740740739</v>
      </c>
      <c r="C17" s="2">
        <v>0.14000000000000001</v>
      </c>
      <c r="D17" s="2">
        <v>8.07</v>
      </c>
      <c r="E17" s="2">
        <v>8.43</v>
      </c>
      <c r="F17" s="2">
        <v>-0.98</v>
      </c>
      <c r="G17" s="2">
        <v>2.21</v>
      </c>
      <c r="H17" s="2">
        <v>23.5</v>
      </c>
      <c r="I17" s="2">
        <v>50.06</v>
      </c>
      <c r="J17" s="2">
        <v>1.48</v>
      </c>
      <c r="K17" s="2">
        <v>0.14000000000000001</v>
      </c>
    </row>
    <row r="18" spans="1:11" x14ac:dyDescent="0.3">
      <c r="A18" s="95">
        <v>44475</v>
      </c>
      <c r="B18" s="96">
        <v>0.34028935185185188</v>
      </c>
      <c r="C18" s="2">
        <v>0.14000000000000001</v>
      </c>
      <c r="D18" s="2">
        <v>8.07</v>
      </c>
      <c r="E18" s="2">
        <v>8.43</v>
      </c>
      <c r="F18" s="2">
        <v>-0.95</v>
      </c>
      <c r="G18" s="2">
        <v>2.15</v>
      </c>
      <c r="H18" s="2">
        <v>23.5</v>
      </c>
      <c r="I18" s="2">
        <v>50.13</v>
      </c>
      <c r="J18" s="2">
        <v>1.48</v>
      </c>
      <c r="K18" s="2">
        <v>0.14000000000000001</v>
      </c>
    </row>
    <row r="19" spans="1:11" x14ac:dyDescent="0.3">
      <c r="A19" s="95">
        <v>44475</v>
      </c>
      <c r="B19" s="96">
        <v>0.34098379629629627</v>
      </c>
      <c r="C19" s="2">
        <v>0.14000000000000001</v>
      </c>
      <c r="D19" s="2">
        <v>8.06</v>
      </c>
      <c r="E19" s="2">
        <v>8.43</v>
      </c>
      <c r="F19" s="2">
        <v>-0.96</v>
      </c>
      <c r="G19" s="2">
        <v>2.16</v>
      </c>
      <c r="H19" s="2">
        <v>23.51</v>
      </c>
      <c r="I19" s="2">
        <v>50.25</v>
      </c>
      <c r="J19" s="2">
        <v>1.48</v>
      </c>
      <c r="K19" s="2">
        <v>0.13900000000000001</v>
      </c>
    </row>
    <row r="20" spans="1:11" x14ac:dyDescent="0.3">
      <c r="A20" s="95">
        <v>44475</v>
      </c>
      <c r="B20" s="96">
        <v>0.34167824074074077</v>
      </c>
      <c r="C20" s="2">
        <v>0.14000000000000001</v>
      </c>
      <c r="D20" s="2">
        <v>8.07</v>
      </c>
      <c r="E20" s="2">
        <v>8.43</v>
      </c>
      <c r="F20" s="2">
        <v>-0.97</v>
      </c>
      <c r="G20" s="2">
        <v>2.15</v>
      </c>
      <c r="H20" s="2">
        <v>23.51</v>
      </c>
      <c r="I20" s="2">
        <v>50.45</v>
      </c>
      <c r="J20" s="2">
        <v>1.48</v>
      </c>
      <c r="K20" s="2">
        <v>0.13900000000000001</v>
      </c>
    </row>
    <row r="21" spans="1:11" x14ac:dyDescent="0.3">
      <c r="A21" s="95">
        <v>44475</v>
      </c>
      <c r="B21" s="96">
        <v>0.34237268518518515</v>
      </c>
      <c r="C21" s="2">
        <v>0.14000000000000001</v>
      </c>
      <c r="D21" s="2">
        <v>8.07</v>
      </c>
      <c r="E21" s="2">
        <v>8.43</v>
      </c>
      <c r="F21" s="2">
        <v>-0.97</v>
      </c>
      <c r="G21" s="2">
        <v>2.15</v>
      </c>
      <c r="H21" s="2">
        <v>23.51</v>
      </c>
      <c r="I21" s="2">
        <v>50.63</v>
      </c>
      <c r="J21" s="2">
        <v>1.48</v>
      </c>
      <c r="K21" s="2">
        <v>0.14000000000000001</v>
      </c>
    </row>
    <row r="22" spans="1:11" x14ac:dyDescent="0.3">
      <c r="A22" s="95">
        <v>44475</v>
      </c>
      <c r="B22" s="96">
        <v>0.34306712962962965</v>
      </c>
      <c r="C22" s="2">
        <v>0.14000000000000001</v>
      </c>
      <c r="D22" s="2">
        <v>8.07</v>
      </c>
      <c r="E22" s="2">
        <v>8.43</v>
      </c>
      <c r="F22" s="2">
        <v>-0.97</v>
      </c>
      <c r="G22" s="2">
        <v>2.15</v>
      </c>
      <c r="H22" s="2">
        <v>23.47</v>
      </c>
      <c r="I22" s="2">
        <v>50.72</v>
      </c>
      <c r="J22" s="2">
        <v>1.48</v>
      </c>
      <c r="K22" s="2">
        <v>0.14000000000000001</v>
      </c>
    </row>
    <row r="23" spans="1:11" x14ac:dyDescent="0.3">
      <c r="A23" s="95">
        <v>44475</v>
      </c>
      <c r="B23" s="96">
        <v>0.34376157407407404</v>
      </c>
      <c r="C23" s="2">
        <v>0.14000000000000001</v>
      </c>
      <c r="D23" s="2">
        <v>8.07</v>
      </c>
      <c r="E23" s="2">
        <v>8.43</v>
      </c>
      <c r="F23" s="2">
        <v>-0.97</v>
      </c>
      <c r="G23" s="2">
        <v>2.15</v>
      </c>
      <c r="H23" s="2">
        <v>23.4</v>
      </c>
      <c r="I23" s="2">
        <v>50.76</v>
      </c>
      <c r="J23" s="2">
        <v>1.48</v>
      </c>
      <c r="K23" s="2">
        <v>0.14000000000000001</v>
      </c>
    </row>
    <row r="24" spans="1:11" x14ac:dyDescent="0.3">
      <c r="A24" s="95">
        <v>44475</v>
      </c>
      <c r="B24" s="96">
        <v>0.34445601851851854</v>
      </c>
      <c r="C24" s="2">
        <v>0.14000000000000001</v>
      </c>
      <c r="D24" s="2">
        <v>8.07</v>
      </c>
      <c r="E24" s="2">
        <v>8.43</v>
      </c>
      <c r="F24" s="2">
        <v>-1.01</v>
      </c>
      <c r="G24" s="2">
        <v>2.15</v>
      </c>
      <c r="H24" s="2">
        <v>23.4</v>
      </c>
      <c r="I24" s="2">
        <v>50.83</v>
      </c>
      <c r="J24" s="2">
        <v>1.48</v>
      </c>
      <c r="K24" s="2">
        <v>0.13800000000000001</v>
      </c>
    </row>
    <row r="25" spans="1:11" x14ac:dyDescent="0.3">
      <c r="A25" s="95">
        <v>44475</v>
      </c>
      <c r="B25" s="96">
        <v>0.34515046296296298</v>
      </c>
      <c r="C25" s="2">
        <v>0.14000000000000001</v>
      </c>
      <c r="D25" s="2">
        <v>8.07</v>
      </c>
      <c r="E25" s="2">
        <v>8.43</v>
      </c>
      <c r="F25" s="2">
        <v>-1</v>
      </c>
      <c r="G25" s="2">
        <v>2.14</v>
      </c>
      <c r="H25" s="2">
        <v>23.37</v>
      </c>
      <c r="I25" s="2">
        <v>51.07</v>
      </c>
      <c r="J25" s="2">
        <v>1.48</v>
      </c>
      <c r="K25" s="2">
        <v>0.14000000000000001</v>
      </c>
    </row>
    <row r="26" spans="1:11" x14ac:dyDescent="0.3">
      <c r="A26" s="95">
        <v>44475</v>
      </c>
      <c r="B26" s="96">
        <v>0.34584490740740742</v>
      </c>
      <c r="C26" s="2">
        <v>0.14000000000000001</v>
      </c>
      <c r="D26" s="2">
        <v>8.07</v>
      </c>
      <c r="E26" s="2">
        <v>8.43</v>
      </c>
      <c r="F26" s="2">
        <v>-1</v>
      </c>
      <c r="G26" s="2">
        <v>2.14</v>
      </c>
      <c r="H26" s="2">
        <v>23.35</v>
      </c>
      <c r="I26" s="2">
        <v>51.53</v>
      </c>
      <c r="J26" s="2">
        <v>1.48</v>
      </c>
      <c r="K26" s="2">
        <v>0.13900000000000001</v>
      </c>
    </row>
    <row r="27" spans="1:11" x14ac:dyDescent="0.3">
      <c r="A27" s="95">
        <v>44475</v>
      </c>
      <c r="B27" s="96">
        <v>0.34653935185185186</v>
      </c>
      <c r="C27" s="2">
        <v>0.14000000000000001</v>
      </c>
      <c r="D27" s="2">
        <v>8.07</v>
      </c>
      <c r="E27" s="2">
        <v>8.43</v>
      </c>
      <c r="F27" s="2">
        <v>-1.01</v>
      </c>
      <c r="G27" s="2">
        <v>2.14</v>
      </c>
      <c r="H27" s="2">
        <v>23.4</v>
      </c>
      <c r="I27" s="2">
        <v>51.79</v>
      </c>
      <c r="J27" s="2">
        <v>1.48</v>
      </c>
      <c r="K27" s="2">
        <v>0.14000000000000001</v>
      </c>
    </row>
    <row r="28" spans="1:11" x14ac:dyDescent="0.3">
      <c r="A28" s="95">
        <v>44475</v>
      </c>
      <c r="B28" s="96">
        <v>0.3472337962962963</v>
      </c>
      <c r="C28" s="2">
        <v>0.14000000000000001</v>
      </c>
      <c r="D28" s="2">
        <v>8.07</v>
      </c>
      <c r="E28" s="2">
        <v>8.43</v>
      </c>
      <c r="F28" s="2">
        <v>-1.01</v>
      </c>
      <c r="G28" s="2">
        <v>2.12</v>
      </c>
      <c r="H28" s="2">
        <v>23.42</v>
      </c>
      <c r="I28" s="2">
        <v>51.99</v>
      </c>
      <c r="J28" s="2">
        <v>1.48</v>
      </c>
      <c r="K28" s="2">
        <v>0.13900000000000001</v>
      </c>
    </row>
    <row r="29" spans="1:11" x14ac:dyDescent="0.3">
      <c r="A29" s="95">
        <v>44475</v>
      </c>
      <c r="B29" s="96">
        <v>0.34792824074074075</v>
      </c>
      <c r="C29" s="2">
        <v>0.14000000000000001</v>
      </c>
      <c r="D29" s="2">
        <v>8.07</v>
      </c>
      <c r="E29" s="2">
        <v>8.43</v>
      </c>
      <c r="F29" s="2">
        <v>-1</v>
      </c>
      <c r="G29" s="2">
        <v>2.16</v>
      </c>
      <c r="H29" s="2">
        <v>23.4</v>
      </c>
      <c r="I29" s="2">
        <v>52.09</v>
      </c>
      <c r="J29" s="2">
        <v>1.48</v>
      </c>
      <c r="K29" s="2">
        <v>0.13800000000000001</v>
      </c>
    </row>
    <row r="30" spans="1:11" x14ac:dyDescent="0.3">
      <c r="A30" s="95">
        <v>44475</v>
      </c>
      <c r="B30" s="96">
        <v>0.34862268518518519</v>
      </c>
      <c r="C30" s="2">
        <v>0.14000000000000001</v>
      </c>
      <c r="D30" s="2">
        <v>8.06</v>
      </c>
      <c r="E30" s="2">
        <v>8.43</v>
      </c>
      <c r="F30" s="2">
        <v>-1.01</v>
      </c>
      <c r="G30" s="2">
        <v>2.21</v>
      </c>
      <c r="H30" s="2">
        <v>23.44</v>
      </c>
      <c r="I30" s="2">
        <v>52.11</v>
      </c>
      <c r="J30" s="2">
        <v>1.48</v>
      </c>
      <c r="K30" s="2">
        <v>0.14000000000000001</v>
      </c>
    </row>
    <row r="31" spans="1:11" x14ac:dyDescent="0.3">
      <c r="A31" s="95">
        <v>44475</v>
      </c>
      <c r="B31" s="96">
        <v>0.34931712962962963</v>
      </c>
      <c r="C31" s="2">
        <v>0.14000000000000001</v>
      </c>
      <c r="D31" s="2">
        <v>8.06</v>
      </c>
      <c r="E31" s="2">
        <v>8.43</v>
      </c>
      <c r="F31" s="2">
        <v>-1</v>
      </c>
      <c r="G31" s="2">
        <v>2.14</v>
      </c>
      <c r="H31" s="2">
        <v>23.44</v>
      </c>
      <c r="I31" s="2">
        <v>52.12</v>
      </c>
      <c r="J31" s="2">
        <v>1.48</v>
      </c>
      <c r="K31" s="2">
        <v>0.13900000000000001</v>
      </c>
    </row>
    <row r="32" spans="1:11" x14ac:dyDescent="0.3">
      <c r="A32" s="95">
        <v>44475</v>
      </c>
      <c r="B32" s="96">
        <v>0.35001157407407407</v>
      </c>
      <c r="C32" s="2">
        <v>0.14000000000000001</v>
      </c>
      <c r="D32" s="2">
        <v>8.07</v>
      </c>
      <c r="E32" s="2">
        <v>8.43</v>
      </c>
      <c r="F32" s="2">
        <v>-1.01</v>
      </c>
      <c r="G32" s="2">
        <v>2.12</v>
      </c>
      <c r="H32" s="2">
        <v>23.41</v>
      </c>
      <c r="I32" s="2">
        <v>52.15</v>
      </c>
      <c r="J32" s="2">
        <v>1.48</v>
      </c>
      <c r="K32" s="2">
        <v>0.13900000000000001</v>
      </c>
    </row>
    <row r="33" spans="1:12" x14ac:dyDescent="0.3">
      <c r="A33" s="95">
        <v>44475</v>
      </c>
      <c r="B33" s="96">
        <v>0.35070601851851851</v>
      </c>
      <c r="C33" s="2">
        <v>0.14000000000000001</v>
      </c>
      <c r="D33" s="2">
        <v>8.07</v>
      </c>
      <c r="E33" s="2">
        <v>8.43</v>
      </c>
      <c r="F33" s="2">
        <v>-1.01</v>
      </c>
      <c r="G33" s="2">
        <v>2.21</v>
      </c>
      <c r="H33" s="2">
        <v>23.41</v>
      </c>
      <c r="I33" s="2">
        <v>52.17</v>
      </c>
      <c r="J33" s="2">
        <v>1.48</v>
      </c>
      <c r="K33" s="2">
        <v>0.13800000000000001</v>
      </c>
    </row>
    <row r="34" spans="1:12" x14ac:dyDescent="0.3">
      <c r="A34" s="95">
        <v>44475</v>
      </c>
      <c r="B34" s="96">
        <v>0.35140046296296296</v>
      </c>
      <c r="C34" s="2">
        <v>0.14000000000000001</v>
      </c>
      <c r="D34" s="2">
        <v>8.07</v>
      </c>
      <c r="E34" s="2">
        <v>8.43</v>
      </c>
      <c r="F34" s="2">
        <v>-1</v>
      </c>
      <c r="G34" s="2">
        <v>2.25</v>
      </c>
      <c r="H34" s="2">
        <v>23.39</v>
      </c>
      <c r="I34" s="2">
        <v>52.17</v>
      </c>
      <c r="J34" s="2">
        <v>1.48</v>
      </c>
      <c r="K34" s="2">
        <v>0.14000000000000001</v>
      </c>
    </row>
    <row r="35" spans="1:12" x14ac:dyDescent="0.3">
      <c r="A35" s="95">
        <v>44475</v>
      </c>
      <c r="B35" s="96">
        <v>0.3520949074074074</v>
      </c>
      <c r="C35" s="2">
        <v>0.14000000000000001</v>
      </c>
      <c r="D35" s="2">
        <v>8.07</v>
      </c>
      <c r="E35" s="2">
        <v>8.43</v>
      </c>
      <c r="F35" s="2">
        <v>-1.01</v>
      </c>
      <c r="G35" s="2">
        <v>2.16</v>
      </c>
      <c r="H35" s="2">
        <v>23.45</v>
      </c>
      <c r="I35" s="2">
        <v>52.15</v>
      </c>
      <c r="J35" s="2">
        <v>1.48</v>
      </c>
      <c r="K35" s="2">
        <v>0.13800000000000001</v>
      </c>
    </row>
    <row r="36" spans="1:12" x14ac:dyDescent="0.3">
      <c r="A36" s="95">
        <v>44475</v>
      </c>
      <c r="B36" s="96">
        <v>0.35278935185185184</v>
      </c>
      <c r="C36" s="2">
        <v>0.14000000000000001</v>
      </c>
      <c r="D36" s="2">
        <v>8.07</v>
      </c>
      <c r="E36" s="2">
        <v>8.43</v>
      </c>
      <c r="F36" s="2">
        <v>-1</v>
      </c>
      <c r="G36" s="2">
        <v>2.14</v>
      </c>
      <c r="H36" s="2">
        <v>23.43</v>
      </c>
      <c r="I36" s="2">
        <v>52.15</v>
      </c>
      <c r="J36" s="2">
        <v>1.48</v>
      </c>
      <c r="K36" s="2">
        <v>0.13900000000000001</v>
      </c>
    </row>
    <row r="37" spans="1:12" x14ac:dyDescent="0.3">
      <c r="A37" s="95">
        <v>44475</v>
      </c>
      <c r="B37" s="96">
        <v>0.35348379629629628</v>
      </c>
      <c r="C37" s="2">
        <v>0.14000000000000001</v>
      </c>
      <c r="D37" s="2">
        <v>8.07</v>
      </c>
      <c r="E37" s="2">
        <v>8.43</v>
      </c>
      <c r="F37" s="2">
        <v>-1</v>
      </c>
      <c r="G37" s="2">
        <v>2.15</v>
      </c>
      <c r="H37" s="2">
        <v>23.48</v>
      </c>
      <c r="I37" s="2">
        <v>52.17</v>
      </c>
      <c r="J37" s="2">
        <v>1.48</v>
      </c>
      <c r="K37" s="2">
        <v>0.14000000000000001</v>
      </c>
    </row>
    <row r="38" spans="1:12" x14ac:dyDescent="0.3">
      <c r="A38" s="95">
        <v>44475</v>
      </c>
      <c r="B38" s="96">
        <v>0.35417824074074072</v>
      </c>
      <c r="C38" s="2">
        <v>0.14000000000000001</v>
      </c>
      <c r="D38" s="2">
        <v>8.07</v>
      </c>
      <c r="E38" s="2">
        <v>8.43</v>
      </c>
      <c r="F38" s="2">
        <v>-1.01</v>
      </c>
      <c r="G38" s="2">
        <v>2.16</v>
      </c>
      <c r="H38" s="2">
        <v>23.5</v>
      </c>
      <c r="I38" s="2">
        <v>52.17</v>
      </c>
      <c r="J38" s="2">
        <v>1.48</v>
      </c>
      <c r="K38" s="2">
        <v>0.13800000000000001</v>
      </c>
    </row>
    <row r="39" spans="1:12" x14ac:dyDescent="0.3">
      <c r="A39" s="95">
        <v>44475</v>
      </c>
      <c r="B39" s="96">
        <v>0.35487268518518517</v>
      </c>
      <c r="C39" s="2">
        <v>0.14000000000000001</v>
      </c>
      <c r="D39" s="2">
        <v>8.06</v>
      </c>
      <c r="E39" s="2">
        <v>8.43</v>
      </c>
      <c r="F39" s="2">
        <v>3.05</v>
      </c>
      <c r="G39" s="2">
        <v>3.18</v>
      </c>
      <c r="H39" s="2">
        <v>23.51</v>
      </c>
      <c r="I39" s="2">
        <v>52.17</v>
      </c>
      <c r="J39" s="2">
        <v>1.48</v>
      </c>
      <c r="K39" s="2">
        <v>0.13800000000000001</v>
      </c>
    </row>
    <row r="40" spans="1:12" x14ac:dyDescent="0.3">
      <c r="A40" s="95">
        <v>44475</v>
      </c>
      <c r="B40" s="96">
        <v>0.35556712962962966</v>
      </c>
      <c r="C40" s="2">
        <v>0.14000000000000001</v>
      </c>
      <c r="D40" s="2">
        <v>8.06</v>
      </c>
      <c r="E40" s="2">
        <v>8.43</v>
      </c>
      <c r="F40" s="2">
        <v>33.89</v>
      </c>
      <c r="G40" s="2">
        <v>2.13</v>
      </c>
      <c r="H40" s="2">
        <v>23.52</v>
      </c>
      <c r="I40" s="2">
        <v>52.2</v>
      </c>
      <c r="J40" s="2">
        <v>1.48</v>
      </c>
      <c r="K40" s="2">
        <v>0.14000000000000001</v>
      </c>
      <c r="L40" s="2" t="s">
        <v>77</v>
      </c>
    </row>
    <row r="41" spans="1:12" x14ac:dyDescent="0.3">
      <c r="A41" s="95">
        <v>44475</v>
      </c>
      <c r="B41" s="96">
        <v>0.35626157407407405</v>
      </c>
      <c r="C41" s="2">
        <v>0.14000000000000001</v>
      </c>
      <c r="D41" s="2">
        <v>8.06</v>
      </c>
      <c r="E41" s="2">
        <v>8.43</v>
      </c>
      <c r="F41" s="2">
        <v>32.69</v>
      </c>
      <c r="G41" s="2">
        <v>2.0699999999999998</v>
      </c>
      <c r="H41" s="2">
        <v>23.51</v>
      </c>
      <c r="I41" s="2">
        <v>52.18</v>
      </c>
      <c r="J41" s="2">
        <v>1.48</v>
      </c>
      <c r="K41" s="2">
        <v>0.14000000000000001</v>
      </c>
    </row>
    <row r="42" spans="1:12" x14ac:dyDescent="0.3">
      <c r="A42" s="95">
        <v>44475</v>
      </c>
      <c r="B42" s="96">
        <v>0.35695601851851855</v>
      </c>
      <c r="C42" s="2">
        <v>0.14000000000000001</v>
      </c>
      <c r="D42" s="2">
        <v>8.06</v>
      </c>
      <c r="E42" s="2">
        <v>8.43</v>
      </c>
      <c r="F42" s="2">
        <v>32.68</v>
      </c>
      <c r="G42" s="2">
        <v>2.0699999999999998</v>
      </c>
      <c r="H42" s="2">
        <v>23.5</v>
      </c>
      <c r="I42" s="2">
        <v>52.16</v>
      </c>
      <c r="J42" s="2">
        <v>1.48</v>
      </c>
      <c r="K42" s="2">
        <v>0.14000000000000001</v>
      </c>
    </row>
    <row r="43" spans="1:12" x14ac:dyDescent="0.3">
      <c r="A43" s="95">
        <v>44475</v>
      </c>
      <c r="B43" s="96">
        <v>0.35765046296296293</v>
      </c>
      <c r="C43" s="2">
        <v>0.14000000000000001</v>
      </c>
      <c r="D43" s="2">
        <v>8.07</v>
      </c>
      <c r="E43" s="2">
        <v>8.43</v>
      </c>
      <c r="F43" s="2">
        <v>32.67</v>
      </c>
      <c r="G43" s="2">
        <v>2.0699999999999998</v>
      </c>
      <c r="H43" s="2">
        <v>23.52</v>
      </c>
      <c r="I43" s="2">
        <v>52.17</v>
      </c>
      <c r="J43" s="2">
        <v>1.48</v>
      </c>
      <c r="K43" s="2">
        <v>0.14000000000000001</v>
      </c>
    </row>
    <row r="44" spans="1:12" x14ac:dyDescent="0.3">
      <c r="A44" s="95">
        <v>44475</v>
      </c>
      <c r="B44" s="96">
        <v>0.35834490740740743</v>
      </c>
      <c r="C44" s="2">
        <v>0.14000000000000001</v>
      </c>
      <c r="D44" s="2">
        <v>8.07</v>
      </c>
      <c r="E44" s="2">
        <v>8.43</v>
      </c>
      <c r="F44" s="2">
        <v>32.67</v>
      </c>
      <c r="G44" s="2">
        <v>2.0699999999999998</v>
      </c>
      <c r="H44" s="2">
        <v>23.52</v>
      </c>
      <c r="I44" s="2">
        <v>52.17</v>
      </c>
      <c r="J44" s="2">
        <v>1.48</v>
      </c>
      <c r="K44" s="2">
        <v>0.14000000000000001</v>
      </c>
    </row>
    <row r="45" spans="1:12" x14ac:dyDescent="0.3">
      <c r="A45" s="95">
        <v>44475</v>
      </c>
      <c r="B45" s="96">
        <v>0.35903935185185182</v>
      </c>
      <c r="C45" s="2">
        <v>0.14000000000000001</v>
      </c>
      <c r="D45" s="2">
        <v>8.06</v>
      </c>
      <c r="E45" s="2">
        <v>8.43</v>
      </c>
      <c r="F45" s="2">
        <v>32.729999999999997</v>
      </c>
      <c r="G45" s="2">
        <v>2.06</v>
      </c>
      <c r="H45" s="2">
        <v>23.52</v>
      </c>
      <c r="I45" s="2">
        <v>52.17</v>
      </c>
      <c r="J45" s="2">
        <v>1.48</v>
      </c>
      <c r="K45" s="2">
        <v>0.13900000000000001</v>
      </c>
    </row>
    <row r="46" spans="1:12" x14ac:dyDescent="0.3">
      <c r="A46" s="95">
        <v>44475</v>
      </c>
      <c r="B46" s="96">
        <v>0.35973379629629632</v>
      </c>
      <c r="C46" s="2">
        <v>0.14000000000000001</v>
      </c>
      <c r="D46" s="2">
        <v>8.06</v>
      </c>
      <c r="E46" s="2">
        <v>8.43</v>
      </c>
      <c r="F46" s="2">
        <v>32.69</v>
      </c>
      <c r="G46" s="2">
        <v>2.08</v>
      </c>
      <c r="H46" s="2">
        <v>23.52</v>
      </c>
      <c r="I46" s="2">
        <v>52.16</v>
      </c>
      <c r="J46" s="2">
        <v>1.48</v>
      </c>
      <c r="K46" s="2">
        <v>0.13900000000000001</v>
      </c>
    </row>
    <row r="47" spans="1:12" x14ac:dyDescent="0.3">
      <c r="A47" s="95">
        <v>44475</v>
      </c>
      <c r="B47" s="96">
        <v>0.3604282407407407</v>
      </c>
      <c r="C47" s="2">
        <v>0.14000000000000001</v>
      </c>
      <c r="D47" s="2">
        <v>8.06</v>
      </c>
      <c r="E47" s="2">
        <v>8.43</v>
      </c>
      <c r="F47" s="2">
        <v>32.68</v>
      </c>
      <c r="G47" s="2">
        <v>2.0499999999999998</v>
      </c>
      <c r="H47" s="2">
        <v>23.52</v>
      </c>
      <c r="I47" s="2">
        <v>52.17</v>
      </c>
      <c r="J47" s="2">
        <v>1.48</v>
      </c>
      <c r="K47" s="2">
        <v>0.14000000000000001</v>
      </c>
    </row>
    <row r="48" spans="1:12" x14ac:dyDescent="0.3">
      <c r="A48" s="95">
        <v>44475</v>
      </c>
      <c r="B48" s="96">
        <v>0.3611226851851852</v>
      </c>
      <c r="C48" s="2">
        <v>0.14000000000000001</v>
      </c>
      <c r="D48" s="2">
        <v>8.06</v>
      </c>
      <c r="E48" s="2">
        <v>8.43</v>
      </c>
      <c r="F48" s="2">
        <v>32.68</v>
      </c>
      <c r="G48" s="2">
        <v>2.0499999999999998</v>
      </c>
      <c r="H48" s="2">
        <v>23.52</v>
      </c>
      <c r="I48" s="2">
        <v>52.17</v>
      </c>
      <c r="J48" s="2">
        <v>1.48</v>
      </c>
      <c r="K48" s="2">
        <v>0.14000000000000001</v>
      </c>
    </row>
    <row r="49" spans="1:11" x14ac:dyDescent="0.3">
      <c r="A49" s="95">
        <v>44475</v>
      </c>
      <c r="B49" s="96">
        <v>0.36181712962962959</v>
      </c>
      <c r="C49" s="2">
        <v>0.14000000000000001</v>
      </c>
      <c r="D49" s="2">
        <v>8.06</v>
      </c>
      <c r="E49" s="2">
        <v>8.43</v>
      </c>
      <c r="F49" s="2">
        <v>32.68</v>
      </c>
      <c r="G49" s="2">
        <v>2.0099999999999998</v>
      </c>
      <c r="H49" s="2">
        <v>23.51</v>
      </c>
      <c r="I49" s="2">
        <v>52.2</v>
      </c>
      <c r="J49" s="2">
        <v>1.48</v>
      </c>
      <c r="K49" s="2">
        <v>0.14000000000000001</v>
      </c>
    </row>
    <row r="50" spans="1:11" x14ac:dyDescent="0.3">
      <c r="A50" s="95">
        <v>44475</v>
      </c>
      <c r="B50" s="96">
        <v>0.36251157407407408</v>
      </c>
      <c r="C50" s="2">
        <v>0.14000000000000001</v>
      </c>
      <c r="D50" s="2">
        <v>8.06</v>
      </c>
      <c r="E50" s="2">
        <v>8.43</v>
      </c>
      <c r="F50" s="2">
        <v>32.700000000000003</v>
      </c>
      <c r="G50" s="2">
        <v>2.02</v>
      </c>
      <c r="H50" s="2">
        <v>23.48</v>
      </c>
      <c r="I50" s="2">
        <v>52.19</v>
      </c>
      <c r="J50" s="2">
        <v>1.48</v>
      </c>
      <c r="K50" s="2">
        <v>0.14000000000000001</v>
      </c>
    </row>
    <row r="51" spans="1:11" x14ac:dyDescent="0.3">
      <c r="A51" s="95">
        <v>44475</v>
      </c>
      <c r="B51" s="96">
        <v>0.36320601851851847</v>
      </c>
      <c r="C51" s="2">
        <v>0.14000000000000001</v>
      </c>
      <c r="D51" s="2">
        <v>8.06</v>
      </c>
      <c r="E51" s="2">
        <v>8.43</v>
      </c>
      <c r="F51" s="2">
        <v>32.700000000000003</v>
      </c>
      <c r="G51" s="2">
        <v>2.14</v>
      </c>
      <c r="H51" s="2">
        <v>23.48</v>
      </c>
      <c r="I51" s="2">
        <v>52.18</v>
      </c>
      <c r="J51" s="2">
        <v>1.48</v>
      </c>
      <c r="K51" s="2">
        <v>0.14099999999999999</v>
      </c>
    </row>
    <row r="52" spans="1:11" x14ac:dyDescent="0.3">
      <c r="A52" s="95">
        <v>44475</v>
      </c>
      <c r="B52" s="96">
        <v>0.36390046296296297</v>
      </c>
      <c r="C52" s="2">
        <v>0.14000000000000001</v>
      </c>
      <c r="D52" s="2">
        <v>8.06</v>
      </c>
      <c r="E52" s="2">
        <v>8.43</v>
      </c>
      <c r="F52" s="2">
        <v>32.69</v>
      </c>
      <c r="G52" s="2">
        <v>2.1</v>
      </c>
      <c r="H52" s="2">
        <v>23.43</v>
      </c>
      <c r="I52" s="2">
        <v>52.16</v>
      </c>
      <c r="J52" s="2">
        <v>1.48</v>
      </c>
      <c r="K52" s="2">
        <v>0.13900000000000001</v>
      </c>
    </row>
    <row r="53" spans="1:11" x14ac:dyDescent="0.3">
      <c r="A53" s="95">
        <v>44475</v>
      </c>
      <c r="B53" s="96">
        <v>0.36459490740740735</v>
      </c>
      <c r="C53" s="2">
        <v>0.14000000000000001</v>
      </c>
      <c r="D53" s="2">
        <v>8.06</v>
      </c>
      <c r="E53" s="2">
        <v>8.43</v>
      </c>
      <c r="F53" s="2">
        <v>32.68</v>
      </c>
      <c r="G53" s="2">
        <v>2.08</v>
      </c>
      <c r="H53" s="2">
        <v>23.42</v>
      </c>
      <c r="I53" s="2">
        <v>52.18</v>
      </c>
      <c r="J53" s="2">
        <v>1.48</v>
      </c>
      <c r="K53" s="2">
        <v>0.14099999999999999</v>
      </c>
    </row>
    <row r="54" spans="1:11" x14ac:dyDescent="0.3">
      <c r="A54" s="95">
        <v>44475</v>
      </c>
      <c r="B54" s="96">
        <v>0.36528935185185185</v>
      </c>
      <c r="C54" s="2">
        <v>0.14000000000000001</v>
      </c>
      <c r="D54" s="2">
        <v>8.06</v>
      </c>
      <c r="E54" s="2">
        <v>8.43</v>
      </c>
      <c r="F54" s="2">
        <v>32.68</v>
      </c>
      <c r="G54" s="2">
        <v>2.06</v>
      </c>
      <c r="H54" s="2">
        <v>23.43</v>
      </c>
      <c r="I54" s="2">
        <v>52.16</v>
      </c>
      <c r="J54" s="2">
        <v>1.48</v>
      </c>
      <c r="K54" s="2">
        <v>0.14000000000000001</v>
      </c>
    </row>
    <row r="55" spans="1:11" x14ac:dyDescent="0.3">
      <c r="A55" s="95">
        <v>44475</v>
      </c>
      <c r="B55" s="96">
        <v>0.36598379629629635</v>
      </c>
      <c r="C55" s="2">
        <v>0.14000000000000001</v>
      </c>
      <c r="D55" s="2">
        <v>8.06</v>
      </c>
      <c r="E55" s="2">
        <v>8.43</v>
      </c>
      <c r="F55" s="2">
        <v>32.67</v>
      </c>
      <c r="G55" s="2">
        <v>2.0699999999999998</v>
      </c>
      <c r="H55" s="2">
        <v>23.43</v>
      </c>
      <c r="I55" s="2">
        <v>52.15</v>
      </c>
      <c r="J55" s="2">
        <v>1.48</v>
      </c>
      <c r="K55" s="2">
        <v>0.14000000000000001</v>
      </c>
    </row>
    <row r="56" spans="1:11" x14ac:dyDescent="0.3">
      <c r="A56" s="95">
        <v>44475</v>
      </c>
      <c r="B56" s="96">
        <v>0.36667824074074074</v>
      </c>
      <c r="C56" s="2">
        <v>0.14000000000000001</v>
      </c>
      <c r="D56" s="2">
        <v>8.07</v>
      </c>
      <c r="E56" s="2">
        <v>8.43</v>
      </c>
      <c r="F56" s="2">
        <v>32.69</v>
      </c>
      <c r="G56" s="2">
        <v>2.06</v>
      </c>
      <c r="H56" s="2">
        <v>23.4</v>
      </c>
      <c r="I56" s="2">
        <v>52.18</v>
      </c>
      <c r="J56" s="2">
        <v>1.48</v>
      </c>
      <c r="K56" s="2">
        <v>0.14199999999999999</v>
      </c>
    </row>
    <row r="57" spans="1:11" x14ac:dyDescent="0.3">
      <c r="A57" s="95">
        <v>44475</v>
      </c>
      <c r="B57" s="96">
        <v>0.36737268518518523</v>
      </c>
      <c r="C57" s="2">
        <v>0.14000000000000001</v>
      </c>
      <c r="D57" s="2">
        <v>8.06</v>
      </c>
      <c r="E57" s="2">
        <v>8.43</v>
      </c>
      <c r="F57" s="2">
        <v>32.69</v>
      </c>
      <c r="G57" s="2">
        <v>2.06</v>
      </c>
      <c r="H57" s="2">
        <v>23.39</v>
      </c>
      <c r="I57" s="2">
        <v>52.18</v>
      </c>
      <c r="J57" s="2">
        <v>1.48</v>
      </c>
      <c r="K57" s="2">
        <v>0.14199999999999999</v>
      </c>
    </row>
    <row r="58" spans="1:11" x14ac:dyDescent="0.3">
      <c r="A58" s="95">
        <v>44475</v>
      </c>
      <c r="B58" s="96">
        <v>0.36806712962962962</v>
      </c>
      <c r="C58" s="2">
        <v>0.14000000000000001</v>
      </c>
      <c r="D58" s="2">
        <v>8.06</v>
      </c>
      <c r="E58" s="2">
        <v>8.43</v>
      </c>
      <c r="F58" s="2">
        <v>32.69</v>
      </c>
      <c r="G58" s="2">
        <v>2.0699999999999998</v>
      </c>
      <c r="H58" s="2">
        <v>23.4</v>
      </c>
      <c r="I58" s="2">
        <v>52.16</v>
      </c>
      <c r="J58" s="2">
        <v>1.48</v>
      </c>
      <c r="K58" s="2">
        <v>0.14000000000000001</v>
      </c>
    </row>
    <row r="59" spans="1:11" x14ac:dyDescent="0.3">
      <c r="A59" s="95">
        <v>44475</v>
      </c>
      <c r="B59" s="96">
        <v>0.36876157407407412</v>
      </c>
      <c r="C59" s="2">
        <v>0.14000000000000001</v>
      </c>
      <c r="D59" s="2">
        <v>8.06</v>
      </c>
      <c r="E59" s="2">
        <v>8.43</v>
      </c>
      <c r="F59" s="2">
        <v>32.68</v>
      </c>
      <c r="G59" s="2">
        <v>2.0699999999999998</v>
      </c>
      <c r="H59" s="2">
        <v>23.37</v>
      </c>
      <c r="I59" s="2">
        <v>52.16</v>
      </c>
      <c r="J59" s="2">
        <v>1.48</v>
      </c>
      <c r="K59" s="2">
        <v>0.14000000000000001</v>
      </c>
    </row>
    <row r="60" spans="1:11" x14ac:dyDescent="0.3">
      <c r="A60" s="95">
        <v>44475</v>
      </c>
      <c r="B60" s="96">
        <v>0.3694560185185185</v>
      </c>
      <c r="C60" s="2">
        <v>0.14000000000000001</v>
      </c>
      <c r="D60" s="2">
        <v>8.06</v>
      </c>
      <c r="E60" s="2">
        <v>8.43</v>
      </c>
      <c r="F60" s="2">
        <v>32.68</v>
      </c>
      <c r="G60" s="2">
        <v>2.0699999999999998</v>
      </c>
      <c r="H60" s="2">
        <v>23.35</v>
      </c>
      <c r="I60" s="2">
        <v>52.18</v>
      </c>
      <c r="J60" s="2">
        <v>1.48</v>
      </c>
      <c r="K60" s="2">
        <v>0.14099999999999999</v>
      </c>
    </row>
    <row r="61" spans="1:11" x14ac:dyDescent="0.3">
      <c r="A61" s="95">
        <v>44475</v>
      </c>
      <c r="B61" s="96">
        <v>0.370150462962963</v>
      </c>
      <c r="C61" s="2">
        <v>0.14000000000000001</v>
      </c>
      <c r="D61" s="2">
        <v>8.06</v>
      </c>
      <c r="E61" s="2">
        <v>8.43</v>
      </c>
      <c r="F61" s="2">
        <v>32.700000000000003</v>
      </c>
      <c r="G61" s="2">
        <v>2.08</v>
      </c>
      <c r="H61" s="2">
        <v>23.35</v>
      </c>
      <c r="I61" s="2">
        <v>52.19</v>
      </c>
      <c r="J61" s="2">
        <v>1.48</v>
      </c>
      <c r="K61" s="2">
        <v>0.14199999999999999</v>
      </c>
    </row>
    <row r="62" spans="1:11" x14ac:dyDescent="0.3">
      <c r="A62" s="95">
        <v>44475</v>
      </c>
      <c r="B62" s="96">
        <v>0.37084490740740739</v>
      </c>
      <c r="C62" s="2">
        <v>0.14000000000000001</v>
      </c>
      <c r="D62" s="2">
        <v>8.06</v>
      </c>
      <c r="E62" s="2">
        <v>8.43</v>
      </c>
      <c r="F62" s="2">
        <v>32.700000000000003</v>
      </c>
      <c r="G62" s="2">
        <v>2.08</v>
      </c>
      <c r="H62" s="2">
        <v>23.35</v>
      </c>
      <c r="I62" s="2">
        <v>52.19</v>
      </c>
      <c r="J62" s="2">
        <v>1.48</v>
      </c>
      <c r="K62" s="2">
        <v>0.14199999999999999</v>
      </c>
    </row>
    <row r="63" spans="1:11" x14ac:dyDescent="0.3">
      <c r="A63" s="95">
        <v>44475</v>
      </c>
      <c r="B63" s="96">
        <v>0.37153935185185188</v>
      </c>
      <c r="C63" s="2">
        <v>0.14000000000000001</v>
      </c>
      <c r="D63" s="2">
        <v>8.06</v>
      </c>
      <c r="E63" s="2">
        <v>8.43</v>
      </c>
      <c r="F63" s="2">
        <v>32.68</v>
      </c>
      <c r="G63" s="2">
        <v>2.06</v>
      </c>
      <c r="H63" s="2">
        <v>23.35</v>
      </c>
      <c r="I63" s="2">
        <v>52.18</v>
      </c>
      <c r="J63" s="2">
        <v>1.48</v>
      </c>
      <c r="K63" s="2">
        <v>0.14099999999999999</v>
      </c>
    </row>
    <row r="64" spans="1:11" x14ac:dyDescent="0.3">
      <c r="A64" s="95">
        <v>44475</v>
      </c>
      <c r="B64" s="96">
        <v>0.37223379629629627</v>
      </c>
      <c r="C64" s="2">
        <v>0.14000000000000001</v>
      </c>
      <c r="D64" s="2">
        <v>8.06</v>
      </c>
      <c r="E64" s="2">
        <v>8.43</v>
      </c>
      <c r="F64" s="2">
        <v>32.69</v>
      </c>
      <c r="G64" s="2">
        <v>2.0499999999999998</v>
      </c>
      <c r="H64" s="2">
        <v>23.34</v>
      </c>
      <c r="I64" s="2">
        <v>52.16</v>
      </c>
      <c r="J64" s="2">
        <v>1.48</v>
      </c>
      <c r="K64" s="2">
        <v>0.14000000000000001</v>
      </c>
    </row>
    <row r="65" spans="1:11" x14ac:dyDescent="0.3">
      <c r="A65" s="95">
        <v>44475</v>
      </c>
      <c r="B65" s="96">
        <v>0.37292824074074077</v>
      </c>
      <c r="C65" s="2">
        <v>0.14000000000000001</v>
      </c>
      <c r="D65" s="2">
        <v>8.06</v>
      </c>
      <c r="E65" s="2">
        <v>8.43</v>
      </c>
      <c r="F65" s="2">
        <v>32.68</v>
      </c>
      <c r="G65" s="2">
        <v>2.04</v>
      </c>
      <c r="H65" s="2">
        <v>23.35</v>
      </c>
      <c r="I65" s="2">
        <v>52.19</v>
      </c>
      <c r="J65" s="2">
        <v>1.48</v>
      </c>
      <c r="K65" s="2">
        <v>0.13900000000000001</v>
      </c>
    </row>
    <row r="66" spans="1:11" x14ac:dyDescent="0.3">
      <c r="A66" s="95">
        <v>44475</v>
      </c>
      <c r="B66" s="96">
        <v>0.37362268518518515</v>
      </c>
      <c r="C66" s="2">
        <v>0.14000000000000001</v>
      </c>
      <c r="D66" s="2">
        <v>8.06</v>
      </c>
      <c r="E66" s="2">
        <v>8.43</v>
      </c>
      <c r="F66" s="2">
        <v>32.68</v>
      </c>
      <c r="G66" s="2">
        <v>2.04</v>
      </c>
      <c r="H66" s="2">
        <v>23.34</v>
      </c>
      <c r="I66" s="2">
        <v>52.19</v>
      </c>
      <c r="J66" s="2">
        <v>1.48</v>
      </c>
      <c r="K66" s="2">
        <v>0.14099999999999999</v>
      </c>
    </row>
    <row r="67" spans="1:11" x14ac:dyDescent="0.3">
      <c r="A67" s="95">
        <v>44475</v>
      </c>
      <c r="B67" s="96">
        <v>0.37431712962962965</v>
      </c>
      <c r="C67" s="2">
        <v>0.14000000000000001</v>
      </c>
      <c r="D67" s="2">
        <v>8.06</v>
      </c>
      <c r="E67" s="2">
        <v>8.43</v>
      </c>
      <c r="F67" s="2">
        <v>32.68</v>
      </c>
      <c r="G67" s="2">
        <v>2.02</v>
      </c>
      <c r="H67" s="2">
        <v>23.35</v>
      </c>
      <c r="I67" s="2">
        <v>52.19</v>
      </c>
      <c r="J67" s="2">
        <v>1.48</v>
      </c>
      <c r="K67" s="2">
        <v>0.14000000000000001</v>
      </c>
    </row>
    <row r="68" spans="1:11" x14ac:dyDescent="0.3">
      <c r="A68" s="95">
        <v>44475</v>
      </c>
      <c r="B68" s="96">
        <v>0.37501157407407404</v>
      </c>
      <c r="C68" s="2">
        <v>0.14000000000000001</v>
      </c>
      <c r="D68" s="2">
        <v>8.07</v>
      </c>
      <c r="E68" s="2">
        <v>8.43</v>
      </c>
      <c r="F68" s="2">
        <v>32.68</v>
      </c>
      <c r="G68" s="2">
        <v>2.14</v>
      </c>
      <c r="H68" s="2">
        <v>23.35</v>
      </c>
      <c r="I68" s="2">
        <v>52.17</v>
      </c>
      <c r="J68" s="2">
        <v>1.48</v>
      </c>
      <c r="K68" s="2">
        <v>0.14099999999999999</v>
      </c>
    </row>
    <row r="69" spans="1:11" x14ac:dyDescent="0.3">
      <c r="A69" s="95">
        <v>44475</v>
      </c>
      <c r="B69" s="96">
        <v>0.37570601851851854</v>
      </c>
      <c r="C69" s="2">
        <v>0.14000000000000001</v>
      </c>
      <c r="D69" s="2">
        <v>8.06</v>
      </c>
      <c r="E69" s="2">
        <v>8.43</v>
      </c>
      <c r="F69" s="2">
        <v>32.69</v>
      </c>
      <c r="G69" s="2">
        <v>2.15</v>
      </c>
      <c r="H69" s="2">
        <v>23.35</v>
      </c>
      <c r="I69" s="2">
        <v>52.15</v>
      </c>
      <c r="J69" s="2">
        <v>1.48</v>
      </c>
      <c r="K69" s="2">
        <v>0.14099999999999999</v>
      </c>
    </row>
    <row r="70" spans="1:11" x14ac:dyDescent="0.3">
      <c r="A70" s="95">
        <v>44475</v>
      </c>
      <c r="B70" s="96">
        <v>0.37640046296296298</v>
      </c>
      <c r="C70" s="2">
        <v>0.14000000000000001</v>
      </c>
      <c r="D70" s="2">
        <v>8.06</v>
      </c>
      <c r="E70" s="2">
        <v>8.43</v>
      </c>
      <c r="F70" s="2">
        <v>32.68</v>
      </c>
      <c r="G70" s="2">
        <v>2.06</v>
      </c>
      <c r="H70" s="2">
        <v>23.34</v>
      </c>
      <c r="I70" s="2">
        <v>52.14</v>
      </c>
      <c r="J70" s="2">
        <v>1.48</v>
      </c>
      <c r="K70" s="2">
        <v>0.14199999999999999</v>
      </c>
    </row>
    <row r="71" spans="1:11" x14ac:dyDescent="0.3">
      <c r="A71" s="95">
        <v>44475</v>
      </c>
      <c r="B71" s="96">
        <v>0.37709490740740742</v>
      </c>
      <c r="C71" s="2">
        <v>0.14000000000000001</v>
      </c>
      <c r="D71" s="2">
        <v>8.06</v>
      </c>
      <c r="E71" s="2">
        <v>8.43</v>
      </c>
      <c r="F71" s="2">
        <v>32.68</v>
      </c>
      <c r="G71" s="2">
        <v>2.06</v>
      </c>
      <c r="H71" s="2">
        <v>23.35</v>
      </c>
      <c r="I71" s="2">
        <v>52.16</v>
      </c>
      <c r="J71" s="2">
        <v>1.48</v>
      </c>
      <c r="K71" s="2">
        <v>0.14000000000000001</v>
      </c>
    </row>
    <row r="72" spans="1:11" x14ac:dyDescent="0.3">
      <c r="A72" s="95">
        <v>44475</v>
      </c>
      <c r="B72" s="96">
        <v>0.37778935185185186</v>
      </c>
      <c r="C72" s="2">
        <v>0.14000000000000001</v>
      </c>
      <c r="D72" s="2">
        <v>8.06</v>
      </c>
      <c r="E72" s="2">
        <v>8.43</v>
      </c>
      <c r="F72" s="2">
        <v>32.67</v>
      </c>
      <c r="G72" s="2">
        <v>2.0699999999999998</v>
      </c>
      <c r="H72" s="2">
        <v>23.35</v>
      </c>
      <c r="I72" s="2">
        <v>52.15</v>
      </c>
      <c r="J72" s="2">
        <v>1.48</v>
      </c>
      <c r="K72" s="2">
        <v>0.13900000000000001</v>
      </c>
    </row>
    <row r="73" spans="1:11" x14ac:dyDescent="0.3">
      <c r="A73" s="95">
        <v>44475</v>
      </c>
      <c r="B73" s="96">
        <v>0.3784837962962963</v>
      </c>
      <c r="C73" s="2">
        <v>0.14000000000000001</v>
      </c>
      <c r="D73" s="2">
        <v>8.06</v>
      </c>
      <c r="E73" s="2">
        <v>8.43</v>
      </c>
      <c r="F73" s="2">
        <v>32.71</v>
      </c>
      <c r="G73" s="2">
        <v>2.06</v>
      </c>
      <c r="H73" s="2">
        <v>23.34</v>
      </c>
      <c r="I73" s="2">
        <v>52.15</v>
      </c>
      <c r="J73" s="2">
        <v>1.48</v>
      </c>
      <c r="K73" s="2">
        <v>0.14099999999999999</v>
      </c>
    </row>
    <row r="74" spans="1:11" x14ac:dyDescent="0.3">
      <c r="A74" s="95">
        <v>44475</v>
      </c>
      <c r="B74" s="96">
        <v>0.37917824074074075</v>
      </c>
      <c r="C74" s="2">
        <v>0.14000000000000001</v>
      </c>
      <c r="D74" s="2">
        <v>8.06</v>
      </c>
      <c r="E74" s="2">
        <v>8.43</v>
      </c>
      <c r="F74" s="2">
        <v>32.68</v>
      </c>
      <c r="G74" s="2">
        <v>2.08</v>
      </c>
      <c r="H74" s="2">
        <v>23.35</v>
      </c>
      <c r="I74" s="2">
        <v>52.14</v>
      </c>
      <c r="J74" s="2">
        <v>1.48</v>
      </c>
      <c r="K74" s="2">
        <v>0.14099999999999999</v>
      </c>
    </row>
    <row r="75" spans="1:11" x14ac:dyDescent="0.3">
      <c r="A75" s="95">
        <v>44475</v>
      </c>
      <c r="B75" s="96">
        <v>0.37987268518518519</v>
      </c>
      <c r="C75" s="2">
        <v>0.14000000000000001</v>
      </c>
      <c r="D75" s="2">
        <v>8.06</v>
      </c>
      <c r="E75" s="2">
        <v>8.43</v>
      </c>
      <c r="F75" s="2">
        <v>32.68</v>
      </c>
      <c r="G75" s="2">
        <v>2.0699999999999998</v>
      </c>
      <c r="H75" s="2">
        <v>23.35</v>
      </c>
      <c r="I75" s="2">
        <v>52.17</v>
      </c>
      <c r="J75" s="2">
        <v>1.48</v>
      </c>
      <c r="K75" s="2">
        <v>0.14099999999999999</v>
      </c>
    </row>
    <row r="76" spans="1:11" x14ac:dyDescent="0.3">
      <c r="A76" s="95">
        <v>44475</v>
      </c>
      <c r="B76" s="96">
        <v>0.38056712962962963</v>
      </c>
      <c r="C76" s="2">
        <v>0.14000000000000001</v>
      </c>
      <c r="D76" s="2">
        <v>8.06</v>
      </c>
      <c r="E76" s="2">
        <v>8.43</v>
      </c>
      <c r="F76" s="2">
        <v>32.68</v>
      </c>
      <c r="G76" s="2">
        <v>2.0499999999999998</v>
      </c>
      <c r="H76" s="2">
        <v>23.35</v>
      </c>
      <c r="I76" s="2">
        <v>52.16</v>
      </c>
      <c r="J76" s="2">
        <v>1.48</v>
      </c>
      <c r="K76" s="2">
        <v>0.13900000000000001</v>
      </c>
    </row>
    <row r="77" spans="1:11" x14ac:dyDescent="0.3">
      <c r="A77" s="95">
        <v>44475</v>
      </c>
      <c r="B77" s="96">
        <v>0.38126157407407407</v>
      </c>
      <c r="C77" s="2">
        <v>0.14000000000000001</v>
      </c>
      <c r="D77" s="2">
        <v>8.06</v>
      </c>
      <c r="E77" s="2">
        <v>8.43</v>
      </c>
      <c r="F77" s="2">
        <v>32.67</v>
      </c>
      <c r="G77" s="2">
        <v>2.0499999999999998</v>
      </c>
      <c r="H77" s="2">
        <v>23.35</v>
      </c>
      <c r="I77" s="2">
        <v>52.17</v>
      </c>
      <c r="J77" s="2">
        <v>1.48</v>
      </c>
      <c r="K77" s="2">
        <v>0.14000000000000001</v>
      </c>
    </row>
    <row r="78" spans="1:11" x14ac:dyDescent="0.3">
      <c r="A78" s="95">
        <v>44475</v>
      </c>
      <c r="B78" s="96">
        <v>0.38195601851851851</v>
      </c>
      <c r="C78" s="2">
        <v>0.14000000000000001</v>
      </c>
      <c r="D78" s="2">
        <v>8.06</v>
      </c>
      <c r="E78" s="2">
        <v>8.43</v>
      </c>
      <c r="F78" s="2">
        <v>32.69</v>
      </c>
      <c r="G78" s="2">
        <v>2.0699999999999998</v>
      </c>
      <c r="H78" s="2">
        <v>23.34</v>
      </c>
      <c r="I78" s="2">
        <v>52.14</v>
      </c>
      <c r="J78" s="2">
        <v>1.48</v>
      </c>
      <c r="K78" s="2">
        <v>0.14099999999999999</v>
      </c>
    </row>
    <row r="79" spans="1:11" x14ac:dyDescent="0.3">
      <c r="A79" s="95">
        <v>44475</v>
      </c>
      <c r="B79" s="96">
        <v>0.38265046296296296</v>
      </c>
      <c r="C79" s="2">
        <v>0.14000000000000001</v>
      </c>
      <c r="D79" s="2">
        <v>8.06</v>
      </c>
      <c r="E79" s="2">
        <v>8.43</v>
      </c>
      <c r="F79" s="2">
        <v>32.700000000000003</v>
      </c>
      <c r="G79" s="2">
        <v>2.06</v>
      </c>
      <c r="H79" s="2">
        <v>23.34</v>
      </c>
      <c r="I79" s="2">
        <v>52.14</v>
      </c>
      <c r="J79" s="2">
        <v>1.48</v>
      </c>
      <c r="K79" s="2">
        <v>0.14000000000000001</v>
      </c>
    </row>
    <row r="80" spans="1:11" x14ac:dyDescent="0.3">
      <c r="A80" s="95">
        <v>44475</v>
      </c>
      <c r="B80" s="96">
        <v>0.3833449074074074</v>
      </c>
      <c r="C80" s="2">
        <v>0.14000000000000001</v>
      </c>
      <c r="D80" s="2">
        <v>8.07</v>
      </c>
      <c r="E80" s="2">
        <v>8.43</v>
      </c>
      <c r="F80" s="2">
        <v>32.68</v>
      </c>
      <c r="G80" s="2">
        <v>2.0699999999999998</v>
      </c>
      <c r="H80" s="2">
        <v>23.35</v>
      </c>
      <c r="I80" s="2">
        <v>52.15</v>
      </c>
      <c r="J80" s="2">
        <v>1.48</v>
      </c>
      <c r="K80" s="2">
        <v>0.14099999999999999</v>
      </c>
    </row>
    <row r="81" spans="1:11" x14ac:dyDescent="0.3">
      <c r="A81" s="95">
        <v>44475</v>
      </c>
      <c r="B81" s="96">
        <v>0.38403935185185184</v>
      </c>
      <c r="C81" s="2">
        <v>0.14000000000000001</v>
      </c>
      <c r="D81" s="2">
        <v>8.06</v>
      </c>
      <c r="E81" s="2">
        <v>8.43</v>
      </c>
      <c r="F81" s="2">
        <v>32.68</v>
      </c>
      <c r="G81" s="2">
        <v>2.0499999999999998</v>
      </c>
      <c r="H81" s="2">
        <v>23.34</v>
      </c>
      <c r="I81" s="2">
        <v>52.14</v>
      </c>
      <c r="J81" s="2">
        <v>1.48</v>
      </c>
      <c r="K81" s="2">
        <v>0.14099999999999999</v>
      </c>
    </row>
    <row r="82" spans="1:11" x14ac:dyDescent="0.3">
      <c r="A82" s="95">
        <v>44475</v>
      </c>
      <c r="B82" s="96">
        <v>0.38473379629629628</v>
      </c>
      <c r="C82" s="2">
        <v>0.14000000000000001</v>
      </c>
      <c r="D82" s="2">
        <v>8.06</v>
      </c>
      <c r="E82" s="2">
        <v>8.43</v>
      </c>
      <c r="F82" s="2">
        <v>32.68</v>
      </c>
      <c r="G82" s="2">
        <v>2.04</v>
      </c>
      <c r="H82" s="2">
        <v>23.34</v>
      </c>
      <c r="I82" s="2">
        <v>52.18</v>
      </c>
      <c r="J82" s="2">
        <v>1.48</v>
      </c>
      <c r="K82" s="2">
        <v>0.14099999999999999</v>
      </c>
    </row>
    <row r="83" spans="1:11" x14ac:dyDescent="0.3">
      <c r="A83" s="95">
        <v>44475</v>
      </c>
      <c r="B83" s="96">
        <v>0.38542824074074072</v>
      </c>
      <c r="C83" s="2">
        <v>0.14000000000000001</v>
      </c>
      <c r="D83" s="2">
        <v>8.06</v>
      </c>
      <c r="E83" s="2">
        <v>8.43</v>
      </c>
      <c r="F83" s="2">
        <v>32.67</v>
      </c>
      <c r="G83" s="2">
        <v>2.0499999999999998</v>
      </c>
      <c r="H83" s="2">
        <v>23.35</v>
      </c>
      <c r="I83" s="2">
        <v>52.14</v>
      </c>
      <c r="J83" s="2">
        <v>1.48</v>
      </c>
      <c r="K83" s="2">
        <v>0.14099999999999999</v>
      </c>
    </row>
    <row r="84" spans="1:11" x14ac:dyDescent="0.3">
      <c r="A84" s="95">
        <v>44475</v>
      </c>
      <c r="B84" s="96">
        <v>0.38612268518518517</v>
      </c>
      <c r="C84" s="2">
        <v>0.14000000000000001</v>
      </c>
      <c r="D84" s="2">
        <v>8.06</v>
      </c>
      <c r="E84" s="2">
        <v>8.43</v>
      </c>
      <c r="F84" s="2">
        <v>32.69</v>
      </c>
      <c r="G84" s="2">
        <v>2</v>
      </c>
      <c r="H84" s="2">
        <v>23.34</v>
      </c>
      <c r="I84" s="2">
        <v>52.13</v>
      </c>
      <c r="J84" s="2">
        <v>1.48</v>
      </c>
      <c r="K84" s="2">
        <v>0.14000000000000001</v>
      </c>
    </row>
    <row r="85" spans="1:11" x14ac:dyDescent="0.3">
      <c r="A85" s="95">
        <v>44475</v>
      </c>
      <c r="B85" s="96">
        <v>0.38681712962962966</v>
      </c>
      <c r="C85" s="2">
        <v>0.14000000000000001</v>
      </c>
      <c r="D85" s="2">
        <v>8.06</v>
      </c>
      <c r="E85" s="2">
        <v>8.43</v>
      </c>
      <c r="F85" s="2">
        <v>32.700000000000003</v>
      </c>
      <c r="G85" s="2">
        <v>2.0699999999999998</v>
      </c>
      <c r="H85" s="2">
        <v>23.34</v>
      </c>
      <c r="I85" s="2">
        <v>52.16</v>
      </c>
      <c r="J85" s="2">
        <v>1.48</v>
      </c>
      <c r="K85" s="2">
        <v>0.14000000000000001</v>
      </c>
    </row>
    <row r="86" spans="1:11" x14ac:dyDescent="0.3">
      <c r="A86" s="95">
        <v>44475</v>
      </c>
      <c r="B86" s="96">
        <v>0.38751157407407405</v>
      </c>
      <c r="C86" s="2">
        <v>0.14000000000000001</v>
      </c>
      <c r="D86" s="2">
        <v>8.06</v>
      </c>
      <c r="E86" s="2">
        <v>8.43</v>
      </c>
      <c r="F86" s="2">
        <v>32.68</v>
      </c>
      <c r="G86" s="2">
        <v>2.2000000000000002</v>
      </c>
      <c r="H86" s="2">
        <v>23.32</v>
      </c>
      <c r="I86" s="2">
        <v>52.18</v>
      </c>
      <c r="J86" s="2">
        <v>1.48</v>
      </c>
      <c r="K86" s="2">
        <v>0.14000000000000001</v>
      </c>
    </row>
    <row r="87" spans="1:11" x14ac:dyDescent="0.3">
      <c r="A87" s="95">
        <v>44475</v>
      </c>
      <c r="B87" s="96">
        <v>0.38820601851851855</v>
      </c>
      <c r="C87" s="2">
        <v>0.14000000000000001</v>
      </c>
      <c r="D87" s="2">
        <v>8.06</v>
      </c>
      <c r="E87" s="2">
        <v>8.43</v>
      </c>
      <c r="F87" s="2">
        <v>32.68</v>
      </c>
      <c r="G87" s="2">
        <v>2.06</v>
      </c>
      <c r="H87" s="2">
        <v>23.32</v>
      </c>
      <c r="I87" s="2">
        <v>52.15</v>
      </c>
      <c r="J87" s="2">
        <v>1.48</v>
      </c>
      <c r="K87" s="2">
        <v>0.13900000000000001</v>
      </c>
    </row>
    <row r="88" spans="1:11" x14ac:dyDescent="0.3">
      <c r="A88" s="95">
        <v>44475</v>
      </c>
      <c r="B88" s="96">
        <v>0.38890046296296293</v>
      </c>
      <c r="C88" s="2">
        <v>0.14000000000000001</v>
      </c>
      <c r="D88" s="2">
        <v>8.06</v>
      </c>
      <c r="E88" s="2">
        <v>8.43</v>
      </c>
      <c r="F88" s="2">
        <v>32.68</v>
      </c>
      <c r="G88" s="2">
        <v>2.06</v>
      </c>
      <c r="H88" s="2">
        <v>23.31</v>
      </c>
      <c r="I88" s="2">
        <v>52.15</v>
      </c>
      <c r="J88" s="2">
        <v>1.48</v>
      </c>
      <c r="K88" s="2">
        <v>0.14000000000000001</v>
      </c>
    </row>
    <row r="89" spans="1:11" x14ac:dyDescent="0.3">
      <c r="A89" s="95">
        <v>44475</v>
      </c>
      <c r="B89" s="96">
        <v>0.38959490740740743</v>
      </c>
      <c r="C89" s="2">
        <v>0.14000000000000001</v>
      </c>
      <c r="D89" s="2">
        <v>8.06</v>
      </c>
      <c r="E89" s="2">
        <v>8.43</v>
      </c>
      <c r="F89" s="2">
        <v>32.68</v>
      </c>
      <c r="G89" s="2">
        <v>2.06</v>
      </c>
      <c r="H89" s="2">
        <v>23.29</v>
      </c>
      <c r="I89" s="2">
        <v>52.11</v>
      </c>
      <c r="J89" s="2">
        <v>1.48</v>
      </c>
      <c r="K89" s="2">
        <v>0.14199999999999999</v>
      </c>
    </row>
    <row r="90" spans="1:11" x14ac:dyDescent="0.3">
      <c r="A90" s="95">
        <v>44475</v>
      </c>
      <c r="B90" s="96">
        <v>0.39028935185185182</v>
      </c>
      <c r="C90" s="2">
        <v>0.14000000000000001</v>
      </c>
      <c r="D90" s="2">
        <v>8.06</v>
      </c>
      <c r="E90" s="2">
        <v>8.43</v>
      </c>
      <c r="F90" s="2">
        <v>32.700000000000003</v>
      </c>
      <c r="G90" s="2">
        <v>2.06</v>
      </c>
      <c r="H90" s="2">
        <v>23.29</v>
      </c>
      <c r="I90" s="2">
        <v>52</v>
      </c>
      <c r="J90" s="2">
        <v>1.48</v>
      </c>
      <c r="K90" s="2">
        <v>0.14099999999999999</v>
      </c>
    </row>
    <row r="91" spans="1:11" x14ac:dyDescent="0.3">
      <c r="A91" s="95">
        <v>44475</v>
      </c>
      <c r="B91" s="96">
        <v>0.39098379629629632</v>
      </c>
      <c r="C91" s="2">
        <v>0.14000000000000001</v>
      </c>
      <c r="D91" s="2">
        <v>8.06</v>
      </c>
      <c r="E91" s="2">
        <v>8.43</v>
      </c>
      <c r="F91" s="2">
        <v>32.68</v>
      </c>
      <c r="G91" s="2">
        <v>2.06</v>
      </c>
      <c r="H91" s="2">
        <v>23.29</v>
      </c>
      <c r="I91" s="2">
        <v>51.96</v>
      </c>
      <c r="J91" s="2">
        <v>1.48</v>
      </c>
      <c r="K91" s="2">
        <v>0.14099999999999999</v>
      </c>
    </row>
    <row r="92" spans="1:11" x14ac:dyDescent="0.3">
      <c r="A92" s="95">
        <v>44475</v>
      </c>
      <c r="B92" s="96">
        <v>0.3916782407407407</v>
      </c>
      <c r="C92" s="2">
        <v>0.14000000000000001</v>
      </c>
      <c r="D92" s="2">
        <v>8.07</v>
      </c>
      <c r="E92" s="2">
        <v>8.43</v>
      </c>
      <c r="F92" s="2">
        <v>32.68</v>
      </c>
      <c r="G92" s="2">
        <v>2.0499999999999998</v>
      </c>
      <c r="H92" s="2">
        <v>23.29</v>
      </c>
      <c r="I92" s="2">
        <v>51.96</v>
      </c>
      <c r="J92" s="2">
        <v>1.48</v>
      </c>
      <c r="K92" s="2">
        <v>0.14199999999999999</v>
      </c>
    </row>
    <row r="93" spans="1:11" x14ac:dyDescent="0.3">
      <c r="A93" s="95">
        <v>44475</v>
      </c>
      <c r="B93" s="96">
        <v>0.3923726851851852</v>
      </c>
      <c r="C93" s="2">
        <v>0.14000000000000001</v>
      </c>
      <c r="D93" s="2">
        <v>8.06</v>
      </c>
      <c r="E93" s="2">
        <v>8.43</v>
      </c>
      <c r="F93" s="2">
        <v>31.26</v>
      </c>
      <c r="G93" s="2">
        <v>2.0699999999999998</v>
      </c>
      <c r="H93" s="2">
        <v>23.25</v>
      </c>
      <c r="I93" s="2">
        <v>51.94</v>
      </c>
      <c r="J93" s="2">
        <v>1.48</v>
      </c>
      <c r="K93" s="2">
        <v>0.14099999999999999</v>
      </c>
    </row>
    <row r="94" spans="1:11" x14ac:dyDescent="0.3">
      <c r="A94" s="95">
        <v>44475</v>
      </c>
      <c r="B94" s="96">
        <v>0.39306712962962959</v>
      </c>
      <c r="C94" s="2">
        <v>0.14000000000000001</v>
      </c>
      <c r="D94" s="2">
        <v>8.06</v>
      </c>
      <c r="E94" s="2">
        <v>8.43</v>
      </c>
      <c r="F94" s="2">
        <v>30.29</v>
      </c>
      <c r="G94" s="2">
        <v>2.04</v>
      </c>
      <c r="H94" s="2">
        <v>23.24</v>
      </c>
      <c r="I94" s="2">
        <v>51.94</v>
      </c>
      <c r="J94" s="2">
        <v>1.48</v>
      </c>
      <c r="K94" s="2">
        <v>0.14199999999999999</v>
      </c>
    </row>
    <row r="95" spans="1:11" x14ac:dyDescent="0.3">
      <c r="A95" s="95">
        <v>44475</v>
      </c>
      <c r="B95" s="96">
        <v>0.39376157407407408</v>
      </c>
      <c r="C95" s="2">
        <v>0.14000000000000001</v>
      </c>
      <c r="D95" s="2">
        <v>8.06</v>
      </c>
      <c r="E95" s="2">
        <v>8.43</v>
      </c>
      <c r="F95" s="2">
        <v>30.29</v>
      </c>
      <c r="G95" s="2">
        <v>2.0699999999999998</v>
      </c>
      <c r="H95" s="2">
        <v>23.24</v>
      </c>
      <c r="I95" s="2">
        <v>51.95</v>
      </c>
      <c r="J95" s="2">
        <v>1.48</v>
      </c>
      <c r="K95" s="2">
        <v>0.14099999999999999</v>
      </c>
    </row>
    <row r="96" spans="1:11" x14ac:dyDescent="0.3">
      <c r="A96" s="95">
        <v>44475</v>
      </c>
      <c r="B96" s="96">
        <v>0.39445601851851847</v>
      </c>
      <c r="C96" s="2">
        <v>0.14000000000000001</v>
      </c>
      <c r="D96" s="2">
        <v>8.06</v>
      </c>
      <c r="E96" s="2">
        <v>8.43</v>
      </c>
      <c r="F96" s="2">
        <v>30.32</v>
      </c>
      <c r="G96" s="2">
        <v>2.04</v>
      </c>
      <c r="H96" s="2">
        <v>23.25</v>
      </c>
      <c r="I96" s="2">
        <v>51.94</v>
      </c>
      <c r="J96" s="2">
        <v>1.48</v>
      </c>
      <c r="K96" s="2">
        <v>0.14099999999999999</v>
      </c>
    </row>
    <row r="97" spans="1:11" x14ac:dyDescent="0.3">
      <c r="A97" s="95">
        <v>44475</v>
      </c>
      <c r="B97" s="96">
        <v>0.39515046296296297</v>
      </c>
      <c r="C97" s="2">
        <v>0.14000000000000001</v>
      </c>
      <c r="D97" s="2">
        <v>8.06</v>
      </c>
      <c r="E97" s="2">
        <v>8.43</v>
      </c>
      <c r="F97" s="2">
        <v>30.3</v>
      </c>
      <c r="G97" s="2">
        <v>2.0299999999999998</v>
      </c>
      <c r="H97" s="2">
        <v>23.26</v>
      </c>
      <c r="I97" s="2">
        <v>51.89</v>
      </c>
      <c r="J97" s="2">
        <v>1.48</v>
      </c>
      <c r="K97" s="2">
        <v>0.14099999999999999</v>
      </c>
    </row>
    <row r="98" spans="1:11" x14ac:dyDescent="0.3">
      <c r="A98" s="95">
        <v>44475</v>
      </c>
      <c r="B98" s="96">
        <v>0.39584490740740735</v>
      </c>
      <c r="C98" s="2">
        <v>0.14000000000000001</v>
      </c>
      <c r="D98" s="2">
        <v>8.06</v>
      </c>
      <c r="E98" s="2">
        <v>8.43</v>
      </c>
      <c r="F98" s="2">
        <v>30.3</v>
      </c>
      <c r="G98" s="2">
        <v>2</v>
      </c>
      <c r="H98" s="2">
        <v>23.25</v>
      </c>
      <c r="I98" s="2">
        <v>51.88</v>
      </c>
      <c r="J98" s="2">
        <v>1.48</v>
      </c>
      <c r="K98" s="2">
        <v>0.14099999999999999</v>
      </c>
    </row>
    <row r="99" spans="1:11" x14ac:dyDescent="0.3">
      <c r="A99" s="95">
        <v>44475</v>
      </c>
      <c r="B99" s="96">
        <v>0.39653935185185185</v>
      </c>
      <c r="C99" s="2">
        <v>0.14000000000000001</v>
      </c>
      <c r="D99" s="2">
        <v>8.06</v>
      </c>
      <c r="E99" s="2">
        <v>8.43</v>
      </c>
      <c r="F99" s="2">
        <v>30.3</v>
      </c>
      <c r="G99" s="2">
        <v>1.96</v>
      </c>
      <c r="H99" s="2">
        <v>23.23</v>
      </c>
      <c r="I99" s="2">
        <v>51.78</v>
      </c>
      <c r="J99" s="2">
        <v>1.48</v>
      </c>
      <c r="K99" s="2">
        <v>0.13900000000000001</v>
      </c>
    </row>
    <row r="100" spans="1:11" x14ac:dyDescent="0.3">
      <c r="A100" s="95">
        <v>44475</v>
      </c>
      <c r="B100" s="96">
        <v>0.39723379629629635</v>
      </c>
      <c r="C100" s="2">
        <v>0.14000000000000001</v>
      </c>
      <c r="D100" s="2">
        <v>8.06</v>
      </c>
      <c r="E100" s="2">
        <v>8.43</v>
      </c>
      <c r="F100" s="2">
        <v>30.27</v>
      </c>
      <c r="G100" s="2">
        <v>1.93</v>
      </c>
      <c r="H100" s="2">
        <v>23.23</v>
      </c>
      <c r="I100" s="2">
        <v>51.82</v>
      </c>
      <c r="J100" s="2">
        <v>1.48</v>
      </c>
      <c r="K100" s="2">
        <v>0.14000000000000001</v>
      </c>
    </row>
    <row r="101" spans="1:11" x14ac:dyDescent="0.3">
      <c r="A101" s="95">
        <v>44475</v>
      </c>
      <c r="B101" s="96">
        <v>0.39792824074074074</v>
      </c>
      <c r="C101" s="2">
        <v>0.14000000000000001</v>
      </c>
      <c r="D101" s="2">
        <v>8.06</v>
      </c>
      <c r="E101" s="2">
        <v>8.43</v>
      </c>
      <c r="F101" s="2">
        <v>30.33</v>
      </c>
      <c r="G101" s="2">
        <v>2.08</v>
      </c>
      <c r="H101" s="2">
        <v>23.22</v>
      </c>
      <c r="I101" s="2">
        <v>51.84</v>
      </c>
      <c r="J101" s="2">
        <v>1.48</v>
      </c>
      <c r="K101" s="2">
        <v>0.13900000000000001</v>
      </c>
    </row>
    <row r="102" spans="1:11" x14ac:dyDescent="0.3">
      <c r="A102" s="95">
        <v>44475</v>
      </c>
      <c r="B102" s="96">
        <v>0.39862268518518523</v>
      </c>
      <c r="C102" s="2">
        <v>0.14000000000000001</v>
      </c>
      <c r="D102" s="2">
        <v>8.06</v>
      </c>
      <c r="E102" s="2">
        <v>8.43</v>
      </c>
      <c r="F102" s="2">
        <v>30.33</v>
      </c>
      <c r="G102" s="2">
        <v>2.2000000000000002</v>
      </c>
      <c r="H102" s="2">
        <v>23.22</v>
      </c>
      <c r="I102" s="2">
        <v>51.68</v>
      </c>
      <c r="J102" s="2">
        <v>1.48</v>
      </c>
      <c r="K102" s="2">
        <v>0.14099999999999999</v>
      </c>
    </row>
    <row r="103" spans="1:11" x14ac:dyDescent="0.3">
      <c r="A103" s="95">
        <v>44475</v>
      </c>
      <c r="B103" s="96">
        <v>0.39931712962962962</v>
      </c>
      <c r="C103" s="2">
        <v>0.14000000000000001</v>
      </c>
      <c r="D103" s="2">
        <v>8.06</v>
      </c>
      <c r="E103" s="2">
        <v>8.43</v>
      </c>
      <c r="F103" s="2">
        <v>30.3</v>
      </c>
      <c r="G103" s="2">
        <v>2.2400000000000002</v>
      </c>
      <c r="H103" s="2">
        <v>23.23</v>
      </c>
      <c r="I103" s="2">
        <v>51.61</v>
      </c>
      <c r="J103" s="2">
        <v>1.48</v>
      </c>
      <c r="K103" s="2">
        <v>0.14099999999999999</v>
      </c>
    </row>
    <row r="104" spans="1:11" x14ac:dyDescent="0.3">
      <c r="A104" s="95">
        <v>44475</v>
      </c>
      <c r="B104" s="96">
        <v>0.40001157407407412</v>
      </c>
      <c r="C104" s="2">
        <v>0.14000000000000001</v>
      </c>
      <c r="D104" s="2">
        <v>8.06</v>
      </c>
      <c r="E104" s="2">
        <v>8.43</v>
      </c>
      <c r="F104" s="2">
        <v>30.3</v>
      </c>
      <c r="G104" s="2">
        <v>2.12</v>
      </c>
      <c r="H104" s="2">
        <v>23.22</v>
      </c>
      <c r="I104" s="2">
        <v>51.59</v>
      </c>
      <c r="J104" s="2">
        <v>1.48</v>
      </c>
      <c r="K104" s="2">
        <v>0.14000000000000001</v>
      </c>
    </row>
    <row r="105" spans="1:11" x14ac:dyDescent="0.3">
      <c r="A105" s="95">
        <v>44475</v>
      </c>
      <c r="B105" s="96">
        <v>0.4007060185185185</v>
      </c>
      <c r="C105" s="2">
        <v>0.14000000000000001</v>
      </c>
      <c r="D105" s="2">
        <v>8.06</v>
      </c>
      <c r="E105" s="2">
        <v>8.43</v>
      </c>
      <c r="F105" s="2">
        <v>30.3</v>
      </c>
      <c r="G105" s="2">
        <v>2.0499999999999998</v>
      </c>
      <c r="H105" s="2">
        <v>23.22</v>
      </c>
      <c r="I105" s="2">
        <v>51.65</v>
      </c>
      <c r="J105" s="2">
        <v>1.48</v>
      </c>
      <c r="K105" s="2">
        <v>0.13900000000000001</v>
      </c>
    </row>
    <row r="106" spans="1:11" x14ac:dyDescent="0.3">
      <c r="A106" s="95">
        <v>44475</v>
      </c>
      <c r="B106" s="96">
        <v>0.401400462962963</v>
      </c>
      <c r="C106" s="2">
        <v>0.14000000000000001</v>
      </c>
      <c r="D106" s="2">
        <v>8.06</v>
      </c>
      <c r="E106" s="2">
        <v>8.43</v>
      </c>
      <c r="F106" s="2">
        <v>30.29</v>
      </c>
      <c r="G106" s="2">
        <v>2.0699999999999998</v>
      </c>
      <c r="H106" s="2">
        <v>23.22</v>
      </c>
      <c r="I106" s="2">
        <v>51.79</v>
      </c>
      <c r="J106" s="2">
        <v>1.48</v>
      </c>
      <c r="K106" s="2">
        <v>0.14099999999999999</v>
      </c>
    </row>
    <row r="107" spans="1:11" x14ac:dyDescent="0.3">
      <c r="A107" s="95">
        <v>44475</v>
      </c>
      <c r="B107" s="96">
        <v>0.40209490740740739</v>
      </c>
      <c r="C107" s="2">
        <v>0.14000000000000001</v>
      </c>
      <c r="D107" s="2">
        <v>8.06</v>
      </c>
      <c r="E107" s="2">
        <v>8.43</v>
      </c>
      <c r="F107" s="2">
        <v>30.31</v>
      </c>
      <c r="G107" s="2">
        <v>2.06</v>
      </c>
      <c r="H107" s="2">
        <v>23.23</v>
      </c>
      <c r="I107" s="2">
        <v>51.99</v>
      </c>
      <c r="J107" s="2">
        <v>1.48</v>
      </c>
      <c r="K107" s="2">
        <v>0.14199999999999999</v>
      </c>
    </row>
    <row r="108" spans="1:11" x14ac:dyDescent="0.3">
      <c r="A108" s="95">
        <v>44475</v>
      </c>
      <c r="B108" s="96">
        <v>0.40278935185185188</v>
      </c>
      <c r="C108" s="2">
        <v>0.14000000000000001</v>
      </c>
      <c r="D108" s="2">
        <v>8.06</v>
      </c>
      <c r="E108" s="2">
        <v>8.43</v>
      </c>
      <c r="F108" s="2">
        <v>30.3</v>
      </c>
      <c r="G108" s="2">
        <v>2.06</v>
      </c>
      <c r="H108" s="2">
        <v>23.22</v>
      </c>
      <c r="I108" s="2">
        <v>52.01</v>
      </c>
      <c r="J108" s="2">
        <v>1.48</v>
      </c>
      <c r="K108" s="2">
        <v>0.13900000000000001</v>
      </c>
    </row>
    <row r="109" spans="1:11" x14ac:dyDescent="0.3">
      <c r="A109" s="95">
        <v>44475</v>
      </c>
      <c r="B109" s="96">
        <v>0.40348379629629627</v>
      </c>
      <c r="C109" s="2">
        <v>0.14000000000000001</v>
      </c>
      <c r="D109" s="2">
        <v>8.06</v>
      </c>
      <c r="E109" s="2">
        <v>8.43</v>
      </c>
      <c r="F109" s="2">
        <v>30.3</v>
      </c>
      <c r="G109" s="2">
        <v>2.0699999999999998</v>
      </c>
      <c r="H109" s="2">
        <v>23.22</v>
      </c>
      <c r="I109" s="2">
        <v>52.03</v>
      </c>
      <c r="J109" s="2">
        <v>1.48</v>
      </c>
      <c r="K109" s="2">
        <v>0.14099999999999999</v>
      </c>
    </row>
    <row r="110" spans="1:11" x14ac:dyDescent="0.3">
      <c r="A110" s="95">
        <v>44475</v>
      </c>
      <c r="B110" s="96">
        <v>0.40417824074074077</v>
      </c>
      <c r="C110" s="2">
        <v>0.14000000000000001</v>
      </c>
      <c r="D110" s="2">
        <v>8.06</v>
      </c>
      <c r="E110" s="2">
        <v>8.43</v>
      </c>
      <c r="F110" s="2">
        <v>30.3</v>
      </c>
      <c r="G110" s="2">
        <v>2.06</v>
      </c>
      <c r="H110" s="2">
        <v>23.22</v>
      </c>
      <c r="I110" s="2">
        <v>52.02</v>
      </c>
      <c r="J110" s="2">
        <v>1.48</v>
      </c>
      <c r="K110" s="2">
        <v>0.14199999999999999</v>
      </c>
    </row>
    <row r="111" spans="1:11" x14ac:dyDescent="0.3">
      <c r="A111" s="95">
        <v>44475</v>
      </c>
      <c r="B111" s="96">
        <v>0.40487268518518515</v>
      </c>
      <c r="C111" s="2">
        <v>0.14000000000000001</v>
      </c>
      <c r="D111" s="2">
        <v>8.06</v>
      </c>
      <c r="E111" s="2">
        <v>8.43</v>
      </c>
      <c r="F111" s="2">
        <v>30.29</v>
      </c>
      <c r="G111" s="2">
        <v>2.0499999999999998</v>
      </c>
      <c r="H111" s="2">
        <v>23.22</v>
      </c>
      <c r="I111" s="2">
        <v>52.1</v>
      </c>
      <c r="J111" s="2">
        <v>1.48</v>
      </c>
      <c r="K111" s="2">
        <v>0.14099999999999999</v>
      </c>
    </row>
    <row r="112" spans="1:11" x14ac:dyDescent="0.3">
      <c r="A112" s="95">
        <v>44475</v>
      </c>
      <c r="B112" s="96">
        <v>0.40556712962962965</v>
      </c>
      <c r="C112" s="2">
        <v>0.14000000000000001</v>
      </c>
      <c r="D112" s="2">
        <v>8.06</v>
      </c>
      <c r="E112" s="2">
        <v>8.43</v>
      </c>
      <c r="F112" s="2">
        <v>30.29</v>
      </c>
      <c r="G112" s="2">
        <v>2.0699999999999998</v>
      </c>
      <c r="H112" s="2">
        <v>23.22</v>
      </c>
      <c r="I112" s="2">
        <v>52.06</v>
      </c>
      <c r="J112" s="2">
        <v>1.48</v>
      </c>
      <c r="K112" s="2">
        <v>0.14199999999999999</v>
      </c>
    </row>
    <row r="113" spans="1:11" x14ac:dyDescent="0.3">
      <c r="A113" s="95">
        <v>44475</v>
      </c>
      <c r="B113" s="96">
        <v>0.40626157407407404</v>
      </c>
      <c r="C113" s="2">
        <v>0.14000000000000001</v>
      </c>
      <c r="D113" s="2">
        <v>8.06</v>
      </c>
      <c r="E113" s="2">
        <v>8.43</v>
      </c>
      <c r="F113" s="2">
        <v>30.31</v>
      </c>
      <c r="G113" s="2">
        <v>2.0499999999999998</v>
      </c>
      <c r="H113" s="2">
        <v>23.22</v>
      </c>
      <c r="I113" s="2">
        <v>51.98</v>
      </c>
      <c r="J113" s="2">
        <v>1.48</v>
      </c>
      <c r="K113" s="2">
        <v>0.14000000000000001</v>
      </c>
    </row>
    <row r="114" spans="1:11" x14ac:dyDescent="0.3">
      <c r="A114" s="95">
        <v>44475</v>
      </c>
      <c r="B114" s="96">
        <v>0.40695601851851854</v>
      </c>
      <c r="C114" s="2">
        <v>0.14000000000000001</v>
      </c>
      <c r="D114" s="2">
        <v>8.06</v>
      </c>
      <c r="E114" s="2">
        <v>8.43</v>
      </c>
      <c r="F114" s="2">
        <v>30.3</v>
      </c>
      <c r="G114" s="2">
        <v>2.06</v>
      </c>
      <c r="H114" s="2">
        <v>23.22</v>
      </c>
      <c r="I114" s="2">
        <v>51.95</v>
      </c>
      <c r="J114" s="2">
        <v>1.48</v>
      </c>
      <c r="K114" s="2">
        <v>0.14000000000000001</v>
      </c>
    </row>
    <row r="115" spans="1:11" x14ac:dyDescent="0.3">
      <c r="A115" s="95">
        <v>44475</v>
      </c>
      <c r="B115" s="96">
        <v>0.40765046296296298</v>
      </c>
      <c r="C115" s="2">
        <v>0.14000000000000001</v>
      </c>
      <c r="D115" s="2">
        <v>8.06</v>
      </c>
      <c r="E115" s="2">
        <v>8.43</v>
      </c>
      <c r="F115" s="2">
        <v>30.3</v>
      </c>
      <c r="G115" s="2">
        <v>2.06</v>
      </c>
      <c r="H115" s="2">
        <v>23.22</v>
      </c>
      <c r="I115" s="2">
        <v>51.97</v>
      </c>
      <c r="J115" s="2">
        <v>1.48</v>
      </c>
      <c r="K115" s="2">
        <v>0.14099999999999999</v>
      </c>
    </row>
    <row r="116" spans="1:11" x14ac:dyDescent="0.3">
      <c r="A116" s="95">
        <v>44475</v>
      </c>
      <c r="B116" s="96">
        <v>0.40834490740740742</v>
      </c>
      <c r="C116" s="2">
        <v>0.14000000000000001</v>
      </c>
      <c r="D116" s="2">
        <v>8.07</v>
      </c>
      <c r="E116" s="2">
        <v>8.43</v>
      </c>
      <c r="F116" s="2">
        <v>30.3</v>
      </c>
      <c r="G116" s="2">
        <v>2.0499999999999998</v>
      </c>
      <c r="H116" s="2">
        <v>23.22</v>
      </c>
      <c r="I116" s="2">
        <v>51.96</v>
      </c>
      <c r="J116" s="2">
        <v>1.48</v>
      </c>
      <c r="K116" s="2">
        <v>0.14000000000000001</v>
      </c>
    </row>
    <row r="117" spans="1:11" x14ac:dyDescent="0.3">
      <c r="A117" s="95">
        <v>44475</v>
      </c>
      <c r="B117" s="96">
        <v>0.40903935185185186</v>
      </c>
      <c r="C117" s="2">
        <v>0.14000000000000001</v>
      </c>
      <c r="D117" s="2">
        <v>8.06</v>
      </c>
      <c r="E117" s="2">
        <v>8.43</v>
      </c>
      <c r="F117" s="2">
        <v>30.29</v>
      </c>
      <c r="G117" s="2">
        <v>2.04</v>
      </c>
      <c r="H117" s="2">
        <v>23.22</v>
      </c>
      <c r="I117" s="2">
        <v>51.94</v>
      </c>
      <c r="J117" s="2">
        <v>1.48</v>
      </c>
      <c r="K117" s="2">
        <v>0.13900000000000001</v>
      </c>
    </row>
    <row r="118" spans="1:11" x14ac:dyDescent="0.3">
      <c r="A118" s="95">
        <v>44475</v>
      </c>
      <c r="B118" s="96">
        <v>0.4097337962962963</v>
      </c>
      <c r="C118" s="2">
        <v>0.14000000000000001</v>
      </c>
      <c r="D118" s="2">
        <v>8.06</v>
      </c>
      <c r="E118" s="2">
        <v>8.43</v>
      </c>
      <c r="F118" s="2">
        <v>30.29</v>
      </c>
      <c r="G118" s="2">
        <v>2.0299999999999998</v>
      </c>
      <c r="H118" s="2">
        <v>23.22</v>
      </c>
      <c r="I118" s="2">
        <v>51.93</v>
      </c>
      <c r="J118" s="2">
        <v>1.48</v>
      </c>
      <c r="K118" s="2">
        <v>0.14000000000000001</v>
      </c>
    </row>
    <row r="119" spans="1:11" x14ac:dyDescent="0.3">
      <c r="A119" s="95">
        <v>44475</v>
      </c>
      <c r="B119" s="96">
        <v>0.41042824074074075</v>
      </c>
      <c r="C119" s="2">
        <v>0.14000000000000001</v>
      </c>
      <c r="D119" s="2">
        <v>8.06</v>
      </c>
      <c r="E119" s="2">
        <v>8.43</v>
      </c>
      <c r="F119" s="2">
        <v>30.33</v>
      </c>
      <c r="G119" s="2">
        <v>2.0099999999999998</v>
      </c>
      <c r="H119" s="2">
        <v>23.22</v>
      </c>
      <c r="I119" s="2">
        <v>51.93</v>
      </c>
      <c r="J119" s="2">
        <v>1.48</v>
      </c>
      <c r="K119" s="2">
        <v>0.14099999999999999</v>
      </c>
    </row>
    <row r="120" spans="1:11" x14ac:dyDescent="0.3">
      <c r="A120" s="95">
        <v>44475</v>
      </c>
      <c r="B120" s="96">
        <v>0.41112268518518519</v>
      </c>
      <c r="C120" s="2">
        <v>0.14000000000000001</v>
      </c>
      <c r="D120" s="2">
        <v>8.06</v>
      </c>
      <c r="E120" s="2">
        <v>8.43</v>
      </c>
      <c r="F120" s="2">
        <v>30.3</v>
      </c>
      <c r="G120" s="2">
        <v>2.11</v>
      </c>
      <c r="H120" s="2">
        <v>23.22</v>
      </c>
      <c r="I120" s="2">
        <v>51.93</v>
      </c>
      <c r="J120" s="2">
        <v>1.48</v>
      </c>
      <c r="K120" s="2">
        <v>0.14000000000000001</v>
      </c>
    </row>
    <row r="121" spans="1:11" x14ac:dyDescent="0.3">
      <c r="A121" s="95">
        <v>44475</v>
      </c>
      <c r="B121" s="96">
        <v>0.41181712962962963</v>
      </c>
      <c r="C121" s="2">
        <v>0.14000000000000001</v>
      </c>
      <c r="D121" s="2">
        <v>8.06</v>
      </c>
      <c r="E121" s="2">
        <v>8.43</v>
      </c>
      <c r="F121" s="2">
        <v>30.3</v>
      </c>
      <c r="G121" s="2">
        <v>2.12</v>
      </c>
      <c r="H121" s="2">
        <v>23.22</v>
      </c>
      <c r="I121" s="2">
        <v>52.06</v>
      </c>
      <c r="J121" s="2">
        <v>1.48</v>
      </c>
      <c r="K121" s="2">
        <v>0.14099999999999999</v>
      </c>
    </row>
    <row r="122" spans="1:11" x14ac:dyDescent="0.3">
      <c r="A122" s="95">
        <v>44475</v>
      </c>
      <c r="B122" s="96">
        <v>0.41251157407407407</v>
      </c>
      <c r="C122" s="2">
        <v>0.14000000000000001</v>
      </c>
      <c r="D122" s="2">
        <v>8.06</v>
      </c>
      <c r="E122" s="2">
        <v>8.43</v>
      </c>
      <c r="F122" s="2">
        <v>30.3</v>
      </c>
      <c r="G122" s="2">
        <v>2.0499999999999998</v>
      </c>
      <c r="H122" s="2">
        <v>23.22</v>
      </c>
      <c r="I122" s="2">
        <v>52.07</v>
      </c>
      <c r="J122" s="2">
        <v>1.48</v>
      </c>
      <c r="K122" s="2">
        <v>0.14099999999999999</v>
      </c>
    </row>
    <row r="123" spans="1:11" x14ac:dyDescent="0.3">
      <c r="A123" s="95">
        <v>44475</v>
      </c>
      <c r="B123" s="96">
        <v>0.41320601851851851</v>
      </c>
      <c r="C123" s="2">
        <v>0.14000000000000001</v>
      </c>
      <c r="D123" s="2">
        <v>8.06</v>
      </c>
      <c r="E123" s="2">
        <v>8.43</v>
      </c>
      <c r="F123" s="2">
        <v>30.3</v>
      </c>
      <c r="G123" s="2">
        <v>2.06</v>
      </c>
      <c r="H123" s="2">
        <v>23.22</v>
      </c>
      <c r="I123" s="2">
        <v>52</v>
      </c>
      <c r="J123" s="2">
        <v>1.48</v>
      </c>
      <c r="K123" s="2">
        <v>0.14000000000000001</v>
      </c>
    </row>
    <row r="124" spans="1:11" x14ac:dyDescent="0.3">
      <c r="A124" s="95">
        <v>44475</v>
      </c>
      <c r="B124" s="96">
        <v>0.41390046296296296</v>
      </c>
      <c r="C124" s="2">
        <v>0.14000000000000001</v>
      </c>
      <c r="D124" s="2">
        <v>8.06</v>
      </c>
      <c r="E124" s="2">
        <v>8.43</v>
      </c>
      <c r="F124" s="2">
        <v>30.3</v>
      </c>
      <c r="G124" s="2">
        <v>2.0499999999999998</v>
      </c>
      <c r="H124" s="2">
        <v>23.22</v>
      </c>
      <c r="I124" s="2">
        <v>51.99</v>
      </c>
      <c r="J124" s="2">
        <v>1.48</v>
      </c>
      <c r="K124" s="2">
        <v>0.14000000000000001</v>
      </c>
    </row>
    <row r="125" spans="1:11" x14ac:dyDescent="0.3">
      <c r="A125" s="95">
        <v>44475</v>
      </c>
      <c r="B125" s="96">
        <v>0.4145949074074074</v>
      </c>
      <c r="C125" s="2">
        <v>0.14000000000000001</v>
      </c>
      <c r="D125" s="2">
        <v>8.06</v>
      </c>
      <c r="E125" s="2">
        <v>8.43</v>
      </c>
      <c r="F125" s="2">
        <v>30.31</v>
      </c>
      <c r="G125" s="2">
        <v>2.06</v>
      </c>
      <c r="H125" s="2">
        <v>23.22</v>
      </c>
      <c r="I125" s="2">
        <v>51.95</v>
      </c>
      <c r="J125" s="2">
        <v>1.48</v>
      </c>
      <c r="K125" s="2">
        <v>0.14099999999999999</v>
      </c>
    </row>
    <row r="126" spans="1:11" x14ac:dyDescent="0.3">
      <c r="A126" s="95">
        <v>44475</v>
      </c>
      <c r="B126" s="96">
        <v>0.41528935185185184</v>
      </c>
      <c r="C126" s="2">
        <v>0.14000000000000001</v>
      </c>
      <c r="D126" s="2">
        <v>8.06</v>
      </c>
      <c r="E126" s="2">
        <v>8.43</v>
      </c>
      <c r="F126" s="2">
        <v>30.3</v>
      </c>
      <c r="G126" s="2">
        <v>2.06</v>
      </c>
      <c r="H126" s="2">
        <v>23.22</v>
      </c>
      <c r="I126" s="2">
        <v>51.94</v>
      </c>
      <c r="J126" s="2">
        <v>1.48</v>
      </c>
      <c r="K126" s="2">
        <v>0.14099999999999999</v>
      </c>
    </row>
    <row r="127" spans="1:11" x14ac:dyDescent="0.3">
      <c r="A127" s="95">
        <v>44475</v>
      </c>
      <c r="B127" s="96">
        <v>0.41598379629629628</v>
      </c>
      <c r="C127" s="2">
        <v>0.14000000000000001</v>
      </c>
      <c r="D127" s="2">
        <v>8.06</v>
      </c>
      <c r="E127" s="2">
        <v>8.43</v>
      </c>
      <c r="F127" s="2">
        <v>30.3</v>
      </c>
      <c r="G127" s="2">
        <v>2.0499999999999998</v>
      </c>
      <c r="H127" s="2">
        <v>23.22</v>
      </c>
      <c r="I127" s="2">
        <v>51.93</v>
      </c>
      <c r="J127" s="2">
        <v>1.48</v>
      </c>
      <c r="K127" s="2">
        <v>0.14099999999999999</v>
      </c>
    </row>
    <row r="128" spans="1:11" x14ac:dyDescent="0.3">
      <c r="A128" s="95">
        <v>44475</v>
      </c>
      <c r="B128" s="96">
        <v>0.41667824074074072</v>
      </c>
      <c r="C128" s="2">
        <v>0.14000000000000001</v>
      </c>
      <c r="D128" s="2">
        <v>8.06</v>
      </c>
      <c r="E128" s="2">
        <v>8.43</v>
      </c>
      <c r="F128" s="2">
        <v>30.3</v>
      </c>
      <c r="G128" s="2">
        <v>2.06</v>
      </c>
      <c r="H128" s="2">
        <v>23.22</v>
      </c>
      <c r="I128" s="2">
        <v>51.93</v>
      </c>
      <c r="J128" s="2">
        <v>1.48</v>
      </c>
      <c r="K128" s="2">
        <v>0.14099999999999999</v>
      </c>
    </row>
    <row r="129" spans="1:11" x14ac:dyDescent="0.3">
      <c r="A129" s="95">
        <v>44475</v>
      </c>
      <c r="B129" s="96">
        <v>0.41737268518518517</v>
      </c>
      <c r="C129" s="2">
        <v>0.14000000000000001</v>
      </c>
      <c r="D129" s="2">
        <v>8.06</v>
      </c>
      <c r="E129" s="2">
        <v>8.43</v>
      </c>
      <c r="F129" s="2">
        <v>30.29</v>
      </c>
      <c r="G129" s="2">
        <v>2.0499999999999998</v>
      </c>
      <c r="H129" s="2">
        <v>23.23</v>
      </c>
      <c r="I129" s="2">
        <v>51.93</v>
      </c>
      <c r="J129" s="2">
        <v>1.48</v>
      </c>
      <c r="K129" s="2">
        <v>0.14000000000000001</v>
      </c>
    </row>
    <row r="130" spans="1:11" x14ac:dyDescent="0.3">
      <c r="A130" s="95">
        <v>44475</v>
      </c>
      <c r="B130" s="96">
        <v>0.41806712962962966</v>
      </c>
      <c r="C130" s="2">
        <v>0.14000000000000001</v>
      </c>
      <c r="D130" s="2">
        <v>8.06</v>
      </c>
      <c r="E130" s="2">
        <v>8.43</v>
      </c>
      <c r="F130" s="2">
        <v>30.31</v>
      </c>
      <c r="G130" s="2">
        <v>2.0699999999999998</v>
      </c>
      <c r="H130" s="2">
        <v>23.23</v>
      </c>
      <c r="I130" s="2">
        <v>51.93</v>
      </c>
      <c r="J130" s="2">
        <v>1.48</v>
      </c>
      <c r="K130" s="2">
        <v>0.14099999999999999</v>
      </c>
    </row>
    <row r="131" spans="1:11" x14ac:dyDescent="0.3">
      <c r="A131" s="95">
        <v>44475</v>
      </c>
      <c r="B131" s="96">
        <v>0.41876157407407405</v>
      </c>
      <c r="C131" s="2">
        <v>0.14000000000000001</v>
      </c>
      <c r="D131" s="2">
        <v>8.06</v>
      </c>
      <c r="E131" s="2">
        <v>8.43</v>
      </c>
      <c r="F131" s="2">
        <v>30.31</v>
      </c>
      <c r="G131" s="2">
        <v>2.06</v>
      </c>
      <c r="H131" s="2">
        <v>23.22</v>
      </c>
      <c r="I131" s="2">
        <v>51.95</v>
      </c>
      <c r="J131" s="2">
        <v>1.48</v>
      </c>
      <c r="K131" s="2">
        <v>0.14099999999999999</v>
      </c>
    </row>
    <row r="132" spans="1:11" x14ac:dyDescent="0.3">
      <c r="A132" s="95">
        <v>44475</v>
      </c>
      <c r="B132" s="96">
        <v>0.41945601851851855</v>
      </c>
      <c r="C132" s="2">
        <v>0.14000000000000001</v>
      </c>
      <c r="D132" s="2">
        <v>8.06</v>
      </c>
      <c r="E132" s="2">
        <v>8.43</v>
      </c>
      <c r="F132" s="2">
        <v>30.3</v>
      </c>
      <c r="G132" s="2">
        <v>2.04</v>
      </c>
      <c r="H132" s="2">
        <v>23.23</v>
      </c>
      <c r="I132" s="2">
        <v>51.94</v>
      </c>
      <c r="J132" s="2">
        <v>1.48</v>
      </c>
      <c r="K132" s="2">
        <v>0.14099999999999999</v>
      </c>
    </row>
    <row r="133" spans="1:11" x14ac:dyDescent="0.3">
      <c r="A133" s="95">
        <v>44475</v>
      </c>
      <c r="B133" s="96">
        <v>0.42015046296296293</v>
      </c>
      <c r="C133" s="2">
        <v>0.14000000000000001</v>
      </c>
      <c r="D133" s="2">
        <v>8.06</v>
      </c>
      <c r="E133" s="2">
        <v>8.43</v>
      </c>
      <c r="F133" s="2">
        <v>30.29</v>
      </c>
      <c r="G133" s="2">
        <v>2.04</v>
      </c>
      <c r="H133" s="2">
        <v>23.22</v>
      </c>
      <c r="I133" s="2">
        <v>51.93</v>
      </c>
      <c r="J133" s="2">
        <v>1.48</v>
      </c>
      <c r="K133" s="2">
        <v>0.14099999999999999</v>
      </c>
    </row>
    <row r="134" spans="1:11" x14ac:dyDescent="0.3">
      <c r="A134" s="95">
        <v>44475</v>
      </c>
      <c r="B134" s="96">
        <v>0.42084490740740743</v>
      </c>
      <c r="C134" s="2">
        <v>0.14000000000000001</v>
      </c>
      <c r="D134" s="2">
        <v>8.06</v>
      </c>
      <c r="E134" s="2">
        <v>8.43</v>
      </c>
      <c r="F134" s="2">
        <v>30.28</v>
      </c>
      <c r="G134" s="2">
        <v>2.04</v>
      </c>
      <c r="H134" s="2">
        <v>23.22</v>
      </c>
      <c r="I134" s="2">
        <v>51.91</v>
      </c>
      <c r="J134" s="2">
        <v>1.48</v>
      </c>
      <c r="K134" s="2">
        <v>0.14099999999999999</v>
      </c>
    </row>
    <row r="135" spans="1:11" x14ac:dyDescent="0.3">
      <c r="A135" s="95">
        <v>44475</v>
      </c>
      <c r="B135" s="96">
        <v>0.42153935185185182</v>
      </c>
      <c r="C135" s="2">
        <v>0.14000000000000001</v>
      </c>
      <c r="D135" s="2">
        <v>8.06</v>
      </c>
      <c r="E135" s="2">
        <v>8.43</v>
      </c>
      <c r="F135" s="2">
        <v>30.3</v>
      </c>
      <c r="G135" s="2">
        <v>2.04</v>
      </c>
      <c r="H135" s="2">
        <v>23.22</v>
      </c>
      <c r="I135" s="2">
        <v>51.87</v>
      </c>
      <c r="J135" s="2">
        <v>1.48</v>
      </c>
      <c r="K135" s="2">
        <v>0.14000000000000001</v>
      </c>
    </row>
    <row r="136" spans="1:11" x14ac:dyDescent="0.3">
      <c r="A136" s="95">
        <v>44475</v>
      </c>
      <c r="B136" s="96">
        <v>0.42223379629629632</v>
      </c>
      <c r="C136" s="2">
        <v>0.14000000000000001</v>
      </c>
      <c r="D136" s="2">
        <v>8.06</v>
      </c>
      <c r="E136" s="2">
        <v>8.43</v>
      </c>
      <c r="F136" s="2">
        <v>30.33</v>
      </c>
      <c r="G136" s="2">
        <v>2.02</v>
      </c>
      <c r="H136" s="2">
        <v>23.22</v>
      </c>
      <c r="I136" s="2">
        <v>51.88</v>
      </c>
      <c r="J136" s="2">
        <v>1.48</v>
      </c>
      <c r="K136" s="2">
        <v>0.14000000000000001</v>
      </c>
    </row>
    <row r="137" spans="1:11" x14ac:dyDescent="0.3">
      <c r="A137" s="95">
        <v>44475</v>
      </c>
      <c r="B137" s="96">
        <v>0.4229282407407407</v>
      </c>
      <c r="C137" s="2">
        <v>0.14000000000000001</v>
      </c>
      <c r="D137" s="2">
        <v>8.06</v>
      </c>
      <c r="E137" s="2">
        <v>8.43</v>
      </c>
      <c r="F137" s="2">
        <v>30.3</v>
      </c>
      <c r="G137" s="2">
        <v>2.08</v>
      </c>
      <c r="H137" s="2">
        <v>23.22</v>
      </c>
      <c r="I137" s="2">
        <v>51.82</v>
      </c>
      <c r="J137" s="2">
        <v>1.48</v>
      </c>
      <c r="K137" s="2">
        <v>0.13900000000000001</v>
      </c>
    </row>
    <row r="138" spans="1:11" x14ac:dyDescent="0.3">
      <c r="A138" s="95">
        <v>44475</v>
      </c>
      <c r="B138" s="96">
        <v>0.4236226851851852</v>
      </c>
      <c r="C138" s="2">
        <v>0.14000000000000001</v>
      </c>
      <c r="D138" s="2">
        <v>8.06</v>
      </c>
      <c r="E138" s="2">
        <v>8.43</v>
      </c>
      <c r="F138" s="2">
        <v>30.3</v>
      </c>
      <c r="G138" s="2">
        <v>2.15</v>
      </c>
      <c r="H138" s="2">
        <v>23.22</v>
      </c>
      <c r="I138" s="2">
        <v>51.74</v>
      </c>
      <c r="J138" s="2">
        <v>1.48</v>
      </c>
      <c r="K138" s="2">
        <v>0.14099999999999999</v>
      </c>
    </row>
    <row r="139" spans="1:11" x14ac:dyDescent="0.3">
      <c r="A139" s="95">
        <v>44475</v>
      </c>
      <c r="B139" s="96">
        <v>0.42431712962962959</v>
      </c>
      <c r="C139" s="2">
        <v>0.14000000000000001</v>
      </c>
      <c r="D139" s="2">
        <v>8.06</v>
      </c>
      <c r="E139" s="2">
        <v>8.43</v>
      </c>
      <c r="F139" s="2">
        <v>30.3</v>
      </c>
      <c r="G139" s="2">
        <v>2.0699999999999998</v>
      </c>
      <c r="H139" s="2">
        <v>23.22</v>
      </c>
      <c r="I139" s="2">
        <v>51.65</v>
      </c>
      <c r="J139" s="2">
        <v>1.48</v>
      </c>
      <c r="K139" s="2">
        <v>0.14000000000000001</v>
      </c>
    </row>
    <row r="140" spans="1:11" x14ac:dyDescent="0.3">
      <c r="A140" s="95">
        <v>44475</v>
      </c>
      <c r="B140" s="96">
        <v>0.42501157407407408</v>
      </c>
      <c r="C140" s="2">
        <v>0.14000000000000001</v>
      </c>
      <c r="D140" s="2">
        <v>8.06</v>
      </c>
      <c r="E140" s="2">
        <v>8.43</v>
      </c>
      <c r="F140" s="2">
        <v>30.3</v>
      </c>
      <c r="G140" s="2">
        <v>2.0499999999999998</v>
      </c>
      <c r="H140" s="2">
        <v>23.22</v>
      </c>
      <c r="I140" s="2">
        <v>51.57</v>
      </c>
      <c r="J140" s="2">
        <v>1.48</v>
      </c>
      <c r="K140" s="2">
        <v>0.14099999999999999</v>
      </c>
    </row>
    <row r="141" spans="1:11" x14ac:dyDescent="0.3">
      <c r="A141" s="95">
        <v>44475</v>
      </c>
      <c r="B141" s="96">
        <v>0.42570601851851847</v>
      </c>
      <c r="C141" s="2">
        <v>0.14000000000000001</v>
      </c>
      <c r="D141" s="2">
        <v>8.06</v>
      </c>
      <c r="E141" s="2">
        <v>8.43</v>
      </c>
      <c r="F141" s="2">
        <v>30.29</v>
      </c>
      <c r="G141" s="2">
        <v>2.0699999999999998</v>
      </c>
      <c r="H141" s="2">
        <v>23.22</v>
      </c>
      <c r="I141" s="2">
        <v>51.53</v>
      </c>
      <c r="J141" s="2">
        <v>1.48</v>
      </c>
      <c r="K141" s="2">
        <v>0.14099999999999999</v>
      </c>
    </row>
    <row r="142" spans="1:11" x14ac:dyDescent="0.3">
      <c r="A142" s="95">
        <v>44475</v>
      </c>
      <c r="B142" s="96">
        <v>0.42640046296296297</v>
      </c>
      <c r="C142" s="2">
        <v>0.14000000000000001</v>
      </c>
      <c r="D142" s="2">
        <v>8.06</v>
      </c>
      <c r="E142" s="2">
        <v>8.43</v>
      </c>
      <c r="F142" s="2">
        <v>30.31</v>
      </c>
      <c r="G142" s="2">
        <v>2.0499999999999998</v>
      </c>
      <c r="H142" s="2">
        <v>23.22</v>
      </c>
      <c r="I142" s="2">
        <v>51.56</v>
      </c>
      <c r="J142" s="2">
        <v>1.48</v>
      </c>
      <c r="K142" s="2">
        <v>0.14099999999999999</v>
      </c>
    </row>
    <row r="143" spans="1:11" x14ac:dyDescent="0.3">
      <c r="A143" s="95">
        <v>44475</v>
      </c>
      <c r="B143" s="96">
        <v>0.42709490740740735</v>
      </c>
      <c r="C143" s="2">
        <v>0.14000000000000001</v>
      </c>
      <c r="D143" s="2">
        <v>8.06</v>
      </c>
      <c r="E143" s="2">
        <v>8.43</v>
      </c>
      <c r="F143" s="2">
        <v>30.3</v>
      </c>
      <c r="G143" s="2">
        <v>2.0499999999999998</v>
      </c>
      <c r="H143" s="2">
        <v>23.22</v>
      </c>
      <c r="I143" s="2">
        <v>51.69</v>
      </c>
      <c r="J143" s="2">
        <v>1.48</v>
      </c>
      <c r="K143" s="2">
        <v>0.14099999999999999</v>
      </c>
    </row>
    <row r="144" spans="1:11" x14ac:dyDescent="0.3">
      <c r="A144" s="95">
        <v>44475</v>
      </c>
      <c r="B144" s="96">
        <v>0.42778935185185185</v>
      </c>
      <c r="C144" s="2">
        <v>0.14000000000000001</v>
      </c>
      <c r="D144" s="2">
        <v>8.06</v>
      </c>
      <c r="E144" s="2">
        <v>8.43</v>
      </c>
      <c r="F144" s="2">
        <v>30.3</v>
      </c>
      <c r="G144" s="2">
        <v>2.0499999999999998</v>
      </c>
      <c r="H144" s="2">
        <v>23.22</v>
      </c>
      <c r="I144" s="2">
        <v>51.7</v>
      </c>
      <c r="J144" s="2">
        <v>1.48</v>
      </c>
      <c r="K144" s="2">
        <v>0.13900000000000001</v>
      </c>
    </row>
    <row r="145" spans="1:11" x14ac:dyDescent="0.3">
      <c r="A145" s="95">
        <v>44475</v>
      </c>
      <c r="B145" s="96">
        <v>0.42848379629629635</v>
      </c>
      <c r="C145" s="2">
        <v>0.14000000000000001</v>
      </c>
      <c r="D145" s="2">
        <v>8.06</v>
      </c>
      <c r="E145" s="2">
        <v>8.43</v>
      </c>
      <c r="F145" s="2">
        <v>30.29</v>
      </c>
      <c r="G145" s="2">
        <v>2.0499999999999998</v>
      </c>
      <c r="H145" s="2">
        <v>23.22</v>
      </c>
      <c r="I145" s="2">
        <v>51.62</v>
      </c>
      <c r="J145" s="2">
        <v>1.48</v>
      </c>
      <c r="K145" s="2">
        <v>0.14000000000000001</v>
      </c>
    </row>
    <row r="146" spans="1:11" x14ac:dyDescent="0.3">
      <c r="A146" s="95">
        <v>44475</v>
      </c>
      <c r="B146" s="96">
        <v>0.42917824074074074</v>
      </c>
      <c r="C146" s="2">
        <v>0.14000000000000001</v>
      </c>
      <c r="D146" s="2">
        <v>8.06</v>
      </c>
      <c r="E146" s="2">
        <v>8.43</v>
      </c>
      <c r="F146" s="2">
        <v>30.29</v>
      </c>
      <c r="G146" s="2">
        <v>2.08</v>
      </c>
      <c r="H146" s="2">
        <v>23.22</v>
      </c>
      <c r="I146" s="2">
        <v>51.55</v>
      </c>
      <c r="J146" s="2">
        <v>1.48</v>
      </c>
      <c r="K146" s="2">
        <v>0.13900000000000001</v>
      </c>
    </row>
    <row r="147" spans="1:11" x14ac:dyDescent="0.3">
      <c r="A147" s="95">
        <v>44475</v>
      </c>
      <c r="B147" s="96">
        <v>0.42987268518518523</v>
      </c>
      <c r="C147" s="2">
        <v>0.14000000000000001</v>
      </c>
      <c r="D147" s="2">
        <v>8.06</v>
      </c>
      <c r="E147" s="2">
        <v>8.43</v>
      </c>
      <c r="F147" s="2">
        <v>30.29</v>
      </c>
      <c r="G147" s="2">
        <v>2.0699999999999998</v>
      </c>
      <c r="H147" s="2">
        <v>23.22</v>
      </c>
      <c r="I147" s="2">
        <v>51.49</v>
      </c>
      <c r="J147" s="2">
        <v>1.48</v>
      </c>
      <c r="K147" s="2">
        <v>0.13900000000000001</v>
      </c>
    </row>
    <row r="148" spans="1:11" x14ac:dyDescent="0.3">
      <c r="A148" s="95">
        <v>44475</v>
      </c>
      <c r="B148" s="96">
        <v>0.43056712962962962</v>
      </c>
      <c r="C148" s="2">
        <v>0.14000000000000001</v>
      </c>
      <c r="D148" s="2">
        <v>8.06</v>
      </c>
      <c r="E148" s="2">
        <v>8.43</v>
      </c>
      <c r="F148" s="2">
        <v>30.31</v>
      </c>
      <c r="G148" s="2">
        <v>2.0499999999999998</v>
      </c>
      <c r="H148" s="2">
        <v>23.22</v>
      </c>
      <c r="I148" s="2">
        <v>51.47</v>
      </c>
      <c r="J148" s="2">
        <v>1.48</v>
      </c>
      <c r="K148" s="2">
        <v>0.14199999999999999</v>
      </c>
    </row>
    <row r="149" spans="1:11" x14ac:dyDescent="0.3">
      <c r="A149" s="95">
        <v>44475</v>
      </c>
      <c r="B149" s="96">
        <v>0.43126157407407412</v>
      </c>
      <c r="C149" s="2">
        <v>0.14000000000000001</v>
      </c>
      <c r="D149" s="2">
        <v>8.06</v>
      </c>
      <c r="E149" s="2">
        <v>8.43</v>
      </c>
      <c r="F149" s="2">
        <v>30.3</v>
      </c>
      <c r="G149" s="2">
        <v>2.0499999999999998</v>
      </c>
      <c r="H149" s="2">
        <v>23.23</v>
      </c>
      <c r="I149" s="2">
        <v>51.45</v>
      </c>
      <c r="J149" s="2">
        <v>1.48</v>
      </c>
      <c r="K149" s="2">
        <v>0.13900000000000001</v>
      </c>
    </row>
    <row r="150" spans="1:11" x14ac:dyDescent="0.3">
      <c r="A150" s="95">
        <v>44475</v>
      </c>
      <c r="B150" s="96">
        <v>0.4319560185185185</v>
      </c>
      <c r="C150" s="2">
        <v>0.14000000000000001</v>
      </c>
      <c r="D150" s="2">
        <v>8.06</v>
      </c>
      <c r="E150" s="2">
        <v>8.43</v>
      </c>
      <c r="F150" s="2">
        <v>30.3</v>
      </c>
      <c r="G150" s="2">
        <v>2.0499999999999998</v>
      </c>
      <c r="H150" s="2">
        <v>23.22</v>
      </c>
      <c r="I150" s="2">
        <v>51.43</v>
      </c>
      <c r="J150" s="2">
        <v>1.48</v>
      </c>
      <c r="K150" s="2">
        <v>0.14099999999999999</v>
      </c>
    </row>
    <row r="151" spans="1:11" x14ac:dyDescent="0.3">
      <c r="A151" s="95">
        <v>44475</v>
      </c>
      <c r="B151" s="96">
        <v>0.432650462962963</v>
      </c>
      <c r="C151" s="2">
        <v>0.14000000000000001</v>
      </c>
      <c r="D151" s="2">
        <v>8.06</v>
      </c>
      <c r="E151" s="2">
        <v>8.43</v>
      </c>
      <c r="F151" s="2">
        <v>30.3</v>
      </c>
      <c r="G151" s="2">
        <v>2.0299999999999998</v>
      </c>
      <c r="H151" s="2">
        <v>23.22</v>
      </c>
      <c r="I151" s="2">
        <v>51.48</v>
      </c>
      <c r="J151" s="2">
        <v>1.48</v>
      </c>
      <c r="K151" s="2">
        <v>0.14000000000000001</v>
      </c>
    </row>
    <row r="152" spans="1:11" x14ac:dyDescent="0.3">
      <c r="A152" s="95">
        <v>44475</v>
      </c>
      <c r="B152" s="96">
        <v>0.43334490740740739</v>
      </c>
      <c r="C152" s="2">
        <v>0.14000000000000001</v>
      </c>
      <c r="D152" s="2">
        <v>8.06</v>
      </c>
      <c r="E152" s="2">
        <v>8.43</v>
      </c>
      <c r="F152" s="2">
        <v>30.3</v>
      </c>
      <c r="G152" s="2">
        <v>2.0299999999999998</v>
      </c>
      <c r="H152" s="2">
        <v>23.22</v>
      </c>
      <c r="I152" s="2">
        <v>51.53</v>
      </c>
      <c r="J152" s="2">
        <v>1.48</v>
      </c>
      <c r="K152" s="2">
        <v>0.14000000000000001</v>
      </c>
    </row>
    <row r="153" spans="1:11" x14ac:dyDescent="0.3">
      <c r="A153" s="95">
        <v>44475</v>
      </c>
      <c r="B153" s="96">
        <v>0.43403935185185188</v>
      </c>
      <c r="C153" s="2">
        <v>0.14000000000000001</v>
      </c>
      <c r="D153" s="2">
        <v>8.06</v>
      </c>
      <c r="E153" s="2">
        <v>8.43</v>
      </c>
      <c r="F153" s="2">
        <v>30.29</v>
      </c>
      <c r="G153" s="2">
        <v>2.02</v>
      </c>
      <c r="H153" s="2">
        <v>23.22</v>
      </c>
      <c r="I153" s="2">
        <v>51.58</v>
      </c>
      <c r="J153" s="2">
        <v>1.48</v>
      </c>
      <c r="K153" s="2">
        <v>0.14000000000000001</v>
      </c>
    </row>
    <row r="154" spans="1:11" x14ac:dyDescent="0.3">
      <c r="A154" s="95">
        <v>44475</v>
      </c>
      <c r="B154" s="96">
        <v>0.43473379629629627</v>
      </c>
      <c r="C154" s="2">
        <v>0.14000000000000001</v>
      </c>
      <c r="D154" s="2">
        <v>8.06</v>
      </c>
      <c r="E154" s="2">
        <v>8.43</v>
      </c>
      <c r="F154" s="2">
        <v>30.32</v>
      </c>
      <c r="G154" s="2">
        <v>2.04</v>
      </c>
      <c r="H154" s="2">
        <v>23.22</v>
      </c>
      <c r="I154" s="2">
        <v>51.43</v>
      </c>
      <c r="J154" s="2">
        <v>1.48</v>
      </c>
      <c r="K154" s="2">
        <v>0.14000000000000001</v>
      </c>
    </row>
    <row r="155" spans="1:11" x14ac:dyDescent="0.3">
      <c r="A155" s="95">
        <v>44475</v>
      </c>
      <c r="B155" s="96">
        <v>0.43542824074074077</v>
      </c>
      <c r="C155" s="2">
        <v>0.14000000000000001</v>
      </c>
      <c r="D155" s="2">
        <v>8.06</v>
      </c>
      <c r="E155" s="2">
        <v>8.43</v>
      </c>
      <c r="F155" s="2">
        <v>30.3</v>
      </c>
      <c r="G155" s="2">
        <v>2.12</v>
      </c>
      <c r="H155" s="2">
        <v>23.22</v>
      </c>
      <c r="I155" s="2">
        <v>51.31</v>
      </c>
      <c r="J155" s="2">
        <v>1.48</v>
      </c>
      <c r="K155" s="2">
        <v>0.14099999999999999</v>
      </c>
    </row>
    <row r="156" spans="1:11" x14ac:dyDescent="0.3">
      <c r="A156" s="95">
        <v>44475</v>
      </c>
      <c r="B156" s="96">
        <v>0.43612268518518515</v>
      </c>
      <c r="C156" s="2">
        <v>0.14000000000000001</v>
      </c>
      <c r="D156" s="2">
        <v>8.06</v>
      </c>
      <c r="E156" s="2">
        <v>8.43</v>
      </c>
      <c r="F156" s="2">
        <v>30.3</v>
      </c>
      <c r="G156" s="2">
        <v>2.12</v>
      </c>
      <c r="H156" s="2">
        <v>23.22</v>
      </c>
      <c r="I156" s="2">
        <v>51.24</v>
      </c>
      <c r="J156" s="2">
        <v>1.48</v>
      </c>
      <c r="K156" s="2">
        <v>0.14000000000000001</v>
      </c>
    </row>
    <row r="157" spans="1:11" x14ac:dyDescent="0.3">
      <c r="A157" s="95">
        <v>44475</v>
      </c>
      <c r="B157" s="96">
        <v>0.43681712962962965</v>
      </c>
      <c r="C157" s="2">
        <v>0.14000000000000001</v>
      </c>
      <c r="D157" s="2">
        <v>8.06</v>
      </c>
      <c r="E157" s="2">
        <v>8.43</v>
      </c>
      <c r="F157" s="2">
        <v>30.29</v>
      </c>
      <c r="G157" s="2">
        <v>2.08</v>
      </c>
      <c r="H157" s="2">
        <v>23.22</v>
      </c>
      <c r="I157" s="2">
        <v>51.21</v>
      </c>
      <c r="J157" s="2">
        <v>1.48</v>
      </c>
      <c r="K157" s="2">
        <v>0.14000000000000001</v>
      </c>
    </row>
    <row r="158" spans="1:11" x14ac:dyDescent="0.3">
      <c r="A158" s="95">
        <v>44475</v>
      </c>
      <c r="B158" s="96">
        <v>0.43751157407407404</v>
      </c>
      <c r="C158" s="2">
        <v>0.14000000000000001</v>
      </c>
      <c r="D158" s="2">
        <v>8.06</v>
      </c>
      <c r="E158" s="2">
        <v>8.43</v>
      </c>
      <c r="F158" s="2">
        <v>30.27</v>
      </c>
      <c r="G158" s="2">
        <v>2.06</v>
      </c>
      <c r="H158" s="2">
        <v>23.22</v>
      </c>
      <c r="I158" s="2">
        <v>51.23</v>
      </c>
      <c r="J158" s="2">
        <v>1.48</v>
      </c>
      <c r="K158" s="2">
        <v>0.14000000000000001</v>
      </c>
    </row>
    <row r="159" spans="1:11" x14ac:dyDescent="0.3">
      <c r="A159" s="95">
        <v>44475</v>
      </c>
      <c r="B159" s="96">
        <v>0.43820601851851854</v>
      </c>
      <c r="C159" s="2">
        <v>0.14000000000000001</v>
      </c>
      <c r="D159" s="2">
        <v>8.06</v>
      </c>
      <c r="E159" s="2">
        <v>8.43</v>
      </c>
      <c r="F159" s="2">
        <v>30.31</v>
      </c>
      <c r="G159" s="2">
        <v>2.0499999999999998</v>
      </c>
      <c r="H159" s="2">
        <v>23.22</v>
      </c>
      <c r="I159" s="2">
        <v>51.21</v>
      </c>
      <c r="J159" s="2">
        <v>1.48</v>
      </c>
      <c r="K159" s="2">
        <v>0.14099999999999999</v>
      </c>
    </row>
    <row r="160" spans="1:11" x14ac:dyDescent="0.3">
      <c r="A160" s="95">
        <v>44475</v>
      </c>
      <c r="B160" s="96">
        <v>0.43890046296296298</v>
      </c>
      <c r="C160" s="2">
        <v>0.14000000000000001</v>
      </c>
      <c r="D160" s="2">
        <v>8.06</v>
      </c>
      <c r="E160" s="2">
        <v>8.43</v>
      </c>
      <c r="F160" s="2">
        <v>30.32</v>
      </c>
      <c r="G160" s="2">
        <v>2.06</v>
      </c>
      <c r="H160" s="2">
        <v>23.22</v>
      </c>
      <c r="I160" s="2">
        <v>51.19</v>
      </c>
      <c r="J160" s="2">
        <v>1.48</v>
      </c>
      <c r="K160" s="2">
        <v>0.14000000000000001</v>
      </c>
    </row>
    <row r="161" spans="1:11" x14ac:dyDescent="0.3">
      <c r="A161" s="95">
        <v>44475</v>
      </c>
      <c r="B161" s="96">
        <v>0.43959490740740742</v>
      </c>
      <c r="C161" s="2">
        <v>0.14000000000000001</v>
      </c>
      <c r="D161" s="2">
        <v>8.06</v>
      </c>
      <c r="E161" s="2">
        <v>8.43</v>
      </c>
      <c r="F161" s="2">
        <v>30.3</v>
      </c>
      <c r="G161" s="2">
        <v>2.06</v>
      </c>
      <c r="H161" s="2">
        <v>23.22</v>
      </c>
      <c r="I161" s="2">
        <v>51.2</v>
      </c>
      <c r="J161" s="2">
        <v>1.48</v>
      </c>
      <c r="K161" s="2">
        <v>0.14000000000000001</v>
      </c>
    </row>
    <row r="162" spans="1:11" x14ac:dyDescent="0.3">
      <c r="A162" s="95">
        <v>44475</v>
      </c>
      <c r="B162" s="96">
        <v>0.44028935185185186</v>
      </c>
      <c r="C162" s="2">
        <v>0.14000000000000001</v>
      </c>
      <c r="D162" s="2">
        <v>8.06</v>
      </c>
      <c r="E162" s="2">
        <v>8.43</v>
      </c>
      <c r="F162" s="2">
        <v>30.3</v>
      </c>
      <c r="G162" s="2">
        <v>2.0499999999999998</v>
      </c>
      <c r="H162" s="2">
        <v>23.22</v>
      </c>
      <c r="I162" s="2">
        <v>51.2</v>
      </c>
      <c r="J162" s="2">
        <v>1.48</v>
      </c>
      <c r="K162" s="2">
        <v>0.14099999999999999</v>
      </c>
    </row>
    <row r="163" spans="1:11" x14ac:dyDescent="0.3">
      <c r="A163" s="95">
        <v>44475</v>
      </c>
      <c r="B163" s="96">
        <v>0.4409837962962963</v>
      </c>
      <c r="C163" s="2">
        <v>0.14000000000000001</v>
      </c>
      <c r="D163" s="2">
        <v>8.07</v>
      </c>
      <c r="E163" s="2">
        <v>8.43</v>
      </c>
      <c r="F163" s="2">
        <v>30.3</v>
      </c>
      <c r="G163" s="2">
        <v>2.0499999999999998</v>
      </c>
      <c r="H163" s="2">
        <v>23.22</v>
      </c>
      <c r="I163" s="2">
        <v>51.19</v>
      </c>
      <c r="J163" s="2">
        <v>1.48</v>
      </c>
      <c r="K163" s="2">
        <v>0.14000000000000001</v>
      </c>
    </row>
    <row r="164" spans="1:11" x14ac:dyDescent="0.3">
      <c r="A164" s="95">
        <v>44475</v>
      </c>
      <c r="B164" s="96">
        <v>0.44167824074074075</v>
      </c>
      <c r="C164" s="2">
        <v>0.14000000000000001</v>
      </c>
      <c r="D164" s="2">
        <v>8.06</v>
      </c>
      <c r="E164" s="2">
        <v>8.43</v>
      </c>
      <c r="F164" s="2">
        <v>30.3</v>
      </c>
      <c r="G164" s="2">
        <v>2.0499999999999998</v>
      </c>
      <c r="H164" s="2">
        <v>23.22</v>
      </c>
      <c r="I164" s="2">
        <v>51.17</v>
      </c>
      <c r="J164" s="2">
        <v>1.48</v>
      </c>
      <c r="K164" s="2">
        <v>0.14000000000000001</v>
      </c>
    </row>
    <row r="165" spans="1:11" x14ac:dyDescent="0.3">
      <c r="A165" s="95">
        <v>44475</v>
      </c>
      <c r="B165" s="96">
        <v>0.44237268518518519</v>
      </c>
      <c r="C165" s="2">
        <v>0.14000000000000001</v>
      </c>
      <c r="D165" s="2">
        <v>8.06</v>
      </c>
      <c r="E165" s="2">
        <v>8.43</v>
      </c>
      <c r="F165" s="2">
        <v>30.29</v>
      </c>
      <c r="G165" s="2">
        <v>2.0699999999999998</v>
      </c>
      <c r="H165" s="2">
        <v>23.22</v>
      </c>
      <c r="I165" s="2">
        <v>51.17</v>
      </c>
      <c r="J165" s="2">
        <v>1.48</v>
      </c>
      <c r="K165" s="2">
        <v>0.14099999999999999</v>
      </c>
    </row>
    <row r="166" spans="1:11" x14ac:dyDescent="0.3">
      <c r="A166" s="95">
        <v>44475</v>
      </c>
      <c r="B166" s="96">
        <v>0.44306712962962963</v>
      </c>
      <c r="C166" s="2">
        <v>0.14000000000000001</v>
      </c>
      <c r="D166" s="2">
        <v>8.06</v>
      </c>
      <c r="E166" s="2">
        <v>8.43</v>
      </c>
      <c r="F166" s="2">
        <v>30.31</v>
      </c>
      <c r="G166" s="2">
        <v>2.0699999999999998</v>
      </c>
      <c r="H166" s="2">
        <v>23.22</v>
      </c>
      <c r="I166" s="2">
        <v>51.24</v>
      </c>
      <c r="J166" s="2">
        <v>1.48</v>
      </c>
      <c r="K166" s="2">
        <v>0.14000000000000001</v>
      </c>
    </row>
    <row r="167" spans="1:11" x14ac:dyDescent="0.3">
      <c r="A167" s="95">
        <v>44475</v>
      </c>
      <c r="B167" s="96">
        <v>0.44376157407407407</v>
      </c>
      <c r="C167" s="2">
        <v>0.14000000000000001</v>
      </c>
      <c r="D167" s="2">
        <v>8.06</v>
      </c>
      <c r="E167" s="2">
        <v>8.43</v>
      </c>
      <c r="F167" s="2">
        <v>30.3</v>
      </c>
      <c r="G167" s="2">
        <v>2.0499999999999998</v>
      </c>
      <c r="H167" s="2">
        <v>23.22</v>
      </c>
      <c r="I167" s="2">
        <v>51.22</v>
      </c>
      <c r="J167" s="2">
        <v>1.48</v>
      </c>
      <c r="K167" s="2">
        <v>0.14099999999999999</v>
      </c>
    </row>
    <row r="168" spans="1:11" x14ac:dyDescent="0.3">
      <c r="A168" s="95">
        <v>44475</v>
      </c>
      <c r="B168" s="96">
        <v>0.44445601851851851</v>
      </c>
      <c r="C168" s="2">
        <v>0.14000000000000001</v>
      </c>
      <c r="D168" s="2">
        <v>8.06</v>
      </c>
      <c r="E168" s="2">
        <v>8.43</v>
      </c>
      <c r="F168" s="2">
        <v>30.3</v>
      </c>
      <c r="G168" s="2">
        <v>2.0499999999999998</v>
      </c>
      <c r="H168" s="2">
        <v>23.22</v>
      </c>
      <c r="I168" s="2">
        <v>51.19</v>
      </c>
      <c r="J168" s="2">
        <v>1.48</v>
      </c>
      <c r="K168" s="2">
        <v>0.14000000000000001</v>
      </c>
    </row>
    <row r="169" spans="1:11" x14ac:dyDescent="0.3">
      <c r="A169" s="95">
        <v>44475</v>
      </c>
      <c r="B169" s="96">
        <v>0.44515046296296296</v>
      </c>
      <c r="C169" s="2">
        <v>0.14000000000000001</v>
      </c>
      <c r="D169" s="2">
        <v>8.06</v>
      </c>
      <c r="E169" s="2">
        <v>8.43</v>
      </c>
      <c r="F169" s="2">
        <v>30.3</v>
      </c>
      <c r="G169" s="2">
        <v>2.0299999999999998</v>
      </c>
      <c r="H169" s="2">
        <v>23.22</v>
      </c>
      <c r="I169" s="2">
        <v>51.19</v>
      </c>
      <c r="J169" s="2">
        <v>1.48</v>
      </c>
      <c r="K169" s="2">
        <v>0.14099999999999999</v>
      </c>
    </row>
    <row r="170" spans="1:11" x14ac:dyDescent="0.3">
      <c r="A170" s="95">
        <v>44475</v>
      </c>
      <c r="B170" s="96">
        <v>0.4458449074074074</v>
      </c>
      <c r="C170" s="2">
        <v>0.14000000000000001</v>
      </c>
      <c r="D170" s="2">
        <v>8.06</v>
      </c>
      <c r="E170" s="2">
        <v>8.43</v>
      </c>
      <c r="F170" s="2">
        <v>30.29</v>
      </c>
      <c r="G170" s="2">
        <v>2.02</v>
      </c>
      <c r="H170" s="2">
        <v>23.22</v>
      </c>
      <c r="I170" s="2">
        <v>51.2</v>
      </c>
      <c r="J170" s="2">
        <v>1.48</v>
      </c>
      <c r="K170" s="2">
        <v>0.14000000000000001</v>
      </c>
    </row>
    <row r="171" spans="1:11" x14ac:dyDescent="0.3">
      <c r="A171" s="95">
        <v>44475</v>
      </c>
      <c r="B171" s="96">
        <v>0.44653935185185184</v>
      </c>
      <c r="C171" s="2">
        <v>0.14000000000000001</v>
      </c>
      <c r="D171" s="2">
        <v>8.06</v>
      </c>
      <c r="E171" s="2">
        <v>8.43</v>
      </c>
      <c r="F171" s="2">
        <v>30.29</v>
      </c>
      <c r="G171" s="2">
        <v>2.0099999999999998</v>
      </c>
      <c r="H171" s="2">
        <v>23.23</v>
      </c>
      <c r="I171" s="2">
        <v>51.2</v>
      </c>
      <c r="J171" s="2">
        <v>1.48</v>
      </c>
      <c r="K171" s="2">
        <v>0.13900000000000001</v>
      </c>
    </row>
    <row r="172" spans="1:11" x14ac:dyDescent="0.3">
      <c r="A172" s="95">
        <v>44475</v>
      </c>
      <c r="B172" s="96">
        <v>0.44723379629629628</v>
      </c>
      <c r="C172" s="2">
        <v>0.14000000000000001</v>
      </c>
      <c r="D172" s="2">
        <v>8.06</v>
      </c>
      <c r="E172" s="2">
        <v>8.43</v>
      </c>
      <c r="F172" s="2">
        <v>30.31</v>
      </c>
      <c r="G172" s="2">
        <v>2.11</v>
      </c>
      <c r="H172" s="2">
        <v>23.22</v>
      </c>
      <c r="I172" s="2">
        <v>51.23</v>
      </c>
      <c r="J172" s="2">
        <v>1.48</v>
      </c>
      <c r="K172" s="2">
        <v>0.14000000000000001</v>
      </c>
    </row>
    <row r="173" spans="1:11" x14ac:dyDescent="0.3">
      <c r="A173" s="95">
        <v>44475</v>
      </c>
      <c r="B173" s="96">
        <v>0.44792824074074072</v>
      </c>
      <c r="C173" s="2">
        <v>0.14000000000000001</v>
      </c>
      <c r="D173" s="2">
        <v>8.06</v>
      </c>
      <c r="E173" s="2">
        <v>8.43</v>
      </c>
      <c r="F173" s="2">
        <v>30.3</v>
      </c>
      <c r="G173" s="2">
        <v>2.14</v>
      </c>
      <c r="H173" s="2">
        <v>23.22</v>
      </c>
      <c r="I173" s="2">
        <v>51.21</v>
      </c>
      <c r="J173" s="2">
        <v>1.48</v>
      </c>
      <c r="K173" s="2">
        <v>0.14000000000000001</v>
      </c>
    </row>
    <row r="174" spans="1:11" x14ac:dyDescent="0.3">
      <c r="A174" s="95">
        <v>44475</v>
      </c>
      <c r="B174" s="96">
        <v>0.44862268518518517</v>
      </c>
      <c r="C174" s="2">
        <v>0.14000000000000001</v>
      </c>
      <c r="D174" s="2">
        <v>8.06</v>
      </c>
      <c r="E174" s="2">
        <v>8.43</v>
      </c>
      <c r="F174" s="2">
        <v>30.3</v>
      </c>
      <c r="G174" s="2">
        <v>2.04</v>
      </c>
      <c r="H174" s="2">
        <v>23.22</v>
      </c>
      <c r="I174" s="2">
        <v>51.18</v>
      </c>
      <c r="J174" s="2">
        <v>1.48</v>
      </c>
      <c r="K174" s="2">
        <v>0.14099999999999999</v>
      </c>
    </row>
    <row r="175" spans="1:11" x14ac:dyDescent="0.3">
      <c r="A175" s="95">
        <v>44475</v>
      </c>
      <c r="B175" s="96">
        <v>0.44931712962962966</v>
      </c>
      <c r="C175" s="2">
        <v>0.14000000000000001</v>
      </c>
      <c r="D175" s="2">
        <v>8.06</v>
      </c>
      <c r="E175" s="2">
        <v>8.43</v>
      </c>
      <c r="F175" s="2">
        <v>30.29</v>
      </c>
      <c r="G175" s="2">
        <v>2.0499999999999998</v>
      </c>
      <c r="H175" s="2">
        <v>23.22</v>
      </c>
      <c r="I175" s="2">
        <v>51.2</v>
      </c>
      <c r="J175" s="2">
        <v>1.48</v>
      </c>
      <c r="K175" s="2">
        <v>0.13900000000000001</v>
      </c>
    </row>
    <row r="176" spans="1:11" x14ac:dyDescent="0.3">
      <c r="A176" s="95">
        <v>44475</v>
      </c>
      <c r="B176" s="96">
        <v>0.45001157407407405</v>
      </c>
      <c r="C176" s="2">
        <v>0.14000000000000001</v>
      </c>
      <c r="D176" s="2">
        <v>8.06</v>
      </c>
      <c r="E176" s="2">
        <v>8.43</v>
      </c>
      <c r="F176" s="2">
        <v>30.3</v>
      </c>
      <c r="G176" s="2">
        <v>2.06</v>
      </c>
      <c r="H176" s="2">
        <v>23.22</v>
      </c>
      <c r="I176" s="2">
        <v>51.25</v>
      </c>
      <c r="J176" s="2">
        <v>1.48</v>
      </c>
      <c r="K176" s="2">
        <v>0.14000000000000001</v>
      </c>
    </row>
    <row r="177" spans="1:11" x14ac:dyDescent="0.3">
      <c r="A177" s="95">
        <v>44475</v>
      </c>
      <c r="B177" s="96">
        <v>0.45070601851851855</v>
      </c>
      <c r="C177" s="2">
        <v>0.14000000000000001</v>
      </c>
      <c r="D177" s="2">
        <v>8.06</v>
      </c>
      <c r="E177" s="2">
        <v>8.43</v>
      </c>
      <c r="F177" s="2">
        <v>30.31</v>
      </c>
      <c r="G177" s="2">
        <v>2.04</v>
      </c>
      <c r="H177" s="2">
        <v>23.22</v>
      </c>
      <c r="I177" s="2">
        <v>51.24</v>
      </c>
      <c r="J177" s="2">
        <v>1.48</v>
      </c>
      <c r="K177" s="2">
        <v>0.14099999999999999</v>
      </c>
    </row>
    <row r="178" spans="1:11" x14ac:dyDescent="0.3">
      <c r="A178" s="95">
        <v>44475</v>
      </c>
      <c r="B178" s="96">
        <v>0.45140046296296293</v>
      </c>
      <c r="C178" s="2">
        <v>0.14000000000000001</v>
      </c>
      <c r="D178" s="2">
        <v>8.06</v>
      </c>
      <c r="E178" s="2">
        <v>8.43</v>
      </c>
      <c r="F178" s="2">
        <v>30.31</v>
      </c>
      <c r="G178" s="2">
        <v>2.06</v>
      </c>
      <c r="H178" s="2">
        <v>23.22</v>
      </c>
      <c r="I178" s="2">
        <v>51.21</v>
      </c>
      <c r="J178" s="2">
        <v>1.48</v>
      </c>
      <c r="K178" s="2">
        <v>0.13900000000000001</v>
      </c>
    </row>
    <row r="179" spans="1:11" x14ac:dyDescent="0.3">
      <c r="A179" s="95">
        <v>44475</v>
      </c>
      <c r="B179" s="96">
        <v>0.45209490740740743</v>
      </c>
      <c r="C179" s="2">
        <v>0.14000000000000001</v>
      </c>
      <c r="D179" s="2">
        <v>8.06</v>
      </c>
      <c r="E179" s="2">
        <v>8.43</v>
      </c>
      <c r="F179" s="2">
        <v>30.3</v>
      </c>
      <c r="G179" s="2">
        <v>2.0499999999999998</v>
      </c>
      <c r="H179" s="2">
        <v>23.23</v>
      </c>
      <c r="I179" s="2">
        <v>51.19</v>
      </c>
      <c r="J179" s="2">
        <v>1.48</v>
      </c>
      <c r="K179" s="2">
        <v>0.13900000000000001</v>
      </c>
    </row>
    <row r="180" spans="1:11" x14ac:dyDescent="0.3">
      <c r="A180" s="95">
        <v>44475</v>
      </c>
      <c r="B180" s="96">
        <v>0.45278935185185182</v>
      </c>
      <c r="C180" s="2">
        <v>0.14000000000000001</v>
      </c>
      <c r="D180" s="2">
        <v>8.06</v>
      </c>
      <c r="E180" s="2">
        <v>8.43</v>
      </c>
      <c r="F180" s="2">
        <v>30.3</v>
      </c>
      <c r="G180" s="2">
        <v>2.04</v>
      </c>
      <c r="H180" s="2">
        <v>23.22</v>
      </c>
      <c r="I180" s="2">
        <v>51.19</v>
      </c>
      <c r="J180" s="2">
        <v>1.48</v>
      </c>
      <c r="K180" s="2">
        <v>0.14000000000000001</v>
      </c>
    </row>
    <row r="181" spans="1:11" x14ac:dyDescent="0.3">
      <c r="A181" s="95">
        <v>44475</v>
      </c>
      <c r="B181" s="96">
        <v>0.45348379629629632</v>
      </c>
      <c r="C181" s="2">
        <v>0.14000000000000001</v>
      </c>
      <c r="D181" s="2">
        <v>8.06</v>
      </c>
      <c r="E181" s="2">
        <v>8.43</v>
      </c>
      <c r="F181" s="2">
        <v>30.3</v>
      </c>
      <c r="G181" s="2">
        <v>2.0499999999999998</v>
      </c>
      <c r="H181" s="2">
        <v>23.2</v>
      </c>
      <c r="I181" s="2">
        <v>51.18</v>
      </c>
      <c r="J181" s="2">
        <v>1.48</v>
      </c>
      <c r="K181" s="2">
        <v>0.14000000000000001</v>
      </c>
    </row>
    <row r="182" spans="1:11" x14ac:dyDescent="0.3">
      <c r="A182" s="95">
        <v>44475</v>
      </c>
      <c r="B182" s="96">
        <v>0.4541782407407407</v>
      </c>
      <c r="C182" s="2">
        <v>0.14000000000000001</v>
      </c>
      <c r="D182" s="2">
        <v>8.06</v>
      </c>
      <c r="E182" s="2">
        <v>8.43</v>
      </c>
      <c r="F182" s="2">
        <v>30.29</v>
      </c>
      <c r="G182" s="2">
        <v>2.06</v>
      </c>
      <c r="H182" s="2">
        <v>23.22</v>
      </c>
      <c r="I182" s="2">
        <v>51.18</v>
      </c>
      <c r="J182" s="2">
        <v>1.48</v>
      </c>
      <c r="K182" s="2">
        <v>0.13900000000000001</v>
      </c>
    </row>
    <row r="183" spans="1:11" x14ac:dyDescent="0.3">
      <c r="A183" s="95">
        <v>44475</v>
      </c>
      <c r="B183" s="96">
        <v>0.4548726851851852</v>
      </c>
      <c r="C183" s="2">
        <v>0.14000000000000001</v>
      </c>
      <c r="D183" s="2">
        <v>8.06</v>
      </c>
      <c r="E183" s="2">
        <v>8.43</v>
      </c>
      <c r="F183" s="2">
        <v>30.3</v>
      </c>
      <c r="G183" s="2">
        <v>2.06</v>
      </c>
      <c r="H183" s="2">
        <v>23.2</v>
      </c>
      <c r="I183" s="2">
        <v>51.23</v>
      </c>
      <c r="J183" s="2">
        <v>1.48</v>
      </c>
      <c r="K183" s="2">
        <v>0.14000000000000001</v>
      </c>
    </row>
    <row r="184" spans="1:11" x14ac:dyDescent="0.3">
      <c r="A184" s="95">
        <v>44475</v>
      </c>
      <c r="B184" s="96">
        <v>0.45556712962962959</v>
      </c>
      <c r="C184" s="2">
        <v>0.14000000000000001</v>
      </c>
      <c r="D184" s="2">
        <v>8.06</v>
      </c>
      <c r="E184" s="2">
        <v>8.43</v>
      </c>
      <c r="F184" s="2">
        <v>30.3</v>
      </c>
      <c r="G184" s="2">
        <v>2.0499999999999998</v>
      </c>
      <c r="H184" s="2">
        <v>23.19</v>
      </c>
      <c r="I184" s="2">
        <v>51.28</v>
      </c>
      <c r="J184" s="2">
        <v>1.48</v>
      </c>
      <c r="K184" s="2">
        <v>0.13900000000000001</v>
      </c>
    </row>
    <row r="185" spans="1:11" x14ac:dyDescent="0.3">
      <c r="A185" s="95">
        <v>44475</v>
      </c>
      <c r="B185" s="96">
        <v>0.45626157407407408</v>
      </c>
      <c r="C185" s="2">
        <v>0.14000000000000001</v>
      </c>
      <c r="D185" s="2">
        <v>8.06</v>
      </c>
      <c r="E185" s="2">
        <v>8.43</v>
      </c>
      <c r="F185" s="2">
        <v>30.3</v>
      </c>
      <c r="G185" s="2">
        <v>2.0499999999999998</v>
      </c>
      <c r="H185" s="2">
        <v>23.21</v>
      </c>
      <c r="I185" s="2">
        <v>51.28</v>
      </c>
      <c r="J185" s="2">
        <v>1.48</v>
      </c>
      <c r="K185" s="2">
        <v>0.14000000000000001</v>
      </c>
    </row>
    <row r="186" spans="1:11" x14ac:dyDescent="0.3">
      <c r="A186" s="95">
        <v>44475</v>
      </c>
      <c r="B186" s="96">
        <v>0.45695601851851847</v>
      </c>
      <c r="C186" s="2">
        <v>0.14000000000000001</v>
      </c>
      <c r="D186" s="2">
        <v>8.06</v>
      </c>
      <c r="E186" s="2">
        <v>8.43</v>
      </c>
      <c r="F186" s="2">
        <v>30.3</v>
      </c>
      <c r="G186" s="2">
        <v>2.06</v>
      </c>
      <c r="H186" s="2">
        <v>23.2</v>
      </c>
      <c r="I186" s="2">
        <v>51.24</v>
      </c>
      <c r="J186" s="2">
        <v>1.48</v>
      </c>
      <c r="K186" s="2">
        <v>0.14000000000000001</v>
      </c>
    </row>
    <row r="187" spans="1:11" x14ac:dyDescent="0.3">
      <c r="A187" s="95">
        <v>44475</v>
      </c>
      <c r="B187" s="96">
        <v>0.45765046296296297</v>
      </c>
      <c r="C187" s="2">
        <v>0.14000000000000001</v>
      </c>
      <c r="D187" s="2">
        <v>8.06</v>
      </c>
      <c r="E187" s="2">
        <v>8.43</v>
      </c>
      <c r="F187" s="2">
        <v>30.3</v>
      </c>
      <c r="G187" s="2">
        <v>2.02</v>
      </c>
      <c r="H187" s="2">
        <v>23.21</v>
      </c>
      <c r="I187" s="2">
        <v>51.24</v>
      </c>
      <c r="J187" s="2">
        <v>1.48</v>
      </c>
      <c r="K187" s="2">
        <v>0.14000000000000001</v>
      </c>
    </row>
    <row r="188" spans="1:11" x14ac:dyDescent="0.3">
      <c r="A188" s="95">
        <v>44475</v>
      </c>
      <c r="B188" s="96">
        <v>0.45834490740740735</v>
      </c>
      <c r="C188" s="2">
        <v>0.14000000000000001</v>
      </c>
      <c r="D188" s="2">
        <v>8.06</v>
      </c>
      <c r="E188" s="2">
        <v>8.43</v>
      </c>
      <c r="F188" s="2">
        <v>30.28</v>
      </c>
      <c r="G188" s="2">
        <v>2</v>
      </c>
      <c r="H188" s="2">
        <v>23.2</v>
      </c>
      <c r="I188" s="2">
        <v>51.31</v>
      </c>
      <c r="J188" s="2">
        <v>1.48</v>
      </c>
      <c r="K188" s="2">
        <v>0.14000000000000001</v>
      </c>
    </row>
    <row r="189" spans="1:11" x14ac:dyDescent="0.3">
      <c r="A189" s="95">
        <v>44475</v>
      </c>
      <c r="B189" s="96">
        <v>0.45903935185185185</v>
      </c>
      <c r="C189" s="2">
        <v>0.14000000000000001</v>
      </c>
      <c r="D189" s="2">
        <v>8.06</v>
      </c>
      <c r="E189" s="2">
        <v>8.43</v>
      </c>
      <c r="F189" s="2">
        <v>30.32</v>
      </c>
      <c r="G189" s="2">
        <v>2.04</v>
      </c>
      <c r="H189" s="2">
        <v>23.19</v>
      </c>
      <c r="I189" s="2">
        <v>51.3</v>
      </c>
      <c r="J189" s="2">
        <v>1.48</v>
      </c>
      <c r="K189" s="2">
        <v>0.13800000000000001</v>
      </c>
    </row>
    <row r="190" spans="1:11" x14ac:dyDescent="0.3">
      <c r="A190" s="95">
        <v>44475</v>
      </c>
      <c r="B190" s="96">
        <v>0.45973379629629635</v>
      </c>
      <c r="C190" s="2">
        <v>0.14000000000000001</v>
      </c>
      <c r="D190" s="2">
        <v>8.06</v>
      </c>
      <c r="E190" s="2">
        <v>8.43</v>
      </c>
      <c r="F190" s="2">
        <v>30.3</v>
      </c>
      <c r="G190" s="2">
        <v>2.1800000000000002</v>
      </c>
      <c r="H190" s="2">
        <v>23.21</v>
      </c>
      <c r="I190" s="2">
        <v>51.24</v>
      </c>
      <c r="J190" s="2">
        <v>1.48</v>
      </c>
      <c r="K190" s="2">
        <v>0.13900000000000001</v>
      </c>
    </row>
    <row r="191" spans="1:11" x14ac:dyDescent="0.3">
      <c r="A191" s="95">
        <v>44475</v>
      </c>
      <c r="B191" s="96">
        <v>0.46042824074074074</v>
      </c>
      <c r="C191" s="2">
        <v>0.14000000000000001</v>
      </c>
      <c r="D191" s="2">
        <v>8.06</v>
      </c>
      <c r="E191" s="2">
        <v>8.43</v>
      </c>
      <c r="F191" s="2">
        <v>30.3</v>
      </c>
      <c r="G191" s="2">
        <v>2.0699999999999998</v>
      </c>
      <c r="H191" s="2">
        <v>23.19</v>
      </c>
      <c r="I191" s="2">
        <v>51.28</v>
      </c>
      <c r="J191" s="2">
        <v>1.48</v>
      </c>
      <c r="K191" s="2">
        <v>0.14000000000000001</v>
      </c>
    </row>
    <row r="192" spans="1:11" x14ac:dyDescent="0.3">
      <c r="A192" s="95">
        <v>44475</v>
      </c>
      <c r="B192" s="96">
        <v>0.46112268518518523</v>
      </c>
      <c r="C192" s="2">
        <v>0.14000000000000001</v>
      </c>
      <c r="D192" s="2">
        <v>8.06</v>
      </c>
      <c r="E192" s="2">
        <v>8.43</v>
      </c>
      <c r="F192" s="2">
        <v>30.29</v>
      </c>
      <c r="G192" s="2">
        <v>2.04</v>
      </c>
      <c r="H192" s="2">
        <v>23.19</v>
      </c>
      <c r="I192" s="2">
        <v>51.3</v>
      </c>
      <c r="J192" s="2">
        <v>1.48</v>
      </c>
      <c r="K192" s="2">
        <v>0.14000000000000001</v>
      </c>
    </row>
    <row r="193" spans="1:11" x14ac:dyDescent="0.3">
      <c r="A193" s="95">
        <v>44475</v>
      </c>
      <c r="B193" s="96">
        <v>0.46181712962962962</v>
      </c>
      <c r="C193" s="2">
        <v>0.14000000000000001</v>
      </c>
      <c r="D193" s="2">
        <v>8.06</v>
      </c>
      <c r="E193" s="2">
        <v>8.43</v>
      </c>
      <c r="F193" s="2">
        <v>30.28</v>
      </c>
      <c r="G193" s="2">
        <v>2.04</v>
      </c>
      <c r="H193" s="2">
        <v>23.18</v>
      </c>
      <c r="I193" s="2">
        <v>51.34</v>
      </c>
      <c r="J193" s="2">
        <v>1.48</v>
      </c>
      <c r="K193" s="2">
        <v>0.14000000000000001</v>
      </c>
    </row>
    <row r="194" spans="1:11" x14ac:dyDescent="0.3">
      <c r="A194" s="95">
        <v>44475</v>
      </c>
      <c r="B194" s="96">
        <v>0.46251157407407412</v>
      </c>
      <c r="C194" s="2">
        <v>0.14000000000000001</v>
      </c>
      <c r="D194" s="2">
        <v>8.06</v>
      </c>
      <c r="E194" s="2">
        <v>8.43</v>
      </c>
      <c r="F194" s="2">
        <v>30.3</v>
      </c>
      <c r="G194" s="2">
        <v>2.06</v>
      </c>
      <c r="H194" s="2">
        <v>23.17</v>
      </c>
      <c r="I194" s="2">
        <v>51.31</v>
      </c>
      <c r="J194" s="2">
        <v>1.48</v>
      </c>
      <c r="K194" s="2">
        <v>0.14099999999999999</v>
      </c>
    </row>
    <row r="195" spans="1:11" x14ac:dyDescent="0.3">
      <c r="A195" s="95">
        <v>44475</v>
      </c>
      <c r="B195" s="96">
        <v>0.4632060185185185</v>
      </c>
      <c r="C195" s="2">
        <v>0.14000000000000001</v>
      </c>
      <c r="D195" s="2">
        <v>8.06</v>
      </c>
      <c r="E195" s="2">
        <v>8.43</v>
      </c>
      <c r="F195" s="2">
        <v>30.32</v>
      </c>
      <c r="G195" s="2">
        <v>2.0299999999999998</v>
      </c>
      <c r="H195" s="2">
        <v>23.14</v>
      </c>
      <c r="I195" s="2">
        <v>51.25</v>
      </c>
      <c r="J195" s="2">
        <v>1.48</v>
      </c>
      <c r="K195" s="2">
        <v>0.14099999999999999</v>
      </c>
    </row>
    <row r="196" spans="1:11" x14ac:dyDescent="0.3">
      <c r="A196" s="95">
        <v>44475</v>
      </c>
      <c r="B196" s="96">
        <v>0.463900462962963</v>
      </c>
      <c r="C196" s="2">
        <v>0.14000000000000001</v>
      </c>
      <c r="D196" s="2">
        <v>8.06</v>
      </c>
      <c r="E196" s="2">
        <v>8.43</v>
      </c>
      <c r="F196" s="2">
        <v>30.3</v>
      </c>
      <c r="G196" s="2">
        <v>2.0099999999999998</v>
      </c>
      <c r="H196" s="2">
        <v>23.17</v>
      </c>
      <c r="I196" s="2">
        <v>51.22</v>
      </c>
      <c r="J196" s="2">
        <v>1.48</v>
      </c>
      <c r="K196" s="2">
        <v>0.14000000000000001</v>
      </c>
    </row>
    <row r="197" spans="1:11" x14ac:dyDescent="0.3">
      <c r="A197" s="95">
        <v>44475</v>
      </c>
      <c r="B197" s="96">
        <v>0.46459490740740739</v>
      </c>
      <c r="C197" s="2">
        <v>0.14000000000000001</v>
      </c>
      <c r="D197" s="2">
        <v>8.06</v>
      </c>
      <c r="E197" s="2">
        <v>8.43</v>
      </c>
      <c r="F197" s="2">
        <v>30.3</v>
      </c>
      <c r="G197" s="2">
        <v>1.96</v>
      </c>
      <c r="H197" s="2">
        <v>23.13</v>
      </c>
      <c r="I197" s="2">
        <v>51.2</v>
      </c>
      <c r="J197" s="2">
        <v>1.48</v>
      </c>
      <c r="K197" s="2">
        <v>0.14099999999999999</v>
      </c>
    </row>
    <row r="198" spans="1:11" x14ac:dyDescent="0.3">
      <c r="A198" s="95">
        <v>44475</v>
      </c>
      <c r="B198" s="96">
        <v>0.46528935185185188</v>
      </c>
      <c r="C198" s="2">
        <v>0.14000000000000001</v>
      </c>
      <c r="D198" s="2">
        <v>8.06</v>
      </c>
      <c r="E198" s="2">
        <v>8.43</v>
      </c>
      <c r="F198" s="2">
        <v>30.3</v>
      </c>
      <c r="G198" s="2">
        <v>2</v>
      </c>
      <c r="H198" s="2">
        <v>23.13</v>
      </c>
      <c r="I198" s="2">
        <v>51.19</v>
      </c>
      <c r="J198" s="2">
        <v>1.48</v>
      </c>
      <c r="K198" s="2">
        <v>0.14099999999999999</v>
      </c>
    </row>
    <row r="199" spans="1:11" x14ac:dyDescent="0.3">
      <c r="A199" s="95">
        <v>44475</v>
      </c>
      <c r="B199" s="96">
        <v>0.46598379629629627</v>
      </c>
      <c r="C199" s="2">
        <v>0.14000000000000001</v>
      </c>
      <c r="D199" s="2">
        <v>8.06</v>
      </c>
      <c r="E199" s="2">
        <v>8.43</v>
      </c>
      <c r="F199" s="2">
        <v>30.29</v>
      </c>
      <c r="G199" s="2">
        <v>2.0299999999999998</v>
      </c>
      <c r="H199" s="2">
        <v>23.11</v>
      </c>
      <c r="I199" s="2">
        <v>51.19</v>
      </c>
      <c r="J199" s="2">
        <v>1.48</v>
      </c>
      <c r="K199" s="2">
        <v>0.13900000000000001</v>
      </c>
    </row>
    <row r="200" spans="1:11" x14ac:dyDescent="0.3">
      <c r="A200" s="95">
        <v>44475</v>
      </c>
      <c r="B200" s="96">
        <v>0.46667824074074077</v>
      </c>
      <c r="C200" s="2">
        <v>0.14000000000000001</v>
      </c>
      <c r="D200" s="2">
        <v>8.06</v>
      </c>
      <c r="E200" s="2">
        <v>8.43</v>
      </c>
      <c r="F200" s="2">
        <v>30.3</v>
      </c>
      <c r="G200" s="2">
        <v>2</v>
      </c>
      <c r="H200" s="2">
        <v>23.07</v>
      </c>
      <c r="I200" s="2">
        <v>51.25</v>
      </c>
      <c r="J200" s="2">
        <v>1.48</v>
      </c>
      <c r="K200" s="2">
        <v>0.14099999999999999</v>
      </c>
    </row>
    <row r="201" spans="1:11" x14ac:dyDescent="0.3">
      <c r="A201" s="95">
        <v>44475</v>
      </c>
      <c r="B201" s="96">
        <v>0.46737268518518515</v>
      </c>
      <c r="C201" s="2">
        <v>0.14000000000000001</v>
      </c>
      <c r="D201" s="2">
        <v>8.06</v>
      </c>
      <c r="E201" s="2">
        <v>8.43</v>
      </c>
      <c r="F201" s="2">
        <v>30.3</v>
      </c>
      <c r="G201" s="2">
        <v>1.98</v>
      </c>
      <c r="H201" s="2">
        <v>23.15</v>
      </c>
      <c r="I201" s="2">
        <v>51.24</v>
      </c>
      <c r="J201" s="2">
        <v>1.48</v>
      </c>
      <c r="K201" s="2">
        <v>0.13800000000000001</v>
      </c>
    </row>
    <row r="202" spans="1:11" x14ac:dyDescent="0.3">
      <c r="A202" s="95">
        <v>44475</v>
      </c>
      <c r="B202" s="96">
        <v>0.46806712962962965</v>
      </c>
      <c r="C202" s="2">
        <v>0.14000000000000001</v>
      </c>
      <c r="D202" s="2">
        <v>8.06</v>
      </c>
      <c r="E202" s="2">
        <v>8.43</v>
      </c>
      <c r="F202" s="2">
        <v>30.3</v>
      </c>
      <c r="G202" s="2">
        <v>2</v>
      </c>
      <c r="H202" s="2">
        <v>23.19</v>
      </c>
      <c r="I202" s="2">
        <v>51.23</v>
      </c>
      <c r="J202" s="2">
        <v>1.48</v>
      </c>
      <c r="K202" s="2">
        <v>0.14099999999999999</v>
      </c>
    </row>
    <row r="203" spans="1:11" x14ac:dyDescent="0.3">
      <c r="A203" s="95">
        <v>44475</v>
      </c>
      <c r="B203" s="96">
        <v>0.46876157407407404</v>
      </c>
      <c r="C203" s="2">
        <v>0.14000000000000001</v>
      </c>
      <c r="D203" s="2">
        <v>8.06</v>
      </c>
      <c r="E203" s="2">
        <v>8.43</v>
      </c>
      <c r="F203" s="2">
        <v>30.3</v>
      </c>
      <c r="G203" s="2">
        <v>2.0099999999999998</v>
      </c>
      <c r="H203" s="2">
        <v>23.18</v>
      </c>
      <c r="I203" s="2">
        <v>51.25</v>
      </c>
      <c r="J203" s="2">
        <v>1.48</v>
      </c>
      <c r="K203" s="2">
        <v>0.13900000000000001</v>
      </c>
    </row>
    <row r="204" spans="1:11" x14ac:dyDescent="0.3">
      <c r="A204" s="95">
        <v>44475</v>
      </c>
      <c r="B204" s="96">
        <v>0.46945601851851854</v>
      </c>
      <c r="C204" s="2">
        <v>0.14000000000000001</v>
      </c>
      <c r="D204" s="2">
        <v>8.06</v>
      </c>
      <c r="E204" s="2">
        <v>8.43</v>
      </c>
      <c r="F204" s="2">
        <v>30.29</v>
      </c>
      <c r="G204" s="2">
        <v>2</v>
      </c>
      <c r="H204" s="2">
        <v>23.15</v>
      </c>
      <c r="I204" s="2">
        <v>51.25</v>
      </c>
      <c r="J204" s="2">
        <v>1.48</v>
      </c>
      <c r="K204" s="2">
        <v>0.14000000000000001</v>
      </c>
    </row>
    <row r="205" spans="1:11" x14ac:dyDescent="0.3">
      <c r="A205" s="95">
        <v>44475</v>
      </c>
      <c r="B205" s="96">
        <v>0.47015046296296298</v>
      </c>
      <c r="C205" s="2">
        <v>0.14000000000000001</v>
      </c>
      <c r="D205" s="2">
        <v>8.06</v>
      </c>
      <c r="E205" s="2">
        <v>8.43</v>
      </c>
      <c r="F205" s="2">
        <v>30.28</v>
      </c>
      <c r="G205" s="2">
        <v>2.0299999999999998</v>
      </c>
      <c r="H205" s="2">
        <v>23.11</v>
      </c>
      <c r="I205" s="2">
        <v>51.25</v>
      </c>
      <c r="J205" s="2">
        <v>1.48</v>
      </c>
      <c r="K205" s="2">
        <v>0.13900000000000001</v>
      </c>
    </row>
    <row r="206" spans="1:11" x14ac:dyDescent="0.3">
      <c r="A206" s="95">
        <v>44475</v>
      </c>
      <c r="B206" s="96">
        <v>0.47084490740740742</v>
      </c>
      <c r="C206" s="2">
        <v>0.14000000000000001</v>
      </c>
      <c r="D206" s="2">
        <v>8.06</v>
      </c>
      <c r="E206" s="2">
        <v>8.43</v>
      </c>
      <c r="F206" s="2">
        <v>30.31</v>
      </c>
      <c r="G206" s="2">
        <v>2.02</v>
      </c>
      <c r="H206" s="2">
        <v>23.09</v>
      </c>
      <c r="I206" s="2">
        <v>51.24</v>
      </c>
      <c r="J206" s="2">
        <v>1.48</v>
      </c>
      <c r="K206" s="2">
        <v>0.13900000000000001</v>
      </c>
    </row>
    <row r="207" spans="1:11" x14ac:dyDescent="0.3">
      <c r="A207" s="95">
        <v>44475</v>
      </c>
      <c r="B207" s="96">
        <v>0.47153935185185186</v>
      </c>
      <c r="C207" s="2">
        <v>0.14000000000000001</v>
      </c>
      <c r="D207" s="2">
        <v>8.06</v>
      </c>
      <c r="E207" s="2">
        <v>8.43</v>
      </c>
      <c r="F207" s="2">
        <v>30.3</v>
      </c>
      <c r="G207" s="2">
        <v>2.15</v>
      </c>
      <c r="H207" s="2">
        <v>23.11</v>
      </c>
      <c r="I207" s="2">
        <v>51.3</v>
      </c>
      <c r="J207" s="2">
        <v>1.48</v>
      </c>
      <c r="K207" s="2">
        <v>0.14000000000000001</v>
      </c>
    </row>
    <row r="208" spans="1:11" x14ac:dyDescent="0.3">
      <c r="A208" s="95">
        <v>44475</v>
      </c>
      <c r="B208" s="96">
        <v>0.4722337962962963</v>
      </c>
      <c r="C208" s="2">
        <v>0.14000000000000001</v>
      </c>
      <c r="D208" s="2">
        <v>8.06</v>
      </c>
      <c r="E208" s="2">
        <v>8.43</v>
      </c>
      <c r="F208" s="2">
        <v>30.3</v>
      </c>
      <c r="G208" s="2">
        <v>2.0699999999999998</v>
      </c>
      <c r="H208" s="2">
        <v>23.09</v>
      </c>
      <c r="I208" s="2">
        <v>51.36</v>
      </c>
      <c r="J208" s="2">
        <v>1.48</v>
      </c>
      <c r="K208" s="2">
        <v>0.14000000000000001</v>
      </c>
    </row>
    <row r="209" spans="1:11" x14ac:dyDescent="0.3">
      <c r="A209" s="95">
        <v>44475</v>
      </c>
      <c r="B209" s="96">
        <v>0.47292824074074075</v>
      </c>
      <c r="C209" s="2">
        <v>0.14000000000000001</v>
      </c>
      <c r="D209" s="2">
        <v>8.06</v>
      </c>
      <c r="E209" s="2">
        <v>8.43</v>
      </c>
      <c r="F209" s="2">
        <v>30.3</v>
      </c>
      <c r="G209" s="2">
        <v>2.0499999999999998</v>
      </c>
      <c r="H209" s="2">
        <v>23.08</v>
      </c>
      <c r="I209" s="2">
        <v>51.38</v>
      </c>
      <c r="J209" s="2">
        <v>1.48</v>
      </c>
      <c r="K209" s="2">
        <v>0.14000000000000001</v>
      </c>
    </row>
    <row r="210" spans="1:11" x14ac:dyDescent="0.3">
      <c r="A210" s="95">
        <v>44475</v>
      </c>
      <c r="B210" s="96">
        <v>0.47362268518518519</v>
      </c>
      <c r="C210" s="2">
        <v>0.14000000000000001</v>
      </c>
      <c r="D210" s="2">
        <v>8.06</v>
      </c>
      <c r="E210" s="2">
        <v>8.43</v>
      </c>
      <c r="F210" s="2">
        <v>30.3</v>
      </c>
      <c r="G210" s="2">
        <v>2.0499999999999998</v>
      </c>
      <c r="H210" s="2">
        <v>23.07</v>
      </c>
      <c r="I210" s="2">
        <v>51.37</v>
      </c>
      <c r="J210" s="2">
        <v>1.48</v>
      </c>
      <c r="K210" s="2">
        <v>0.14000000000000001</v>
      </c>
    </row>
    <row r="211" spans="1:11" x14ac:dyDescent="0.3">
      <c r="A211" s="95">
        <v>44475</v>
      </c>
      <c r="B211" s="96">
        <v>0.47431712962962963</v>
      </c>
      <c r="C211" s="2">
        <v>0.14000000000000001</v>
      </c>
      <c r="D211" s="2">
        <v>8.06</v>
      </c>
      <c r="E211" s="2">
        <v>8.43</v>
      </c>
      <c r="F211" s="2">
        <v>30.29</v>
      </c>
      <c r="G211" s="2">
        <v>2.0499999999999998</v>
      </c>
      <c r="H211" s="2">
        <v>23.12</v>
      </c>
      <c r="I211" s="2">
        <v>51.31</v>
      </c>
      <c r="J211" s="2">
        <v>1.48</v>
      </c>
      <c r="K211" s="2">
        <v>0.14000000000000001</v>
      </c>
    </row>
    <row r="212" spans="1:11" x14ac:dyDescent="0.3">
      <c r="A212" s="95">
        <v>44475</v>
      </c>
      <c r="B212" s="96">
        <v>0.47501157407407407</v>
      </c>
      <c r="C212" s="2">
        <v>0.14000000000000001</v>
      </c>
      <c r="D212" s="2">
        <v>8.06</v>
      </c>
      <c r="E212" s="2">
        <v>8.43</v>
      </c>
      <c r="F212" s="2">
        <v>30.34</v>
      </c>
      <c r="G212" s="2">
        <v>2.0299999999999998</v>
      </c>
      <c r="H212" s="2">
        <v>23.07</v>
      </c>
      <c r="I212" s="2">
        <v>51.23</v>
      </c>
      <c r="J212" s="2">
        <v>1.48</v>
      </c>
      <c r="K212" s="2">
        <v>0.14000000000000001</v>
      </c>
    </row>
    <row r="213" spans="1:11" x14ac:dyDescent="0.3">
      <c r="A213" s="95">
        <v>44475</v>
      </c>
      <c r="B213" s="96">
        <v>0.47570601851851851</v>
      </c>
      <c r="C213" s="2">
        <v>0.14000000000000001</v>
      </c>
      <c r="D213" s="2">
        <v>8.06</v>
      </c>
      <c r="E213" s="2">
        <v>8.43</v>
      </c>
      <c r="F213" s="2">
        <v>30.3</v>
      </c>
      <c r="G213" s="2">
        <v>2.0499999999999998</v>
      </c>
      <c r="H213" s="2">
        <v>23.05</v>
      </c>
      <c r="I213" s="2">
        <v>51.2</v>
      </c>
      <c r="J213" s="2">
        <v>1.48</v>
      </c>
      <c r="K213" s="2">
        <v>0.14000000000000001</v>
      </c>
    </row>
    <row r="214" spans="1:11" x14ac:dyDescent="0.3">
      <c r="A214" s="95">
        <v>44475</v>
      </c>
      <c r="B214" s="96">
        <v>0.47640046296296296</v>
      </c>
      <c r="C214" s="2">
        <v>0.14000000000000001</v>
      </c>
      <c r="D214" s="2">
        <v>8.06</v>
      </c>
      <c r="E214" s="2">
        <v>8.43</v>
      </c>
      <c r="F214" s="2">
        <v>30.3</v>
      </c>
      <c r="G214" s="2">
        <v>2.04</v>
      </c>
      <c r="H214" s="2">
        <v>23.1</v>
      </c>
      <c r="I214" s="2">
        <v>51.2</v>
      </c>
      <c r="J214" s="2">
        <v>1.48</v>
      </c>
      <c r="K214" s="2">
        <v>0.14099999999999999</v>
      </c>
    </row>
    <row r="215" spans="1:11" x14ac:dyDescent="0.3">
      <c r="A215" s="95">
        <v>44475</v>
      </c>
      <c r="B215" s="96">
        <v>0.4770949074074074</v>
      </c>
      <c r="C215" s="2">
        <v>0.14000000000000001</v>
      </c>
      <c r="D215" s="2">
        <v>8.06</v>
      </c>
      <c r="E215" s="2">
        <v>8.43</v>
      </c>
      <c r="F215" s="2">
        <v>30.29</v>
      </c>
      <c r="G215" s="2">
        <v>2.06</v>
      </c>
      <c r="H215" s="2">
        <v>23.07</v>
      </c>
      <c r="I215" s="2">
        <v>51.25</v>
      </c>
      <c r="J215" s="2">
        <v>1.48</v>
      </c>
      <c r="K215" s="2">
        <v>0.14000000000000001</v>
      </c>
    </row>
    <row r="216" spans="1:11" x14ac:dyDescent="0.3">
      <c r="A216" s="95">
        <v>44475</v>
      </c>
      <c r="B216" s="96">
        <v>0.47778935185185184</v>
      </c>
      <c r="C216" s="2">
        <v>0.14000000000000001</v>
      </c>
      <c r="D216" s="2">
        <v>8.06</v>
      </c>
      <c r="E216" s="2">
        <v>8.43</v>
      </c>
      <c r="F216" s="2">
        <v>30.27</v>
      </c>
      <c r="G216" s="2">
        <v>2.0699999999999998</v>
      </c>
      <c r="H216" s="2">
        <v>23.05</v>
      </c>
      <c r="I216" s="2">
        <v>51.37</v>
      </c>
      <c r="J216" s="2">
        <v>1.48</v>
      </c>
      <c r="K216" s="2">
        <v>0.14000000000000001</v>
      </c>
    </row>
    <row r="217" spans="1:11" x14ac:dyDescent="0.3">
      <c r="A217" s="95">
        <v>44475</v>
      </c>
      <c r="B217" s="96">
        <v>0.47848379629629628</v>
      </c>
      <c r="C217" s="2">
        <v>0.14000000000000001</v>
      </c>
      <c r="D217" s="2">
        <v>8.06</v>
      </c>
      <c r="E217" s="2">
        <v>8.43</v>
      </c>
      <c r="F217" s="2">
        <v>30.33</v>
      </c>
      <c r="G217" s="2">
        <v>2.04</v>
      </c>
      <c r="H217" s="2">
        <v>23.05</v>
      </c>
      <c r="I217" s="2">
        <v>51.44</v>
      </c>
      <c r="J217" s="2">
        <v>1.48</v>
      </c>
      <c r="K217" s="2">
        <v>0.14000000000000001</v>
      </c>
    </row>
    <row r="218" spans="1:11" x14ac:dyDescent="0.3">
      <c r="A218" s="95">
        <v>44475</v>
      </c>
      <c r="B218" s="96">
        <v>0.47917824074074072</v>
      </c>
      <c r="C218" s="2">
        <v>0.14000000000000001</v>
      </c>
      <c r="D218" s="2">
        <v>8.06</v>
      </c>
      <c r="E218" s="2">
        <v>8.43</v>
      </c>
      <c r="F218" s="2">
        <v>30.33</v>
      </c>
      <c r="G218" s="2">
        <v>2.0499999999999998</v>
      </c>
      <c r="H218" s="2">
        <v>23.07</v>
      </c>
      <c r="I218" s="2">
        <v>51.38</v>
      </c>
      <c r="J218" s="2">
        <v>1.48</v>
      </c>
      <c r="K218" s="2">
        <v>0.14000000000000001</v>
      </c>
    </row>
    <row r="219" spans="1:11" x14ac:dyDescent="0.3">
      <c r="A219" s="95">
        <v>44475</v>
      </c>
      <c r="B219" s="96">
        <v>0.47987268518518517</v>
      </c>
      <c r="C219" s="2">
        <v>0.14000000000000001</v>
      </c>
      <c r="D219" s="2">
        <v>8.06</v>
      </c>
      <c r="E219" s="2">
        <v>8.43</v>
      </c>
      <c r="F219" s="2">
        <v>30.3</v>
      </c>
      <c r="G219" s="2">
        <v>2.0699999999999998</v>
      </c>
      <c r="H219" s="2">
        <v>23.06</v>
      </c>
      <c r="I219" s="2">
        <v>51.36</v>
      </c>
      <c r="J219" s="2">
        <v>1.48</v>
      </c>
      <c r="K219" s="2">
        <v>0.13900000000000001</v>
      </c>
    </row>
    <row r="220" spans="1:11" x14ac:dyDescent="0.3">
      <c r="A220" s="95">
        <v>44475</v>
      </c>
      <c r="B220" s="96">
        <v>0.48056712962962966</v>
      </c>
      <c r="C220" s="2">
        <v>0.14000000000000001</v>
      </c>
      <c r="D220" s="2">
        <v>8.06</v>
      </c>
      <c r="E220" s="2">
        <v>8.43</v>
      </c>
      <c r="F220" s="2">
        <v>30.3</v>
      </c>
      <c r="G220" s="2">
        <v>2.04</v>
      </c>
      <c r="H220" s="2">
        <v>23.05</v>
      </c>
      <c r="I220" s="2">
        <v>51.36</v>
      </c>
      <c r="J220" s="2">
        <v>1.48</v>
      </c>
      <c r="K220" s="2">
        <v>0.14099999999999999</v>
      </c>
    </row>
    <row r="221" spans="1:11" x14ac:dyDescent="0.3">
      <c r="A221" s="95">
        <v>44475</v>
      </c>
      <c r="B221" s="96">
        <v>0.48126157407407405</v>
      </c>
      <c r="C221" s="2">
        <v>0.14000000000000001</v>
      </c>
      <c r="D221" s="2">
        <v>8.06</v>
      </c>
      <c r="E221" s="2">
        <v>8.43</v>
      </c>
      <c r="F221" s="2">
        <v>30.29</v>
      </c>
      <c r="G221" s="2">
        <v>2.0499999999999998</v>
      </c>
      <c r="H221" s="2">
        <v>23.05</v>
      </c>
      <c r="I221" s="2">
        <v>51.39</v>
      </c>
      <c r="J221" s="2">
        <v>1.48</v>
      </c>
      <c r="K221" s="2">
        <v>0.14000000000000001</v>
      </c>
    </row>
    <row r="222" spans="1:11" x14ac:dyDescent="0.3">
      <c r="A222" s="95">
        <v>44475</v>
      </c>
      <c r="B222" s="96">
        <v>0.48195601851851855</v>
      </c>
      <c r="C222" s="2">
        <v>0.14000000000000001</v>
      </c>
      <c r="D222" s="2">
        <v>8.06</v>
      </c>
      <c r="E222" s="2">
        <v>8.43</v>
      </c>
      <c r="F222" s="2">
        <v>30.29</v>
      </c>
      <c r="G222" s="2">
        <v>2.0299999999999998</v>
      </c>
      <c r="H222" s="2">
        <v>23.05</v>
      </c>
      <c r="I222" s="2">
        <v>51.33</v>
      </c>
      <c r="J222" s="2">
        <v>1.48</v>
      </c>
      <c r="K222" s="2">
        <v>0.14000000000000001</v>
      </c>
    </row>
    <row r="223" spans="1:11" x14ac:dyDescent="0.3">
      <c r="A223" s="95">
        <v>44475</v>
      </c>
      <c r="B223" s="96">
        <v>0.48265046296296293</v>
      </c>
      <c r="C223" s="2">
        <v>0.14000000000000001</v>
      </c>
      <c r="D223" s="2">
        <v>8.06</v>
      </c>
      <c r="E223" s="2">
        <v>8.43</v>
      </c>
      <c r="F223" s="2">
        <v>30.3</v>
      </c>
      <c r="G223" s="2">
        <v>2</v>
      </c>
      <c r="H223" s="2">
        <v>23.05</v>
      </c>
      <c r="I223" s="2">
        <v>51.25</v>
      </c>
      <c r="J223" s="2">
        <v>1.48</v>
      </c>
      <c r="K223" s="2">
        <v>0.14000000000000001</v>
      </c>
    </row>
    <row r="224" spans="1:11" x14ac:dyDescent="0.3">
      <c r="A224" s="95">
        <v>44475</v>
      </c>
      <c r="B224" s="96">
        <v>0.48334490740740743</v>
      </c>
      <c r="C224" s="2">
        <v>0.14000000000000001</v>
      </c>
      <c r="D224" s="2">
        <v>8.06</v>
      </c>
      <c r="E224" s="2">
        <v>8.43</v>
      </c>
      <c r="F224" s="2">
        <v>30.31</v>
      </c>
      <c r="G224" s="2">
        <v>2.1</v>
      </c>
      <c r="H224" s="2">
        <v>23.05</v>
      </c>
      <c r="I224" s="2">
        <v>51.23</v>
      </c>
      <c r="J224" s="2">
        <v>1.48</v>
      </c>
      <c r="K224" s="2">
        <v>0.14000000000000001</v>
      </c>
    </row>
    <row r="225" spans="1:11" x14ac:dyDescent="0.3">
      <c r="A225" s="95">
        <v>44475</v>
      </c>
      <c r="B225" s="96">
        <v>0.48403935185185182</v>
      </c>
      <c r="C225" s="2">
        <v>0.14000000000000001</v>
      </c>
      <c r="D225" s="2">
        <v>8.06</v>
      </c>
      <c r="E225" s="2">
        <v>8.43</v>
      </c>
      <c r="F225" s="2">
        <v>30.3</v>
      </c>
      <c r="G225" s="2">
        <v>2.12</v>
      </c>
      <c r="H225" s="2">
        <v>23.05</v>
      </c>
      <c r="I225" s="2">
        <v>51.23</v>
      </c>
      <c r="J225" s="2">
        <v>1.48</v>
      </c>
      <c r="K225" s="2">
        <v>0.13900000000000001</v>
      </c>
    </row>
    <row r="226" spans="1:11" x14ac:dyDescent="0.3">
      <c r="A226" s="95">
        <v>44475</v>
      </c>
      <c r="B226" s="96">
        <v>0.48473379629629632</v>
      </c>
      <c r="C226" s="2">
        <v>0.14000000000000001</v>
      </c>
      <c r="D226" s="2">
        <v>8.06</v>
      </c>
      <c r="E226" s="2">
        <v>8.43</v>
      </c>
      <c r="F226" s="2">
        <v>30.3</v>
      </c>
      <c r="G226" s="2">
        <v>2.06</v>
      </c>
      <c r="H226" s="2">
        <v>23.07</v>
      </c>
      <c r="I226" s="2">
        <v>51.2</v>
      </c>
      <c r="J226" s="2">
        <v>1.48</v>
      </c>
      <c r="K226" s="2">
        <v>0.14000000000000001</v>
      </c>
    </row>
    <row r="227" spans="1:11" x14ac:dyDescent="0.3">
      <c r="A227" s="95">
        <v>44475</v>
      </c>
      <c r="B227" s="96">
        <v>0.4854282407407407</v>
      </c>
      <c r="C227" s="2">
        <v>0.14000000000000001</v>
      </c>
      <c r="D227" s="2">
        <v>8.06</v>
      </c>
      <c r="E227" s="2">
        <v>8.43</v>
      </c>
      <c r="F227" s="2">
        <v>30.3</v>
      </c>
      <c r="G227" s="2">
        <v>2.06</v>
      </c>
      <c r="H227" s="2">
        <v>23.06</v>
      </c>
      <c r="I227" s="2">
        <v>51.18</v>
      </c>
      <c r="J227" s="2">
        <v>1.48</v>
      </c>
      <c r="K227" s="2">
        <v>0.13900000000000001</v>
      </c>
    </row>
    <row r="228" spans="1:11" x14ac:dyDescent="0.3">
      <c r="A228" s="95">
        <v>44475</v>
      </c>
      <c r="B228" s="96">
        <v>0.4861226851851852</v>
      </c>
      <c r="C228" s="2">
        <v>0.14000000000000001</v>
      </c>
      <c r="D228" s="2">
        <v>8.06</v>
      </c>
      <c r="E228" s="2">
        <v>8.43</v>
      </c>
      <c r="F228" s="2">
        <v>30.29</v>
      </c>
      <c r="G228" s="2">
        <v>2.06</v>
      </c>
      <c r="H228" s="2">
        <v>23.05</v>
      </c>
      <c r="I228" s="2">
        <v>51.16</v>
      </c>
      <c r="J228" s="2">
        <v>1.48</v>
      </c>
      <c r="K228" s="2">
        <v>0.13900000000000001</v>
      </c>
    </row>
    <row r="229" spans="1:11" x14ac:dyDescent="0.3">
      <c r="A229" s="95">
        <v>44475</v>
      </c>
      <c r="B229" s="96">
        <v>0.48681712962962959</v>
      </c>
      <c r="C229" s="2">
        <v>0.14000000000000001</v>
      </c>
      <c r="D229" s="2">
        <v>8.06</v>
      </c>
      <c r="E229" s="2">
        <v>8.43</v>
      </c>
      <c r="F229" s="2">
        <v>30.31</v>
      </c>
      <c r="G229" s="2">
        <v>2.06</v>
      </c>
      <c r="H229" s="2">
        <v>23.05</v>
      </c>
      <c r="I229" s="2">
        <v>51.16</v>
      </c>
      <c r="J229" s="2">
        <v>1.48</v>
      </c>
      <c r="K229" s="2">
        <v>0.13900000000000001</v>
      </c>
    </row>
    <row r="230" spans="1:11" x14ac:dyDescent="0.3">
      <c r="A230" s="95">
        <v>44475</v>
      </c>
      <c r="B230" s="96">
        <v>0.48751157407407408</v>
      </c>
      <c r="C230" s="2">
        <v>0.14000000000000001</v>
      </c>
      <c r="D230" s="2">
        <v>8.06</v>
      </c>
      <c r="E230" s="2">
        <v>8.43</v>
      </c>
      <c r="F230" s="2">
        <v>30.3</v>
      </c>
      <c r="G230" s="2">
        <v>2.06</v>
      </c>
      <c r="H230" s="2">
        <v>23.05</v>
      </c>
      <c r="I230" s="2">
        <v>51.17</v>
      </c>
      <c r="J230" s="2">
        <v>1.48</v>
      </c>
      <c r="K230" s="2">
        <v>0.13900000000000001</v>
      </c>
    </row>
    <row r="231" spans="1:11" x14ac:dyDescent="0.3">
      <c r="A231" s="95">
        <v>44475</v>
      </c>
      <c r="B231" s="96">
        <v>0.48820601851851847</v>
      </c>
      <c r="C231" s="2">
        <v>0.14000000000000001</v>
      </c>
      <c r="D231" s="2">
        <v>8.06</v>
      </c>
      <c r="E231" s="2">
        <v>8.43</v>
      </c>
      <c r="F231" s="2">
        <v>30.3</v>
      </c>
      <c r="G231" s="2">
        <v>2.06</v>
      </c>
      <c r="H231" s="2">
        <v>23.05</v>
      </c>
      <c r="I231" s="2">
        <v>51.18</v>
      </c>
      <c r="J231" s="2">
        <v>1.48</v>
      </c>
      <c r="K231" s="2">
        <v>0.13900000000000001</v>
      </c>
    </row>
    <row r="232" spans="1:11" x14ac:dyDescent="0.3">
      <c r="A232" s="95">
        <v>44475</v>
      </c>
      <c r="B232" s="96">
        <v>0.48890046296296297</v>
      </c>
      <c r="C232" s="2">
        <v>0.14000000000000001</v>
      </c>
      <c r="D232" s="2">
        <v>8.06</v>
      </c>
      <c r="E232" s="2">
        <v>8.43</v>
      </c>
      <c r="F232" s="2">
        <v>30.3</v>
      </c>
      <c r="G232" s="2">
        <v>2.06</v>
      </c>
      <c r="H232" s="2">
        <v>23.05</v>
      </c>
      <c r="I232" s="2">
        <v>51.18</v>
      </c>
      <c r="J232" s="2">
        <v>1.48</v>
      </c>
      <c r="K232" s="2">
        <v>0.14000000000000001</v>
      </c>
    </row>
    <row r="233" spans="1:11" x14ac:dyDescent="0.3">
      <c r="A233" s="95">
        <v>44475</v>
      </c>
      <c r="B233" s="96">
        <v>0.48959490740740735</v>
      </c>
      <c r="C233" s="2">
        <v>0.14000000000000001</v>
      </c>
      <c r="D233" s="2">
        <v>8.06</v>
      </c>
      <c r="E233" s="2">
        <v>8.43</v>
      </c>
      <c r="F233" s="2">
        <v>30.3</v>
      </c>
      <c r="G233" s="2">
        <v>2.0499999999999998</v>
      </c>
      <c r="H233" s="2">
        <v>23.05</v>
      </c>
      <c r="I233" s="2">
        <v>51.18</v>
      </c>
      <c r="J233" s="2">
        <v>1.48</v>
      </c>
      <c r="K233" s="2">
        <v>0.14000000000000001</v>
      </c>
    </row>
    <row r="234" spans="1:11" x14ac:dyDescent="0.3">
      <c r="A234" s="95">
        <v>44475</v>
      </c>
      <c r="B234" s="96">
        <v>0.49028935185185185</v>
      </c>
      <c r="C234" s="2">
        <v>0.14000000000000001</v>
      </c>
      <c r="D234" s="2">
        <v>8.06</v>
      </c>
      <c r="E234" s="2">
        <v>8.43</v>
      </c>
      <c r="F234" s="2">
        <v>30.29</v>
      </c>
      <c r="G234" s="2">
        <v>2.0699999999999998</v>
      </c>
      <c r="H234" s="2">
        <v>23.05</v>
      </c>
      <c r="I234" s="2">
        <v>51.22</v>
      </c>
      <c r="J234" s="2">
        <v>1.48</v>
      </c>
      <c r="K234" s="2">
        <v>0.14000000000000001</v>
      </c>
    </row>
    <row r="235" spans="1:11" x14ac:dyDescent="0.3">
      <c r="A235" s="95">
        <v>44475</v>
      </c>
      <c r="B235" s="96">
        <v>0.49098379629629635</v>
      </c>
      <c r="C235" s="2">
        <v>0.14000000000000001</v>
      </c>
      <c r="D235" s="2">
        <v>8.06</v>
      </c>
      <c r="E235" s="2">
        <v>8.43</v>
      </c>
      <c r="F235" s="2">
        <v>30.31</v>
      </c>
      <c r="G235" s="2">
        <v>2.06</v>
      </c>
      <c r="H235" s="2">
        <v>23.05</v>
      </c>
      <c r="I235" s="2">
        <v>51.21</v>
      </c>
      <c r="J235" s="2">
        <v>1.48</v>
      </c>
      <c r="K235" s="2">
        <v>0.14000000000000001</v>
      </c>
    </row>
    <row r="236" spans="1:11" x14ac:dyDescent="0.3">
      <c r="A236" s="95">
        <v>44475</v>
      </c>
      <c r="B236" s="96">
        <v>0.49167824074074074</v>
      </c>
      <c r="C236" s="2">
        <v>0.14000000000000001</v>
      </c>
      <c r="D236" s="2">
        <v>8.06</v>
      </c>
      <c r="E236" s="2">
        <v>8.43</v>
      </c>
      <c r="F236" s="2">
        <v>30.3</v>
      </c>
      <c r="G236" s="2">
        <v>2.0499999999999998</v>
      </c>
      <c r="H236" s="2">
        <v>23.05</v>
      </c>
      <c r="I236" s="2">
        <v>51.19</v>
      </c>
      <c r="J236" s="2">
        <v>1.48</v>
      </c>
      <c r="K236" s="2">
        <v>0.13900000000000001</v>
      </c>
    </row>
    <row r="237" spans="1:11" x14ac:dyDescent="0.3">
      <c r="A237" s="95">
        <v>44475</v>
      </c>
      <c r="B237" s="96">
        <v>0.49237268518518523</v>
      </c>
      <c r="C237" s="2">
        <v>0.14000000000000001</v>
      </c>
      <c r="D237" s="2">
        <v>8.06</v>
      </c>
      <c r="E237" s="2">
        <v>8.43</v>
      </c>
      <c r="F237" s="2">
        <v>30.3</v>
      </c>
      <c r="G237" s="2">
        <v>2.06</v>
      </c>
      <c r="H237" s="2">
        <v>23.05</v>
      </c>
      <c r="I237" s="2">
        <v>51.18</v>
      </c>
      <c r="J237" s="2">
        <v>1.48</v>
      </c>
      <c r="K237" s="2">
        <v>0.13900000000000001</v>
      </c>
    </row>
    <row r="238" spans="1:11" x14ac:dyDescent="0.3">
      <c r="A238" s="95">
        <v>44475</v>
      </c>
      <c r="B238" s="96">
        <v>0.49306712962962962</v>
      </c>
      <c r="C238" s="2">
        <v>0.14000000000000001</v>
      </c>
      <c r="D238" s="2">
        <v>8.06</v>
      </c>
      <c r="E238" s="2">
        <v>8.43</v>
      </c>
      <c r="F238" s="2">
        <v>30.3</v>
      </c>
      <c r="G238" s="2">
        <v>2.0499999999999998</v>
      </c>
      <c r="H238" s="2">
        <v>23.05</v>
      </c>
      <c r="I238" s="2">
        <v>51.18</v>
      </c>
      <c r="J238" s="2">
        <v>1.48</v>
      </c>
      <c r="K238" s="2">
        <v>0.13900000000000001</v>
      </c>
    </row>
    <row r="239" spans="1:11" x14ac:dyDescent="0.3">
      <c r="A239" s="95">
        <v>44475</v>
      </c>
      <c r="B239" s="96">
        <v>0.49376157407407412</v>
      </c>
      <c r="C239" s="2">
        <v>0.14000000000000001</v>
      </c>
      <c r="D239" s="2">
        <v>8.06</v>
      </c>
      <c r="E239" s="2">
        <v>8.43</v>
      </c>
      <c r="F239" s="2">
        <v>30.3</v>
      </c>
      <c r="G239" s="2">
        <v>2.02</v>
      </c>
      <c r="H239" s="2">
        <v>23.05</v>
      </c>
      <c r="I239" s="2">
        <v>51.18</v>
      </c>
      <c r="J239" s="2">
        <v>1.48</v>
      </c>
      <c r="K239" s="2">
        <v>0.14000000000000001</v>
      </c>
    </row>
    <row r="240" spans="1:11" x14ac:dyDescent="0.3">
      <c r="A240" s="95">
        <v>44475</v>
      </c>
      <c r="B240" s="96">
        <v>0.4944560185185185</v>
      </c>
      <c r="C240" s="2">
        <v>0.14000000000000001</v>
      </c>
      <c r="D240" s="2">
        <v>8.06</v>
      </c>
      <c r="E240" s="2">
        <v>8.43</v>
      </c>
      <c r="F240" s="2">
        <v>30.29</v>
      </c>
      <c r="G240" s="2">
        <v>2.0299999999999998</v>
      </c>
      <c r="H240" s="2">
        <v>23.05</v>
      </c>
      <c r="I240" s="2">
        <v>51.2</v>
      </c>
      <c r="J240" s="2">
        <v>1.48</v>
      </c>
      <c r="K240" s="2">
        <v>0.14000000000000001</v>
      </c>
    </row>
    <row r="241" spans="1:11" x14ac:dyDescent="0.3">
      <c r="A241" s="95">
        <v>44475</v>
      </c>
      <c r="B241" s="96">
        <v>0.495150462962963</v>
      </c>
      <c r="C241" s="2">
        <v>0.14000000000000001</v>
      </c>
      <c r="D241" s="2">
        <v>8.06</v>
      </c>
      <c r="E241" s="2">
        <v>8.43</v>
      </c>
      <c r="F241" s="2">
        <v>30.32</v>
      </c>
      <c r="G241" s="2">
        <v>2.06</v>
      </c>
      <c r="H241" s="2">
        <v>23.05</v>
      </c>
      <c r="I241" s="2">
        <v>51.19</v>
      </c>
      <c r="J241" s="2">
        <v>1.48</v>
      </c>
      <c r="K241" s="2">
        <v>0.14199999999999999</v>
      </c>
    </row>
    <row r="242" spans="1:11" x14ac:dyDescent="0.3">
      <c r="A242" s="95">
        <v>44475</v>
      </c>
      <c r="B242" s="96">
        <v>0.49584490740740739</v>
      </c>
      <c r="C242" s="2">
        <v>0.14000000000000001</v>
      </c>
      <c r="D242" s="2">
        <v>8.06</v>
      </c>
      <c r="E242" s="2">
        <v>8.43</v>
      </c>
      <c r="F242" s="2">
        <v>30.3</v>
      </c>
      <c r="G242" s="2">
        <v>2.17</v>
      </c>
      <c r="H242" s="2">
        <v>23.05</v>
      </c>
      <c r="I242" s="2">
        <v>51.22</v>
      </c>
      <c r="J242" s="2">
        <v>1.48</v>
      </c>
      <c r="K242" s="2">
        <v>0.14099999999999999</v>
      </c>
    </row>
    <row r="243" spans="1:11" x14ac:dyDescent="0.3">
      <c r="A243" s="95">
        <v>44475</v>
      </c>
      <c r="B243" s="96">
        <v>0.49653935185185188</v>
      </c>
      <c r="C243" s="2">
        <v>0.14000000000000001</v>
      </c>
      <c r="D243" s="2">
        <v>8.06</v>
      </c>
      <c r="E243" s="2">
        <v>8.43</v>
      </c>
      <c r="F243" s="2">
        <v>30.3</v>
      </c>
      <c r="G243" s="2">
        <v>2.0499999999999998</v>
      </c>
      <c r="H243" s="2">
        <v>23.05</v>
      </c>
      <c r="I243" s="2">
        <v>51.2</v>
      </c>
      <c r="J243" s="2">
        <v>1.48</v>
      </c>
      <c r="K243" s="2">
        <v>0.14099999999999999</v>
      </c>
    </row>
    <row r="244" spans="1:11" x14ac:dyDescent="0.3">
      <c r="A244" s="95">
        <v>44475</v>
      </c>
      <c r="B244" s="96">
        <v>0.49723379629629627</v>
      </c>
      <c r="C244" s="2">
        <v>0.14000000000000001</v>
      </c>
      <c r="D244" s="2">
        <v>8.06</v>
      </c>
      <c r="E244" s="2">
        <v>8.43</v>
      </c>
      <c r="F244" s="2">
        <v>30.3</v>
      </c>
      <c r="G244" s="2">
        <v>2.06</v>
      </c>
      <c r="H244" s="2">
        <v>23.05</v>
      </c>
      <c r="I244" s="2">
        <v>51.19</v>
      </c>
      <c r="J244" s="2">
        <v>1.48</v>
      </c>
      <c r="K244" s="2">
        <v>0.14000000000000001</v>
      </c>
    </row>
    <row r="245" spans="1:11" x14ac:dyDescent="0.3">
      <c r="A245" s="95">
        <v>44475</v>
      </c>
      <c r="B245" s="96">
        <v>0.49792824074074077</v>
      </c>
      <c r="C245" s="2">
        <v>0.14000000000000001</v>
      </c>
      <c r="D245" s="2">
        <v>8.06</v>
      </c>
      <c r="E245" s="2">
        <v>8.43</v>
      </c>
      <c r="F245" s="2">
        <v>30.3</v>
      </c>
      <c r="G245" s="2">
        <v>2.0699999999999998</v>
      </c>
      <c r="H245" s="2">
        <v>23.05</v>
      </c>
      <c r="I245" s="2">
        <v>51.18</v>
      </c>
      <c r="J245" s="2">
        <v>1.48</v>
      </c>
      <c r="K245" s="2">
        <v>0.14000000000000001</v>
      </c>
    </row>
    <row r="246" spans="1:11" x14ac:dyDescent="0.3">
      <c r="A246" s="95">
        <v>44475</v>
      </c>
      <c r="B246" s="96">
        <v>0.49862268518518515</v>
      </c>
      <c r="C246" s="2">
        <v>0.14000000000000001</v>
      </c>
      <c r="D246" s="2">
        <v>8.06</v>
      </c>
      <c r="E246" s="2">
        <v>8.43</v>
      </c>
      <c r="F246" s="2">
        <v>30.3</v>
      </c>
      <c r="G246" s="2">
        <v>2.0699999999999998</v>
      </c>
      <c r="H246" s="2">
        <v>23.05</v>
      </c>
      <c r="I246" s="2">
        <v>51.18</v>
      </c>
      <c r="J246" s="2">
        <v>1.48</v>
      </c>
      <c r="K246" s="2">
        <v>0.14000000000000001</v>
      </c>
    </row>
    <row r="247" spans="1:11" x14ac:dyDescent="0.3">
      <c r="A247" s="95">
        <v>44475</v>
      </c>
      <c r="B247" s="96">
        <v>0.49931712962962965</v>
      </c>
      <c r="C247" s="2">
        <v>0.14000000000000001</v>
      </c>
      <c r="D247" s="2">
        <v>8.06</v>
      </c>
      <c r="E247" s="2">
        <v>8.43</v>
      </c>
      <c r="F247" s="2">
        <v>30.31</v>
      </c>
      <c r="G247" s="2">
        <v>2.0499999999999998</v>
      </c>
      <c r="H247" s="2">
        <v>23.05</v>
      </c>
      <c r="I247" s="2">
        <v>51.18</v>
      </c>
      <c r="J247" s="2">
        <v>1.48</v>
      </c>
      <c r="K247" s="2">
        <v>0.14099999999999999</v>
      </c>
    </row>
    <row r="248" spans="1:11" x14ac:dyDescent="0.3">
      <c r="A248" s="95">
        <v>44475</v>
      </c>
      <c r="B248" s="96">
        <v>0.50001157407407404</v>
      </c>
      <c r="C248" s="2">
        <v>0.14000000000000001</v>
      </c>
      <c r="D248" s="2">
        <v>8.06</v>
      </c>
      <c r="E248" s="2">
        <v>8.43</v>
      </c>
      <c r="F248" s="2">
        <v>30.3</v>
      </c>
      <c r="G248" s="2">
        <v>2.06</v>
      </c>
      <c r="H248" s="2">
        <v>23.05</v>
      </c>
      <c r="I248" s="2">
        <v>51.18</v>
      </c>
      <c r="J248" s="2">
        <v>1.48</v>
      </c>
      <c r="K248" s="2">
        <v>0.14000000000000001</v>
      </c>
    </row>
    <row r="249" spans="1:11" x14ac:dyDescent="0.3">
      <c r="A249" s="95">
        <v>44475</v>
      </c>
      <c r="B249" s="96">
        <v>0.50070601851851848</v>
      </c>
      <c r="C249" s="2">
        <v>0.14000000000000001</v>
      </c>
      <c r="D249" s="2">
        <v>8.06</v>
      </c>
      <c r="E249" s="2">
        <v>8.43</v>
      </c>
      <c r="F249" s="2">
        <v>30.3</v>
      </c>
      <c r="G249" s="2">
        <v>2.0499999999999998</v>
      </c>
      <c r="H249" s="2">
        <v>23.05</v>
      </c>
      <c r="I249" s="2">
        <v>51.18</v>
      </c>
      <c r="J249" s="2">
        <v>1.48</v>
      </c>
      <c r="K249" s="2">
        <v>0.13900000000000001</v>
      </c>
    </row>
    <row r="250" spans="1:11" x14ac:dyDescent="0.3">
      <c r="A250" s="95">
        <v>44475</v>
      </c>
      <c r="B250" s="96">
        <v>0.50140046296296303</v>
      </c>
      <c r="C250" s="2">
        <v>0.14000000000000001</v>
      </c>
      <c r="D250" s="2">
        <v>8.06</v>
      </c>
      <c r="E250" s="2">
        <v>8.43</v>
      </c>
      <c r="F250" s="2">
        <v>30.29</v>
      </c>
      <c r="G250" s="2">
        <v>2.0499999999999998</v>
      </c>
      <c r="H250" s="2">
        <v>23.05</v>
      </c>
      <c r="I250" s="2">
        <v>51.16</v>
      </c>
      <c r="J250" s="2">
        <v>1.48</v>
      </c>
      <c r="K250" s="2">
        <v>0.13900000000000001</v>
      </c>
    </row>
    <row r="251" spans="1:11" x14ac:dyDescent="0.3">
      <c r="A251" s="95">
        <v>44475</v>
      </c>
      <c r="B251" s="96">
        <v>0.50209490740740736</v>
      </c>
      <c r="C251" s="2">
        <v>0.14000000000000001</v>
      </c>
      <c r="D251" s="2">
        <v>8.06</v>
      </c>
      <c r="E251" s="2">
        <v>8.43</v>
      </c>
      <c r="F251" s="2">
        <v>30.31</v>
      </c>
      <c r="G251" s="2">
        <v>2.0699999999999998</v>
      </c>
      <c r="H251" s="2">
        <v>23.05</v>
      </c>
      <c r="I251" s="2">
        <v>51.15</v>
      </c>
      <c r="J251" s="2">
        <v>1.48</v>
      </c>
      <c r="K251" s="2">
        <v>0.14000000000000001</v>
      </c>
    </row>
    <row r="252" spans="1:11" x14ac:dyDescent="0.3">
      <c r="A252" s="95">
        <v>44475</v>
      </c>
      <c r="B252" s="96">
        <v>0.50278935185185192</v>
      </c>
      <c r="C252" s="2">
        <v>0.14000000000000001</v>
      </c>
      <c r="D252" s="2">
        <v>8.06</v>
      </c>
      <c r="E252" s="2">
        <v>8.43</v>
      </c>
      <c r="F252" s="2">
        <v>30.32</v>
      </c>
      <c r="G252" s="2">
        <v>2.06</v>
      </c>
      <c r="H252" s="2">
        <v>23.05</v>
      </c>
      <c r="I252" s="2">
        <v>51.13</v>
      </c>
      <c r="J252" s="2">
        <v>1.48</v>
      </c>
      <c r="K252" s="2">
        <v>0.14000000000000001</v>
      </c>
    </row>
    <row r="253" spans="1:11" x14ac:dyDescent="0.3">
      <c r="A253" s="95">
        <v>44475</v>
      </c>
      <c r="B253" s="96">
        <v>0.50348379629629625</v>
      </c>
      <c r="C253" s="2">
        <v>0.14000000000000001</v>
      </c>
      <c r="D253" s="2">
        <v>8.06</v>
      </c>
      <c r="E253" s="2">
        <v>8.43</v>
      </c>
      <c r="F253" s="2">
        <v>30.3</v>
      </c>
      <c r="G253" s="2">
        <v>2.0499999999999998</v>
      </c>
      <c r="H253" s="2">
        <v>23.05</v>
      </c>
      <c r="I253" s="2">
        <v>51.1</v>
      </c>
      <c r="J253" s="2">
        <v>1.48</v>
      </c>
      <c r="K253" s="2">
        <v>0.14000000000000001</v>
      </c>
    </row>
    <row r="254" spans="1:11" x14ac:dyDescent="0.3">
      <c r="A254" s="95">
        <v>44475</v>
      </c>
      <c r="B254" s="96">
        <v>0.5041782407407408</v>
      </c>
      <c r="C254" s="2">
        <v>0.14000000000000001</v>
      </c>
      <c r="D254" s="2">
        <v>8.06</v>
      </c>
      <c r="E254" s="2">
        <v>8.43</v>
      </c>
      <c r="F254" s="2">
        <v>30.3</v>
      </c>
      <c r="G254" s="2">
        <v>2.04</v>
      </c>
      <c r="H254" s="2">
        <v>23.05</v>
      </c>
      <c r="I254" s="2">
        <v>51.11</v>
      </c>
      <c r="J254" s="2">
        <v>1.48</v>
      </c>
      <c r="K254" s="2">
        <v>0.14000000000000001</v>
      </c>
    </row>
    <row r="255" spans="1:11" x14ac:dyDescent="0.3">
      <c r="A255" s="95">
        <v>44475</v>
      </c>
      <c r="B255" s="96">
        <v>0.50487268518518513</v>
      </c>
      <c r="C255" s="2">
        <v>0.14000000000000001</v>
      </c>
      <c r="D255" s="2">
        <v>8.06</v>
      </c>
      <c r="E255" s="2">
        <v>8.43</v>
      </c>
      <c r="F255" s="2">
        <v>30.3</v>
      </c>
      <c r="G255" s="2">
        <v>2.04</v>
      </c>
      <c r="H255" s="2">
        <v>23.05</v>
      </c>
      <c r="I255" s="2">
        <v>51.12</v>
      </c>
      <c r="J255" s="2">
        <v>1.48</v>
      </c>
      <c r="K255" s="2">
        <v>0.14099999999999999</v>
      </c>
    </row>
    <row r="256" spans="1:11" x14ac:dyDescent="0.3">
      <c r="A256" s="95">
        <v>44475</v>
      </c>
      <c r="B256" s="96">
        <v>0.50556712962962969</v>
      </c>
      <c r="C256" s="2">
        <v>0.14000000000000001</v>
      </c>
      <c r="D256" s="2">
        <v>8.06</v>
      </c>
      <c r="E256" s="2">
        <v>8.43</v>
      </c>
      <c r="F256" s="2">
        <v>30.3</v>
      </c>
      <c r="G256" s="2">
        <v>2.04</v>
      </c>
      <c r="H256" s="2">
        <v>23.05</v>
      </c>
      <c r="I256" s="2">
        <v>51.14</v>
      </c>
      <c r="J256" s="2">
        <v>1.48</v>
      </c>
      <c r="K256" s="2">
        <v>0.14099999999999999</v>
      </c>
    </row>
    <row r="257" spans="1:11" x14ac:dyDescent="0.3">
      <c r="A257" s="95">
        <v>44475</v>
      </c>
      <c r="B257" s="96">
        <v>0.50626157407407402</v>
      </c>
      <c r="C257" s="2">
        <v>0.14000000000000001</v>
      </c>
      <c r="D257" s="2">
        <v>8.06</v>
      </c>
      <c r="E257" s="2">
        <v>8.43</v>
      </c>
      <c r="F257" s="2">
        <v>30.29</v>
      </c>
      <c r="G257" s="2">
        <v>2.02</v>
      </c>
      <c r="H257" s="2">
        <v>23.05</v>
      </c>
      <c r="I257" s="2">
        <v>51.12</v>
      </c>
      <c r="J257" s="2">
        <v>1.48</v>
      </c>
      <c r="K257" s="2">
        <v>0.14000000000000001</v>
      </c>
    </row>
    <row r="258" spans="1:11" x14ac:dyDescent="0.3">
      <c r="A258" s="95">
        <v>44475</v>
      </c>
      <c r="B258" s="96">
        <v>0.50695601851851857</v>
      </c>
      <c r="C258" s="2">
        <v>0.14000000000000001</v>
      </c>
      <c r="D258" s="2">
        <v>8.06</v>
      </c>
      <c r="E258" s="2">
        <v>8.43</v>
      </c>
      <c r="F258" s="2">
        <v>30.31</v>
      </c>
      <c r="G258" s="2">
        <v>2.0299999999999998</v>
      </c>
      <c r="H258" s="2">
        <v>23.05</v>
      </c>
      <c r="I258" s="2">
        <v>51.11</v>
      </c>
      <c r="J258" s="2">
        <v>1.48</v>
      </c>
      <c r="K258" s="2">
        <v>0.14000000000000001</v>
      </c>
    </row>
    <row r="259" spans="1:11" x14ac:dyDescent="0.3">
      <c r="A259" s="95">
        <v>44475</v>
      </c>
      <c r="B259" s="96">
        <v>0.5076504629629629</v>
      </c>
      <c r="C259" s="2">
        <v>0.14000000000000001</v>
      </c>
      <c r="D259" s="2">
        <v>8.06</v>
      </c>
      <c r="E259" s="2">
        <v>8.43</v>
      </c>
      <c r="F259" s="2">
        <v>30.3</v>
      </c>
      <c r="G259" s="2">
        <v>2.23</v>
      </c>
      <c r="H259" s="2">
        <v>23.05</v>
      </c>
      <c r="I259" s="2">
        <v>51.13</v>
      </c>
      <c r="J259" s="2">
        <v>1.48</v>
      </c>
      <c r="K259" s="2">
        <v>0.14000000000000001</v>
      </c>
    </row>
    <row r="260" spans="1:11" x14ac:dyDescent="0.3">
      <c r="A260" s="95">
        <v>44475</v>
      </c>
      <c r="B260" s="96">
        <v>0.50834490740740745</v>
      </c>
      <c r="C260" s="2">
        <v>0.14000000000000001</v>
      </c>
      <c r="D260" s="2">
        <v>8.06</v>
      </c>
      <c r="E260" s="2">
        <v>8.43</v>
      </c>
      <c r="F260" s="2">
        <v>30.3</v>
      </c>
      <c r="G260" s="2">
        <v>2.0699999999999998</v>
      </c>
      <c r="H260" s="2">
        <v>23.05</v>
      </c>
      <c r="I260" s="2">
        <v>51.14</v>
      </c>
      <c r="J260" s="2">
        <v>1.48</v>
      </c>
      <c r="K260" s="2">
        <v>0.14000000000000001</v>
      </c>
    </row>
    <row r="261" spans="1:11" x14ac:dyDescent="0.3">
      <c r="A261" s="95">
        <v>44475</v>
      </c>
      <c r="B261" s="96">
        <v>0.50903935185185178</v>
      </c>
      <c r="C261" s="2">
        <v>0.14000000000000001</v>
      </c>
      <c r="D261" s="2">
        <v>8.06</v>
      </c>
      <c r="E261" s="2">
        <v>8.43</v>
      </c>
      <c r="F261" s="2">
        <v>30.3</v>
      </c>
      <c r="G261" s="2">
        <v>2.06</v>
      </c>
      <c r="H261" s="2">
        <v>23.05</v>
      </c>
      <c r="I261" s="2">
        <v>51.15</v>
      </c>
      <c r="J261" s="2">
        <v>1.48</v>
      </c>
      <c r="K261" s="2">
        <v>0.14199999999999999</v>
      </c>
    </row>
    <row r="262" spans="1:11" x14ac:dyDescent="0.3">
      <c r="A262" s="95">
        <v>44475</v>
      </c>
      <c r="B262" s="96">
        <v>0.50973379629629634</v>
      </c>
      <c r="C262" s="2">
        <v>0.14000000000000001</v>
      </c>
      <c r="D262" s="2">
        <v>8.06</v>
      </c>
      <c r="E262" s="2">
        <v>8.43</v>
      </c>
      <c r="F262" s="2">
        <v>30.29</v>
      </c>
      <c r="G262" s="2">
        <v>2.0699999999999998</v>
      </c>
      <c r="H262" s="2">
        <v>23.05</v>
      </c>
      <c r="I262" s="2">
        <v>51.17</v>
      </c>
      <c r="J262" s="2">
        <v>1.48</v>
      </c>
      <c r="K262" s="2">
        <v>0.13900000000000001</v>
      </c>
    </row>
    <row r="263" spans="1:11" x14ac:dyDescent="0.3">
      <c r="A263" s="95">
        <v>44475</v>
      </c>
      <c r="B263" s="96">
        <v>0.51042824074074067</v>
      </c>
      <c r="C263" s="2">
        <v>0.14000000000000001</v>
      </c>
      <c r="D263" s="2">
        <v>8.06</v>
      </c>
      <c r="E263" s="2">
        <v>8.43</v>
      </c>
      <c r="F263" s="2">
        <v>30.29</v>
      </c>
      <c r="G263" s="2">
        <v>2.06</v>
      </c>
      <c r="H263" s="2">
        <v>23.05</v>
      </c>
      <c r="I263" s="2">
        <v>51.17</v>
      </c>
      <c r="J263" s="2">
        <v>1.48</v>
      </c>
      <c r="K263" s="2">
        <v>0.14000000000000001</v>
      </c>
    </row>
    <row r="264" spans="1:11" x14ac:dyDescent="0.3">
      <c r="A264" s="95">
        <v>44475</v>
      </c>
      <c r="B264" s="96">
        <v>0.51112268518518522</v>
      </c>
      <c r="C264" s="2">
        <v>0.14000000000000001</v>
      </c>
      <c r="D264" s="2">
        <v>8.06</v>
      </c>
      <c r="E264" s="2">
        <v>8.43</v>
      </c>
      <c r="F264" s="2">
        <v>30.3</v>
      </c>
      <c r="G264" s="2">
        <v>2.06</v>
      </c>
      <c r="H264" s="2">
        <v>23.05</v>
      </c>
      <c r="I264" s="2">
        <v>51.14</v>
      </c>
      <c r="J264" s="2">
        <v>1.48</v>
      </c>
      <c r="K264" s="2">
        <v>0.14099999999999999</v>
      </c>
    </row>
    <row r="265" spans="1:11" x14ac:dyDescent="0.3">
      <c r="A265" s="95">
        <v>44475</v>
      </c>
      <c r="B265" s="96">
        <v>0.51181712962962966</v>
      </c>
      <c r="C265" s="2">
        <v>0.14000000000000001</v>
      </c>
      <c r="D265" s="2">
        <v>8.06</v>
      </c>
      <c r="E265" s="2">
        <v>8.43</v>
      </c>
      <c r="F265" s="2">
        <v>30.3</v>
      </c>
      <c r="G265" s="2">
        <v>2.0499999999999998</v>
      </c>
      <c r="H265" s="2">
        <v>23.05</v>
      </c>
      <c r="I265" s="2">
        <v>51.1</v>
      </c>
      <c r="J265" s="2">
        <v>1.48</v>
      </c>
      <c r="K265" s="2">
        <v>0.14000000000000001</v>
      </c>
    </row>
    <row r="266" spans="1:11" x14ac:dyDescent="0.3">
      <c r="A266" s="95">
        <v>44475</v>
      </c>
      <c r="B266" s="96">
        <v>0.51251157407407411</v>
      </c>
      <c r="C266" s="2">
        <v>0.14000000000000001</v>
      </c>
      <c r="D266" s="2">
        <v>8.06</v>
      </c>
      <c r="E266" s="2">
        <v>8.43</v>
      </c>
      <c r="F266" s="2">
        <v>30.3</v>
      </c>
      <c r="G266" s="2">
        <v>2.0499999999999998</v>
      </c>
      <c r="H266" s="2">
        <v>23.05</v>
      </c>
      <c r="I266" s="2">
        <v>51.12</v>
      </c>
      <c r="J266" s="2">
        <v>1.48</v>
      </c>
      <c r="K266" s="2">
        <v>0.14199999999999999</v>
      </c>
    </row>
    <row r="267" spans="1:11" x14ac:dyDescent="0.3">
      <c r="A267" s="95">
        <v>44475</v>
      </c>
      <c r="B267" s="96">
        <v>0.51320601851851855</v>
      </c>
      <c r="C267" s="2">
        <v>0.14000000000000001</v>
      </c>
      <c r="D267" s="2">
        <v>8.06</v>
      </c>
      <c r="E267" s="2">
        <v>8.43</v>
      </c>
      <c r="F267" s="2">
        <v>30.29</v>
      </c>
      <c r="G267" s="2">
        <v>2.04</v>
      </c>
      <c r="H267" s="2">
        <v>23.05</v>
      </c>
      <c r="I267" s="2">
        <v>51.15</v>
      </c>
      <c r="J267" s="2">
        <v>1.48</v>
      </c>
      <c r="K267" s="2">
        <v>0.14000000000000001</v>
      </c>
    </row>
    <row r="268" spans="1:11" x14ac:dyDescent="0.3">
      <c r="A268" s="95">
        <v>44475</v>
      </c>
      <c r="B268" s="96">
        <v>0.51390046296296299</v>
      </c>
      <c r="C268" s="2">
        <v>0.14000000000000001</v>
      </c>
      <c r="D268" s="2">
        <v>8.06</v>
      </c>
      <c r="E268" s="2">
        <v>8.43</v>
      </c>
      <c r="F268" s="2">
        <v>30.3</v>
      </c>
      <c r="G268" s="2">
        <v>2.04</v>
      </c>
      <c r="H268" s="2">
        <v>23.05</v>
      </c>
      <c r="I268" s="2">
        <v>51.15</v>
      </c>
      <c r="J268" s="2">
        <v>1.48</v>
      </c>
      <c r="K268" s="2">
        <v>0.13900000000000001</v>
      </c>
    </row>
    <row r="269" spans="1:11" x14ac:dyDescent="0.3">
      <c r="A269" s="95">
        <v>44475</v>
      </c>
      <c r="B269" s="96">
        <v>0.51459490740740743</v>
      </c>
      <c r="C269" s="2">
        <v>0.14000000000000001</v>
      </c>
      <c r="D269" s="2">
        <v>8.06</v>
      </c>
      <c r="E269" s="2">
        <v>8.43</v>
      </c>
      <c r="F269" s="2">
        <v>30.31</v>
      </c>
      <c r="G269" s="2">
        <v>2.04</v>
      </c>
      <c r="H269" s="2">
        <v>23.05</v>
      </c>
      <c r="I269" s="2">
        <v>51.14</v>
      </c>
      <c r="J269" s="2">
        <v>1.48</v>
      </c>
      <c r="K269" s="2">
        <v>0.14099999999999999</v>
      </c>
    </row>
    <row r="270" spans="1:11" x14ac:dyDescent="0.3">
      <c r="A270" s="95">
        <v>44475</v>
      </c>
      <c r="B270" s="96">
        <v>0.51528935185185187</v>
      </c>
      <c r="C270" s="2">
        <v>0.14000000000000001</v>
      </c>
      <c r="D270" s="2">
        <v>8.06</v>
      </c>
      <c r="E270" s="2">
        <v>8.43</v>
      </c>
      <c r="F270" s="2">
        <v>30.31</v>
      </c>
      <c r="G270" s="2">
        <v>2.02</v>
      </c>
      <c r="H270" s="2">
        <v>23.05</v>
      </c>
      <c r="I270" s="2">
        <v>51.16</v>
      </c>
      <c r="J270" s="2">
        <v>1.48</v>
      </c>
      <c r="K270" s="2">
        <v>0.14000000000000001</v>
      </c>
    </row>
    <row r="271" spans="1:11" x14ac:dyDescent="0.3">
      <c r="A271" s="95">
        <v>44475</v>
      </c>
      <c r="B271" s="96">
        <v>0.51598379629629632</v>
      </c>
      <c r="C271" s="2">
        <v>0.14000000000000001</v>
      </c>
      <c r="D271" s="2">
        <v>8.06</v>
      </c>
      <c r="E271" s="2">
        <v>8.43</v>
      </c>
      <c r="F271" s="2">
        <v>30.3</v>
      </c>
      <c r="G271" s="2">
        <v>2</v>
      </c>
      <c r="H271" s="2">
        <v>23.05</v>
      </c>
      <c r="I271" s="2">
        <v>51.15</v>
      </c>
      <c r="J271" s="2">
        <v>1.48</v>
      </c>
      <c r="K271" s="2">
        <v>0.14099999999999999</v>
      </c>
    </row>
    <row r="272" spans="1:11" x14ac:dyDescent="0.3">
      <c r="A272" s="95">
        <v>44475</v>
      </c>
      <c r="B272" s="96">
        <v>0.51667824074074076</v>
      </c>
      <c r="C272" s="2">
        <v>0.14000000000000001</v>
      </c>
      <c r="D272" s="2">
        <v>8.06</v>
      </c>
      <c r="E272" s="2">
        <v>8.43</v>
      </c>
      <c r="F272" s="2">
        <v>30.3</v>
      </c>
      <c r="G272" s="2">
        <v>1.95</v>
      </c>
      <c r="H272" s="2">
        <v>23.05</v>
      </c>
      <c r="I272" s="2">
        <v>51.15</v>
      </c>
      <c r="J272" s="2">
        <v>1.48</v>
      </c>
      <c r="K272" s="2">
        <v>0.14000000000000001</v>
      </c>
    </row>
    <row r="273" spans="1:12" x14ac:dyDescent="0.3">
      <c r="A273" s="95">
        <v>44475</v>
      </c>
      <c r="B273" s="96">
        <v>0.5173726851851852</v>
      </c>
      <c r="C273" s="2">
        <v>0.14000000000000001</v>
      </c>
      <c r="D273" s="2">
        <v>8.06</v>
      </c>
      <c r="E273" s="2">
        <v>8.43</v>
      </c>
      <c r="F273" s="2">
        <v>30.28</v>
      </c>
      <c r="G273" s="2">
        <v>1.92</v>
      </c>
      <c r="H273" s="2">
        <v>23.05</v>
      </c>
      <c r="I273" s="2">
        <v>51.15</v>
      </c>
      <c r="J273" s="2">
        <v>1.48</v>
      </c>
      <c r="K273" s="2">
        <v>0.14000000000000001</v>
      </c>
    </row>
    <row r="274" spans="1:12" x14ac:dyDescent="0.3">
      <c r="A274" s="95">
        <v>44475</v>
      </c>
      <c r="B274" s="96">
        <v>0.51806712962962964</v>
      </c>
      <c r="C274" s="2">
        <v>0.14000000000000001</v>
      </c>
      <c r="D274" s="2">
        <v>8.06</v>
      </c>
      <c r="E274" s="2">
        <v>8.43</v>
      </c>
      <c r="F274" s="2">
        <v>30.3</v>
      </c>
      <c r="G274" s="2">
        <v>2.0699999999999998</v>
      </c>
      <c r="H274" s="2">
        <v>23.05</v>
      </c>
      <c r="I274" s="2">
        <v>51.12</v>
      </c>
      <c r="J274" s="2">
        <v>1.48</v>
      </c>
      <c r="K274" s="2">
        <v>0.14199999999999999</v>
      </c>
    </row>
    <row r="275" spans="1:12" x14ac:dyDescent="0.3">
      <c r="A275" s="95">
        <v>44475</v>
      </c>
      <c r="B275" s="96">
        <v>0.51876157407407408</v>
      </c>
      <c r="C275" s="2">
        <v>0.14000000000000001</v>
      </c>
      <c r="D275" s="2">
        <v>8.06</v>
      </c>
      <c r="E275" s="2">
        <v>8.43</v>
      </c>
      <c r="F275" s="2">
        <v>30.35</v>
      </c>
      <c r="G275" s="2">
        <v>2.1800000000000002</v>
      </c>
      <c r="H275" s="2">
        <v>23.05</v>
      </c>
      <c r="I275" s="2">
        <v>51.14</v>
      </c>
      <c r="J275" s="2">
        <v>1.48</v>
      </c>
      <c r="K275" s="2">
        <v>0.14000000000000001</v>
      </c>
    </row>
    <row r="276" spans="1:12" x14ac:dyDescent="0.3">
      <c r="A276" s="95">
        <v>44475</v>
      </c>
      <c r="B276" s="96">
        <v>0.51945601851851853</v>
      </c>
      <c r="C276" s="2">
        <v>0.14000000000000001</v>
      </c>
      <c r="D276" s="2">
        <v>8.06</v>
      </c>
      <c r="E276" s="2">
        <v>8.43</v>
      </c>
      <c r="F276" s="2">
        <v>30.3</v>
      </c>
      <c r="G276" s="2">
        <v>2.2400000000000002</v>
      </c>
      <c r="H276" s="2">
        <v>23.05</v>
      </c>
      <c r="I276" s="2">
        <v>51.13</v>
      </c>
      <c r="J276" s="2">
        <v>1.48</v>
      </c>
      <c r="K276" s="2">
        <v>0.14099999999999999</v>
      </c>
    </row>
    <row r="277" spans="1:12" x14ac:dyDescent="0.3">
      <c r="A277" s="95">
        <v>44475</v>
      </c>
      <c r="B277" s="96">
        <v>0.52015046296296297</v>
      </c>
      <c r="C277" s="2">
        <v>0.14000000000000001</v>
      </c>
      <c r="D277" s="2">
        <v>8.06</v>
      </c>
      <c r="E277" s="2">
        <v>8.43</v>
      </c>
      <c r="F277" s="2">
        <v>30.3</v>
      </c>
      <c r="G277" s="2">
        <v>2.09</v>
      </c>
      <c r="H277" s="2">
        <v>23.05</v>
      </c>
      <c r="I277" s="2">
        <v>51.13</v>
      </c>
      <c r="J277" s="2">
        <v>1.48</v>
      </c>
      <c r="K277" s="2">
        <v>0.13900000000000001</v>
      </c>
    </row>
    <row r="278" spans="1:12" x14ac:dyDescent="0.3">
      <c r="A278" s="95">
        <v>44475</v>
      </c>
      <c r="B278" s="96">
        <v>0.52084490740740741</v>
      </c>
      <c r="C278" s="2">
        <v>0.14000000000000001</v>
      </c>
      <c r="D278" s="2">
        <v>8.06</v>
      </c>
      <c r="E278" s="2">
        <v>8.43</v>
      </c>
      <c r="F278" s="2">
        <v>30.3</v>
      </c>
      <c r="G278" s="2">
        <v>2.06</v>
      </c>
      <c r="H278" s="2">
        <v>23.05</v>
      </c>
      <c r="I278" s="2">
        <v>51.13</v>
      </c>
      <c r="J278" s="2">
        <v>1.48</v>
      </c>
      <c r="K278" s="2">
        <v>0.14000000000000001</v>
      </c>
    </row>
    <row r="279" spans="1:12" x14ac:dyDescent="0.3">
      <c r="A279" s="95">
        <v>44475</v>
      </c>
      <c r="B279" s="96">
        <v>0.52153935185185185</v>
      </c>
      <c r="C279" s="2">
        <v>0.14000000000000001</v>
      </c>
      <c r="D279" s="2">
        <v>8.06</v>
      </c>
      <c r="E279" s="2">
        <v>8.43</v>
      </c>
      <c r="F279" s="2">
        <v>30.29</v>
      </c>
      <c r="G279" s="2">
        <v>2.0299999999999998</v>
      </c>
      <c r="H279" s="2">
        <v>23.05</v>
      </c>
      <c r="I279" s="2">
        <v>51.15</v>
      </c>
      <c r="J279" s="2">
        <v>1.48</v>
      </c>
      <c r="K279" s="2">
        <v>0.14099999999999999</v>
      </c>
    </row>
    <row r="280" spans="1:12" x14ac:dyDescent="0.3">
      <c r="A280" s="95">
        <v>44475</v>
      </c>
      <c r="B280" s="96">
        <v>0.52223379629629629</v>
      </c>
      <c r="C280" s="2">
        <v>0.14000000000000001</v>
      </c>
      <c r="D280" s="2">
        <v>8.06</v>
      </c>
      <c r="E280" s="2">
        <v>8.43</v>
      </c>
      <c r="F280" s="2">
        <v>30.29</v>
      </c>
      <c r="G280" s="2">
        <v>2.0699999999999998</v>
      </c>
      <c r="H280" s="2">
        <v>23.05</v>
      </c>
      <c r="I280" s="2">
        <v>51.17</v>
      </c>
      <c r="J280" s="2">
        <v>1.48</v>
      </c>
      <c r="K280" s="2">
        <v>0.14000000000000001</v>
      </c>
    </row>
    <row r="281" spans="1:12" x14ac:dyDescent="0.3">
      <c r="A281" s="95">
        <v>44475</v>
      </c>
      <c r="B281" s="96">
        <v>0.52292824074074074</v>
      </c>
      <c r="C281" s="2">
        <v>0.14000000000000001</v>
      </c>
      <c r="D281" s="2">
        <v>8.06</v>
      </c>
      <c r="E281" s="2">
        <v>8.43</v>
      </c>
      <c r="F281" s="2">
        <v>30.23</v>
      </c>
      <c r="G281" s="2">
        <v>2.09</v>
      </c>
      <c r="H281" s="2">
        <v>23.05</v>
      </c>
      <c r="I281" s="2">
        <v>51.17</v>
      </c>
      <c r="J281" s="2">
        <v>1.48</v>
      </c>
      <c r="K281" s="2">
        <v>0.14000000000000001</v>
      </c>
      <c r="L281" s="2" t="s">
        <v>78</v>
      </c>
    </row>
    <row r="282" spans="1:12" x14ac:dyDescent="0.3">
      <c r="A282" s="95">
        <v>44475</v>
      </c>
      <c r="B282" s="96">
        <v>0.52362268518518518</v>
      </c>
      <c r="C282" s="2">
        <v>0.14000000000000001</v>
      </c>
      <c r="D282" s="2">
        <v>8.07</v>
      </c>
      <c r="E282" s="2">
        <v>8.43</v>
      </c>
      <c r="F282" s="2">
        <v>30.28</v>
      </c>
      <c r="G282" s="2">
        <v>2.06</v>
      </c>
      <c r="H282" s="2">
        <v>23.05</v>
      </c>
      <c r="I282" s="2">
        <v>51.17</v>
      </c>
      <c r="J282" s="2">
        <v>1.48</v>
      </c>
      <c r="K282" s="2">
        <v>0.14099999999999999</v>
      </c>
    </row>
    <row r="283" spans="1:12" x14ac:dyDescent="0.3">
      <c r="A283" s="95">
        <v>44475</v>
      </c>
      <c r="B283" s="96">
        <v>0.52431712962962962</v>
      </c>
      <c r="C283" s="2">
        <v>0.14000000000000001</v>
      </c>
      <c r="D283" s="2">
        <v>8.06</v>
      </c>
      <c r="E283" s="2">
        <v>8.43</v>
      </c>
      <c r="F283" s="2">
        <v>30.29</v>
      </c>
      <c r="G283" s="2">
        <v>2.06</v>
      </c>
      <c r="H283" s="2">
        <v>23.05</v>
      </c>
      <c r="I283" s="2">
        <v>51.16</v>
      </c>
      <c r="J283" s="2">
        <v>1.48</v>
      </c>
      <c r="K283" s="2">
        <v>0.14000000000000001</v>
      </c>
    </row>
    <row r="284" spans="1:12" x14ac:dyDescent="0.3">
      <c r="A284" s="95">
        <v>44475</v>
      </c>
      <c r="B284" s="96">
        <v>0.52501157407407406</v>
      </c>
      <c r="C284" s="2">
        <v>0.14000000000000001</v>
      </c>
      <c r="D284" s="2">
        <v>8.06</v>
      </c>
      <c r="E284" s="2">
        <v>8.43</v>
      </c>
      <c r="F284" s="2">
        <v>30.29</v>
      </c>
      <c r="G284" s="2">
        <v>2.0699999999999998</v>
      </c>
      <c r="H284" s="2">
        <v>23.05</v>
      </c>
      <c r="I284" s="2">
        <v>51.16</v>
      </c>
      <c r="J284" s="2">
        <v>1.48</v>
      </c>
      <c r="K284" s="2">
        <v>0.14099999999999999</v>
      </c>
    </row>
    <row r="285" spans="1:12" x14ac:dyDescent="0.3">
      <c r="A285" s="95">
        <v>44475</v>
      </c>
      <c r="B285" s="96">
        <v>0.5257060185185185</v>
      </c>
      <c r="C285" s="2">
        <v>0.14000000000000001</v>
      </c>
      <c r="D285" s="2">
        <v>8.06</v>
      </c>
      <c r="E285" s="2">
        <v>8.43</v>
      </c>
      <c r="F285" s="2">
        <v>30.28</v>
      </c>
      <c r="G285" s="2">
        <v>2.09</v>
      </c>
      <c r="H285" s="2">
        <v>23.05</v>
      </c>
      <c r="I285" s="2">
        <v>51.13</v>
      </c>
      <c r="J285" s="2">
        <v>1.48</v>
      </c>
      <c r="K285" s="2">
        <v>0.14000000000000001</v>
      </c>
    </row>
    <row r="287" spans="1:12" ht="30" customHeight="1" x14ac:dyDescent="0.3">
      <c r="A287" s="94" t="str">
        <f>A10</f>
        <v>Date</v>
      </c>
      <c r="B287" s="94" t="str">
        <f t="shared" ref="B287:K287" si="0">B10</f>
        <v>Time</v>
      </c>
      <c r="C287" s="94" t="str">
        <f t="shared" si="0"/>
        <v>Conc. [PPM]</v>
      </c>
      <c r="D287" s="94" t="str">
        <f t="shared" si="0"/>
        <v>Inlet Flow [LPM]</v>
      </c>
      <c r="E287" s="94" t="str">
        <f t="shared" si="0"/>
        <v>Exhaust Flow [LPM]</v>
      </c>
      <c r="F287" s="94" t="str">
        <f t="shared" si="0"/>
        <v>TA Low Flow [ml/min]</v>
      </c>
      <c r="G287" s="94" t="str">
        <f t="shared" si="0"/>
        <v>TA High Flow [ml/min]</v>
      </c>
      <c r="H287" s="94" t="str">
        <f t="shared" si="0"/>
        <v>Temperature [C]</v>
      </c>
      <c r="I287" s="94" t="str">
        <f t="shared" si="0"/>
        <v>Humidity [%]</v>
      </c>
      <c r="J287" s="94" t="str">
        <f t="shared" si="0"/>
        <v>DHS Carrier  [LPM]</v>
      </c>
      <c r="K287" s="94" t="str">
        <f t="shared" si="0"/>
        <v>IR Volt Out [V]</v>
      </c>
    </row>
    <row r="288" spans="1:12" x14ac:dyDescent="0.3">
      <c r="A288" s="95">
        <f>A11</f>
        <v>44475</v>
      </c>
    </row>
    <row r="289" spans="2:11" x14ac:dyDescent="0.3">
      <c r="B289" s="2" t="s">
        <v>1</v>
      </c>
      <c r="C289" s="97">
        <f t="shared" ref="C289:J289" si="1">AVERAGE(C40:C281)</f>
        <v>0.1400000000000004</v>
      </c>
      <c r="D289" s="97">
        <f t="shared" si="1"/>
        <v>8.0603305785123585</v>
      </c>
      <c r="E289" s="177">
        <f t="shared" si="1"/>
        <v>8.430000000000021</v>
      </c>
      <c r="F289" s="177">
        <f>AVERAGE(F40:F281)</f>
        <v>30.831239669421574</v>
      </c>
      <c r="G289" s="97">
        <f t="shared" si="1"/>
        <v>2.0581404958677703</v>
      </c>
      <c r="H289" s="97">
        <f>AVERAGE(H40:H281)</f>
        <v>23.200950413223158</v>
      </c>
      <c r="I289" s="97">
        <f t="shared" si="1"/>
        <v>51.572561983471061</v>
      </c>
      <c r="J289" s="97">
        <f t="shared" si="1"/>
        <v>1.480000000000002</v>
      </c>
      <c r="K289" s="97">
        <f>AVERAGE(K40:K281)</f>
        <v>0.14023553719008261</v>
      </c>
    </row>
    <row r="290" spans="2:11" x14ac:dyDescent="0.3">
      <c r="B290" s="2" t="s">
        <v>79</v>
      </c>
      <c r="C290" s="97">
        <f t="shared" ref="C290:J290" si="2">STDEV(C40:C281)</f>
        <v>3.8938340260940367E-16</v>
      </c>
      <c r="D290" s="97">
        <f t="shared" si="2"/>
        <v>1.791582113360645E-3</v>
      </c>
      <c r="E290" s="177">
        <f t="shared" si="2"/>
        <v>2.136046094314443E-14</v>
      </c>
      <c r="F290" s="177">
        <f t="shared" si="2"/>
        <v>1.0006956669431966</v>
      </c>
      <c r="G290" s="97">
        <f t="shared" si="2"/>
        <v>4.1729380235714389E-2</v>
      </c>
      <c r="H290" s="97">
        <f t="shared" si="2"/>
        <v>0.12637101085977182</v>
      </c>
      <c r="I290" s="97">
        <f t="shared" si="2"/>
        <v>0.41352553429190109</v>
      </c>
      <c r="J290" s="97">
        <f t="shared" si="2"/>
        <v>2.0025432134197903E-15</v>
      </c>
      <c r="K290" s="97">
        <f>STDEV(K40:K281)</f>
        <v>8.4866108891556763E-4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F4915E-FB89-40F8-A507-FAE2F642FCF0}">
  <dimension ref="A1:F290"/>
  <sheetViews>
    <sheetView workbookViewId="0">
      <pane ySplit="10" topLeftCell="A276" activePane="bottomLeft" state="frozen"/>
      <selection pane="bottomLeft" activeCell="D289" sqref="D289:D290"/>
    </sheetView>
  </sheetViews>
  <sheetFormatPr defaultRowHeight="15.6" x14ac:dyDescent="0.3"/>
  <cols>
    <col min="1" max="1" width="10.77734375" style="2" customWidth="1"/>
    <col min="2" max="4" width="9.77734375" style="2" customWidth="1"/>
    <col min="5" max="5" width="13.77734375" style="2" customWidth="1"/>
    <col min="6" max="8" width="9.77734375" style="2" customWidth="1"/>
    <col min="9" max="16384" width="8.88671875" style="2"/>
  </cols>
  <sheetData>
    <row r="1" spans="1:6" x14ac:dyDescent="0.3">
      <c r="A1" s="2" t="s">
        <v>58</v>
      </c>
    </row>
    <row r="2" spans="1:6" x14ac:dyDescent="0.3">
      <c r="A2" s="2" t="s">
        <v>59</v>
      </c>
    </row>
    <row r="3" spans="1:6" x14ac:dyDescent="0.3">
      <c r="A3" s="2" t="s">
        <v>60</v>
      </c>
      <c r="B3" s="2" t="s">
        <v>61</v>
      </c>
    </row>
    <row r="4" spans="1:6" x14ac:dyDescent="0.3">
      <c r="A4" s="2" t="s">
        <v>62</v>
      </c>
    </row>
    <row r="5" spans="1:6" x14ac:dyDescent="0.3">
      <c r="A5" s="2" t="s">
        <v>63</v>
      </c>
    </row>
    <row r="6" spans="1:6" x14ac:dyDescent="0.3">
      <c r="A6" s="2" t="s">
        <v>123</v>
      </c>
    </row>
    <row r="8" spans="1:6" x14ac:dyDescent="0.3">
      <c r="A8" s="2" t="s">
        <v>124</v>
      </c>
    </row>
    <row r="9" spans="1:6" x14ac:dyDescent="0.3">
      <c r="A9" s="2" t="s">
        <v>66</v>
      </c>
    </row>
    <row r="10" spans="1:6" ht="30" customHeight="1" x14ac:dyDescent="0.3">
      <c r="A10" s="94" t="s">
        <v>0</v>
      </c>
      <c r="B10" s="94" t="s">
        <v>67</v>
      </c>
      <c r="C10" s="94" t="s">
        <v>69</v>
      </c>
      <c r="D10" s="94" t="s">
        <v>70</v>
      </c>
      <c r="E10" s="94" t="s">
        <v>73</v>
      </c>
      <c r="F10" s="94" t="s">
        <v>74</v>
      </c>
    </row>
    <row r="11" spans="1:6" x14ac:dyDescent="0.3">
      <c r="A11" s="95">
        <v>44475</v>
      </c>
      <c r="B11" s="96">
        <v>0.33542824074074074</v>
      </c>
      <c r="C11" s="2">
        <v>8.94</v>
      </c>
      <c r="D11" s="2">
        <v>8.44</v>
      </c>
      <c r="E11" s="2">
        <v>23.22</v>
      </c>
      <c r="F11" s="2">
        <v>47.95</v>
      </c>
    </row>
    <row r="12" spans="1:6" x14ac:dyDescent="0.3">
      <c r="A12" s="95">
        <v>44475</v>
      </c>
      <c r="B12" s="96">
        <v>0.33612268518518523</v>
      </c>
      <c r="C12" s="2">
        <v>8.94</v>
      </c>
      <c r="D12" s="2">
        <v>8.44</v>
      </c>
      <c r="E12" s="2">
        <v>23.23</v>
      </c>
      <c r="F12" s="2">
        <v>48.09</v>
      </c>
    </row>
    <row r="13" spans="1:6" x14ac:dyDescent="0.3">
      <c r="A13" s="95">
        <v>44475</v>
      </c>
      <c r="B13" s="96">
        <v>0.33681712962962962</v>
      </c>
      <c r="C13" s="2">
        <v>8.94</v>
      </c>
      <c r="D13" s="2">
        <v>8.44</v>
      </c>
      <c r="E13" s="2">
        <v>23.23</v>
      </c>
      <c r="F13" s="2">
        <v>48.13</v>
      </c>
    </row>
    <row r="14" spans="1:6" x14ac:dyDescent="0.3">
      <c r="A14" s="95">
        <v>44475</v>
      </c>
      <c r="B14" s="96">
        <v>0.33751157407407412</v>
      </c>
      <c r="C14" s="2">
        <v>8.94</v>
      </c>
      <c r="D14" s="2">
        <v>8.44</v>
      </c>
      <c r="E14" s="2">
        <v>23.23</v>
      </c>
      <c r="F14" s="2">
        <v>48.17</v>
      </c>
    </row>
    <row r="15" spans="1:6" x14ac:dyDescent="0.3">
      <c r="A15" s="95">
        <v>44475</v>
      </c>
      <c r="B15" s="96">
        <v>0.3382060185185185</v>
      </c>
      <c r="C15" s="2">
        <v>8.94</v>
      </c>
      <c r="D15" s="2">
        <v>8.44</v>
      </c>
      <c r="E15" s="2">
        <v>23.23</v>
      </c>
      <c r="F15" s="2">
        <v>48.32</v>
      </c>
    </row>
    <row r="16" spans="1:6" x14ac:dyDescent="0.3">
      <c r="A16" s="95">
        <v>44475</v>
      </c>
      <c r="B16" s="96">
        <v>0.338900462962963</v>
      </c>
      <c r="C16" s="2">
        <v>8.94</v>
      </c>
      <c r="D16" s="2">
        <v>8.44</v>
      </c>
      <c r="E16" s="2">
        <v>23.22</v>
      </c>
      <c r="F16" s="2">
        <v>48.39</v>
      </c>
    </row>
    <row r="17" spans="1:6" x14ac:dyDescent="0.3">
      <c r="A17" s="95">
        <v>44475</v>
      </c>
      <c r="B17" s="96">
        <v>0.33959490740740739</v>
      </c>
      <c r="C17" s="2">
        <v>8.94</v>
      </c>
      <c r="D17" s="2">
        <v>8.44</v>
      </c>
      <c r="E17" s="2">
        <v>23.22</v>
      </c>
      <c r="F17" s="2">
        <v>48.49</v>
      </c>
    </row>
    <row r="18" spans="1:6" x14ac:dyDescent="0.3">
      <c r="A18" s="95">
        <v>44475</v>
      </c>
      <c r="B18" s="96">
        <v>0.34028935185185188</v>
      </c>
      <c r="C18" s="2">
        <v>8.94</v>
      </c>
      <c r="D18" s="2">
        <v>8.44</v>
      </c>
      <c r="E18" s="2">
        <v>23.23</v>
      </c>
      <c r="F18" s="2">
        <v>48.57</v>
      </c>
    </row>
    <row r="19" spans="1:6" x14ac:dyDescent="0.3">
      <c r="A19" s="95">
        <v>44475</v>
      </c>
      <c r="B19" s="96">
        <v>0.34098379629629627</v>
      </c>
      <c r="C19" s="2">
        <v>8.94</v>
      </c>
      <c r="D19" s="2">
        <v>8.44</v>
      </c>
      <c r="E19" s="2">
        <v>23.23</v>
      </c>
      <c r="F19" s="2">
        <v>48.71</v>
      </c>
    </row>
    <row r="20" spans="1:6" x14ac:dyDescent="0.3">
      <c r="A20" s="95">
        <v>44475</v>
      </c>
      <c r="B20" s="96">
        <v>0.34167824074074077</v>
      </c>
      <c r="C20" s="2">
        <v>8.94</v>
      </c>
      <c r="D20" s="2">
        <v>8.44</v>
      </c>
      <c r="E20" s="2">
        <v>23.23</v>
      </c>
      <c r="F20" s="2">
        <v>48.78</v>
      </c>
    </row>
    <row r="21" spans="1:6" x14ac:dyDescent="0.3">
      <c r="A21" s="95">
        <v>44475</v>
      </c>
      <c r="B21" s="96">
        <v>0.34237268518518515</v>
      </c>
      <c r="C21" s="2">
        <v>8.94</v>
      </c>
      <c r="D21" s="2">
        <v>8.44</v>
      </c>
      <c r="E21" s="2">
        <v>23.23</v>
      </c>
      <c r="F21" s="2">
        <v>48.8</v>
      </c>
    </row>
    <row r="22" spans="1:6" x14ac:dyDescent="0.3">
      <c r="A22" s="95">
        <v>44475</v>
      </c>
      <c r="B22" s="96">
        <v>0.34306712962962965</v>
      </c>
      <c r="C22" s="2">
        <v>8.94</v>
      </c>
      <c r="D22" s="2">
        <v>8.44</v>
      </c>
      <c r="E22" s="2">
        <v>23.23</v>
      </c>
      <c r="F22" s="2">
        <v>48.81</v>
      </c>
    </row>
    <row r="23" spans="1:6" x14ac:dyDescent="0.3">
      <c r="A23" s="95">
        <v>44475</v>
      </c>
      <c r="B23" s="96">
        <v>0.34376157407407404</v>
      </c>
      <c r="C23" s="2">
        <v>8.94</v>
      </c>
      <c r="D23" s="2">
        <v>8.44</v>
      </c>
      <c r="E23" s="2">
        <v>23.23</v>
      </c>
      <c r="F23" s="2">
        <v>48.81</v>
      </c>
    </row>
    <row r="24" spans="1:6" x14ac:dyDescent="0.3">
      <c r="A24" s="95">
        <v>44475</v>
      </c>
      <c r="B24" s="96">
        <v>0.34445601851851854</v>
      </c>
      <c r="C24" s="2">
        <v>8.94</v>
      </c>
      <c r="D24" s="2">
        <v>8.44</v>
      </c>
      <c r="E24" s="2">
        <v>23.23</v>
      </c>
      <c r="F24" s="2">
        <v>48.81</v>
      </c>
    </row>
    <row r="25" spans="1:6" x14ac:dyDescent="0.3">
      <c r="A25" s="95">
        <v>44475</v>
      </c>
      <c r="B25" s="96">
        <v>0.34515046296296298</v>
      </c>
      <c r="C25" s="2">
        <v>8.94</v>
      </c>
      <c r="D25" s="2">
        <v>8.44</v>
      </c>
      <c r="E25" s="2">
        <v>23.23</v>
      </c>
      <c r="F25" s="2">
        <v>48.82</v>
      </c>
    </row>
    <row r="26" spans="1:6" x14ac:dyDescent="0.3">
      <c r="A26" s="95">
        <v>44475</v>
      </c>
      <c r="B26" s="96">
        <v>0.34584490740740742</v>
      </c>
      <c r="C26" s="2">
        <v>8.94</v>
      </c>
      <c r="D26" s="2">
        <v>8.44</v>
      </c>
      <c r="E26" s="2">
        <v>23.23</v>
      </c>
      <c r="F26" s="2">
        <v>48.83</v>
      </c>
    </row>
    <row r="27" spans="1:6" x14ac:dyDescent="0.3">
      <c r="A27" s="95">
        <v>44475</v>
      </c>
      <c r="B27" s="96">
        <v>0.34653935185185186</v>
      </c>
      <c r="C27" s="2">
        <v>8.94</v>
      </c>
      <c r="D27" s="2">
        <v>8.44</v>
      </c>
      <c r="E27" s="2">
        <v>23.24</v>
      </c>
      <c r="F27" s="2">
        <v>48.84</v>
      </c>
    </row>
    <row r="28" spans="1:6" x14ac:dyDescent="0.3">
      <c r="A28" s="95">
        <v>44475</v>
      </c>
      <c r="B28" s="96">
        <v>0.3472337962962963</v>
      </c>
      <c r="C28" s="2">
        <v>8.94</v>
      </c>
      <c r="D28" s="2">
        <v>8.44</v>
      </c>
      <c r="E28" s="2">
        <v>23.24</v>
      </c>
      <c r="F28" s="2">
        <v>48.84</v>
      </c>
    </row>
    <row r="29" spans="1:6" x14ac:dyDescent="0.3">
      <c r="A29" s="95">
        <v>44475</v>
      </c>
      <c r="B29" s="96">
        <v>0.34792824074074075</v>
      </c>
      <c r="C29" s="2">
        <v>8.94</v>
      </c>
      <c r="D29" s="2">
        <v>8.44</v>
      </c>
      <c r="E29" s="2">
        <v>23.23</v>
      </c>
      <c r="F29" s="2">
        <v>48.84</v>
      </c>
    </row>
    <row r="30" spans="1:6" x14ac:dyDescent="0.3">
      <c r="A30" s="95">
        <v>44475</v>
      </c>
      <c r="B30" s="96">
        <v>0.34862268518518519</v>
      </c>
      <c r="C30" s="2">
        <v>8.94</v>
      </c>
      <c r="D30" s="2">
        <v>8.44</v>
      </c>
      <c r="E30" s="2">
        <v>23.23</v>
      </c>
      <c r="F30" s="2">
        <v>48.83</v>
      </c>
    </row>
    <row r="31" spans="1:6" x14ac:dyDescent="0.3">
      <c r="A31" s="95">
        <v>44475</v>
      </c>
      <c r="B31" s="96">
        <v>0.34931712962962963</v>
      </c>
      <c r="C31" s="2">
        <v>8.94</v>
      </c>
      <c r="D31" s="2">
        <v>8.44</v>
      </c>
      <c r="E31" s="2">
        <v>23.23</v>
      </c>
      <c r="F31" s="2">
        <v>48.84</v>
      </c>
    </row>
    <row r="32" spans="1:6" x14ac:dyDescent="0.3">
      <c r="A32" s="95">
        <v>44475</v>
      </c>
      <c r="B32" s="96">
        <v>0.35001157407407407</v>
      </c>
      <c r="C32" s="2">
        <v>8.94</v>
      </c>
      <c r="D32" s="2">
        <v>8.44</v>
      </c>
      <c r="E32" s="2">
        <v>23.22</v>
      </c>
      <c r="F32" s="2">
        <v>48.87</v>
      </c>
    </row>
    <row r="33" spans="1:6" x14ac:dyDescent="0.3">
      <c r="A33" s="95">
        <v>44475</v>
      </c>
      <c r="B33" s="96">
        <v>0.35070601851851851</v>
      </c>
      <c r="C33" s="2">
        <v>8.94</v>
      </c>
      <c r="D33" s="2">
        <v>8.44</v>
      </c>
      <c r="E33" s="2">
        <v>23.22</v>
      </c>
      <c r="F33" s="2">
        <v>48.89</v>
      </c>
    </row>
    <row r="34" spans="1:6" x14ac:dyDescent="0.3">
      <c r="A34" s="95">
        <v>44475</v>
      </c>
      <c r="B34" s="96">
        <v>0.35140046296296296</v>
      </c>
      <c r="C34" s="2">
        <v>8.94</v>
      </c>
      <c r="D34" s="2">
        <v>8.44</v>
      </c>
      <c r="E34" s="2">
        <v>23.22</v>
      </c>
      <c r="F34" s="2">
        <v>48.9</v>
      </c>
    </row>
    <row r="35" spans="1:6" x14ac:dyDescent="0.3">
      <c r="A35" s="95">
        <v>44475</v>
      </c>
      <c r="B35" s="96">
        <v>0.3520949074074074</v>
      </c>
      <c r="C35" s="2">
        <v>8.94</v>
      </c>
      <c r="D35" s="2">
        <v>8.44</v>
      </c>
      <c r="E35" s="2">
        <v>23.22</v>
      </c>
      <c r="F35" s="2">
        <v>48.91</v>
      </c>
    </row>
    <row r="36" spans="1:6" x14ac:dyDescent="0.3">
      <c r="A36" s="95">
        <v>44475</v>
      </c>
      <c r="B36" s="96">
        <v>0.35278935185185184</v>
      </c>
      <c r="C36" s="2">
        <v>8.94</v>
      </c>
      <c r="D36" s="2">
        <v>8.44</v>
      </c>
      <c r="E36" s="2">
        <v>23.22</v>
      </c>
      <c r="F36" s="2">
        <v>48.91</v>
      </c>
    </row>
    <row r="37" spans="1:6" x14ac:dyDescent="0.3">
      <c r="A37" s="95">
        <v>44475</v>
      </c>
      <c r="B37" s="96">
        <v>0.35348379629629628</v>
      </c>
      <c r="C37" s="2">
        <v>8.94</v>
      </c>
      <c r="D37" s="2">
        <v>8.44</v>
      </c>
      <c r="E37" s="2">
        <v>23.22</v>
      </c>
      <c r="F37" s="2">
        <v>48.93</v>
      </c>
    </row>
    <row r="38" spans="1:6" x14ac:dyDescent="0.3">
      <c r="A38" s="95">
        <v>44475</v>
      </c>
      <c r="B38" s="96">
        <v>0.35417824074074072</v>
      </c>
      <c r="C38" s="2">
        <v>8.94</v>
      </c>
      <c r="D38" s="2">
        <v>8.44</v>
      </c>
      <c r="E38" s="2">
        <v>23.22</v>
      </c>
      <c r="F38" s="2">
        <v>48.94</v>
      </c>
    </row>
    <row r="39" spans="1:6" x14ac:dyDescent="0.3">
      <c r="A39" s="95">
        <v>44475</v>
      </c>
      <c r="B39" s="96">
        <v>0.35487268518518517</v>
      </c>
      <c r="C39" s="2">
        <v>8.94</v>
      </c>
      <c r="D39" s="2">
        <v>8.44</v>
      </c>
      <c r="E39" s="2">
        <v>23.22</v>
      </c>
      <c r="F39" s="2">
        <v>48.95</v>
      </c>
    </row>
    <row r="40" spans="1:6" x14ac:dyDescent="0.3">
      <c r="A40" s="95">
        <v>44475</v>
      </c>
      <c r="B40" s="96">
        <v>0.35556712962962966</v>
      </c>
      <c r="C40" s="2">
        <v>8.94</v>
      </c>
      <c r="D40" s="2">
        <v>8.44</v>
      </c>
      <c r="E40" s="2">
        <v>23.22</v>
      </c>
      <c r="F40" s="2">
        <v>48.95</v>
      </c>
    </row>
    <row r="41" spans="1:6" x14ac:dyDescent="0.3">
      <c r="A41" s="95">
        <v>44475</v>
      </c>
      <c r="B41" s="96">
        <v>0.35626157407407405</v>
      </c>
      <c r="C41" s="2">
        <v>8.94</v>
      </c>
      <c r="D41" s="2">
        <v>8.44</v>
      </c>
      <c r="E41" s="2">
        <v>23.22</v>
      </c>
      <c r="F41" s="2">
        <v>48.95</v>
      </c>
    </row>
    <row r="42" spans="1:6" x14ac:dyDescent="0.3">
      <c r="A42" s="95">
        <v>44475</v>
      </c>
      <c r="B42" s="96">
        <v>0.35695601851851855</v>
      </c>
      <c r="C42" s="2">
        <v>8.94</v>
      </c>
      <c r="D42" s="2">
        <v>8.44</v>
      </c>
      <c r="E42" s="2">
        <v>23.22</v>
      </c>
      <c r="F42" s="2">
        <v>48.95</v>
      </c>
    </row>
    <row r="43" spans="1:6" x14ac:dyDescent="0.3">
      <c r="A43" s="95">
        <v>44475</v>
      </c>
      <c r="B43" s="96">
        <v>0.35765046296296293</v>
      </c>
      <c r="C43" s="2">
        <v>8.94</v>
      </c>
      <c r="D43" s="2">
        <v>8.44</v>
      </c>
      <c r="E43" s="2">
        <v>23.22</v>
      </c>
      <c r="F43" s="2">
        <v>48.95</v>
      </c>
    </row>
    <row r="44" spans="1:6" x14ac:dyDescent="0.3">
      <c r="A44" s="95">
        <v>44475</v>
      </c>
      <c r="B44" s="96">
        <v>0.35834490740740743</v>
      </c>
      <c r="C44" s="2">
        <v>8.94</v>
      </c>
      <c r="D44" s="2">
        <v>8.44</v>
      </c>
      <c r="E44" s="2">
        <v>23.22</v>
      </c>
      <c r="F44" s="2">
        <v>48.95</v>
      </c>
    </row>
    <row r="45" spans="1:6" x14ac:dyDescent="0.3">
      <c r="A45" s="95">
        <v>44475</v>
      </c>
      <c r="B45" s="96">
        <v>0.35903935185185182</v>
      </c>
      <c r="C45" s="2">
        <v>8.94</v>
      </c>
      <c r="D45" s="2">
        <v>8.44</v>
      </c>
      <c r="E45" s="2">
        <v>23.22</v>
      </c>
      <c r="F45" s="2">
        <v>48.95</v>
      </c>
    </row>
    <row r="46" spans="1:6" x14ac:dyDescent="0.3">
      <c r="A46" s="95">
        <v>44475</v>
      </c>
      <c r="B46" s="96">
        <v>0.35973379629629632</v>
      </c>
      <c r="C46" s="2">
        <v>8.94</v>
      </c>
      <c r="D46" s="2">
        <v>8.44</v>
      </c>
      <c r="E46" s="2">
        <v>23.22</v>
      </c>
      <c r="F46" s="2">
        <v>48.95</v>
      </c>
    </row>
    <row r="47" spans="1:6" x14ac:dyDescent="0.3">
      <c r="A47" s="95">
        <v>44475</v>
      </c>
      <c r="B47" s="96">
        <v>0.3604282407407407</v>
      </c>
      <c r="C47" s="2">
        <v>8.94</v>
      </c>
      <c r="D47" s="2">
        <v>8.44</v>
      </c>
      <c r="E47" s="2">
        <v>23.22</v>
      </c>
      <c r="F47" s="2">
        <v>48.95</v>
      </c>
    </row>
    <row r="48" spans="1:6" x14ac:dyDescent="0.3">
      <c r="A48" s="95">
        <v>44475</v>
      </c>
      <c r="B48" s="96">
        <v>0.3611226851851852</v>
      </c>
      <c r="C48" s="2">
        <v>8.94</v>
      </c>
      <c r="D48" s="2">
        <v>8.44</v>
      </c>
      <c r="E48" s="2">
        <v>23.22</v>
      </c>
      <c r="F48" s="2">
        <v>48.95</v>
      </c>
    </row>
    <row r="49" spans="1:6" x14ac:dyDescent="0.3">
      <c r="A49" s="95">
        <v>44475</v>
      </c>
      <c r="B49" s="96">
        <v>0.36181712962962959</v>
      </c>
      <c r="C49" s="2">
        <v>8.94</v>
      </c>
      <c r="D49" s="2">
        <v>8.44</v>
      </c>
      <c r="E49" s="2">
        <v>23.22</v>
      </c>
      <c r="F49" s="2">
        <v>48.95</v>
      </c>
    </row>
    <row r="50" spans="1:6" x14ac:dyDescent="0.3">
      <c r="A50" s="95">
        <v>44475</v>
      </c>
      <c r="B50" s="96">
        <v>0.36251157407407408</v>
      </c>
      <c r="C50" s="2">
        <v>8.94</v>
      </c>
      <c r="D50" s="2">
        <v>8.44</v>
      </c>
      <c r="E50" s="2">
        <v>23.22</v>
      </c>
      <c r="F50" s="2">
        <v>48.95</v>
      </c>
    </row>
    <row r="51" spans="1:6" x14ac:dyDescent="0.3">
      <c r="A51" s="95">
        <v>44475</v>
      </c>
      <c r="B51" s="96">
        <v>0.36320601851851847</v>
      </c>
      <c r="C51" s="2">
        <v>8.94</v>
      </c>
      <c r="D51" s="2">
        <v>8.44</v>
      </c>
      <c r="E51" s="2">
        <v>23.22</v>
      </c>
      <c r="F51" s="2">
        <v>48.95</v>
      </c>
    </row>
    <row r="52" spans="1:6" x14ac:dyDescent="0.3">
      <c r="A52" s="95">
        <v>44475</v>
      </c>
      <c r="B52" s="96">
        <v>0.36390046296296297</v>
      </c>
      <c r="C52" s="2">
        <v>8.94</v>
      </c>
      <c r="D52" s="2">
        <v>8.44</v>
      </c>
      <c r="E52" s="2">
        <v>23.22</v>
      </c>
      <c r="F52" s="2">
        <v>48.95</v>
      </c>
    </row>
    <row r="53" spans="1:6" x14ac:dyDescent="0.3">
      <c r="A53" s="95">
        <v>44475</v>
      </c>
      <c r="B53" s="96">
        <v>0.36459490740740735</v>
      </c>
      <c r="C53" s="2">
        <v>8.94</v>
      </c>
      <c r="D53" s="2">
        <v>8.44</v>
      </c>
      <c r="E53" s="2">
        <v>23.22</v>
      </c>
      <c r="F53" s="2">
        <v>48.95</v>
      </c>
    </row>
    <row r="54" spans="1:6" x14ac:dyDescent="0.3">
      <c r="A54" s="95">
        <v>44475</v>
      </c>
      <c r="B54" s="96">
        <v>0.36528935185185185</v>
      </c>
      <c r="C54" s="2">
        <v>8.94</v>
      </c>
      <c r="D54" s="2">
        <v>8.44</v>
      </c>
      <c r="E54" s="2">
        <v>23.22</v>
      </c>
      <c r="F54" s="2">
        <v>48.95</v>
      </c>
    </row>
    <row r="55" spans="1:6" x14ac:dyDescent="0.3">
      <c r="A55" s="95">
        <v>44475</v>
      </c>
      <c r="B55" s="96">
        <v>0.36598379629629635</v>
      </c>
      <c r="C55" s="2">
        <v>8.94</v>
      </c>
      <c r="D55" s="2">
        <v>8.44</v>
      </c>
      <c r="E55" s="2">
        <v>23.22</v>
      </c>
      <c r="F55" s="2">
        <v>48.95</v>
      </c>
    </row>
    <row r="56" spans="1:6" x14ac:dyDescent="0.3">
      <c r="A56" s="95">
        <v>44475</v>
      </c>
      <c r="B56" s="96">
        <v>0.36667824074074074</v>
      </c>
      <c r="C56" s="2">
        <v>8.94</v>
      </c>
      <c r="D56" s="2">
        <v>8.44</v>
      </c>
      <c r="E56" s="2">
        <v>23.22</v>
      </c>
      <c r="F56" s="2">
        <v>48.95</v>
      </c>
    </row>
    <row r="57" spans="1:6" x14ac:dyDescent="0.3">
      <c r="A57" s="95">
        <v>44475</v>
      </c>
      <c r="B57" s="96">
        <v>0.36737268518518523</v>
      </c>
      <c r="C57" s="2">
        <v>8.94</v>
      </c>
      <c r="D57" s="2">
        <v>8.44</v>
      </c>
      <c r="E57" s="2">
        <v>23.22</v>
      </c>
      <c r="F57" s="2">
        <v>48.95</v>
      </c>
    </row>
    <row r="58" spans="1:6" x14ac:dyDescent="0.3">
      <c r="A58" s="95">
        <v>44475</v>
      </c>
      <c r="B58" s="96">
        <v>0.36806712962962962</v>
      </c>
      <c r="C58" s="2">
        <v>8.94</v>
      </c>
      <c r="D58" s="2">
        <v>8.44</v>
      </c>
      <c r="E58" s="2">
        <v>23.22</v>
      </c>
      <c r="F58" s="2">
        <v>48.95</v>
      </c>
    </row>
    <row r="59" spans="1:6" x14ac:dyDescent="0.3">
      <c r="A59" s="95">
        <v>44475</v>
      </c>
      <c r="B59" s="96">
        <v>0.36876157407407412</v>
      </c>
      <c r="C59" s="2">
        <v>8.94</v>
      </c>
      <c r="D59" s="2">
        <v>8.44</v>
      </c>
      <c r="E59" s="2">
        <v>23.22</v>
      </c>
      <c r="F59" s="2">
        <v>48.95</v>
      </c>
    </row>
    <row r="60" spans="1:6" x14ac:dyDescent="0.3">
      <c r="A60" s="95">
        <v>44475</v>
      </c>
      <c r="B60" s="96">
        <v>0.3694560185185185</v>
      </c>
      <c r="C60" s="2">
        <v>8.94</v>
      </c>
      <c r="D60" s="2">
        <v>8.44</v>
      </c>
      <c r="E60" s="2">
        <v>23.22</v>
      </c>
      <c r="F60" s="2">
        <v>48.95</v>
      </c>
    </row>
    <row r="61" spans="1:6" x14ac:dyDescent="0.3">
      <c r="A61" s="95">
        <v>44475</v>
      </c>
      <c r="B61" s="96">
        <v>0.370150462962963</v>
      </c>
      <c r="C61" s="2">
        <v>8.94</v>
      </c>
      <c r="D61" s="2">
        <v>8.44</v>
      </c>
      <c r="E61" s="2">
        <v>23.22</v>
      </c>
      <c r="F61" s="2">
        <v>48.95</v>
      </c>
    </row>
    <row r="62" spans="1:6" x14ac:dyDescent="0.3">
      <c r="A62" s="95">
        <v>44475</v>
      </c>
      <c r="B62" s="96">
        <v>0.37084490740740739</v>
      </c>
      <c r="C62" s="2">
        <v>8.94</v>
      </c>
      <c r="D62" s="2">
        <v>8.44</v>
      </c>
      <c r="E62" s="2">
        <v>23.22</v>
      </c>
      <c r="F62" s="2">
        <v>48.95</v>
      </c>
    </row>
    <row r="63" spans="1:6" x14ac:dyDescent="0.3">
      <c r="A63" s="95">
        <v>44475</v>
      </c>
      <c r="B63" s="96">
        <v>0.37153935185185188</v>
      </c>
      <c r="C63" s="2">
        <v>8.94</v>
      </c>
      <c r="D63" s="2">
        <v>8.44</v>
      </c>
      <c r="E63" s="2">
        <v>23.21</v>
      </c>
      <c r="F63" s="2">
        <v>48.95</v>
      </c>
    </row>
    <row r="64" spans="1:6" x14ac:dyDescent="0.3">
      <c r="A64" s="95">
        <v>44475</v>
      </c>
      <c r="B64" s="96">
        <v>0.37223379629629627</v>
      </c>
      <c r="C64" s="2">
        <v>8.94</v>
      </c>
      <c r="D64" s="2">
        <v>8.44</v>
      </c>
      <c r="E64" s="2">
        <v>23.21</v>
      </c>
      <c r="F64" s="2">
        <v>48.95</v>
      </c>
    </row>
    <row r="65" spans="1:6" x14ac:dyDescent="0.3">
      <c r="A65" s="95">
        <v>44475</v>
      </c>
      <c r="B65" s="96">
        <v>0.37292824074074077</v>
      </c>
      <c r="C65" s="2">
        <v>8.94</v>
      </c>
      <c r="D65" s="2">
        <v>8.44</v>
      </c>
      <c r="E65" s="2">
        <v>23.19</v>
      </c>
      <c r="F65" s="2">
        <v>48.95</v>
      </c>
    </row>
    <row r="66" spans="1:6" x14ac:dyDescent="0.3">
      <c r="A66" s="95">
        <v>44475</v>
      </c>
      <c r="B66" s="96">
        <v>0.37362268518518515</v>
      </c>
      <c r="C66" s="2">
        <v>8.94</v>
      </c>
      <c r="D66" s="2">
        <v>8.44</v>
      </c>
      <c r="E66" s="2">
        <v>23.16</v>
      </c>
      <c r="F66" s="2">
        <v>48.95</v>
      </c>
    </row>
    <row r="67" spans="1:6" x14ac:dyDescent="0.3">
      <c r="A67" s="95">
        <v>44475</v>
      </c>
      <c r="B67" s="96">
        <v>0.37431712962962965</v>
      </c>
      <c r="C67" s="2">
        <v>8.94</v>
      </c>
      <c r="D67" s="2">
        <v>8.44</v>
      </c>
      <c r="E67" s="2">
        <v>23.14</v>
      </c>
      <c r="F67" s="2">
        <v>48.95</v>
      </c>
    </row>
    <row r="68" spans="1:6" x14ac:dyDescent="0.3">
      <c r="A68" s="95">
        <v>44475</v>
      </c>
      <c r="B68" s="96">
        <v>0.37501157407407404</v>
      </c>
      <c r="C68" s="2">
        <v>8.94</v>
      </c>
      <c r="D68" s="2">
        <v>8.44</v>
      </c>
      <c r="E68" s="2">
        <v>23.08</v>
      </c>
      <c r="F68" s="2">
        <v>48.95</v>
      </c>
    </row>
    <row r="69" spans="1:6" x14ac:dyDescent="0.3">
      <c r="A69" s="95">
        <v>44475</v>
      </c>
      <c r="B69" s="96">
        <v>0.37570601851851854</v>
      </c>
      <c r="C69" s="2">
        <v>8.94</v>
      </c>
      <c r="D69" s="2">
        <v>8.44</v>
      </c>
      <c r="E69" s="2">
        <v>23.08</v>
      </c>
      <c r="F69" s="2">
        <v>48.95</v>
      </c>
    </row>
    <row r="70" spans="1:6" x14ac:dyDescent="0.3">
      <c r="A70" s="95">
        <v>44475</v>
      </c>
      <c r="B70" s="96">
        <v>0.37640046296296298</v>
      </c>
      <c r="C70" s="2">
        <v>8.94</v>
      </c>
      <c r="D70" s="2">
        <v>8.44</v>
      </c>
      <c r="E70" s="2">
        <v>23.06</v>
      </c>
      <c r="F70" s="2">
        <v>48.95</v>
      </c>
    </row>
    <row r="71" spans="1:6" x14ac:dyDescent="0.3">
      <c r="A71" s="95">
        <v>44475</v>
      </c>
      <c r="B71" s="96">
        <v>0.37709490740740742</v>
      </c>
      <c r="C71" s="2">
        <v>8.94</v>
      </c>
      <c r="D71" s="2">
        <v>8.44</v>
      </c>
      <c r="E71" s="2">
        <v>23.05</v>
      </c>
      <c r="F71" s="2">
        <v>48.95</v>
      </c>
    </row>
    <row r="72" spans="1:6" x14ac:dyDescent="0.3">
      <c r="A72" s="95">
        <v>44475</v>
      </c>
      <c r="B72" s="96">
        <v>0.37778935185185186</v>
      </c>
      <c r="C72" s="2">
        <v>8.94</v>
      </c>
      <c r="D72" s="2">
        <v>8.44</v>
      </c>
      <c r="E72" s="2">
        <v>23.04</v>
      </c>
      <c r="F72" s="2">
        <v>48.95</v>
      </c>
    </row>
    <row r="73" spans="1:6" x14ac:dyDescent="0.3">
      <c r="A73" s="95">
        <v>44475</v>
      </c>
      <c r="B73" s="96">
        <v>0.3784837962962963</v>
      </c>
      <c r="C73" s="2">
        <v>8.94</v>
      </c>
      <c r="D73" s="2">
        <v>8.44</v>
      </c>
      <c r="E73" s="2">
        <v>22.99</v>
      </c>
      <c r="F73" s="2">
        <v>48.95</v>
      </c>
    </row>
    <row r="74" spans="1:6" x14ac:dyDescent="0.3">
      <c r="A74" s="95">
        <v>44475</v>
      </c>
      <c r="B74" s="96">
        <v>0.37917824074074075</v>
      </c>
      <c r="C74" s="2">
        <v>8.94</v>
      </c>
      <c r="D74" s="2">
        <v>8.44</v>
      </c>
      <c r="E74" s="2">
        <v>22.95</v>
      </c>
      <c r="F74" s="2">
        <v>48.95</v>
      </c>
    </row>
    <row r="75" spans="1:6" x14ac:dyDescent="0.3">
      <c r="A75" s="95">
        <v>44475</v>
      </c>
      <c r="B75" s="96">
        <v>0.37987268518518519</v>
      </c>
      <c r="C75" s="2">
        <v>8.94</v>
      </c>
      <c r="D75" s="2">
        <v>8.44</v>
      </c>
      <c r="E75" s="2">
        <v>22.93</v>
      </c>
      <c r="F75" s="2">
        <v>48.95</v>
      </c>
    </row>
    <row r="76" spans="1:6" x14ac:dyDescent="0.3">
      <c r="A76" s="95">
        <v>44475</v>
      </c>
      <c r="B76" s="96">
        <v>0.38056712962962963</v>
      </c>
      <c r="C76" s="2">
        <v>8.94</v>
      </c>
      <c r="D76" s="2">
        <v>8.44</v>
      </c>
      <c r="E76" s="2">
        <v>22.93</v>
      </c>
      <c r="F76" s="2">
        <v>48.95</v>
      </c>
    </row>
    <row r="77" spans="1:6" x14ac:dyDescent="0.3">
      <c r="A77" s="95">
        <v>44475</v>
      </c>
      <c r="B77" s="96">
        <v>0.38126157407407407</v>
      </c>
      <c r="C77" s="2">
        <v>8.94</v>
      </c>
      <c r="D77" s="2">
        <v>8.44</v>
      </c>
      <c r="E77" s="2">
        <v>22.93</v>
      </c>
      <c r="F77" s="2">
        <v>48.95</v>
      </c>
    </row>
    <row r="78" spans="1:6" x14ac:dyDescent="0.3">
      <c r="A78" s="95">
        <v>44475</v>
      </c>
      <c r="B78" s="96">
        <v>0.38195601851851851</v>
      </c>
      <c r="C78" s="2">
        <v>8.94</v>
      </c>
      <c r="D78" s="2">
        <v>8.44</v>
      </c>
      <c r="E78" s="2">
        <v>22.93</v>
      </c>
      <c r="F78" s="2">
        <v>48.95</v>
      </c>
    </row>
    <row r="79" spans="1:6" x14ac:dyDescent="0.3">
      <c r="A79" s="95">
        <v>44475</v>
      </c>
      <c r="B79" s="96">
        <v>0.38265046296296296</v>
      </c>
      <c r="C79" s="2">
        <v>8.94</v>
      </c>
      <c r="D79" s="2">
        <v>8.44</v>
      </c>
      <c r="E79" s="2">
        <v>22.93</v>
      </c>
      <c r="F79" s="2">
        <v>48.95</v>
      </c>
    </row>
    <row r="80" spans="1:6" x14ac:dyDescent="0.3">
      <c r="A80" s="95">
        <v>44475</v>
      </c>
      <c r="B80" s="96">
        <v>0.3833449074074074</v>
      </c>
      <c r="C80" s="2">
        <v>8.94</v>
      </c>
      <c r="D80" s="2">
        <v>8.44</v>
      </c>
      <c r="E80" s="2">
        <v>22.92</v>
      </c>
      <c r="F80" s="2">
        <v>48.95</v>
      </c>
    </row>
    <row r="81" spans="1:6" x14ac:dyDescent="0.3">
      <c r="A81" s="95">
        <v>44475</v>
      </c>
      <c r="B81" s="96">
        <v>0.38403935185185184</v>
      </c>
      <c r="C81" s="2">
        <v>8.94</v>
      </c>
      <c r="D81" s="2">
        <v>8.44</v>
      </c>
      <c r="E81" s="2">
        <v>22.93</v>
      </c>
      <c r="F81" s="2">
        <v>48.95</v>
      </c>
    </row>
    <row r="82" spans="1:6" x14ac:dyDescent="0.3">
      <c r="A82" s="95">
        <v>44475</v>
      </c>
      <c r="B82" s="96">
        <v>0.38473379629629628</v>
      </c>
      <c r="C82" s="2">
        <v>8.94</v>
      </c>
      <c r="D82" s="2">
        <v>8.44</v>
      </c>
      <c r="E82" s="2">
        <v>22.92</v>
      </c>
      <c r="F82" s="2">
        <v>48.95</v>
      </c>
    </row>
    <row r="83" spans="1:6" x14ac:dyDescent="0.3">
      <c r="A83" s="95">
        <v>44475</v>
      </c>
      <c r="B83" s="96">
        <v>0.38542824074074072</v>
      </c>
      <c r="C83" s="2">
        <v>8.94</v>
      </c>
      <c r="D83" s="2">
        <v>8.44</v>
      </c>
      <c r="E83" s="2">
        <v>22.93</v>
      </c>
      <c r="F83" s="2">
        <v>48.95</v>
      </c>
    </row>
    <row r="84" spans="1:6" x14ac:dyDescent="0.3">
      <c r="A84" s="95">
        <v>44475</v>
      </c>
      <c r="B84" s="96">
        <v>0.38612268518518517</v>
      </c>
      <c r="C84" s="2">
        <v>8.94</v>
      </c>
      <c r="D84" s="2">
        <v>8.44</v>
      </c>
      <c r="E84" s="2">
        <v>22.93</v>
      </c>
      <c r="F84" s="2">
        <v>48.95</v>
      </c>
    </row>
    <row r="85" spans="1:6" x14ac:dyDescent="0.3">
      <c r="A85" s="95">
        <v>44475</v>
      </c>
      <c r="B85" s="96">
        <v>0.38681712962962966</v>
      </c>
      <c r="C85" s="2">
        <v>8.94</v>
      </c>
      <c r="D85" s="2">
        <v>8.44</v>
      </c>
      <c r="E85" s="2">
        <v>22.93</v>
      </c>
      <c r="F85" s="2">
        <v>48.95</v>
      </c>
    </row>
    <row r="86" spans="1:6" x14ac:dyDescent="0.3">
      <c r="A86" s="95">
        <v>44475</v>
      </c>
      <c r="B86" s="96">
        <v>0.38751157407407405</v>
      </c>
      <c r="C86" s="2">
        <v>8.94</v>
      </c>
      <c r="D86" s="2">
        <v>8.44</v>
      </c>
      <c r="E86" s="2">
        <v>22.93</v>
      </c>
      <c r="F86" s="2">
        <v>48.95</v>
      </c>
    </row>
    <row r="87" spans="1:6" x14ac:dyDescent="0.3">
      <c r="A87" s="95">
        <v>44475</v>
      </c>
      <c r="B87" s="96">
        <v>0.38820601851851855</v>
      </c>
      <c r="C87" s="2">
        <v>8.94</v>
      </c>
      <c r="D87" s="2">
        <v>8.44</v>
      </c>
      <c r="E87" s="2">
        <v>22.93</v>
      </c>
      <c r="F87" s="2">
        <v>48.95</v>
      </c>
    </row>
    <row r="88" spans="1:6" x14ac:dyDescent="0.3">
      <c r="A88" s="95">
        <v>44475</v>
      </c>
      <c r="B88" s="96">
        <v>0.38890046296296293</v>
      </c>
      <c r="C88" s="2">
        <v>8.94</v>
      </c>
      <c r="D88" s="2">
        <v>8.44</v>
      </c>
      <c r="E88" s="2">
        <v>22.93</v>
      </c>
      <c r="F88" s="2">
        <v>48.95</v>
      </c>
    </row>
    <row r="89" spans="1:6" x14ac:dyDescent="0.3">
      <c r="A89" s="95">
        <v>44475</v>
      </c>
      <c r="B89" s="96">
        <v>0.38959490740740743</v>
      </c>
      <c r="C89" s="2">
        <v>8.94</v>
      </c>
      <c r="D89" s="2">
        <v>8.44</v>
      </c>
      <c r="E89" s="2">
        <v>22.93</v>
      </c>
      <c r="F89" s="2">
        <v>48.96</v>
      </c>
    </row>
    <row r="90" spans="1:6" x14ac:dyDescent="0.3">
      <c r="A90" s="95">
        <v>44475</v>
      </c>
      <c r="B90" s="96">
        <v>0.39028935185185182</v>
      </c>
      <c r="C90" s="2">
        <v>8.94</v>
      </c>
      <c r="D90" s="2">
        <v>8.44</v>
      </c>
      <c r="E90" s="2">
        <v>22.93</v>
      </c>
      <c r="F90" s="2">
        <v>48.96</v>
      </c>
    </row>
    <row r="91" spans="1:6" x14ac:dyDescent="0.3">
      <c r="A91" s="95">
        <v>44475</v>
      </c>
      <c r="B91" s="96">
        <v>0.39098379629629632</v>
      </c>
      <c r="C91" s="2">
        <v>8.94</v>
      </c>
      <c r="D91" s="2">
        <v>8.44</v>
      </c>
      <c r="E91" s="2">
        <v>22.93</v>
      </c>
      <c r="F91" s="2">
        <v>48.96</v>
      </c>
    </row>
    <row r="92" spans="1:6" x14ac:dyDescent="0.3">
      <c r="A92" s="95">
        <v>44475</v>
      </c>
      <c r="B92" s="96">
        <v>0.3916782407407407</v>
      </c>
      <c r="C92" s="2">
        <v>8.94</v>
      </c>
      <c r="D92" s="2">
        <v>8.44</v>
      </c>
      <c r="E92" s="2">
        <v>22.93</v>
      </c>
      <c r="F92" s="2">
        <v>48.96</v>
      </c>
    </row>
    <row r="93" spans="1:6" x14ac:dyDescent="0.3">
      <c r="A93" s="95">
        <v>44475</v>
      </c>
      <c r="B93" s="96">
        <v>0.3923726851851852</v>
      </c>
      <c r="C93" s="2">
        <v>8.94</v>
      </c>
      <c r="D93" s="2">
        <v>8.44</v>
      </c>
      <c r="E93" s="2">
        <v>22.93</v>
      </c>
      <c r="F93" s="2">
        <v>48.96</v>
      </c>
    </row>
    <row r="94" spans="1:6" x14ac:dyDescent="0.3">
      <c r="A94" s="95">
        <v>44475</v>
      </c>
      <c r="B94" s="96">
        <v>0.39306712962962959</v>
      </c>
      <c r="C94" s="2">
        <v>8.94</v>
      </c>
      <c r="D94" s="2">
        <v>8.44</v>
      </c>
      <c r="E94" s="2">
        <v>22.93</v>
      </c>
      <c r="F94" s="2">
        <v>48.96</v>
      </c>
    </row>
    <row r="95" spans="1:6" x14ac:dyDescent="0.3">
      <c r="A95" s="95">
        <v>44475</v>
      </c>
      <c r="B95" s="96">
        <v>0.39376157407407408</v>
      </c>
      <c r="C95" s="2">
        <v>8.94</v>
      </c>
      <c r="D95" s="2">
        <v>8.44</v>
      </c>
      <c r="E95" s="2">
        <v>22.93</v>
      </c>
      <c r="F95" s="2">
        <v>48.96</v>
      </c>
    </row>
    <row r="96" spans="1:6" x14ac:dyDescent="0.3">
      <c r="A96" s="95">
        <v>44475</v>
      </c>
      <c r="B96" s="96">
        <v>0.39445601851851847</v>
      </c>
      <c r="C96" s="2">
        <v>8.94</v>
      </c>
      <c r="D96" s="2">
        <v>8.44</v>
      </c>
      <c r="E96" s="2">
        <v>22.93</v>
      </c>
      <c r="F96" s="2">
        <v>48.96</v>
      </c>
    </row>
    <row r="97" spans="1:6" x14ac:dyDescent="0.3">
      <c r="A97" s="95">
        <v>44475</v>
      </c>
      <c r="B97" s="96">
        <v>0.39515046296296297</v>
      </c>
      <c r="C97" s="2">
        <v>8.94</v>
      </c>
      <c r="D97" s="2">
        <v>8.44</v>
      </c>
      <c r="E97" s="2">
        <v>22.93</v>
      </c>
      <c r="F97" s="2">
        <v>48.95</v>
      </c>
    </row>
    <row r="98" spans="1:6" x14ac:dyDescent="0.3">
      <c r="A98" s="95">
        <v>44475</v>
      </c>
      <c r="B98" s="96">
        <v>0.39584490740740735</v>
      </c>
      <c r="C98" s="2">
        <v>8.94</v>
      </c>
      <c r="D98" s="2">
        <v>8.44</v>
      </c>
      <c r="E98" s="2">
        <v>22.93</v>
      </c>
      <c r="F98" s="2">
        <v>48.95</v>
      </c>
    </row>
    <row r="99" spans="1:6" x14ac:dyDescent="0.3">
      <c r="A99" s="95">
        <v>44475</v>
      </c>
      <c r="B99" s="96">
        <v>0.39653935185185185</v>
      </c>
      <c r="C99" s="2">
        <v>8.94</v>
      </c>
      <c r="D99" s="2">
        <v>8.44</v>
      </c>
      <c r="E99" s="2">
        <v>22.93</v>
      </c>
      <c r="F99" s="2">
        <v>48.95</v>
      </c>
    </row>
    <row r="100" spans="1:6" x14ac:dyDescent="0.3">
      <c r="A100" s="95">
        <v>44475</v>
      </c>
      <c r="B100" s="96">
        <v>0.39723379629629635</v>
      </c>
      <c r="C100" s="2">
        <v>8.94</v>
      </c>
      <c r="D100" s="2">
        <v>8.44</v>
      </c>
      <c r="E100" s="2">
        <v>22.92</v>
      </c>
      <c r="F100" s="2">
        <v>48.95</v>
      </c>
    </row>
    <row r="101" spans="1:6" x14ac:dyDescent="0.3">
      <c r="A101" s="95">
        <v>44475</v>
      </c>
      <c r="B101" s="96">
        <v>0.39792824074074074</v>
      </c>
      <c r="C101" s="2">
        <v>8.94</v>
      </c>
      <c r="D101" s="2">
        <v>8.44</v>
      </c>
      <c r="E101" s="2">
        <v>22.92</v>
      </c>
      <c r="F101" s="2">
        <v>48.95</v>
      </c>
    </row>
    <row r="102" spans="1:6" x14ac:dyDescent="0.3">
      <c r="A102" s="95">
        <v>44475</v>
      </c>
      <c r="B102" s="96">
        <v>0.39862268518518523</v>
      </c>
      <c r="C102" s="2">
        <v>8.94</v>
      </c>
      <c r="D102" s="2">
        <v>8.44</v>
      </c>
      <c r="E102" s="2">
        <v>22.92</v>
      </c>
      <c r="F102" s="2">
        <v>48.95</v>
      </c>
    </row>
    <row r="103" spans="1:6" x14ac:dyDescent="0.3">
      <c r="A103" s="95">
        <v>44475</v>
      </c>
      <c r="B103" s="96">
        <v>0.39931712962962962</v>
      </c>
      <c r="C103" s="2">
        <v>8.94</v>
      </c>
      <c r="D103" s="2">
        <v>8.44</v>
      </c>
      <c r="E103" s="2">
        <v>22.93</v>
      </c>
      <c r="F103" s="2">
        <v>48.95</v>
      </c>
    </row>
    <row r="104" spans="1:6" x14ac:dyDescent="0.3">
      <c r="A104" s="95">
        <v>44475</v>
      </c>
      <c r="B104" s="96">
        <v>0.40001157407407412</v>
      </c>
      <c r="C104" s="2">
        <v>8.94</v>
      </c>
      <c r="D104" s="2">
        <v>8.44</v>
      </c>
      <c r="E104" s="2">
        <v>22.93</v>
      </c>
      <c r="F104" s="2">
        <v>48.95</v>
      </c>
    </row>
    <row r="105" spans="1:6" x14ac:dyDescent="0.3">
      <c r="A105" s="95">
        <v>44475</v>
      </c>
      <c r="B105" s="96">
        <v>0.4007060185185185</v>
      </c>
      <c r="C105" s="2">
        <v>8.94</v>
      </c>
      <c r="D105" s="2">
        <v>8.44</v>
      </c>
      <c r="E105" s="2">
        <v>22.93</v>
      </c>
      <c r="F105" s="2">
        <v>48.95</v>
      </c>
    </row>
    <row r="106" spans="1:6" x14ac:dyDescent="0.3">
      <c r="A106" s="95">
        <v>44475</v>
      </c>
      <c r="B106" s="96">
        <v>0.401400462962963</v>
      </c>
      <c r="C106" s="2">
        <v>8.94</v>
      </c>
      <c r="D106" s="2">
        <v>8.44</v>
      </c>
      <c r="E106" s="2">
        <v>22.93</v>
      </c>
      <c r="F106" s="2">
        <v>48.95</v>
      </c>
    </row>
    <row r="107" spans="1:6" x14ac:dyDescent="0.3">
      <c r="A107" s="95">
        <v>44475</v>
      </c>
      <c r="B107" s="96">
        <v>0.40209490740740739</v>
      </c>
      <c r="C107" s="2">
        <v>8.94</v>
      </c>
      <c r="D107" s="2">
        <v>8.44</v>
      </c>
      <c r="E107" s="2">
        <v>22.93</v>
      </c>
      <c r="F107" s="2">
        <v>48.95</v>
      </c>
    </row>
    <row r="108" spans="1:6" x14ac:dyDescent="0.3">
      <c r="A108" s="95">
        <v>44475</v>
      </c>
      <c r="B108" s="96">
        <v>0.40278935185185188</v>
      </c>
      <c r="C108" s="2">
        <v>8.94</v>
      </c>
      <c r="D108" s="2">
        <v>8.44</v>
      </c>
      <c r="E108" s="2">
        <v>22.93</v>
      </c>
      <c r="F108" s="2">
        <v>48.95</v>
      </c>
    </row>
    <row r="109" spans="1:6" x14ac:dyDescent="0.3">
      <c r="A109" s="95">
        <v>44475</v>
      </c>
      <c r="B109" s="96">
        <v>0.40348379629629627</v>
      </c>
      <c r="C109" s="2">
        <v>8.94</v>
      </c>
      <c r="D109" s="2">
        <v>8.44</v>
      </c>
      <c r="E109" s="2">
        <v>22.93</v>
      </c>
      <c r="F109" s="2">
        <v>48.95</v>
      </c>
    </row>
    <row r="110" spans="1:6" x14ac:dyDescent="0.3">
      <c r="A110" s="95">
        <v>44475</v>
      </c>
      <c r="B110" s="96">
        <v>0.40417824074074077</v>
      </c>
      <c r="C110" s="2">
        <v>8.94</v>
      </c>
      <c r="D110" s="2">
        <v>8.44</v>
      </c>
      <c r="E110" s="2">
        <v>22.93</v>
      </c>
      <c r="F110" s="2">
        <v>48.95</v>
      </c>
    </row>
    <row r="111" spans="1:6" x14ac:dyDescent="0.3">
      <c r="A111" s="95">
        <v>44475</v>
      </c>
      <c r="B111" s="96">
        <v>0.40487268518518515</v>
      </c>
      <c r="C111" s="2">
        <v>8.94</v>
      </c>
      <c r="D111" s="2">
        <v>8.44</v>
      </c>
      <c r="E111" s="2">
        <v>22.93</v>
      </c>
      <c r="F111" s="2">
        <v>48.95</v>
      </c>
    </row>
    <row r="112" spans="1:6" x14ac:dyDescent="0.3">
      <c r="A112" s="95">
        <v>44475</v>
      </c>
      <c r="B112" s="96">
        <v>0.40556712962962965</v>
      </c>
      <c r="C112" s="2">
        <v>8.94</v>
      </c>
      <c r="D112" s="2">
        <v>8.44</v>
      </c>
      <c r="E112" s="2">
        <v>22.93</v>
      </c>
      <c r="F112" s="2">
        <v>48.95</v>
      </c>
    </row>
    <row r="113" spans="1:6" x14ac:dyDescent="0.3">
      <c r="A113" s="95">
        <v>44475</v>
      </c>
      <c r="B113" s="96">
        <v>0.40626157407407404</v>
      </c>
      <c r="C113" s="2">
        <v>8.94</v>
      </c>
      <c r="D113" s="2">
        <v>8.44</v>
      </c>
      <c r="E113" s="2">
        <v>22.93</v>
      </c>
      <c r="F113" s="2">
        <v>48.95</v>
      </c>
    </row>
    <row r="114" spans="1:6" x14ac:dyDescent="0.3">
      <c r="A114" s="95">
        <v>44475</v>
      </c>
      <c r="B114" s="96">
        <v>0.40695601851851854</v>
      </c>
      <c r="C114" s="2">
        <v>8.94</v>
      </c>
      <c r="D114" s="2">
        <v>8.44</v>
      </c>
      <c r="E114" s="2">
        <v>22.93</v>
      </c>
      <c r="F114" s="2">
        <v>48.95</v>
      </c>
    </row>
    <row r="115" spans="1:6" x14ac:dyDescent="0.3">
      <c r="A115" s="95">
        <v>44475</v>
      </c>
      <c r="B115" s="96">
        <v>0.40765046296296298</v>
      </c>
      <c r="C115" s="2">
        <v>8.94</v>
      </c>
      <c r="D115" s="2">
        <v>8.44</v>
      </c>
      <c r="E115" s="2">
        <v>22.93</v>
      </c>
      <c r="F115" s="2">
        <v>48.95</v>
      </c>
    </row>
    <row r="116" spans="1:6" x14ac:dyDescent="0.3">
      <c r="A116" s="95">
        <v>44475</v>
      </c>
      <c r="B116" s="96">
        <v>0.40834490740740742</v>
      </c>
      <c r="C116" s="2">
        <v>8.94</v>
      </c>
      <c r="D116" s="2">
        <v>8.44</v>
      </c>
      <c r="E116" s="2">
        <v>22.93</v>
      </c>
      <c r="F116" s="2">
        <v>48.95</v>
      </c>
    </row>
    <row r="117" spans="1:6" x14ac:dyDescent="0.3">
      <c r="A117" s="95">
        <v>44475</v>
      </c>
      <c r="B117" s="96">
        <v>0.40903935185185186</v>
      </c>
      <c r="C117" s="2">
        <v>8.94</v>
      </c>
      <c r="D117" s="2">
        <v>8.44</v>
      </c>
      <c r="E117" s="2">
        <v>22.93</v>
      </c>
      <c r="F117" s="2">
        <v>48.95</v>
      </c>
    </row>
    <row r="118" spans="1:6" x14ac:dyDescent="0.3">
      <c r="A118" s="95">
        <v>44475</v>
      </c>
      <c r="B118" s="96">
        <v>0.4097337962962963</v>
      </c>
      <c r="C118" s="2">
        <v>8.94</v>
      </c>
      <c r="D118" s="2">
        <v>8.44</v>
      </c>
      <c r="E118" s="2">
        <v>22.93</v>
      </c>
      <c r="F118" s="2">
        <v>48.95</v>
      </c>
    </row>
    <row r="119" spans="1:6" x14ac:dyDescent="0.3">
      <c r="A119" s="95">
        <v>44475</v>
      </c>
      <c r="B119" s="96">
        <v>0.41042824074074075</v>
      </c>
      <c r="C119" s="2">
        <v>8.94</v>
      </c>
      <c r="D119" s="2">
        <v>8.44</v>
      </c>
      <c r="E119" s="2">
        <v>22.93</v>
      </c>
      <c r="F119" s="2">
        <v>48.95</v>
      </c>
    </row>
    <row r="120" spans="1:6" x14ac:dyDescent="0.3">
      <c r="A120" s="95">
        <v>44475</v>
      </c>
      <c r="B120" s="96">
        <v>0.41112268518518519</v>
      </c>
      <c r="C120" s="2">
        <v>8.94</v>
      </c>
      <c r="D120" s="2">
        <v>8.44</v>
      </c>
      <c r="E120" s="2">
        <v>22.93</v>
      </c>
      <c r="F120" s="2">
        <v>48.95</v>
      </c>
    </row>
    <row r="121" spans="1:6" x14ac:dyDescent="0.3">
      <c r="A121" s="95">
        <v>44475</v>
      </c>
      <c r="B121" s="96">
        <v>0.41181712962962963</v>
      </c>
      <c r="C121" s="2">
        <v>8.94</v>
      </c>
      <c r="D121" s="2">
        <v>8.44</v>
      </c>
      <c r="E121" s="2">
        <v>22.93</v>
      </c>
      <c r="F121" s="2">
        <v>48.96</v>
      </c>
    </row>
    <row r="122" spans="1:6" x14ac:dyDescent="0.3">
      <c r="A122" s="95">
        <v>44475</v>
      </c>
      <c r="B122" s="96">
        <v>0.41251157407407407</v>
      </c>
      <c r="C122" s="2">
        <v>8.94</v>
      </c>
      <c r="D122" s="2">
        <v>8.44</v>
      </c>
      <c r="E122" s="2">
        <v>22.93</v>
      </c>
      <c r="F122" s="2">
        <v>48.96</v>
      </c>
    </row>
    <row r="123" spans="1:6" x14ac:dyDescent="0.3">
      <c r="A123" s="95">
        <v>44475</v>
      </c>
      <c r="B123" s="96">
        <v>0.41320601851851851</v>
      </c>
      <c r="C123" s="2">
        <v>8.94</v>
      </c>
      <c r="D123" s="2">
        <v>8.44</v>
      </c>
      <c r="E123" s="2">
        <v>22.93</v>
      </c>
      <c r="F123" s="2">
        <v>48.96</v>
      </c>
    </row>
    <row r="124" spans="1:6" x14ac:dyDescent="0.3">
      <c r="A124" s="95">
        <v>44475</v>
      </c>
      <c r="B124" s="96">
        <v>0.41390046296296296</v>
      </c>
      <c r="C124" s="2">
        <v>8.94</v>
      </c>
      <c r="D124" s="2">
        <v>8.44</v>
      </c>
      <c r="E124" s="2">
        <v>22.93</v>
      </c>
      <c r="F124" s="2">
        <v>48.96</v>
      </c>
    </row>
    <row r="125" spans="1:6" x14ac:dyDescent="0.3">
      <c r="A125" s="95">
        <v>44475</v>
      </c>
      <c r="B125" s="96">
        <v>0.4145949074074074</v>
      </c>
      <c r="C125" s="2">
        <v>8.94</v>
      </c>
      <c r="D125" s="2">
        <v>8.44</v>
      </c>
      <c r="E125" s="2">
        <v>22.93</v>
      </c>
      <c r="F125" s="2">
        <v>48.95</v>
      </c>
    </row>
    <row r="126" spans="1:6" x14ac:dyDescent="0.3">
      <c r="A126" s="95">
        <v>44475</v>
      </c>
      <c r="B126" s="96">
        <v>0.41528935185185184</v>
      </c>
      <c r="C126" s="2">
        <v>8.94</v>
      </c>
      <c r="D126" s="2">
        <v>8.44</v>
      </c>
      <c r="E126" s="2">
        <v>22.93</v>
      </c>
      <c r="F126" s="2">
        <v>48.95</v>
      </c>
    </row>
    <row r="127" spans="1:6" x14ac:dyDescent="0.3">
      <c r="A127" s="95">
        <v>44475</v>
      </c>
      <c r="B127" s="96">
        <v>0.41598379629629628</v>
      </c>
      <c r="C127" s="2">
        <v>8.94</v>
      </c>
      <c r="D127" s="2">
        <v>8.44</v>
      </c>
      <c r="E127" s="2">
        <v>22.93</v>
      </c>
      <c r="F127" s="2">
        <v>48.95</v>
      </c>
    </row>
    <row r="128" spans="1:6" x14ac:dyDescent="0.3">
      <c r="A128" s="95">
        <v>44475</v>
      </c>
      <c r="B128" s="96">
        <v>0.41667824074074072</v>
      </c>
      <c r="C128" s="2">
        <v>8.94</v>
      </c>
      <c r="D128" s="2">
        <v>8.44</v>
      </c>
      <c r="E128" s="2">
        <v>22.93</v>
      </c>
      <c r="F128" s="2">
        <v>48.95</v>
      </c>
    </row>
    <row r="129" spans="1:6" x14ac:dyDescent="0.3">
      <c r="A129" s="95">
        <v>44475</v>
      </c>
      <c r="B129" s="96">
        <v>0.41737268518518517</v>
      </c>
      <c r="C129" s="2">
        <v>8.94</v>
      </c>
      <c r="D129" s="2">
        <v>8.44</v>
      </c>
      <c r="E129" s="2">
        <v>22.92</v>
      </c>
      <c r="F129" s="2">
        <v>48.95</v>
      </c>
    </row>
    <row r="130" spans="1:6" x14ac:dyDescent="0.3">
      <c r="A130" s="95">
        <v>44475</v>
      </c>
      <c r="B130" s="96">
        <v>0.41806712962962966</v>
      </c>
      <c r="C130" s="2">
        <v>8.94</v>
      </c>
      <c r="D130" s="2">
        <v>8.44</v>
      </c>
      <c r="E130" s="2">
        <v>22.92</v>
      </c>
      <c r="F130" s="2">
        <v>48.95</v>
      </c>
    </row>
    <row r="131" spans="1:6" x14ac:dyDescent="0.3">
      <c r="A131" s="95">
        <v>44475</v>
      </c>
      <c r="B131" s="96">
        <v>0.41876157407407405</v>
      </c>
      <c r="C131" s="2">
        <v>8.94</v>
      </c>
      <c r="D131" s="2">
        <v>8.44</v>
      </c>
      <c r="E131" s="2">
        <v>22.93</v>
      </c>
      <c r="F131" s="2">
        <v>48.95</v>
      </c>
    </row>
    <row r="132" spans="1:6" x14ac:dyDescent="0.3">
      <c r="A132" s="95">
        <v>44475</v>
      </c>
      <c r="B132" s="96">
        <v>0.41945601851851855</v>
      </c>
      <c r="C132" s="2">
        <v>8.94</v>
      </c>
      <c r="D132" s="2">
        <v>8.44</v>
      </c>
      <c r="E132" s="2">
        <v>22.92</v>
      </c>
      <c r="F132" s="2">
        <v>48.95</v>
      </c>
    </row>
    <row r="133" spans="1:6" x14ac:dyDescent="0.3">
      <c r="A133" s="95">
        <v>44475</v>
      </c>
      <c r="B133" s="96">
        <v>0.42015046296296293</v>
      </c>
      <c r="C133" s="2">
        <v>8.94</v>
      </c>
      <c r="D133" s="2">
        <v>8.44</v>
      </c>
      <c r="E133" s="2">
        <v>22.92</v>
      </c>
      <c r="F133" s="2">
        <v>48.95</v>
      </c>
    </row>
    <row r="134" spans="1:6" x14ac:dyDescent="0.3">
      <c r="A134" s="95">
        <v>44475</v>
      </c>
      <c r="B134" s="96">
        <v>0.42084490740740743</v>
      </c>
      <c r="C134" s="2">
        <v>8.94</v>
      </c>
      <c r="D134" s="2">
        <v>8.44</v>
      </c>
      <c r="E134" s="2">
        <v>22.92</v>
      </c>
      <c r="F134" s="2">
        <v>48.95</v>
      </c>
    </row>
    <row r="135" spans="1:6" x14ac:dyDescent="0.3">
      <c r="A135" s="95">
        <v>44475</v>
      </c>
      <c r="B135" s="96">
        <v>0.42153935185185182</v>
      </c>
      <c r="C135" s="2">
        <v>8.94</v>
      </c>
      <c r="D135" s="2">
        <v>8.44</v>
      </c>
      <c r="E135" s="2">
        <v>22.93</v>
      </c>
      <c r="F135" s="2">
        <v>48.95</v>
      </c>
    </row>
    <row r="136" spans="1:6" x14ac:dyDescent="0.3">
      <c r="A136" s="95">
        <v>44475</v>
      </c>
      <c r="B136" s="96">
        <v>0.42223379629629632</v>
      </c>
      <c r="C136" s="2">
        <v>8.94</v>
      </c>
      <c r="D136" s="2">
        <v>8.44</v>
      </c>
      <c r="E136" s="2">
        <v>22.93</v>
      </c>
      <c r="F136" s="2">
        <v>48.95</v>
      </c>
    </row>
    <row r="137" spans="1:6" x14ac:dyDescent="0.3">
      <c r="A137" s="95">
        <v>44475</v>
      </c>
      <c r="B137" s="96">
        <v>0.4229282407407407</v>
      </c>
      <c r="C137" s="2">
        <v>8.94</v>
      </c>
      <c r="D137" s="2">
        <v>8.44</v>
      </c>
      <c r="E137" s="2">
        <v>22.93</v>
      </c>
      <c r="F137" s="2">
        <v>48.95</v>
      </c>
    </row>
    <row r="138" spans="1:6" x14ac:dyDescent="0.3">
      <c r="A138" s="95">
        <v>44475</v>
      </c>
      <c r="B138" s="96">
        <v>0.4236226851851852</v>
      </c>
      <c r="C138" s="2">
        <v>8.94</v>
      </c>
      <c r="D138" s="2">
        <v>8.44</v>
      </c>
      <c r="E138" s="2">
        <v>22.93</v>
      </c>
      <c r="F138" s="2">
        <v>48.95</v>
      </c>
    </row>
    <row r="139" spans="1:6" x14ac:dyDescent="0.3">
      <c r="A139" s="95">
        <v>44475</v>
      </c>
      <c r="B139" s="96">
        <v>0.42431712962962959</v>
      </c>
      <c r="C139" s="2">
        <v>8.94</v>
      </c>
      <c r="D139" s="2">
        <v>8.44</v>
      </c>
      <c r="E139" s="2">
        <v>22.93</v>
      </c>
      <c r="F139" s="2">
        <v>48.95</v>
      </c>
    </row>
    <row r="140" spans="1:6" x14ac:dyDescent="0.3">
      <c r="A140" s="95">
        <v>44475</v>
      </c>
      <c r="B140" s="96">
        <v>0.42501157407407408</v>
      </c>
      <c r="C140" s="2">
        <v>8.94</v>
      </c>
      <c r="D140" s="2">
        <v>8.44</v>
      </c>
      <c r="E140" s="2">
        <v>22.92</v>
      </c>
      <c r="F140" s="2">
        <v>48.95</v>
      </c>
    </row>
    <row r="141" spans="1:6" x14ac:dyDescent="0.3">
      <c r="A141" s="95">
        <v>44475</v>
      </c>
      <c r="B141" s="96">
        <v>0.42570601851851847</v>
      </c>
      <c r="C141" s="2">
        <v>8.94</v>
      </c>
      <c r="D141" s="2">
        <v>8.44</v>
      </c>
      <c r="E141" s="2">
        <v>22.93</v>
      </c>
      <c r="F141" s="2">
        <v>48.95</v>
      </c>
    </row>
    <row r="142" spans="1:6" x14ac:dyDescent="0.3">
      <c r="A142" s="95">
        <v>44475</v>
      </c>
      <c r="B142" s="96">
        <v>0.42640046296296297</v>
      </c>
      <c r="C142" s="2">
        <v>8.94</v>
      </c>
      <c r="D142" s="2">
        <v>8.44</v>
      </c>
      <c r="E142" s="2">
        <v>22.92</v>
      </c>
      <c r="F142" s="2">
        <v>48.95</v>
      </c>
    </row>
    <row r="143" spans="1:6" x14ac:dyDescent="0.3">
      <c r="A143" s="95">
        <v>44475</v>
      </c>
      <c r="B143" s="96">
        <v>0.42709490740740735</v>
      </c>
      <c r="C143" s="2">
        <v>8.94</v>
      </c>
      <c r="D143" s="2">
        <v>8.44</v>
      </c>
      <c r="E143" s="2">
        <v>22.92</v>
      </c>
      <c r="F143" s="2">
        <v>48.95</v>
      </c>
    </row>
    <row r="144" spans="1:6" x14ac:dyDescent="0.3">
      <c r="A144" s="95">
        <v>44475</v>
      </c>
      <c r="B144" s="96">
        <v>0.42778935185185185</v>
      </c>
      <c r="C144" s="2">
        <v>8.94</v>
      </c>
      <c r="D144" s="2">
        <v>8.44</v>
      </c>
      <c r="E144" s="2">
        <v>22.93</v>
      </c>
      <c r="F144" s="2">
        <v>48.95</v>
      </c>
    </row>
    <row r="145" spans="1:6" x14ac:dyDescent="0.3">
      <c r="A145" s="95">
        <v>44475</v>
      </c>
      <c r="B145" s="96">
        <v>0.42848379629629635</v>
      </c>
      <c r="C145" s="2">
        <v>8.94</v>
      </c>
      <c r="D145" s="2">
        <v>8.44</v>
      </c>
      <c r="E145" s="2">
        <v>22.93</v>
      </c>
      <c r="F145" s="2">
        <v>48.95</v>
      </c>
    </row>
    <row r="146" spans="1:6" x14ac:dyDescent="0.3">
      <c r="A146" s="95">
        <v>44475</v>
      </c>
      <c r="B146" s="96">
        <v>0.42917824074074074</v>
      </c>
      <c r="C146" s="2">
        <v>8.94</v>
      </c>
      <c r="D146" s="2">
        <v>8.44</v>
      </c>
      <c r="E146" s="2">
        <v>22.93</v>
      </c>
      <c r="F146" s="2">
        <v>48.95</v>
      </c>
    </row>
    <row r="147" spans="1:6" x14ac:dyDescent="0.3">
      <c r="A147" s="95">
        <v>44475</v>
      </c>
      <c r="B147" s="96">
        <v>0.42987268518518523</v>
      </c>
      <c r="C147" s="2">
        <v>8.94</v>
      </c>
      <c r="D147" s="2">
        <v>8.44</v>
      </c>
      <c r="E147" s="2">
        <v>22.93</v>
      </c>
      <c r="F147" s="2">
        <v>48.95</v>
      </c>
    </row>
    <row r="148" spans="1:6" x14ac:dyDescent="0.3">
      <c r="A148" s="95">
        <v>44475</v>
      </c>
      <c r="B148" s="96">
        <v>0.43056712962962962</v>
      </c>
      <c r="C148" s="2">
        <v>8.94</v>
      </c>
      <c r="D148" s="2">
        <v>8.44</v>
      </c>
      <c r="E148" s="2">
        <v>22.93</v>
      </c>
      <c r="F148" s="2">
        <v>48.95</v>
      </c>
    </row>
    <row r="149" spans="1:6" x14ac:dyDescent="0.3">
      <c r="A149" s="95">
        <v>44475</v>
      </c>
      <c r="B149" s="96">
        <v>0.43126157407407412</v>
      </c>
      <c r="C149" s="2">
        <v>8.94</v>
      </c>
      <c r="D149" s="2">
        <v>8.44</v>
      </c>
      <c r="E149" s="2">
        <v>22.93</v>
      </c>
      <c r="F149" s="2">
        <v>48.95</v>
      </c>
    </row>
    <row r="150" spans="1:6" x14ac:dyDescent="0.3">
      <c r="A150" s="95">
        <v>44475</v>
      </c>
      <c r="B150" s="96">
        <v>0.4319560185185185</v>
      </c>
      <c r="C150" s="2">
        <v>8.94</v>
      </c>
      <c r="D150" s="2">
        <v>8.44</v>
      </c>
      <c r="E150" s="2">
        <v>22.93</v>
      </c>
      <c r="F150" s="2">
        <v>48.95</v>
      </c>
    </row>
    <row r="151" spans="1:6" x14ac:dyDescent="0.3">
      <c r="A151" s="95">
        <v>44475</v>
      </c>
      <c r="B151" s="96">
        <v>0.432650462962963</v>
      </c>
      <c r="C151" s="2">
        <v>8.94</v>
      </c>
      <c r="D151" s="2">
        <v>8.44</v>
      </c>
      <c r="E151" s="2">
        <v>22.93</v>
      </c>
      <c r="F151" s="2">
        <v>48.95</v>
      </c>
    </row>
    <row r="152" spans="1:6" x14ac:dyDescent="0.3">
      <c r="A152" s="95">
        <v>44475</v>
      </c>
      <c r="B152" s="96">
        <v>0.43334490740740739</v>
      </c>
      <c r="C152" s="2">
        <v>8.94</v>
      </c>
      <c r="D152" s="2">
        <v>8.44</v>
      </c>
      <c r="E152" s="2">
        <v>22.93</v>
      </c>
      <c r="F152" s="2">
        <v>48.95</v>
      </c>
    </row>
    <row r="153" spans="1:6" x14ac:dyDescent="0.3">
      <c r="A153" s="95">
        <v>44475</v>
      </c>
      <c r="B153" s="96">
        <v>0.43403935185185188</v>
      </c>
      <c r="C153" s="2">
        <v>8.94</v>
      </c>
      <c r="D153" s="2">
        <v>8.44</v>
      </c>
      <c r="E153" s="2">
        <v>22.93</v>
      </c>
      <c r="F153" s="2">
        <v>48.95</v>
      </c>
    </row>
    <row r="154" spans="1:6" x14ac:dyDescent="0.3">
      <c r="A154" s="95">
        <v>44475</v>
      </c>
      <c r="B154" s="96">
        <v>0.43473379629629627</v>
      </c>
      <c r="C154" s="2">
        <v>8.94</v>
      </c>
      <c r="D154" s="2">
        <v>8.44</v>
      </c>
      <c r="E154" s="2">
        <v>22.93</v>
      </c>
      <c r="F154" s="2">
        <v>48.95</v>
      </c>
    </row>
    <row r="155" spans="1:6" x14ac:dyDescent="0.3">
      <c r="A155" s="95">
        <v>44475</v>
      </c>
      <c r="B155" s="96">
        <v>0.43542824074074077</v>
      </c>
      <c r="C155" s="2">
        <v>8.94</v>
      </c>
      <c r="D155" s="2">
        <v>8.44</v>
      </c>
      <c r="E155" s="2">
        <v>22.93</v>
      </c>
      <c r="F155" s="2">
        <v>48.95</v>
      </c>
    </row>
    <row r="156" spans="1:6" x14ac:dyDescent="0.3">
      <c r="A156" s="95">
        <v>44475</v>
      </c>
      <c r="B156" s="96">
        <v>0.43612268518518515</v>
      </c>
      <c r="C156" s="2">
        <v>8.94</v>
      </c>
      <c r="D156" s="2">
        <v>8.44</v>
      </c>
      <c r="E156" s="2">
        <v>22.93</v>
      </c>
      <c r="F156" s="2">
        <v>48.95</v>
      </c>
    </row>
    <row r="157" spans="1:6" x14ac:dyDescent="0.3">
      <c r="A157" s="95">
        <v>44475</v>
      </c>
      <c r="B157" s="96">
        <v>0.43681712962962965</v>
      </c>
      <c r="C157" s="2">
        <v>8.94</v>
      </c>
      <c r="D157" s="2">
        <v>8.44</v>
      </c>
      <c r="E157" s="2">
        <v>22.93</v>
      </c>
      <c r="F157" s="2">
        <v>48.95</v>
      </c>
    </row>
    <row r="158" spans="1:6" x14ac:dyDescent="0.3">
      <c r="A158" s="95">
        <v>44475</v>
      </c>
      <c r="B158" s="96">
        <v>0.43751157407407404</v>
      </c>
      <c r="C158" s="2">
        <v>8.94</v>
      </c>
      <c r="D158" s="2">
        <v>8.44</v>
      </c>
      <c r="E158" s="2">
        <v>22.93</v>
      </c>
      <c r="F158" s="2">
        <v>48.95</v>
      </c>
    </row>
    <row r="159" spans="1:6" x14ac:dyDescent="0.3">
      <c r="A159" s="95">
        <v>44475</v>
      </c>
      <c r="B159" s="96">
        <v>0.43820601851851854</v>
      </c>
      <c r="C159" s="2">
        <v>8.94</v>
      </c>
      <c r="D159" s="2">
        <v>8.44</v>
      </c>
      <c r="E159" s="2">
        <v>22.93</v>
      </c>
      <c r="F159" s="2">
        <v>48.95</v>
      </c>
    </row>
    <row r="160" spans="1:6" x14ac:dyDescent="0.3">
      <c r="A160" s="95">
        <v>44475</v>
      </c>
      <c r="B160" s="96">
        <v>0.43890046296296298</v>
      </c>
      <c r="C160" s="2">
        <v>8.94</v>
      </c>
      <c r="D160" s="2">
        <v>8.44</v>
      </c>
      <c r="E160" s="2">
        <v>22.93</v>
      </c>
      <c r="F160" s="2">
        <v>48.95</v>
      </c>
    </row>
    <row r="161" spans="1:6" x14ac:dyDescent="0.3">
      <c r="A161" s="95">
        <v>44475</v>
      </c>
      <c r="B161" s="96">
        <v>0.43959490740740742</v>
      </c>
      <c r="C161" s="2">
        <v>8.94</v>
      </c>
      <c r="D161" s="2">
        <v>8.44</v>
      </c>
      <c r="E161" s="2">
        <v>22.93</v>
      </c>
      <c r="F161" s="2">
        <v>48.95</v>
      </c>
    </row>
    <row r="162" spans="1:6" x14ac:dyDescent="0.3">
      <c r="A162" s="95">
        <v>44475</v>
      </c>
      <c r="B162" s="96">
        <v>0.44028935185185186</v>
      </c>
      <c r="C162" s="2">
        <v>8.94</v>
      </c>
      <c r="D162" s="2">
        <v>8.44</v>
      </c>
      <c r="E162" s="2">
        <v>22.93</v>
      </c>
      <c r="F162" s="2">
        <v>48.95</v>
      </c>
    </row>
    <row r="163" spans="1:6" x14ac:dyDescent="0.3">
      <c r="A163" s="95">
        <v>44475</v>
      </c>
      <c r="B163" s="96">
        <v>0.4409837962962963</v>
      </c>
      <c r="C163" s="2">
        <v>8.94</v>
      </c>
      <c r="D163" s="2">
        <v>8.44</v>
      </c>
      <c r="E163" s="2">
        <v>22.93</v>
      </c>
      <c r="F163" s="2">
        <v>48.95</v>
      </c>
    </row>
    <row r="164" spans="1:6" x14ac:dyDescent="0.3">
      <c r="A164" s="95">
        <v>44475</v>
      </c>
      <c r="B164" s="96">
        <v>0.44167824074074075</v>
      </c>
      <c r="C164" s="2">
        <v>8.94</v>
      </c>
      <c r="D164" s="2">
        <v>8.44</v>
      </c>
      <c r="E164" s="2">
        <v>22.93</v>
      </c>
      <c r="F164" s="2">
        <v>48.95</v>
      </c>
    </row>
    <row r="165" spans="1:6" x14ac:dyDescent="0.3">
      <c r="A165" s="95">
        <v>44475</v>
      </c>
      <c r="B165" s="96">
        <v>0.44237268518518519</v>
      </c>
      <c r="C165" s="2">
        <v>8.94</v>
      </c>
      <c r="D165" s="2">
        <v>8.44</v>
      </c>
      <c r="E165" s="2">
        <v>22.93</v>
      </c>
      <c r="F165" s="2">
        <v>48.95</v>
      </c>
    </row>
    <row r="166" spans="1:6" x14ac:dyDescent="0.3">
      <c r="A166" s="95">
        <v>44475</v>
      </c>
      <c r="B166" s="96">
        <v>0.44306712962962963</v>
      </c>
      <c r="C166" s="2">
        <v>8.94</v>
      </c>
      <c r="D166" s="2">
        <v>8.44</v>
      </c>
      <c r="E166" s="2">
        <v>22.93</v>
      </c>
      <c r="F166" s="2">
        <v>48.95</v>
      </c>
    </row>
    <row r="167" spans="1:6" x14ac:dyDescent="0.3">
      <c r="A167" s="95">
        <v>44475</v>
      </c>
      <c r="B167" s="96">
        <v>0.44376157407407407</v>
      </c>
      <c r="C167" s="2">
        <v>8.94</v>
      </c>
      <c r="D167" s="2">
        <v>8.44</v>
      </c>
      <c r="E167" s="2">
        <v>22.93</v>
      </c>
      <c r="F167" s="2">
        <v>48.95</v>
      </c>
    </row>
    <row r="168" spans="1:6" x14ac:dyDescent="0.3">
      <c r="A168" s="95">
        <v>44475</v>
      </c>
      <c r="B168" s="96">
        <v>0.44445601851851851</v>
      </c>
      <c r="C168" s="2">
        <v>8.94</v>
      </c>
      <c r="D168" s="2">
        <v>8.44</v>
      </c>
      <c r="E168" s="2">
        <v>22.93</v>
      </c>
      <c r="F168" s="2">
        <v>48.96</v>
      </c>
    </row>
    <row r="169" spans="1:6" x14ac:dyDescent="0.3">
      <c r="A169" s="95">
        <v>44475</v>
      </c>
      <c r="B169" s="96">
        <v>0.44515046296296296</v>
      </c>
      <c r="C169" s="2">
        <v>8.94</v>
      </c>
      <c r="D169" s="2">
        <v>8.44</v>
      </c>
      <c r="E169" s="2">
        <v>22.93</v>
      </c>
      <c r="F169" s="2">
        <v>48.95</v>
      </c>
    </row>
    <row r="170" spans="1:6" x14ac:dyDescent="0.3">
      <c r="A170" s="95">
        <v>44475</v>
      </c>
      <c r="B170" s="96">
        <v>0.4458449074074074</v>
      </c>
      <c r="C170" s="2">
        <v>8.94</v>
      </c>
      <c r="D170" s="2">
        <v>8.44</v>
      </c>
      <c r="E170" s="2">
        <v>22.93</v>
      </c>
      <c r="F170" s="2">
        <v>48.96</v>
      </c>
    </row>
    <row r="171" spans="1:6" x14ac:dyDescent="0.3">
      <c r="A171" s="95">
        <v>44475</v>
      </c>
      <c r="B171" s="96">
        <v>0.44653935185185184</v>
      </c>
      <c r="C171" s="2">
        <v>8.94</v>
      </c>
      <c r="D171" s="2">
        <v>8.44</v>
      </c>
      <c r="E171" s="2">
        <v>22.93</v>
      </c>
      <c r="F171" s="2">
        <v>48.96</v>
      </c>
    </row>
    <row r="172" spans="1:6" x14ac:dyDescent="0.3">
      <c r="A172" s="95">
        <v>44475</v>
      </c>
      <c r="B172" s="96">
        <v>0.44723379629629628</v>
      </c>
      <c r="C172" s="2">
        <v>8.94</v>
      </c>
      <c r="D172" s="2">
        <v>8.44</v>
      </c>
      <c r="E172" s="2">
        <v>22.93</v>
      </c>
      <c r="F172" s="2">
        <v>48.96</v>
      </c>
    </row>
    <row r="173" spans="1:6" x14ac:dyDescent="0.3">
      <c r="A173" s="95">
        <v>44475</v>
      </c>
      <c r="B173" s="96">
        <v>0.44792824074074072</v>
      </c>
      <c r="C173" s="2">
        <v>8.94</v>
      </c>
      <c r="D173" s="2">
        <v>8.44</v>
      </c>
      <c r="E173" s="2">
        <v>22.93</v>
      </c>
      <c r="F173" s="2">
        <v>48.95</v>
      </c>
    </row>
    <row r="174" spans="1:6" x14ac:dyDescent="0.3">
      <c r="A174" s="95">
        <v>44475</v>
      </c>
      <c r="B174" s="96">
        <v>0.44862268518518517</v>
      </c>
      <c r="C174" s="2">
        <v>8.94</v>
      </c>
      <c r="D174" s="2">
        <v>8.44</v>
      </c>
      <c r="E174" s="2">
        <v>22.93</v>
      </c>
      <c r="F174" s="2">
        <v>48.96</v>
      </c>
    </row>
    <row r="175" spans="1:6" x14ac:dyDescent="0.3">
      <c r="A175" s="95">
        <v>44475</v>
      </c>
      <c r="B175" s="96">
        <v>0.44931712962962966</v>
      </c>
      <c r="C175" s="2">
        <v>8.94</v>
      </c>
      <c r="D175" s="2">
        <v>8.44</v>
      </c>
      <c r="E175" s="2">
        <v>22.93</v>
      </c>
      <c r="F175" s="2">
        <v>48.95</v>
      </c>
    </row>
    <row r="176" spans="1:6" x14ac:dyDescent="0.3">
      <c r="A176" s="95">
        <v>44475</v>
      </c>
      <c r="B176" s="96">
        <v>0.45001157407407405</v>
      </c>
      <c r="C176" s="2">
        <v>8.94</v>
      </c>
      <c r="D176" s="2">
        <v>8.44</v>
      </c>
      <c r="E176" s="2">
        <v>22.93</v>
      </c>
      <c r="F176" s="2">
        <v>48.95</v>
      </c>
    </row>
    <row r="177" spans="1:6" x14ac:dyDescent="0.3">
      <c r="A177" s="95">
        <v>44475</v>
      </c>
      <c r="B177" s="96">
        <v>0.45070601851851855</v>
      </c>
      <c r="C177" s="2">
        <v>8.94</v>
      </c>
      <c r="D177" s="2">
        <v>8.44</v>
      </c>
      <c r="E177" s="2">
        <v>22.93</v>
      </c>
      <c r="F177" s="2">
        <v>48.95</v>
      </c>
    </row>
    <row r="178" spans="1:6" x14ac:dyDescent="0.3">
      <c r="A178" s="95">
        <v>44475</v>
      </c>
      <c r="B178" s="96">
        <v>0.45140046296296293</v>
      </c>
      <c r="C178" s="2">
        <v>8.94</v>
      </c>
      <c r="D178" s="2">
        <v>8.44</v>
      </c>
      <c r="E178" s="2">
        <v>22.93</v>
      </c>
      <c r="F178" s="2">
        <v>48.95</v>
      </c>
    </row>
    <row r="179" spans="1:6" x14ac:dyDescent="0.3">
      <c r="A179" s="95">
        <v>44475</v>
      </c>
      <c r="B179" s="96">
        <v>0.45209490740740743</v>
      </c>
      <c r="C179" s="2">
        <v>8.94</v>
      </c>
      <c r="D179" s="2">
        <v>8.44</v>
      </c>
      <c r="E179" s="2">
        <v>22.93</v>
      </c>
      <c r="F179" s="2">
        <v>48.96</v>
      </c>
    </row>
    <row r="180" spans="1:6" x14ac:dyDescent="0.3">
      <c r="A180" s="95">
        <v>44475</v>
      </c>
      <c r="B180" s="96">
        <v>0.45278935185185182</v>
      </c>
      <c r="C180" s="2">
        <v>8.94</v>
      </c>
      <c r="D180" s="2">
        <v>8.44</v>
      </c>
      <c r="E180" s="2">
        <v>22.93</v>
      </c>
      <c r="F180" s="2">
        <v>48.95</v>
      </c>
    </row>
    <row r="181" spans="1:6" x14ac:dyDescent="0.3">
      <c r="A181" s="95">
        <v>44475</v>
      </c>
      <c r="B181" s="96">
        <v>0.45348379629629632</v>
      </c>
      <c r="C181" s="2">
        <v>8.94</v>
      </c>
      <c r="D181" s="2">
        <v>8.44</v>
      </c>
      <c r="E181" s="2">
        <v>22.93</v>
      </c>
      <c r="F181" s="2">
        <v>48.96</v>
      </c>
    </row>
    <row r="182" spans="1:6" x14ac:dyDescent="0.3">
      <c r="A182" s="95">
        <v>44475</v>
      </c>
      <c r="B182" s="96">
        <v>0.4541782407407407</v>
      </c>
      <c r="C182" s="2">
        <v>8.94</v>
      </c>
      <c r="D182" s="2">
        <v>8.44</v>
      </c>
      <c r="E182" s="2">
        <v>22.93</v>
      </c>
      <c r="F182" s="2">
        <v>48.96</v>
      </c>
    </row>
    <row r="183" spans="1:6" x14ac:dyDescent="0.3">
      <c r="A183" s="95">
        <v>44475</v>
      </c>
      <c r="B183" s="96">
        <v>0.4548726851851852</v>
      </c>
      <c r="C183" s="2">
        <v>8.94</v>
      </c>
      <c r="D183" s="2">
        <v>8.44</v>
      </c>
      <c r="E183" s="2">
        <v>22.93</v>
      </c>
      <c r="F183" s="2">
        <v>48.96</v>
      </c>
    </row>
    <row r="184" spans="1:6" x14ac:dyDescent="0.3">
      <c r="A184" s="95">
        <v>44475</v>
      </c>
      <c r="B184" s="96">
        <v>0.45556712962962959</v>
      </c>
      <c r="C184" s="2">
        <v>8.94</v>
      </c>
      <c r="D184" s="2">
        <v>8.44</v>
      </c>
      <c r="E184" s="2">
        <v>22.93</v>
      </c>
      <c r="F184" s="2">
        <v>48.96</v>
      </c>
    </row>
    <row r="185" spans="1:6" x14ac:dyDescent="0.3">
      <c r="A185" s="95">
        <v>44475</v>
      </c>
      <c r="B185" s="96">
        <v>0.45626157407407408</v>
      </c>
      <c r="C185" s="2">
        <v>8.94</v>
      </c>
      <c r="D185" s="2">
        <v>8.44</v>
      </c>
      <c r="E185" s="2">
        <v>22.93</v>
      </c>
      <c r="F185" s="2">
        <v>48.95</v>
      </c>
    </row>
    <row r="186" spans="1:6" x14ac:dyDescent="0.3">
      <c r="A186" s="95">
        <v>44475</v>
      </c>
      <c r="B186" s="96">
        <v>0.45695601851851847</v>
      </c>
      <c r="C186" s="2">
        <v>8.94</v>
      </c>
      <c r="D186" s="2">
        <v>8.44</v>
      </c>
      <c r="E186" s="2">
        <v>22.93</v>
      </c>
      <c r="F186" s="2">
        <v>48.95</v>
      </c>
    </row>
    <row r="187" spans="1:6" x14ac:dyDescent="0.3">
      <c r="A187" s="95">
        <v>44475</v>
      </c>
      <c r="B187" s="96">
        <v>0.45765046296296297</v>
      </c>
      <c r="C187" s="2">
        <v>8.94</v>
      </c>
      <c r="D187" s="2">
        <v>8.44</v>
      </c>
      <c r="E187" s="2">
        <v>22.93</v>
      </c>
      <c r="F187" s="2">
        <v>48.96</v>
      </c>
    </row>
    <row r="188" spans="1:6" x14ac:dyDescent="0.3">
      <c r="A188" s="95">
        <v>44475</v>
      </c>
      <c r="B188" s="96">
        <v>0.45834490740740735</v>
      </c>
      <c r="C188" s="2">
        <v>8.94</v>
      </c>
      <c r="D188" s="2">
        <v>8.44</v>
      </c>
      <c r="E188" s="2">
        <v>22.93</v>
      </c>
      <c r="F188" s="2">
        <v>48.95</v>
      </c>
    </row>
    <row r="189" spans="1:6" x14ac:dyDescent="0.3">
      <c r="A189" s="95">
        <v>44475</v>
      </c>
      <c r="B189" s="96">
        <v>0.45903935185185185</v>
      </c>
      <c r="C189" s="2">
        <v>8.94</v>
      </c>
      <c r="D189" s="2">
        <v>8.44</v>
      </c>
      <c r="E189" s="2">
        <v>22.93</v>
      </c>
      <c r="F189" s="2">
        <v>48.96</v>
      </c>
    </row>
    <row r="190" spans="1:6" x14ac:dyDescent="0.3">
      <c r="A190" s="95">
        <v>44475</v>
      </c>
      <c r="B190" s="96">
        <v>0.45973379629629635</v>
      </c>
      <c r="C190" s="2">
        <v>8.94</v>
      </c>
      <c r="D190" s="2">
        <v>8.44</v>
      </c>
      <c r="E190" s="2">
        <v>22.93</v>
      </c>
      <c r="F190" s="2">
        <v>48.96</v>
      </c>
    </row>
    <row r="191" spans="1:6" x14ac:dyDescent="0.3">
      <c r="A191" s="95">
        <v>44475</v>
      </c>
      <c r="B191" s="96">
        <v>0.46042824074074074</v>
      </c>
      <c r="C191" s="2">
        <v>8.94</v>
      </c>
      <c r="D191" s="2">
        <v>8.44</v>
      </c>
      <c r="E191" s="2">
        <v>22.93</v>
      </c>
      <c r="F191" s="2">
        <v>48.96</v>
      </c>
    </row>
    <row r="192" spans="1:6" x14ac:dyDescent="0.3">
      <c r="A192" s="95">
        <v>44475</v>
      </c>
      <c r="B192" s="96">
        <v>0.46112268518518523</v>
      </c>
      <c r="C192" s="2">
        <v>8.94</v>
      </c>
      <c r="D192" s="2">
        <v>8.44</v>
      </c>
      <c r="E192" s="2">
        <v>22.93</v>
      </c>
      <c r="F192" s="2">
        <v>48.96</v>
      </c>
    </row>
    <row r="193" spans="1:6" x14ac:dyDescent="0.3">
      <c r="A193" s="95">
        <v>44475</v>
      </c>
      <c r="B193" s="96">
        <v>0.46181712962962962</v>
      </c>
      <c r="C193" s="2">
        <v>8.94</v>
      </c>
      <c r="D193" s="2">
        <v>8.44</v>
      </c>
      <c r="E193" s="2">
        <v>22.93</v>
      </c>
      <c r="F193" s="2">
        <v>48.96</v>
      </c>
    </row>
    <row r="194" spans="1:6" x14ac:dyDescent="0.3">
      <c r="A194" s="95">
        <v>44475</v>
      </c>
      <c r="B194" s="96">
        <v>0.46251157407407412</v>
      </c>
      <c r="C194" s="2">
        <v>8.94</v>
      </c>
      <c r="D194" s="2">
        <v>8.44</v>
      </c>
      <c r="E194" s="2">
        <v>22.93</v>
      </c>
      <c r="F194" s="2">
        <v>48.96</v>
      </c>
    </row>
    <row r="195" spans="1:6" x14ac:dyDescent="0.3">
      <c r="A195" s="95">
        <v>44475</v>
      </c>
      <c r="B195" s="96">
        <v>0.4632060185185185</v>
      </c>
      <c r="C195" s="2">
        <v>8.94</v>
      </c>
      <c r="D195" s="2">
        <v>8.44</v>
      </c>
      <c r="E195" s="2">
        <v>22.93</v>
      </c>
      <c r="F195" s="2">
        <v>48.96</v>
      </c>
    </row>
    <row r="196" spans="1:6" x14ac:dyDescent="0.3">
      <c r="A196" s="95">
        <v>44475</v>
      </c>
      <c r="B196" s="96">
        <v>0.463900462962963</v>
      </c>
      <c r="C196" s="2">
        <v>8.94</v>
      </c>
      <c r="D196" s="2">
        <v>8.44</v>
      </c>
      <c r="E196" s="2">
        <v>22.93</v>
      </c>
      <c r="F196" s="2">
        <v>48.95</v>
      </c>
    </row>
    <row r="197" spans="1:6" x14ac:dyDescent="0.3">
      <c r="A197" s="95">
        <v>44475</v>
      </c>
      <c r="B197" s="96">
        <v>0.46459490740740739</v>
      </c>
      <c r="C197" s="2">
        <v>8.94</v>
      </c>
      <c r="D197" s="2">
        <v>8.44</v>
      </c>
      <c r="E197" s="2">
        <v>22.93</v>
      </c>
      <c r="F197" s="2">
        <v>48.96</v>
      </c>
    </row>
    <row r="198" spans="1:6" x14ac:dyDescent="0.3">
      <c r="A198" s="95">
        <v>44475</v>
      </c>
      <c r="B198" s="96">
        <v>0.46528935185185188</v>
      </c>
      <c r="C198" s="2">
        <v>8.94</v>
      </c>
      <c r="D198" s="2">
        <v>8.44</v>
      </c>
      <c r="E198" s="2">
        <v>22.93</v>
      </c>
      <c r="F198" s="2">
        <v>48.96</v>
      </c>
    </row>
    <row r="199" spans="1:6" x14ac:dyDescent="0.3">
      <c r="A199" s="95">
        <v>44475</v>
      </c>
      <c r="B199" s="96">
        <v>0.46598379629629627</v>
      </c>
      <c r="C199" s="2">
        <v>8.94</v>
      </c>
      <c r="D199" s="2">
        <v>8.44</v>
      </c>
      <c r="E199" s="2">
        <v>22.93</v>
      </c>
      <c r="F199" s="2">
        <v>48.95</v>
      </c>
    </row>
    <row r="200" spans="1:6" x14ac:dyDescent="0.3">
      <c r="A200" s="95">
        <v>44475</v>
      </c>
      <c r="B200" s="96">
        <v>0.46667824074074077</v>
      </c>
      <c r="C200" s="2">
        <v>8.94</v>
      </c>
      <c r="D200" s="2">
        <v>8.44</v>
      </c>
      <c r="E200" s="2">
        <v>22.93</v>
      </c>
      <c r="F200" s="2">
        <v>48.95</v>
      </c>
    </row>
    <row r="201" spans="1:6" x14ac:dyDescent="0.3">
      <c r="A201" s="95">
        <v>44475</v>
      </c>
      <c r="B201" s="96">
        <v>0.46737268518518515</v>
      </c>
      <c r="C201" s="2">
        <v>8.94</v>
      </c>
      <c r="D201" s="2">
        <v>8.44</v>
      </c>
      <c r="E201" s="2">
        <v>22.93</v>
      </c>
      <c r="F201" s="2">
        <v>48.96</v>
      </c>
    </row>
    <row r="202" spans="1:6" x14ac:dyDescent="0.3">
      <c r="A202" s="95">
        <v>44475</v>
      </c>
      <c r="B202" s="96">
        <v>0.46806712962962965</v>
      </c>
      <c r="C202" s="2">
        <v>8.94</v>
      </c>
      <c r="D202" s="2">
        <v>8.44</v>
      </c>
      <c r="E202" s="2">
        <v>22.93</v>
      </c>
      <c r="F202" s="2">
        <v>48.96</v>
      </c>
    </row>
    <row r="203" spans="1:6" x14ac:dyDescent="0.3">
      <c r="A203" s="95">
        <v>44475</v>
      </c>
      <c r="B203" s="96">
        <v>0.46876157407407404</v>
      </c>
      <c r="C203" s="2">
        <v>8.94</v>
      </c>
      <c r="D203" s="2">
        <v>8.44</v>
      </c>
      <c r="E203" s="2">
        <v>22.93</v>
      </c>
      <c r="F203" s="2">
        <v>48.95</v>
      </c>
    </row>
    <row r="204" spans="1:6" x14ac:dyDescent="0.3">
      <c r="A204" s="95">
        <v>44475</v>
      </c>
      <c r="B204" s="96">
        <v>0.46945601851851854</v>
      </c>
      <c r="C204" s="2">
        <v>8.94</v>
      </c>
      <c r="D204" s="2">
        <v>8.44</v>
      </c>
      <c r="E204" s="2">
        <v>22.93</v>
      </c>
      <c r="F204" s="2">
        <v>48.96</v>
      </c>
    </row>
    <row r="205" spans="1:6" x14ac:dyDescent="0.3">
      <c r="A205" s="95">
        <v>44475</v>
      </c>
      <c r="B205" s="96">
        <v>0.47015046296296298</v>
      </c>
      <c r="C205" s="2">
        <v>8.94</v>
      </c>
      <c r="D205" s="2">
        <v>8.44</v>
      </c>
      <c r="E205" s="2">
        <v>22.93</v>
      </c>
      <c r="F205" s="2">
        <v>48.95</v>
      </c>
    </row>
    <row r="206" spans="1:6" x14ac:dyDescent="0.3">
      <c r="A206" s="95">
        <v>44475</v>
      </c>
      <c r="B206" s="96">
        <v>0.47084490740740742</v>
      </c>
      <c r="C206" s="2">
        <v>8.94</v>
      </c>
      <c r="D206" s="2">
        <v>8.44</v>
      </c>
      <c r="E206" s="2">
        <v>22.93</v>
      </c>
      <c r="F206" s="2">
        <v>48.95</v>
      </c>
    </row>
    <row r="207" spans="1:6" x14ac:dyDescent="0.3">
      <c r="A207" s="95">
        <v>44475</v>
      </c>
      <c r="B207" s="96">
        <v>0.47153935185185186</v>
      </c>
      <c r="C207" s="2">
        <v>8.94</v>
      </c>
      <c r="D207" s="2">
        <v>8.44</v>
      </c>
      <c r="E207" s="2">
        <v>22.93</v>
      </c>
      <c r="F207" s="2">
        <v>48.95</v>
      </c>
    </row>
    <row r="208" spans="1:6" x14ac:dyDescent="0.3">
      <c r="A208" s="95">
        <v>44475</v>
      </c>
      <c r="B208" s="96">
        <v>0.4722337962962963</v>
      </c>
      <c r="C208" s="2">
        <v>8.94</v>
      </c>
      <c r="D208" s="2">
        <v>8.44</v>
      </c>
      <c r="E208" s="2">
        <v>22.93</v>
      </c>
      <c r="F208" s="2">
        <v>48.95</v>
      </c>
    </row>
    <row r="209" spans="1:6" x14ac:dyDescent="0.3">
      <c r="A209" s="95">
        <v>44475</v>
      </c>
      <c r="B209" s="96">
        <v>0.47292824074074075</v>
      </c>
      <c r="C209" s="2">
        <v>8.94</v>
      </c>
      <c r="D209" s="2">
        <v>8.44</v>
      </c>
      <c r="E209" s="2">
        <v>22.93</v>
      </c>
      <c r="F209" s="2">
        <v>48.96</v>
      </c>
    </row>
    <row r="210" spans="1:6" x14ac:dyDescent="0.3">
      <c r="A210" s="95">
        <v>44475</v>
      </c>
      <c r="B210" s="96">
        <v>0.47362268518518519</v>
      </c>
      <c r="C210" s="2">
        <v>8.94</v>
      </c>
      <c r="D210" s="2">
        <v>8.44</v>
      </c>
      <c r="E210" s="2">
        <v>22.93</v>
      </c>
      <c r="F210" s="2">
        <v>48.96</v>
      </c>
    </row>
    <row r="211" spans="1:6" x14ac:dyDescent="0.3">
      <c r="A211" s="95">
        <v>44475</v>
      </c>
      <c r="B211" s="96">
        <v>0.47431712962962963</v>
      </c>
      <c r="C211" s="2">
        <v>8.94</v>
      </c>
      <c r="D211" s="2">
        <v>8.44</v>
      </c>
      <c r="E211" s="2">
        <v>22.93</v>
      </c>
      <c r="F211" s="2">
        <v>48.95</v>
      </c>
    </row>
    <row r="212" spans="1:6" x14ac:dyDescent="0.3">
      <c r="A212" s="95">
        <v>44475</v>
      </c>
      <c r="B212" s="96">
        <v>0.47501157407407407</v>
      </c>
      <c r="C212" s="2">
        <v>8.94</v>
      </c>
      <c r="D212" s="2">
        <v>8.44</v>
      </c>
      <c r="E212" s="2">
        <v>22.93</v>
      </c>
      <c r="F212" s="2">
        <v>48.96</v>
      </c>
    </row>
    <row r="213" spans="1:6" x14ac:dyDescent="0.3">
      <c r="A213" s="95">
        <v>44475</v>
      </c>
      <c r="B213" s="96">
        <v>0.47570601851851851</v>
      </c>
      <c r="C213" s="2">
        <v>8.94</v>
      </c>
      <c r="D213" s="2">
        <v>8.44</v>
      </c>
      <c r="E213" s="2">
        <v>22.92</v>
      </c>
      <c r="F213" s="2">
        <v>48.96</v>
      </c>
    </row>
    <row r="214" spans="1:6" x14ac:dyDescent="0.3">
      <c r="A214" s="95">
        <v>44475</v>
      </c>
      <c r="B214" s="96">
        <v>0.47640046296296296</v>
      </c>
      <c r="C214" s="2">
        <v>8.94</v>
      </c>
      <c r="D214" s="2">
        <v>8.44</v>
      </c>
      <c r="E214" s="2">
        <v>22.89</v>
      </c>
      <c r="F214" s="2">
        <v>48.95</v>
      </c>
    </row>
    <row r="215" spans="1:6" x14ac:dyDescent="0.3">
      <c r="A215" s="95">
        <v>44475</v>
      </c>
      <c r="B215" s="96">
        <v>0.4770949074074074</v>
      </c>
      <c r="C215" s="2">
        <v>8.94</v>
      </c>
      <c r="D215" s="2">
        <v>8.44</v>
      </c>
      <c r="E215" s="2">
        <v>22.86</v>
      </c>
      <c r="F215" s="2">
        <v>48.95</v>
      </c>
    </row>
    <row r="216" spans="1:6" x14ac:dyDescent="0.3">
      <c r="A216" s="95">
        <v>44475</v>
      </c>
      <c r="B216" s="96">
        <v>0.47778935185185184</v>
      </c>
      <c r="C216" s="2">
        <v>8.94</v>
      </c>
      <c r="D216" s="2">
        <v>8.44</v>
      </c>
      <c r="E216" s="2">
        <v>22.85</v>
      </c>
      <c r="F216" s="2">
        <v>48.95</v>
      </c>
    </row>
    <row r="217" spans="1:6" x14ac:dyDescent="0.3">
      <c r="A217" s="95">
        <v>44475</v>
      </c>
      <c r="B217" s="96">
        <v>0.47848379629629628</v>
      </c>
      <c r="C217" s="2">
        <v>8.94</v>
      </c>
      <c r="D217" s="2">
        <v>8.44</v>
      </c>
      <c r="E217" s="2">
        <v>22.86</v>
      </c>
      <c r="F217" s="2">
        <v>48.95</v>
      </c>
    </row>
    <row r="218" spans="1:6" x14ac:dyDescent="0.3">
      <c r="A218" s="95">
        <v>44475</v>
      </c>
      <c r="B218" s="96">
        <v>0.47917824074074072</v>
      </c>
      <c r="C218" s="2">
        <v>8.94</v>
      </c>
      <c r="D218" s="2">
        <v>8.44</v>
      </c>
      <c r="E218" s="2">
        <v>22.82</v>
      </c>
      <c r="F218" s="2">
        <v>48.95</v>
      </c>
    </row>
    <row r="219" spans="1:6" x14ac:dyDescent="0.3">
      <c r="A219" s="95">
        <v>44475</v>
      </c>
      <c r="B219" s="96">
        <v>0.47987268518518517</v>
      </c>
      <c r="C219" s="2">
        <v>8.94</v>
      </c>
      <c r="D219" s="2">
        <v>8.44</v>
      </c>
      <c r="E219" s="2">
        <v>22.82</v>
      </c>
      <c r="F219" s="2">
        <v>48.95</v>
      </c>
    </row>
    <row r="220" spans="1:6" x14ac:dyDescent="0.3">
      <c r="A220" s="95">
        <v>44475</v>
      </c>
      <c r="B220" s="96">
        <v>0.48056712962962966</v>
      </c>
      <c r="C220" s="2">
        <v>8.94</v>
      </c>
      <c r="D220" s="2">
        <v>8.44</v>
      </c>
      <c r="E220" s="2">
        <v>22.82</v>
      </c>
      <c r="F220" s="2">
        <v>48.95</v>
      </c>
    </row>
    <row r="221" spans="1:6" x14ac:dyDescent="0.3">
      <c r="A221" s="95">
        <v>44475</v>
      </c>
      <c r="B221" s="96">
        <v>0.48126157407407405</v>
      </c>
      <c r="C221" s="2">
        <v>8.94</v>
      </c>
      <c r="D221" s="2">
        <v>8.44</v>
      </c>
      <c r="E221" s="2">
        <v>22.81</v>
      </c>
      <c r="F221" s="2">
        <v>48.95</v>
      </c>
    </row>
    <row r="222" spans="1:6" x14ac:dyDescent="0.3">
      <c r="A222" s="95">
        <v>44475</v>
      </c>
      <c r="B222" s="96">
        <v>0.48195601851851855</v>
      </c>
      <c r="C222" s="2">
        <v>8.94</v>
      </c>
      <c r="D222" s="2">
        <v>8.44</v>
      </c>
      <c r="E222" s="2">
        <v>22.82</v>
      </c>
      <c r="F222" s="2">
        <v>48.95</v>
      </c>
    </row>
    <row r="223" spans="1:6" x14ac:dyDescent="0.3">
      <c r="A223" s="95">
        <v>44475</v>
      </c>
      <c r="B223" s="96">
        <v>0.48265046296296293</v>
      </c>
      <c r="C223" s="2">
        <v>8.94</v>
      </c>
      <c r="D223" s="2">
        <v>8.44</v>
      </c>
      <c r="E223" s="2">
        <v>22.77</v>
      </c>
      <c r="F223" s="2">
        <v>48.95</v>
      </c>
    </row>
    <row r="224" spans="1:6" x14ac:dyDescent="0.3">
      <c r="A224" s="95">
        <v>44475</v>
      </c>
      <c r="B224" s="96">
        <v>0.48334490740740743</v>
      </c>
      <c r="C224" s="2">
        <v>8.94</v>
      </c>
      <c r="D224" s="2">
        <v>8.44</v>
      </c>
      <c r="E224" s="2">
        <v>22.76</v>
      </c>
      <c r="F224" s="2">
        <v>48.95</v>
      </c>
    </row>
    <row r="225" spans="1:6" x14ac:dyDescent="0.3">
      <c r="A225" s="95">
        <v>44475</v>
      </c>
      <c r="B225" s="96">
        <v>0.48403935185185182</v>
      </c>
      <c r="C225" s="2">
        <v>8.94</v>
      </c>
      <c r="D225" s="2">
        <v>8.44</v>
      </c>
      <c r="E225" s="2">
        <v>22.75</v>
      </c>
      <c r="F225" s="2">
        <v>48.95</v>
      </c>
    </row>
    <row r="226" spans="1:6" x14ac:dyDescent="0.3">
      <c r="A226" s="95">
        <v>44475</v>
      </c>
      <c r="B226" s="96">
        <v>0.48473379629629632</v>
      </c>
      <c r="C226" s="2">
        <v>8.94</v>
      </c>
      <c r="D226" s="2">
        <v>8.44</v>
      </c>
      <c r="E226" s="2">
        <v>22.75</v>
      </c>
      <c r="F226" s="2">
        <v>48.96</v>
      </c>
    </row>
    <row r="227" spans="1:6" x14ac:dyDescent="0.3">
      <c r="A227" s="95">
        <v>44475</v>
      </c>
      <c r="B227" s="96">
        <v>0.4854282407407407</v>
      </c>
      <c r="C227" s="2">
        <v>8.94</v>
      </c>
      <c r="D227" s="2">
        <v>8.44</v>
      </c>
      <c r="E227" s="2">
        <v>22.75</v>
      </c>
      <c r="F227" s="2">
        <v>48.96</v>
      </c>
    </row>
    <row r="228" spans="1:6" x14ac:dyDescent="0.3">
      <c r="A228" s="95">
        <v>44475</v>
      </c>
      <c r="B228" s="96">
        <v>0.4861226851851852</v>
      </c>
      <c r="C228" s="2">
        <v>8.94</v>
      </c>
      <c r="D228" s="2">
        <v>8.44</v>
      </c>
      <c r="E228" s="2">
        <v>22.75</v>
      </c>
      <c r="F228" s="2">
        <v>48.95</v>
      </c>
    </row>
    <row r="229" spans="1:6" x14ac:dyDescent="0.3">
      <c r="A229" s="95">
        <v>44475</v>
      </c>
      <c r="B229" s="96">
        <v>0.48681712962962959</v>
      </c>
      <c r="C229" s="2">
        <v>8.94</v>
      </c>
      <c r="D229" s="2">
        <v>8.44</v>
      </c>
      <c r="E229" s="2">
        <v>22.75</v>
      </c>
      <c r="F229" s="2">
        <v>48.95</v>
      </c>
    </row>
    <row r="230" spans="1:6" x14ac:dyDescent="0.3">
      <c r="A230" s="95">
        <v>44475</v>
      </c>
      <c r="B230" s="96">
        <v>0.48751157407407408</v>
      </c>
      <c r="C230" s="2">
        <v>8.94</v>
      </c>
      <c r="D230" s="2">
        <v>8.44</v>
      </c>
      <c r="E230" s="2">
        <v>22.75</v>
      </c>
      <c r="F230" s="2">
        <v>48.95</v>
      </c>
    </row>
    <row r="231" spans="1:6" x14ac:dyDescent="0.3">
      <c r="A231" s="95">
        <v>44475</v>
      </c>
      <c r="B231" s="96">
        <v>0.48820601851851847</v>
      </c>
      <c r="C231" s="2">
        <v>8.94</v>
      </c>
      <c r="D231" s="2">
        <v>8.44</v>
      </c>
      <c r="E231" s="2">
        <v>22.75</v>
      </c>
      <c r="F231" s="2">
        <v>48.96</v>
      </c>
    </row>
    <row r="232" spans="1:6" x14ac:dyDescent="0.3">
      <c r="A232" s="95">
        <v>44475</v>
      </c>
      <c r="B232" s="96">
        <v>0.48890046296296297</v>
      </c>
      <c r="C232" s="2">
        <v>8.94</v>
      </c>
      <c r="D232" s="2">
        <v>8.44</v>
      </c>
      <c r="E232" s="2">
        <v>22.74</v>
      </c>
      <c r="F232" s="2">
        <v>48.95</v>
      </c>
    </row>
    <row r="233" spans="1:6" x14ac:dyDescent="0.3">
      <c r="A233" s="95">
        <v>44475</v>
      </c>
      <c r="B233" s="96">
        <v>0.48959490740740735</v>
      </c>
      <c r="C233" s="2">
        <v>8.94</v>
      </c>
      <c r="D233" s="2">
        <v>8.44</v>
      </c>
      <c r="E233" s="2">
        <v>22.74</v>
      </c>
      <c r="F233" s="2">
        <v>48.96</v>
      </c>
    </row>
    <row r="234" spans="1:6" x14ac:dyDescent="0.3">
      <c r="A234" s="95">
        <v>44475</v>
      </c>
      <c r="B234" s="96">
        <v>0.49028935185185185</v>
      </c>
      <c r="C234" s="2">
        <v>8.94</v>
      </c>
      <c r="D234" s="2">
        <v>8.44</v>
      </c>
      <c r="E234" s="2">
        <v>22.75</v>
      </c>
      <c r="F234" s="2">
        <v>48.96</v>
      </c>
    </row>
    <row r="235" spans="1:6" x14ac:dyDescent="0.3">
      <c r="A235" s="95">
        <v>44475</v>
      </c>
      <c r="B235" s="96">
        <v>0.49098379629629635</v>
      </c>
      <c r="C235" s="2">
        <v>8.94</v>
      </c>
      <c r="D235" s="2">
        <v>8.44</v>
      </c>
      <c r="E235" s="2">
        <v>22.73</v>
      </c>
      <c r="F235" s="2">
        <v>48.96</v>
      </c>
    </row>
    <row r="236" spans="1:6" x14ac:dyDescent="0.3">
      <c r="A236" s="95">
        <v>44475</v>
      </c>
      <c r="B236" s="96">
        <v>0.49167824074074074</v>
      </c>
      <c r="C236" s="2">
        <v>8.94</v>
      </c>
      <c r="D236" s="2">
        <v>8.44</v>
      </c>
      <c r="E236" s="2">
        <v>22.74</v>
      </c>
      <c r="F236" s="2">
        <v>48.96</v>
      </c>
    </row>
    <row r="237" spans="1:6" x14ac:dyDescent="0.3">
      <c r="A237" s="95">
        <v>44475</v>
      </c>
      <c r="B237" s="96">
        <v>0.49237268518518523</v>
      </c>
      <c r="C237" s="2">
        <v>8.94</v>
      </c>
      <c r="D237" s="2">
        <v>8.44</v>
      </c>
      <c r="E237" s="2">
        <v>22.75</v>
      </c>
      <c r="F237" s="2">
        <v>48.95</v>
      </c>
    </row>
    <row r="238" spans="1:6" x14ac:dyDescent="0.3">
      <c r="A238" s="95">
        <v>44475</v>
      </c>
      <c r="B238" s="96">
        <v>0.49306712962962962</v>
      </c>
      <c r="C238" s="2">
        <v>8.94</v>
      </c>
      <c r="D238" s="2">
        <v>8.44</v>
      </c>
      <c r="E238" s="2">
        <v>22.75</v>
      </c>
      <c r="F238" s="2">
        <v>48.95</v>
      </c>
    </row>
    <row r="239" spans="1:6" x14ac:dyDescent="0.3">
      <c r="A239" s="95">
        <v>44475</v>
      </c>
      <c r="B239" s="96">
        <v>0.49376157407407412</v>
      </c>
      <c r="C239" s="2">
        <v>8.94</v>
      </c>
      <c r="D239" s="2">
        <v>8.44</v>
      </c>
      <c r="E239" s="2">
        <v>22.75</v>
      </c>
      <c r="F239" s="2">
        <v>48.95</v>
      </c>
    </row>
    <row r="240" spans="1:6" x14ac:dyDescent="0.3">
      <c r="A240" s="95">
        <v>44475</v>
      </c>
      <c r="B240" s="96">
        <v>0.4944560185185185</v>
      </c>
      <c r="C240" s="2">
        <v>8.94</v>
      </c>
      <c r="D240" s="2">
        <v>8.44</v>
      </c>
      <c r="E240" s="2">
        <v>22.71</v>
      </c>
      <c r="F240" s="2">
        <v>48.95</v>
      </c>
    </row>
    <row r="241" spans="1:6" x14ac:dyDescent="0.3">
      <c r="A241" s="95">
        <v>44475</v>
      </c>
      <c r="B241" s="96">
        <v>0.495150462962963</v>
      </c>
      <c r="C241" s="2">
        <v>8.94</v>
      </c>
      <c r="D241" s="2">
        <v>8.44</v>
      </c>
      <c r="E241" s="2">
        <v>22.66</v>
      </c>
      <c r="F241" s="2">
        <v>48.96</v>
      </c>
    </row>
    <row r="242" spans="1:6" x14ac:dyDescent="0.3">
      <c r="A242" s="95">
        <v>44475</v>
      </c>
      <c r="B242" s="96">
        <v>0.49584490740740739</v>
      </c>
      <c r="C242" s="2">
        <v>8.94</v>
      </c>
      <c r="D242" s="2">
        <v>8.44</v>
      </c>
      <c r="E242" s="2">
        <v>22.65</v>
      </c>
      <c r="F242" s="2">
        <v>48.95</v>
      </c>
    </row>
    <row r="243" spans="1:6" x14ac:dyDescent="0.3">
      <c r="A243" s="95">
        <v>44475</v>
      </c>
      <c r="B243" s="96">
        <v>0.49653935185185188</v>
      </c>
      <c r="C243" s="2">
        <v>8.94</v>
      </c>
      <c r="D243" s="2">
        <v>8.44</v>
      </c>
      <c r="E243" s="2">
        <v>22.64</v>
      </c>
      <c r="F243" s="2">
        <v>48.95</v>
      </c>
    </row>
    <row r="244" spans="1:6" x14ac:dyDescent="0.3">
      <c r="A244" s="95">
        <v>44475</v>
      </c>
      <c r="B244" s="96">
        <v>0.49723379629629627</v>
      </c>
      <c r="C244" s="2">
        <v>8.94</v>
      </c>
      <c r="D244" s="2">
        <v>8.44</v>
      </c>
      <c r="E244" s="2">
        <v>22.63</v>
      </c>
      <c r="F244" s="2">
        <v>48.95</v>
      </c>
    </row>
    <row r="245" spans="1:6" x14ac:dyDescent="0.3">
      <c r="A245" s="95">
        <v>44475</v>
      </c>
      <c r="B245" s="96">
        <v>0.49792824074074077</v>
      </c>
      <c r="C245" s="2">
        <v>8.94</v>
      </c>
      <c r="D245" s="2">
        <v>8.44</v>
      </c>
      <c r="E245" s="2">
        <v>22.63</v>
      </c>
      <c r="F245" s="2">
        <v>48.95</v>
      </c>
    </row>
    <row r="246" spans="1:6" x14ac:dyDescent="0.3">
      <c r="A246" s="95">
        <v>44475</v>
      </c>
      <c r="B246" s="96">
        <v>0.49862268518518515</v>
      </c>
      <c r="C246" s="2">
        <v>8.94</v>
      </c>
      <c r="D246" s="2">
        <v>8.44</v>
      </c>
      <c r="E246" s="2">
        <v>22.63</v>
      </c>
      <c r="F246" s="2">
        <v>48.95</v>
      </c>
    </row>
    <row r="247" spans="1:6" x14ac:dyDescent="0.3">
      <c r="A247" s="95">
        <v>44475</v>
      </c>
      <c r="B247" s="96">
        <v>0.49931712962962965</v>
      </c>
      <c r="C247" s="2">
        <v>8.94</v>
      </c>
      <c r="D247" s="2">
        <v>8.44</v>
      </c>
      <c r="E247" s="2">
        <v>22.63</v>
      </c>
      <c r="F247" s="2">
        <v>48.95</v>
      </c>
    </row>
    <row r="248" spans="1:6" x14ac:dyDescent="0.3">
      <c r="A248" s="95">
        <v>44475</v>
      </c>
      <c r="B248" s="96">
        <v>0.50001157407407404</v>
      </c>
      <c r="C248" s="2">
        <v>8.94</v>
      </c>
      <c r="D248" s="2">
        <v>8.44</v>
      </c>
      <c r="E248" s="2">
        <v>22.63</v>
      </c>
      <c r="F248" s="2">
        <v>48.95</v>
      </c>
    </row>
    <row r="249" spans="1:6" x14ac:dyDescent="0.3">
      <c r="A249" s="95">
        <v>44475</v>
      </c>
      <c r="B249" s="96">
        <v>0.50070601851851848</v>
      </c>
      <c r="C249" s="2">
        <v>8.94</v>
      </c>
      <c r="D249" s="2">
        <v>8.44</v>
      </c>
      <c r="E249" s="2">
        <v>22.63</v>
      </c>
      <c r="F249" s="2">
        <v>48.95</v>
      </c>
    </row>
    <row r="250" spans="1:6" x14ac:dyDescent="0.3">
      <c r="A250" s="95">
        <v>44475</v>
      </c>
      <c r="B250" s="96">
        <v>0.50140046296296303</v>
      </c>
      <c r="C250" s="2">
        <v>8.94</v>
      </c>
      <c r="D250" s="2">
        <v>8.44</v>
      </c>
      <c r="E250" s="2">
        <v>22.63</v>
      </c>
      <c r="F250" s="2">
        <v>48.95</v>
      </c>
    </row>
    <row r="251" spans="1:6" x14ac:dyDescent="0.3">
      <c r="A251" s="95">
        <v>44475</v>
      </c>
      <c r="B251" s="96">
        <v>0.50209490740740736</v>
      </c>
      <c r="C251" s="2">
        <v>8.94</v>
      </c>
      <c r="D251" s="2">
        <v>8.44</v>
      </c>
      <c r="E251" s="2">
        <v>22.63</v>
      </c>
      <c r="F251" s="2">
        <v>48.95</v>
      </c>
    </row>
    <row r="252" spans="1:6" x14ac:dyDescent="0.3">
      <c r="A252" s="95">
        <v>44475</v>
      </c>
      <c r="B252" s="96">
        <v>0.50278935185185192</v>
      </c>
      <c r="C252" s="2">
        <v>8.94</v>
      </c>
      <c r="D252" s="2">
        <v>8.44</v>
      </c>
      <c r="E252" s="2">
        <v>22.63</v>
      </c>
      <c r="F252" s="2">
        <v>48.96</v>
      </c>
    </row>
    <row r="253" spans="1:6" x14ac:dyDescent="0.3">
      <c r="A253" s="95">
        <v>44475</v>
      </c>
      <c r="B253" s="96">
        <v>0.50348379629629625</v>
      </c>
      <c r="C253" s="2">
        <v>8.94</v>
      </c>
      <c r="D253" s="2">
        <v>8.44</v>
      </c>
      <c r="E253" s="2">
        <v>22.63</v>
      </c>
      <c r="F253" s="2">
        <v>48.96</v>
      </c>
    </row>
    <row r="254" spans="1:6" x14ac:dyDescent="0.3">
      <c r="A254" s="95">
        <v>44475</v>
      </c>
      <c r="B254" s="96">
        <v>0.5041782407407408</v>
      </c>
      <c r="C254" s="2">
        <v>8.94</v>
      </c>
      <c r="D254" s="2">
        <v>8.44</v>
      </c>
      <c r="E254" s="2">
        <v>22.63</v>
      </c>
      <c r="F254" s="2">
        <v>48.96</v>
      </c>
    </row>
    <row r="255" spans="1:6" x14ac:dyDescent="0.3">
      <c r="A255" s="95">
        <v>44475</v>
      </c>
      <c r="B255" s="96">
        <v>0.50487268518518513</v>
      </c>
      <c r="C255" s="2">
        <v>8.94</v>
      </c>
      <c r="D255" s="2">
        <v>8.44</v>
      </c>
      <c r="E255" s="2">
        <v>22.63</v>
      </c>
      <c r="F255" s="2">
        <v>48.95</v>
      </c>
    </row>
    <row r="256" spans="1:6" x14ac:dyDescent="0.3">
      <c r="A256" s="95">
        <v>44475</v>
      </c>
      <c r="B256" s="96">
        <v>0.50556712962962969</v>
      </c>
      <c r="C256" s="2">
        <v>8.94</v>
      </c>
      <c r="D256" s="2">
        <v>8.44</v>
      </c>
      <c r="E256" s="2">
        <v>22.63</v>
      </c>
      <c r="F256" s="2">
        <v>48.95</v>
      </c>
    </row>
    <row r="257" spans="1:6" x14ac:dyDescent="0.3">
      <c r="A257" s="95">
        <v>44475</v>
      </c>
      <c r="B257" s="96">
        <v>0.50626157407407402</v>
      </c>
      <c r="C257" s="2">
        <v>8.94</v>
      </c>
      <c r="D257" s="2">
        <v>8.44</v>
      </c>
      <c r="E257" s="2">
        <v>22.63</v>
      </c>
      <c r="F257" s="2">
        <v>48.95</v>
      </c>
    </row>
    <row r="258" spans="1:6" x14ac:dyDescent="0.3">
      <c r="A258" s="95">
        <v>44475</v>
      </c>
      <c r="B258" s="96">
        <v>0.50695601851851857</v>
      </c>
      <c r="C258" s="2">
        <v>8.94</v>
      </c>
      <c r="D258" s="2">
        <v>8.44</v>
      </c>
      <c r="E258" s="2">
        <v>22.63</v>
      </c>
      <c r="F258" s="2">
        <v>48.95</v>
      </c>
    </row>
    <row r="259" spans="1:6" x14ac:dyDescent="0.3">
      <c r="A259" s="95">
        <v>44475</v>
      </c>
      <c r="B259" s="96">
        <v>0.5076504629629629</v>
      </c>
      <c r="C259" s="2">
        <v>8.94</v>
      </c>
      <c r="D259" s="2">
        <v>8.44</v>
      </c>
      <c r="E259" s="2">
        <v>22.63</v>
      </c>
      <c r="F259" s="2">
        <v>48.95</v>
      </c>
    </row>
    <row r="260" spans="1:6" x14ac:dyDescent="0.3">
      <c r="A260" s="95">
        <v>44475</v>
      </c>
      <c r="B260" s="96">
        <v>0.50834490740740745</v>
      </c>
      <c r="C260" s="2">
        <v>8.94</v>
      </c>
      <c r="D260" s="2">
        <v>8.44</v>
      </c>
      <c r="E260" s="2">
        <v>22.63</v>
      </c>
      <c r="F260" s="2">
        <v>48.96</v>
      </c>
    </row>
    <row r="261" spans="1:6" x14ac:dyDescent="0.3">
      <c r="A261" s="95">
        <v>44475</v>
      </c>
      <c r="B261" s="96">
        <v>0.50903935185185178</v>
      </c>
      <c r="C261" s="2">
        <v>8.94</v>
      </c>
      <c r="D261" s="2">
        <v>8.44</v>
      </c>
      <c r="E261" s="2">
        <v>22.63</v>
      </c>
      <c r="F261" s="2">
        <v>48.96</v>
      </c>
    </row>
    <row r="262" spans="1:6" x14ac:dyDescent="0.3">
      <c r="A262" s="95">
        <v>44475</v>
      </c>
      <c r="B262" s="96">
        <v>0.50973379629629634</v>
      </c>
      <c r="C262" s="2">
        <v>8.94</v>
      </c>
      <c r="D262" s="2">
        <v>8.44</v>
      </c>
      <c r="E262" s="2">
        <v>22.63</v>
      </c>
      <c r="F262" s="2">
        <v>48.96</v>
      </c>
    </row>
    <row r="263" spans="1:6" x14ac:dyDescent="0.3">
      <c r="A263" s="95">
        <v>44475</v>
      </c>
      <c r="B263" s="96">
        <v>0.51042824074074067</v>
      </c>
      <c r="C263" s="2">
        <v>8.94</v>
      </c>
      <c r="D263" s="2">
        <v>8.44</v>
      </c>
      <c r="E263" s="2">
        <v>22.63</v>
      </c>
      <c r="F263" s="2">
        <v>48.96</v>
      </c>
    </row>
    <row r="264" spans="1:6" x14ac:dyDescent="0.3">
      <c r="A264" s="95">
        <v>44475</v>
      </c>
      <c r="B264" s="96">
        <v>0.51112268518518522</v>
      </c>
      <c r="C264" s="2">
        <v>8.94</v>
      </c>
      <c r="D264" s="2">
        <v>8.44</v>
      </c>
      <c r="E264" s="2">
        <v>22.63</v>
      </c>
      <c r="F264" s="2">
        <v>48.96</v>
      </c>
    </row>
    <row r="265" spans="1:6" x14ac:dyDescent="0.3">
      <c r="A265" s="95">
        <v>44475</v>
      </c>
      <c r="B265" s="96">
        <v>0.51181712962962966</v>
      </c>
      <c r="C265" s="2">
        <v>8.94</v>
      </c>
      <c r="D265" s="2">
        <v>8.44</v>
      </c>
      <c r="E265" s="2">
        <v>22.63</v>
      </c>
      <c r="F265" s="2">
        <v>48.96</v>
      </c>
    </row>
    <row r="266" spans="1:6" x14ac:dyDescent="0.3">
      <c r="A266" s="95">
        <v>44475</v>
      </c>
      <c r="B266" s="96">
        <v>0.51251157407407411</v>
      </c>
      <c r="C266" s="2">
        <v>8.94</v>
      </c>
      <c r="D266" s="2">
        <v>8.44</v>
      </c>
      <c r="E266" s="2">
        <v>22.63</v>
      </c>
      <c r="F266" s="2">
        <v>48.96</v>
      </c>
    </row>
    <row r="267" spans="1:6" x14ac:dyDescent="0.3">
      <c r="A267" s="95">
        <v>44475</v>
      </c>
      <c r="B267" s="96">
        <v>0.51320601851851855</v>
      </c>
      <c r="C267" s="2">
        <v>8.94</v>
      </c>
      <c r="D267" s="2">
        <v>8.44</v>
      </c>
      <c r="E267" s="2">
        <v>22.63</v>
      </c>
      <c r="F267" s="2">
        <v>48.96</v>
      </c>
    </row>
    <row r="268" spans="1:6" x14ac:dyDescent="0.3">
      <c r="A268" s="95">
        <v>44475</v>
      </c>
      <c r="B268" s="96">
        <v>0.51390046296296299</v>
      </c>
      <c r="C268" s="2">
        <v>8.94</v>
      </c>
      <c r="D268" s="2">
        <v>8.44</v>
      </c>
      <c r="E268" s="2">
        <v>22.63</v>
      </c>
      <c r="F268" s="2">
        <v>48.96</v>
      </c>
    </row>
    <row r="269" spans="1:6" x14ac:dyDescent="0.3">
      <c r="A269" s="95">
        <v>44475</v>
      </c>
      <c r="B269" s="96">
        <v>0.51459490740740743</v>
      </c>
      <c r="C269" s="2">
        <v>8.94</v>
      </c>
      <c r="D269" s="2">
        <v>8.44</v>
      </c>
      <c r="E269" s="2">
        <v>22.63</v>
      </c>
      <c r="F269" s="2">
        <v>48.96</v>
      </c>
    </row>
    <row r="270" spans="1:6" x14ac:dyDescent="0.3">
      <c r="A270" s="95">
        <v>44475</v>
      </c>
      <c r="B270" s="96">
        <v>0.51528935185185187</v>
      </c>
      <c r="C270" s="2">
        <v>8.94</v>
      </c>
      <c r="D270" s="2">
        <v>8.44</v>
      </c>
      <c r="E270" s="2">
        <v>22.63</v>
      </c>
      <c r="F270" s="2">
        <v>48.96</v>
      </c>
    </row>
    <row r="271" spans="1:6" x14ac:dyDescent="0.3">
      <c r="A271" s="95">
        <v>44475</v>
      </c>
      <c r="B271" s="96">
        <v>0.51598379629629632</v>
      </c>
      <c r="C271" s="2">
        <v>8.94</v>
      </c>
      <c r="D271" s="2">
        <v>8.44</v>
      </c>
      <c r="E271" s="2">
        <v>22.63</v>
      </c>
      <c r="F271" s="2">
        <v>48.96</v>
      </c>
    </row>
    <row r="272" spans="1:6" x14ac:dyDescent="0.3">
      <c r="A272" s="95">
        <v>44475</v>
      </c>
      <c r="B272" s="96">
        <v>0.51667824074074076</v>
      </c>
      <c r="C272" s="2">
        <v>8.94</v>
      </c>
      <c r="D272" s="2">
        <v>8.44</v>
      </c>
      <c r="E272" s="2">
        <v>22.63</v>
      </c>
      <c r="F272" s="2">
        <v>48.96</v>
      </c>
    </row>
    <row r="273" spans="1:6" x14ac:dyDescent="0.3">
      <c r="A273" s="95">
        <v>44475</v>
      </c>
      <c r="B273" s="96">
        <v>0.5173726851851852</v>
      </c>
      <c r="C273" s="2">
        <v>8.94</v>
      </c>
      <c r="D273" s="2">
        <v>8.44</v>
      </c>
      <c r="E273" s="2">
        <v>22.63</v>
      </c>
      <c r="F273" s="2">
        <v>48.96</v>
      </c>
    </row>
    <row r="274" spans="1:6" x14ac:dyDescent="0.3">
      <c r="A274" s="95">
        <v>44475</v>
      </c>
      <c r="B274" s="96">
        <v>0.51806712962962964</v>
      </c>
      <c r="C274" s="2">
        <v>8.94</v>
      </c>
      <c r="D274" s="2">
        <v>8.44</v>
      </c>
      <c r="E274" s="2">
        <v>22.63</v>
      </c>
      <c r="F274" s="2">
        <v>48.96</v>
      </c>
    </row>
    <row r="275" spans="1:6" x14ac:dyDescent="0.3">
      <c r="A275" s="95">
        <v>44475</v>
      </c>
      <c r="B275" s="96">
        <v>0.51876157407407408</v>
      </c>
      <c r="C275" s="2">
        <v>8.94</v>
      </c>
      <c r="D275" s="2">
        <v>8.44</v>
      </c>
      <c r="E275" s="2">
        <v>22.63</v>
      </c>
      <c r="F275" s="2">
        <v>48.96</v>
      </c>
    </row>
    <row r="276" spans="1:6" x14ac:dyDescent="0.3">
      <c r="A276" s="95">
        <v>44475</v>
      </c>
      <c r="B276" s="96">
        <v>0.51945601851851853</v>
      </c>
      <c r="C276" s="2">
        <v>8.94</v>
      </c>
      <c r="D276" s="2">
        <v>8.44</v>
      </c>
      <c r="E276" s="2">
        <v>22.63</v>
      </c>
      <c r="F276" s="2">
        <v>48.96</v>
      </c>
    </row>
    <row r="277" spans="1:6" x14ac:dyDescent="0.3">
      <c r="A277" s="95">
        <v>44475</v>
      </c>
      <c r="B277" s="96">
        <v>0.52015046296296297</v>
      </c>
      <c r="C277" s="2">
        <v>8.94</v>
      </c>
      <c r="D277" s="2">
        <v>8.44</v>
      </c>
      <c r="E277" s="2">
        <v>22.63</v>
      </c>
      <c r="F277" s="2">
        <v>48.96</v>
      </c>
    </row>
    <row r="278" spans="1:6" x14ac:dyDescent="0.3">
      <c r="A278" s="95">
        <v>44475</v>
      </c>
      <c r="B278" s="96">
        <v>0.52084490740740741</v>
      </c>
      <c r="C278" s="2">
        <v>8.94</v>
      </c>
      <c r="D278" s="2">
        <v>8.44</v>
      </c>
      <c r="E278" s="2">
        <v>22.64</v>
      </c>
      <c r="F278" s="2">
        <v>48.96</v>
      </c>
    </row>
    <row r="279" spans="1:6" x14ac:dyDescent="0.3">
      <c r="A279" s="95">
        <v>44475</v>
      </c>
      <c r="B279" s="96">
        <v>0.52153935185185185</v>
      </c>
      <c r="C279" s="2">
        <v>8.94</v>
      </c>
      <c r="D279" s="2">
        <v>8.44</v>
      </c>
      <c r="E279" s="2">
        <v>22.64</v>
      </c>
      <c r="F279" s="2">
        <v>48.97</v>
      </c>
    </row>
    <row r="280" spans="1:6" x14ac:dyDescent="0.3">
      <c r="A280" s="95">
        <v>44475</v>
      </c>
      <c r="B280" s="96">
        <v>0.52223379629629629</v>
      </c>
      <c r="C280" s="2">
        <v>8.94</v>
      </c>
      <c r="D280" s="2">
        <v>8.44</v>
      </c>
      <c r="E280" s="2">
        <v>22.65</v>
      </c>
      <c r="F280" s="2">
        <v>48.97</v>
      </c>
    </row>
    <row r="281" spans="1:6" x14ac:dyDescent="0.3">
      <c r="A281" s="95">
        <v>44475</v>
      </c>
      <c r="B281" s="96">
        <v>0.52292824074074074</v>
      </c>
      <c r="C281" s="2">
        <v>8.94</v>
      </c>
      <c r="D281" s="2">
        <v>8.44</v>
      </c>
      <c r="E281" s="2">
        <v>22.69</v>
      </c>
      <c r="F281" s="2">
        <v>48.96</v>
      </c>
    </row>
    <row r="282" spans="1:6" x14ac:dyDescent="0.3">
      <c r="A282" s="95">
        <v>44475</v>
      </c>
      <c r="B282" s="96">
        <v>0.52362268518518518</v>
      </c>
      <c r="C282" s="2">
        <v>8.94</v>
      </c>
      <c r="D282" s="2">
        <v>8.44</v>
      </c>
      <c r="E282" s="2">
        <v>22.72</v>
      </c>
      <c r="F282" s="2">
        <v>48.96</v>
      </c>
    </row>
    <row r="283" spans="1:6" x14ac:dyDescent="0.3">
      <c r="A283" s="95">
        <v>44475</v>
      </c>
      <c r="B283" s="96">
        <v>0.52431712962962962</v>
      </c>
      <c r="C283" s="2">
        <v>8.94</v>
      </c>
      <c r="D283" s="2">
        <v>8.44</v>
      </c>
      <c r="E283" s="2">
        <v>22.74</v>
      </c>
      <c r="F283" s="2">
        <v>48.96</v>
      </c>
    </row>
    <row r="284" spans="1:6" x14ac:dyDescent="0.3">
      <c r="A284" s="95">
        <v>44475</v>
      </c>
      <c r="B284" s="96">
        <v>0.52501157407407406</v>
      </c>
      <c r="C284" s="2">
        <v>8.94</v>
      </c>
      <c r="D284" s="2">
        <v>8.44</v>
      </c>
      <c r="E284" s="2">
        <v>22.75</v>
      </c>
      <c r="F284" s="2">
        <v>48.96</v>
      </c>
    </row>
    <row r="285" spans="1:6" x14ac:dyDescent="0.3">
      <c r="A285" s="95">
        <v>44475</v>
      </c>
      <c r="B285" s="96">
        <v>0.5257060185185185</v>
      </c>
      <c r="C285" s="2">
        <v>8.94</v>
      </c>
      <c r="D285" s="2">
        <v>8.44</v>
      </c>
      <c r="E285" s="2">
        <v>22.78</v>
      </c>
      <c r="F285" s="2">
        <v>48.96</v>
      </c>
    </row>
    <row r="287" spans="1:6" ht="30" customHeight="1" x14ac:dyDescent="0.3">
      <c r="A287" s="94" t="str">
        <f>A10</f>
        <v>Date</v>
      </c>
      <c r="B287" s="94" t="str">
        <f t="shared" ref="B287:F287" si="0">B10</f>
        <v>Time</v>
      </c>
      <c r="C287" s="94" t="str">
        <f t="shared" si="0"/>
        <v>Inlet Flow [LPM]</v>
      </c>
      <c r="D287" s="94" t="str">
        <f t="shared" si="0"/>
        <v>Exhaust Flow [LPM]</v>
      </c>
      <c r="E287" s="94" t="str">
        <f t="shared" si="0"/>
        <v>Temperature [C]</v>
      </c>
      <c r="F287" s="94" t="str">
        <f t="shared" si="0"/>
        <v>Humidity [%]</v>
      </c>
    </row>
    <row r="288" spans="1:6" x14ac:dyDescent="0.3">
      <c r="A288" s="95">
        <f>A11</f>
        <v>44475</v>
      </c>
    </row>
    <row r="289" spans="2:6" x14ac:dyDescent="0.3">
      <c r="B289" s="2" t="s">
        <v>1</v>
      </c>
      <c r="C289" s="97">
        <f t="shared" ref="C289:D289" si="1">AVERAGE(C11:C285)</f>
        <v>8.9400000000000421</v>
      </c>
      <c r="D289" s="177">
        <f t="shared" si="1"/>
        <v>8.4400000000000421</v>
      </c>
      <c r="E289" s="97">
        <f>AVERAGE(E11:E285)</f>
        <v>22.930545454545452</v>
      </c>
      <c r="F289" s="97">
        <f>AVERAGE(F11:F285)</f>
        <v>48.925272727272606</v>
      </c>
    </row>
    <row r="290" spans="2:6" x14ac:dyDescent="0.3">
      <c r="B290" s="2" t="s">
        <v>79</v>
      </c>
      <c r="C290" s="97">
        <f t="shared" ref="C290:D290" si="2">STDEV(C11:C285)</f>
        <v>4.2710289942397074E-14</v>
      </c>
      <c r="D290" s="177">
        <f t="shared" si="2"/>
        <v>4.2710289942397074E-14</v>
      </c>
      <c r="E290" s="97">
        <f>STDEV(E11:E285)</f>
        <v>0.18452561175483795</v>
      </c>
      <c r="F290" s="97">
        <f>STDEV(F11:F285)</f>
        <v>0.12388266383747672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DE9B05-360A-4FC7-B962-5D9188A98264}">
  <dimension ref="A1:L297"/>
  <sheetViews>
    <sheetView workbookViewId="0">
      <pane ySplit="10" topLeftCell="A280" activePane="bottomLeft" state="frozen"/>
      <selection pane="bottomLeft" activeCell="N292" sqref="N292"/>
    </sheetView>
  </sheetViews>
  <sheetFormatPr defaultRowHeight="15.6" x14ac:dyDescent="0.3"/>
  <cols>
    <col min="1" max="1" width="10.77734375" style="2" customWidth="1"/>
    <col min="2" max="7" width="9.77734375" style="2" customWidth="1"/>
    <col min="8" max="8" width="13.77734375" style="2" customWidth="1"/>
    <col min="9" max="11" width="9.77734375" style="2" customWidth="1"/>
    <col min="12" max="16384" width="8.88671875" style="2"/>
  </cols>
  <sheetData>
    <row r="1" spans="1:11" x14ac:dyDescent="0.3">
      <c r="A1" s="2" t="s">
        <v>58</v>
      </c>
    </row>
    <row r="2" spans="1:11" x14ac:dyDescent="0.3">
      <c r="A2" s="2" t="s">
        <v>59</v>
      </c>
    </row>
    <row r="3" spans="1:11" x14ac:dyDescent="0.3">
      <c r="A3" s="2" t="s">
        <v>125</v>
      </c>
      <c r="B3" s="2" t="s">
        <v>126</v>
      </c>
    </row>
    <row r="4" spans="1:11" x14ac:dyDescent="0.3">
      <c r="A4" s="2" t="s">
        <v>62</v>
      </c>
    </row>
    <row r="5" spans="1:11" x14ac:dyDescent="0.3">
      <c r="A5" s="2" t="s">
        <v>63</v>
      </c>
    </row>
    <row r="6" spans="1:11" x14ac:dyDescent="0.3">
      <c r="A6" s="2" t="s">
        <v>64</v>
      </c>
    </row>
    <row r="8" spans="1:11" x14ac:dyDescent="0.3">
      <c r="A8" s="2" t="s">
        <v>65</v>
      </c>
    </row>
    <row r="9" spans="1:11" x14ac:dyDescent="0.3">
      <c r="A9" s="2" t="s">
        <v>66</v>
      </c>
    </row>
    <row r="10" spans="1:11" ht="30" customHeight="1" x14ac:dyDescent="0.3">
      <c r="A10" s="94" t="s">
        <v>0</v>
      </c>
      <c r="B10" s="94" t="s">
        <v>67</v>
      </c>
      <c r="C10" s="94" t="s">
        <v>68</v>
      </c>
      <c r="D10" s="94" t="s">
        <v>69</v>
      </c>
      <c r="E10" s="94" t="s">
        <v>70</v>
      </c>
      <c r="F10" s="94" t="s">
        <v>71</v>
      </c>
      <c r="G10" s="94" t="s">
        <v>72</v>
      </c>
      <c r="H10" s="94" t="s">
        <v>73</v>
      </c>
      <c r="I10" s="94" t="s">
        <v>74</v>
      </c>
      <c r="J10" s="94" t="s">
        <v>75</v>
      </c>
      <c r="K10" s="94" t="s">
        <v>76</v>
      </c>
    </row>
    <row r="11" spans="1:11" x14ac:dyDescent="0.3">
      <c r="A11" s="95">
        <v>44476</v>
      </c>
      <c r="B11" s="96">
        <v>0.33859953703703699</v>
      </c>
      <c r="C11" s="2">
        <v>0.15</v>
      </c>
      <c r="D11" s="2">
        <v>8.07</v>
      </c>
      <c r="E11" s="2">
        <v>8.43</v>
      </c>
      <c r="F11" s="2">
        <v>-1.05</v>
      </c>
      <c r="G11" s="2">
        <v>2.11</v>
      </c>
      <c r="H11" s="2">
        <v>23.33</v>
      </c>
      <c r="I11" s="2">
        <v>49.42</v>
      </c>
      <c r="J11" s="2">
        <v>1.48</v>
      </c>
      <c r="K11" s="2">
        <v>0.154</v>
      </c>
    </row>
    <row r="12" spans="1:11" x14ac:dyDescent="0.3">
      <c r="A12" s="95">
        <v>44476</v>
      </c>
      <c r="B12" s="96">
        <v>0.33929398148148149</v>
      </c>
      <c r="C12" s="2">
        <v>0.15</v>
      </c>
      <c r="D12" s="2">
        <v>8.07</v>
      </c>
      <c r="E12" s="2">
        <v>8.43</v>
      </c>
      <c r="F12" s="2">
        <v>-1.05</v>
      </c>
      <c r="G12" s="2">
        <v>2.11</v>
      </c>
      <c r="H12" s="2">
        <v>23.31</v>
      </c>
      <c r="I12" s="2">
        <v>49.4</v>
      </c>
      <c r="J12" s="2">
        <v>1.48</v>
      </c>
      <c r="K12" s="2">
        <v>0.154</v>
      </c>
    </row>
    <row r="13" spans="1:11" x14ac:dyDescent="0.3">
      <c r="A13" s="95">
        <v>44476</v>
      </c>
      <c r="B13" s="96">
        <v>0.33998842592592587</v>
      </c>
      <c r="C13" s="2">
        <v>0.15</v>
      </c>
      <c r="D13" s="2">
        <v>8.07</v>
      </c>
      <c r="E13" s="2">
        <v>8.43</v>
      </c>
      <c r="F13" s="2">
        <v>-1.02</v>
      </c>
      <c r="G13" s="2">
        <v>2.27</v>
      </c>
      <c r="H13" s="2">
        <v>23.27</v>
      </c>
      <c r="I13" s="2">
        <v>49.46</v>
      </c>
      <c r="J13" s="2">
        <v>1.48</v>
      </c>
      <c r="K13" s="2">
        <v>0.154</v>
      </c>
    </row>
    <row r="14" spans="1:11" x14ac:dyDescent="0.3">
      <c r="A14" s="95">
        <v>44476</v>
      </c>
      <c r="B14" s="96">
        <v>0.34068287037037037</v>
      </c>
      <c r="C14" s="2">
        <v>0.15</v>
      </c>
      <c r="D14" s="2">
        <v>8.07</v>
      </c>
      <c r="E14" s="2">
        <v>8.43</v>
      </c>
      <c r="F14" s="2">
        <v>-1.04</v>
      </c>
      <c r="G14" s="2">
        <v>2.2200000000000002</v>
      </c>
      <c r="H14" s="2">
        <v>23.25</v>
      </c>
      <c r="I14" s="2">
        <v>49.49</v>
      </c>
      <c r="J14" s="2">
        <v>1.48</v>
      </c>
      <c r="K14" s="2">
        <v>0.154</v>
      </c>
    </row>
    <row r="15" spans="1:11" x14ac:dyDescent="0.3">
      <c r="A15" s="95">
        <v>44476</v>
      </c>
      <c r="B15" s="96">
        <v>0.34137731481481487</v>
      </c>
      <c r="C15" s="2">
        <v>0.15</v>
      </c>
      <c r="D15" s="2">
        <v>8.07</v>
      </c>
      <c r="E15" s="2">
        <v>8.43</v>
      </c>
      <c r="F15" s="2">
        <v>-1.05</v>
      </c>
      <c r="G15" s="2">
        <v>2.15</v>
      </c>
      <c r="H15" s="2">
        <v>23.24</v>
      </c>
      <c r="I15" s="2">
        <v>49.43</v>
      </c>
      <c r="J15" s="2">
        <v>1.48</v>
      </c>
      <c r="K15" s="2">
        <v>0.153</v>
      </c>
    </row>
    <row r="16" spans="1:11" x14ac:dyDescent="0.3">
      <c r="A16" s="95">
        <v>44476</v>
      </c>
      <c r="B16" s="96">
        <v>0.34207175925925926</v>
      </c>
      <c r="C16" s="2">
        <v>0.15</v>
      </c>
      <c r="D16" s="2">
        <v>8.07</v>
      </c>
      <c r="E16" s="2">
        <v>8.43</v>
      </c>
      <c r="F16" s="2">
        <v>-1.06</v>
      </c>
      <c r="G16" s="2">
        <v>2.17</v>
      </c>
      <c r="H16" s="2">
        <v>23.27</v>
      </c>
      <c r="I16" s="2">
        <v>49.4</v>
      </c>
      <c r="J16" s="2">
        <v>1.48</v>
      </c>
      <c r="K16" s="2">
        <v>0.155</v>
      </c>
    </row>
    <row r="17" spans="1:11" x14ac:dyDescent="0.3">
      <c r="A17" s="95">
        <v>44476</v>
      </c>
      <c r="B17" s="96">
        <v>0.34276620370370375</v>
      </c>
      <c r="C17" s="2">
        <v>0.15</v>
      </c>
      <c r="D17" s="2">
        <v>8.07</v>
      </c>
      <c r="E17" s="2">
        <v>8.43</v>
      </c>
      <c r="F17" s="2">
        <v>-1.06</v>
      </c>
      <c r="G17" s="2">
        <v>2.15</v>
      </c>
      <c r="H17" s="2">
        <v>23.24</v>
      </c>
      <c r="I17" s="2">
        <v>49.54</v>
      </c>
      <c r="J17" s="2">
        <v>1.48</v>
      </c>
      <c r="K17" s="2">
        <v>0.154</v>
      </c>
    </row>
    <row r="18" spans="1:11" x14ac:dyDescent="0.3">
      <c r="A18" s="95">
        <v>44476</v>
      </c>
      <c r="B18" s="96">
        <v>0.34346064814814814</v>
      </c>
      <c r="C18" s="2">
        <v>0.15</v>
      </c>
      <c r="D18" s="2">
        <v>8.07</v>
      </c>
      <c r="E18" s="2">
        <v>8.43</v>
      </c>
      <c r="F18" s="2">
        <v>-1.03</v>
      </c>
      <c r="G18" s="2">
        <v>2.17</v>
      </c>
      <c r="H18" s="2">
        <v>23.25</v>
      </c>
      <c r="I18" s="2">
        <v>49.66</v>
      </c>
      <c r="J18" s="2">
        <v>1.48</v>
      </c>
      <c r="K18" s="2">
        <v>0.152</v>
      </c>
    </row>
    <row r="19" spans="1:11" x14ac:dyDescent="0.3">
      <c r="A19" s="95">
        <v>44476</v>
      </c>
      <c r="B19" s="96">
        <v>0.34415509259259264</v>
      </c>
      <c r="C19" s="2">
        <v>0.15</v>
      </c>
      <c r="D19" s="2">
        <v>8.07</v>
      </c>
      <c r="E19" s="2">
        <v>8.43</v>
      </c>
      <c r="F19" s="2">
        <v>-1.04</v>
      </c>
      <c r="G19" s="2">
        <v>2.16</v>
      </c>
      <c r="H19" s="2">
        <v>23.3</v>
      </c>
      <c r="I19" s="2">
        <v>49.71</v>
      </c>
      <c r="J19" s="2">
        <v>1.48</v>
      </c>
      <c r="K19" s="2">
        <v>0.153</v>
      </c>
    </row>
    <row r="20" spans="1:11" x14ac:dyDescent="0.3">
      <c r="A20" s="95">
        <v>44476</v>
      </c>
      <c r="B20" s="96">
        <v>0.34484953703703702</v>
      </c>
      <c r="C20" s="2">
        <v>0.15</v>
      </c>
      <c r="D20" s="2">
        <v>8.07</v>
      </c>
      <c r="E20" s="2">
        <v>8.43</v>
      </c>
      <c r="F20" s="2">
        <v>-1.05</v>
      </c>
      <c r="G20" s="2">
        <v>2.15</v>
      </c>
      <c r="H20" s="2">
        <v>23.34</v>
      </c>
      <c r="I20" s="2">
        <v>49.77</v>
      </c>
      <c r="J20" s="2">
        <v>1.48</v>
      </c>
      <c r="K20" s="2">
        <v>0.153</v>
      </c>
    </row>
    <row r="21" spans="1:11" x14ac:dyDescent="0.3">
      <c r="A21" s="95">
        <v>44476</v>
      </c>
      <c r="B21" s="96">
        <v>0.34554398148148152</v>
      </c>
      <c r="C21" s="2">
        <v>0.15</v>
      </c>
      <c r="D21" s="2">
        <v>8.07</v>
      </c>
      <c r="E21" s="2">
        <v>8.43</v>
      </c>
      <c r="F21" s="2">
        <v>-1.04</v>
      </c>
      <c r="G21" s="2">
        <v>2.16</v>
      </c>
      <c r="H21" s="2">
        <v>23.35</v>
      </c>
      <c r="I21" s="2">
        <v>49.91</v>
      </c>
      <c r="J21" s="2">
        <v>1.48</v>
      </c>
      <c r="K21" s="2">
        <v>0.155</v>
      </c>
    </row>
    <row r="22" spans="1:11" x14ac:dyDescent="0.3">
      <c r="A22" s="95">
        <v>44476</v>
      </c>
      <c r="B22" s="96">
        <v>0.34623842592592591</v>
      </c>
      <c r="C22" s="2">
        <v>0.15</v>
      </c>
      <c r="D22" s="2">
        <v>8.07</v>
      </c>
      <c r="E22" s="2">
        <v>8.43</v>
      </c>
      <c r="F22" s="2">
        <v>-1.05</v>
      </c>
      <c r="G22" s="2">
        <v>2.16</v>
      </c>
      <c r="H22" s="2">
        <v>23.34</v>
      </c>
      <c r="I22" s="2">
        <v>50.14</v>
      </c>
      <c r="J22" s="2">
        <v>1.48</v>
      </c>
      <c r="K22" s="2">
        <v>0.153</v>
      </c>
    </row>
    <row r="23" spans="1:11" x14ac:dyDescent="0.3">
      <c r="A23" s="95">
        <v>44476</v>
      </c>
      <c r="B23" s="96">
        <v>0.34693287037037041</v>
      </c>
      <c r="C23" s="2">
        <v>0.15</v>
      </c>
      <c r="D23" s="2">
        <v>8.06</v>
      </c>
      <c r="E23" s="2">
        <v>8.43</v>
      </c>
      <c r="F23" s="2">
        <v>-1.04</v>
      </c>
      <c r="G23" s="2">
        <v>2.16</v>
      </c>
      <c r="H23" s="2">
        <v>23.34</v>
      </c>
      <c r="I23" s="2">
        <v>50.44</v>
      </c>
      <c r="J23" s="2">
        <v>1.48</v>
      </c>
      <c r="K23" s="2">
        <v>0.153</v>
      </c>
    </row>
    <row r="24" spans="1:11" x14ac:dyDescent="0.3">
      <c r="A24" s="95">
        <v>44476</v>
      </c>
      <c r="B24" s="96">
        <v>0.34762731481481479</v>
      </c>
      <c r="C24" s="2">
        <v>0.15</v>
      </c>
      <c r="D24" s="2">
        <v>8.06</v>
      </c>
      <c r="E24" s="2">
        <v>8.44</v>
      </c>
      <c r="F24" s="2">
        <v>-1.04</v>
      </c>
      <c r="G24" s="2">
        <v>2.16</v>
      </c>
      <c r="H24" s="2">
        <v>23.35</v>
      </c>
      <c r="I24" s="2">
        <v>50.79</v>
      </c>
      <c r="J24" s="2">
        <v>1.48</v>
      </c>
      <c r="K24" s="2">
        <v>0.154</v>
      </c>
    </row>
    <row r="25" spans="1:11" x14ac:dyDescent="0.3">
      <c r="A25" s="95">
        <v>44476</v>
      </c>
      <c r="B25" s="96">
        <v>0.34832175925925929</v>
      </c>
      <c r="C25" s="2">
        <v>0.15</v>
      </c>
      <c r="D25" s="2">
        <v>8.07</v>
      </c>
      <c r="E25" s="2">
        <v>8.43</v>
      </c>
      <c r="F25" s="2">
        <v>-1.04</v>
      </c>
      <c r="G25" s="2">
        <v>2.14</v>
      </c>
      <c r="H25" s="2">
        <v>23.34</v>
      </c>
      <c r="I25" s="2">
        <v>50.98</v>
      </c>
      <c r="J25" s="2">
        <v>1.48</v>
      </c>
      <c r="K25" s="2">
        <v>0.154</v>
      </c>
    </row>
    <row r="26" spans="1:11" x14ac:dyDescent="0.3">
      <c r="A26" s="95">
        <v>44476</v>
      </c>
      <c r="B26" s="96">
        <v>0.34901620370370368</v>
      </c>
      <c r="C26" s="2">
        <v>0.15</v>
      </c>
      <c r="D26" s="2">
        <v>8.07</v>
      </c>
      <c r="E26" s="2">
        <v>8.43</v>
      </c>
      <c r="F26" s="2">
        <v>-1.05</v>
      </c>
      <c r="G26" s="2">
        <v>2.14</v>
      </c>
      <c r="H26" s="2">
        <v>23.35</v>
      </c>
      <c r="I26" s="2">
        <v>51.08</v>
      </c>
      <c r="J26" s="2">
        <v>1.48</v>
      </c>
      <c r="K26" s="2">
        <v>0.153</v>
      </c>
    </row>
    <row r="27" spans="1:11" x14ac:dyDescent="0.3">
      <c r="A27" s="95">
        <v>44476</v>
      </c>
      <c r="B27" s="96">
        <v>0.34971064814814817</v>
      </c>
      <c r="C27" s="2">
        <v>0.15</v>
      </c>
      <c r="D27" s="2">
        <v>8.07</v>
      </c>
      <c r="E27" s="2">
        <v>8.43</v>
      </c>
      <c r="F27" s="2">
        <v>-1.05</v>
      </c>
      <c r="G27" s="2">
        <v>2.15</v>
      </c>
      <c r="H27" s="2">
        <v>23.33</v>
      </c>
      <c r="I27" s="2">
        <v>51.23</v>
      </c>
      <c r="J27" s="2">
        <v>1.48</v>
      </c>
      <c r="K27" s="2">
        <v>0.155</v>
      </c>
    </row>
    <row r="28" spans="1:11" x14ac:dyDescent="0.3">
      <c r="A28" s="95">
        <v>44476</v>
      </c>
      <c r="B28" s="96">
        <v>0.35040509259259256</v>
      </c>
      <c r="C28" s="2">
        <v>0.15</v>
      </c>
      <c r="D28" s="2">
        <v>8.07</v>
      </c>
      <c r="E28" s="2">
        <v>8.43</v>
      </c>
      <c r="F28" s="2">
        <v>-1.05</v>
      </c>
      <c r="G28" s="2">
        <v>2.13</v>
      </c>
      <c r="H28" s="2">
        <v>23.33</v>
      </c>
      <c r="I28" s="2">
        <v>51.25</v>
      </c>
      <c r="J28" s="2">
        <v>1.48</v>
      </c>
      <c r="K28" s="2">
        <v>0.154</v>
      </c>
    </row>
    <row r="29" spans="1:11" x14ac:dyDescent="0.3">
      <c r="A29" s="95">
        <v>44476</v>
      </c>
      <c r="B29" s="96">
        <v>0.35109953703703706</v>
      </c>
      <c r="C29" s="2">
        <v>0.15</v>
      </c>
      <c r="D29" s="2">
        <v>8.07</v>
      </c>
      <c r="E29" s="2">
        <v>8.43</v>
      </c>
      <c r="F29" s="2">
        <v>-1.04</v>
      </c>
      <c r="G29" s="2">
        <v>2.09</v>
      </c>
      <c r="H29" s="2">
        <v>23.34</v>
      </c>
      <c r="I29" s="2">
        <v>51.26</v>
      </c>
      <c r="J29" s="2">
        <v>1.48</v>
      </c>
      <c r="K29" s="2">
        <v>0.154</v>
      </c>
    </row>
    <row r="30" spans="1:11" x14ac:dyDescent="0.3">
      <c r="A30" s="95">
        <v>44476</v>
      </c>
      <c r="B30" s="96">
        <v>0.3517939814814815</v>
      </c>
      <c r="C30" s="2">
        <v>0.15</v>
      </c>
      <c r="D30" s="2">
        <v>8.07</v>
      </c>
      <c r="E30" s="2">
        <v>8.43</v>
      </c>
      <c r="F30" s="2">
        <v>-1.05</v>
      </c>
      <c r="G30" s="2">
        <v>2.15</v>
      </c>
      <c r="H30" s="2">
        <v>23.35</v>
      </c>
      <c r="I30" s="2">
        <v>51.61</v>
      </c>
      <c r="J30" s="2">
        <v>1.48</v>
      </c>
      <c r="K30" s="2">
        <v>0.154</v>
      </c>
    </row>
    <row r="31" spans="1:11" x14ac:dyDescent="0.3">
      <c r="A31" s="95">
        <v>44476</v>
      </c>
      <c r="B31" s="96">
        <v>0.35248842592592594</v>
      </c>
      <c r="C31" s="2">
        <v>0.15</v>
      </c>
      <c r="D31" s="2">
        <v>8.07</v>
      </c>
      <c r="E31" s="2">
        <v>8.43</v>
      </c>
      <c r="F31" s="2">
        <v>-1.04</v>
      </c>
      <c r="G31" s="2">
        <v>2.23</v>
      </c>
      <c r="H31" s="2">
        <v>23.36</v>
      </c>
      <c r="I31" s="2">
        <v>51.83</v>
      </c>
      <c r="J31" s="2">
        <v>1.48</v>
      </c>
      <c r="K31" s="2">
        <v>0.152</v>
      </c>
    </row>
    <row r="32" spans="1:11" x14ac:dyDescent="0.3">
      <c r="A32" s="95">
        <v>44476</v>
      </c>
      <c r="B32" s="96">
        <v>0.35318287037037038</v>
      </c>
      <c r="C32" s="2">
        <v>0.15</v>
      </c>
      <c r="D32" s="2">
        <v>8.07</v>
      </c>
      <c r="E32" s="2">
        <v>8.43</v>
      </c>
      <c r="F32" s="2">
        <v>-1.04</v>
      </c>
      <c r="G32" s="2">
        <v>2.15</v>
      </c>
      <c r="H32" s="2">
        <v>23.4</v>
      </c>
      <c r="I32" s="2">
        <v>51.91</v>
      </c>
      <c r="J32" s="2">
        <v>1.48</v>
      </c>
      <c r="K32" s="2">
        <v>0.153</v>
      </c>
    </row>
    <row r="33" spans="1:12" x14ac:dyDescent="0.3">
      <c r="A33" s="95">
        <v>44476</v>
      </c>
      <c r="B33" s="96">
        <v>0.35387731481481483</v>
      </c>
      <c r="C33" s="2">
        <v>0.15</v>
      </c>
      <c r="D33" s="2">
        <v>8.07</v>
      </c>
      <c r="E33" s="2">
        <v>8.43</v>
      </c>
      <c r="F33" s="2">
        <v>-1.06</v>
      </c>
      <c r="G33" s="2">
        <v>2.15</v>
      </c>
      <c r="H33" s="2">
        <v>23.45</v>
      </c>
      <c r="I33" s="2">
        <v>52.09</v>
      </c>
      <c r="J33" s="2">
        <v>1.48</v>
      </c>
      <c r="K33" s="2">
        <v>0.153</v>
      </c>
    </row>
    <row r="34" spans="1:12" x14ac:dyDescent="0.3">
      <c r="A34" s="95">
        <v>44476</v>
      </c>
      <c r="B34" s="96">
        <v>0.35457175925925927</v>
      </c>
      <c r="C34" s="2">
        <v>0.15</v>
      </c>
      <c r="D34" s="2">
        <v>8.06</v>
      </c>
      <c r="E34" s="2">
        <v>8.43</v>
      </c>
      <c r="F34" s="2">
        <v>-1.02</v>
      </c>
      <c r="G34" s="2">
        <v>2.16</v>
      </c>
      <c r="H34" s="2">
        <v>23.51</v>
      </c>
      <c r="I34" s="2">
        <v>52.17</v>
      </c>
      <c r="J34" s="2">
        <v>1.48</v>
      </c>
      <c r="K34" s="2">
        <v>0.154</v>
      </c>
    </row>
    <row r="35" spans="1:12" x14ac:dyDescent="0.3">
      <c r="A35" s="95">
        <v>44476</v>
      </c>
      <c r="B35" s="96">
        <v>0.35526620370370371</v>
      </c>
      <c r="C35" s="2">
        <v>0.15</v>
      </c>
      <c r="D35" s="2">
        <v>8.06</v>
      </c>
      <c r="E35" s="2">
        <v>8.43</v>
      </c>
      <c r="F35" s="2">
        <v>-1.04</v>
      </c>
      <c r="G35" s="2">
        <v>2.15</v>
      </c>
      <c r="H35" s="2">
        <v>23.52</v>
      </c>
      <c r="I35" s="2">
        <v>52.19</v>
      </c>
      <c r="J35" s="2">
        <v>1.48</v>
      </c>
      <c r="K35" s="2">
        <v>0.153</v>
      </c>
    </row>
    <row r="36" spans="1:12" x14ac:dyDescent="0.3">
      <c r="A36" s="95">
        <v>44476</v>
      </c>
      <c r="B36" s="96">
        <v>0.35596064814814815</v>
      </c>
      <c r="C36" s="2">
        <v>0.15</v>
      </c>
      <c r="D36" s="2">
        <v>8.06</v>
      </c>
      <c r="E36" s="2">
        <v>8.43</v>
      </c>
      <c r="F36" s="2">
        <v>-1.05</v>
      </c>
      <c r="G36" s="2">
        <v>2.16</v>
      </c>
      <c r="H36" s="2">
        <v>23.52</v>
      </c>
      <c r="I36" s="2">
        <v>52.22</v>
      </c>
      <c r="J36" s="2">
        <v>1.48</v>
      </c>
      <c r="K36" s="2">
        <v>0.153</v>
      </c>
    </row>
    <row r="37" spans="1:12" x14ac:dyDescent="0.3">
      <c r="A37" s="95">
        <v>44476</v>
      </c>
      <c r="B37" s="96">
        <v>0.35665509259259259</v>
      </c>
      <c r="C37" s="2">
        <v>0.15</v>
      </c>
      <c r="D37" s="2">
        <v>8.07</v>
      </c>
      <c r="E37" s="2">
        <v>8.43</v>
      </c>
      <c r="F37" s="2">
        <v>-1.06</v>
      </c>
      <c r="G37" s="2">
        <v>2.17</v>
      </c>
      <c r="H37" s="2">
        <v>23.52</v>
      </c>
      <c r="I37" s="2">
        <v>52.21</v>
      </c>
      <c r="J37" s="2">
        <v>1.48</v>
      </c>
      <c r="K37" s="2">
        <v>0.154</v>
      </c>
    </row>
    <row r="38" spans="1:12" x14ac:dyDescent="0.3">
      <c r="A38" s="95">
        <v>44476</v>
      </c>
      <c r="B38" s="96">
        <v>0.35734953703703703</v>
      </c>
      <c r="C38" s="2">
        <v>0.15</v>
      </c>
      <c r="D38" s="2">
        <v>8.07</v>
      </c>
      <c r="E38" s="2">
        <v>8.43</v>
      </c>
      <c r="F38" s="2">
        <v>-1.0900000000000001</v>
      </c>
      <c r="G38" s="2">
        <v>2.16</v>
      </c>
      <c r="H38" s="2">
        <v>23.52</v>
      </c>
      <c r="I38" s="2">
        <v>52.2</v>
      </c>
      <c r="J38" s="2">
        <v>1.48</v>
      </c>
      <c r="K38" s="2">
        <v>0.153</v>
      </c>
    </row>
    <row r="39" spans="1:12" x14ac:dyDescent="0.3">
      <c r="A39" s="95">
        <v>44476</v>
      </c>
      <c r="B39" s="96">
        <v>0.35804398148148148</v>
      </c>
      <c r="C39" s="2">
        <v>0.15</v>
      </c>
      <c r="D39" s="2">
        <v>8.07</v>
      </c>
      <c r="E39" s="2">
        <v>8.43</v>
      </c>
      <c r="F39" s="2">
        <v>-0.97</v>
      </c>
      <c r="G39" s="2">
        <v>2.16</v>
      </c>
      <c r="H39" s="2">
        <v>23.52</v>
      </c>
      <c r="I39" s="2">
        <v>52.23</v>
      </c>
      <c r="J39" s="2">
        <v>1.48</v>
      </c>
      <c r="K39" s="2">
        <v>0.152</v>
      </c>
    </row>
    <row r="40" spans="1:12" x14ac:dyDescent="0.3">
      <c r="A40" s="95">
        <v>44476</v>
      </c>
      <c r="B40" s="96">
        <v>0.35873842592592592</v>
      </c>
      <c r="C40" s="2">
        <v>0.15</v>
      </c>
      <c r="D40" s="2">
        <v>8.07</v>
      </c>
      <c r="E40" s="2">
        <v>8.43</v>
      </c>
      <c r="F40" s="2">
        <v>-1.01</v>
      </c>
      <c r="G40" s="2">
        <v>2.16</v>
      </c>
      <c r="H40" s="2">
        <v>23.52</v>
      </c>
      <c r="I40" s="2">
        <v>52.22</v>
      </c>
      <c r="J40" s="2">
        <v>1.48</v>
      </c>
      <c r="K40" s="2">
        <v>0.154</v>
      </c>
    </row>
    <row r="41" spans="1:12" x14ac:dyDescent="0.3">
      <c r="A41" s="95">
        <v>44476</v>
      </c>
      <c r="B41" s="96">
        <v>0.35943287037037036</v>
      </c>
      <c r="C41" s="2">
        <v>0.15</v>
      </c>
      <c r="D41" s="2">
        <v>8.07</v>
      </c>
      <c r="E41" s="2">
        <v>8.43</v>
      </c>
      <c r="F41" s="2">
        <v>-1</v>
      </c>
      <c r="G41" s="2">
        <v>2.14</v>
      </c>
      <c r="H41" s="2">
        <v>23.52</v>
      </c>
      <c r="I41" s="2">
        <v>52.15</v>
      </c>
      <c r="J41" s="2">
        <v>1.48</v>
      </c>
      <c r="K41" s="2">
        <v>0.154</v>
      </c>
    </row>
    <row r="42" spans="1:12" x14ac:dyDescent="0.3">
      <c r="A42" s="95">
        <v>44476</v>
      </c>
      <c r="B42" s="96">
        <v>0.3601273148148148</v>
      </c>
      <c r="C42" s="2">
        <v>0.15</v>
      </c>
      <c r="D42" s="2">
        <v>8.07</v>
      </c>
      <c r="E42" s="2">
        <v>8.43</v>
      </c>
      <c r="F42" s="2">
        <v>-1</v>
      </c>
      <c r="G42" s="2">
        <v>2.15</v>
      </c>
      <c r="H42" s="2">
        <v>23.52</v>
      </c>
      <c r="I42" s="2">
        <v>52.16</v>
      </c>
      <c r="J42" s="2">
        <v>1.48</v>
      </c>
      <c r="K42" s="2">
        <v>0.153</v>
      </c>
    </row>
    <row r="43" spans="1:12" x14ac:dyDescent="0.3">
      <c r="A43" s="95">
        <v>44476</v>
      </c>
      <c r="B43" s="96">
        <v>0.36082175925925924</v>
      </c>
      <c r="C43" s="2">
        <v>0.15</v>
      </c>
      <c r="D43" s="2">
        <v>8.07</v>
      </c>
      <c r="E43" s="2">
        <v>8.43</v>
      </c>
      <c r="F43" s="2">
        <v>-1.01</v>
      </c>
      <c r="G43" s="2">
        <v>2.16</v>
      </c>
      <c r="H43" s="2">
        <v>23.52</v>
      </c>
      <c r="I43" s="2">
        <v>52.23</v>
      </c>
      <c r="J43" s="2">
        <v>1.48</v>
      </c>
      <c r="K43" s="2">
        <v>0.153</v>
      </c>
    </row>
    <row r="44" spans="1:12" x14ac:dyDescent="0.3">
      <c r="A44" s="95">
        <v>44476</v>
      </c>
      <c r="B44" s="96">
        <v>0.36151620370370369</v>
      </c>
      <c r="C44" s="2">
        <v>0.15</v>
      </c>
      <c r="D44" s="2">
        <v>8.06</v>
      </c>
      <c r="E44" s="2">
        <v>8.43</v>
      </c>
      <c r="F44" s="2">
        <v>1.43</v>
      </c>
      <c r="G44" s="2">
        <v>2.35</v>
      </c>
      <c r="H44" s="2">
        <v>23.52</v>
      </c>
      <c r="I44" s="2">
        <v>52.24</v>
      </c>
      <c r="J44" s="2">
        <v>1.48</v>
      </c>
      <c r="K44" s="2">
        <v>0.153</v>
      </c>
    </row>
    <row r="45" spans="1:12" x14ac:dyDescent="0.3">
      <c r="A45" s="95">
        <v>44476</v>
      </c>
      <c r="B45" s="96">
        <v>0.36221064814814818</v>
      </c>
      <c r="C45" s="2">
        <v>0.16</v>
      </c>
      <c r="D45" s="2">
        <v>8.06</v>
      </c>
      <c r="E45" s="2">
        <v>8.43</v>
      </c>
      <c r="F45" s="2">
        <v>96.86</v>
      </c>
      <c r="G45" s="2">
        <v>1.61</v>
      </c>
      <c r="H45" s="2">
        <v>23.52</v>
      </c>
      <c r="I45" s="2">
        <v>52.23</v>
      </c>
      <c r="J45" s="2">
        <v>1.48</v>
      </c>
      <c r="K45" s="2">
        <v>0.155</v>
      </c>
      <c r="L45" s="2" t="s">
        <v>77</v>
      </c>
    </row>
    <row r="46" spans="1:12" x14ac:dyDescent="0.3">
      <c r="A46" s="95">
        <v>44476</v>
      </c>
      <c r="B46" s="96">
        <v>0.36290509259259257</v>
      </c>
      <c r="C46" s="2">
        <v>0.16</v>
      </c>
      <c r="D46" s="2">
        <v>8.06</v>
      </c>
      <c r="E46" s="2">
        <v>8.43</v>
      </c>
      <c r="F46" s="2">
        <v>96.19</v>
      </c>
      <c r="G46" s="2">
        <v>2.0499999999999998</v>
      </c>
      <c r="H46" s="2">
        <v>23.52</v>
      </c>
      <c r="I46" s="2">
        <v>52.09</v>
      </c>
      <c r="J46" s="2">
        <v>1.48</v>
      </c>
      <c r="K46" s="2">
        <v>0.156</v>
      </c>
    </row>
    <row r="47" spans="1:12" x14ac:dyDescent="0.3">
      <c r="A47" s="95">
        <v>44476</v>
      </c>
      <c r="B47" s="96">
        <v>0.36359953703703707</v>
      </c>
      <c r="C47" s="2">
        <v>0.16</v>
      </c>
      <c r="D47" s="2">
        <v>8.06</v>
      </c>
      <c r="E47" s="2">
        <v>8.43</v>
      </c>
      <c r="F47" s="2">
        <v>96.19</v>
      </c>
      <c r="G47" s="2">
        <v>2.0499999999999998</v>
      </c>
      <c r="H47" s="2">
        <v>23.52</v>
      </c>
      <c r="I47" s="2">
        <v>51.79</v>
      </c>
      <c r="J47" s="2">
        <v>1.48</v>
      </c>
      <c r="K47" s="2">
        <v>0.158</v>
      </c>
    </row>
    <row r="48" spans="1:12" x14ac:dyDescent="0.3">
      <c r="A48" s="95">
        <v>44476</v>
      </c>
      <c r="B48" s="96">
        <v>0.36429398148148145</v>
      </c>
      <c r="C48" s="2">
        <v>0.16</v>
      </c>
      <c r="D48" s="2">
        <v>8.06</v>
      </c>
      <c r="E48" s="2">
        <v>8.43</v>
      </c>
      <c r="F48" s="2">
        <v>96.19</v>
      </c>
      <c r="G48" s="2">
        <v>2.17</v>
      </c>
      <c r="H48" s="2">
        <v>23.52</v>
      </c>
      <c r="I48" s="2">
        <v>51.48</v>
      </c>
      <c r="J48" s="2">
        <v>1.48</v>
      </c>
      <c r="K48" s="2">
        <v>0.158</v>
      </c>
    </row>
    <row r="49" spans="1:11" x14ac:dyDescent="0.3">
      <c r="A49" s="95">
        <v>44476</v>
      </c>
      <c r="B49" s="96">
        <v>0.36498842592592595</v>
      </c>
      <c r="C49" s="2">
        <v>0.12</v>
      </c>
      <c r="D49" s="2">
        <v>8.07</v>
      </c>
      <c r="E49" s="2">
        <v>8.43</v>
      </c>
      <c r="F49" s="2">
        <v>96.19</v>
      </c>
      <c r="G49" s="2">
        <v>2.15</v>
      </c>
      <c r="H49" s="2">
        <v>23.53</v>
      </c>
      <c r="I49" s="2">
        <v>51.41</v>
      </c>
      <c r="J49" s="2">
        <v>1.48</v>
      </c>
      <c r="K49" s="2">
        <v>0.12</v>
      </c>
    </row>
    <row r="50" spans="1:11" x14ac:dyDescent="0.3">
      <c r="A50" s="95">
        <v>44476</v>
      </c>
      <c r="B50" s="96">
        <v>0.36568287037037034</v>
      </c>
      <c r="C50" s="2">
        <v>0.11</v>
      </c>
      <c r="D50" s="2">
        <v>8.06</v>
      </c>
      <c r="E50" s="2">
        <v>8.43</v>
      </c>
      <c r="F50" s="2">
        <v>96.21</v>
      </c>
      <c r="G50" s="2">
        <v>2.1</v>
      </c>
      <c r="H50" s="2">
        <v>23.53</v>
      </c>
      <c r="I50" s="2">
        <v>51.68</v>
      </c>
      <c r="J50" s="2">
        <v>1.48</v>
      </c>
      <c r="K50" s="2">
        <v>0.114</v>
      </c>
    </row>
    <row r="51" spans="1:11" x14ac:dyDescent="0.3">
      <c r="A51" s="95">
        <v>44476</v>
      </c>
      <c r="B51" s="96">
        <v>0.36637731481481484</v>
      </c>
      <c r="C51" s="2">
        <v>0.12</v>
      </c>
      <c r="D51" s="2">
        <v>8.06</v>
      </c>
      <c r="E51" s="2">
        <v>8.43</v>
      </c>
      <c r="F51" s="2">
        <v>96.19</v>
      </c>
      <c r="G51" s="2">
        <v>2.09</v>
      </c>
      <c r="H51" s="2">
        <v>23.53</v>
      </c>
      <c r="I51" s="2">
        <v>51.87</v>
      </c>
      <c r="J51" s="2">
        <v>1.48</v>
      </c>
      <c r="K51" s="2">
        <v>0.115</v>
      </c>
    </row>
    <row r="52" spans="1:11" x14ac:dyDescent="0.3">
      <c r="A52" s="95">
        <v>44476</v>
      </c>
      <c r="B52" s="96">
        <v>0.36707175925925922</v>
      </c>
      <c r="C52" s="2">
        <v>0.12</v>
      </c>
      <c r="D52" s="2">
        <v>8.06</v>
      </c>
      <c r="E52" s="2">
        <v>8.43</v>
      </c>
      <c r="F52" s="2">
        <v>96.19</v>
      </c>
      <c r="G52" s="2">
        <v>2.09</v>
      </c>
      <c r="H52" s="2">
        <v>23.53</v>
      </c>
      <c r="I52" s="2">
        <v>52.03</v>
      </c>
      <c r="J52" s="2">
        <v>1.48</v>
      </c>
      <c r="K52" s="2">
        <v>0.11600000000000001</v>
      </c>
    </row>
    <row r="53" spans="1:11" x14ac:dyDescent="0.3">
      <c r="A53" s="95">
        <v>44476</v>
      </c>
      <c r="B53" s="96">
        <v>0.36776620370370372</v>
      </c>
      <c r="C53" s="2">
        <v>0.11</v>
      </c>
      <c r="D53" s="2">
        <v>8.06</v>
      </c>
      <c r="E53" s="2">
        <v>8.43</v>
      </c>
      <c r="F53" s="2">
        <v>96.19</v>
      </c>
      <c r="G53" s="2">
        <v>2.1</v>
      </c>
      <c r="H53" s="2">
        <v>23.52</v>
      </c>
      <c r="I53" s="2">
        <v>52.03</v>
      </c>
      <c r="J53" s="2">
        <v>1.48</v>
      </c>
      <c r="K53" s="2">
        <v>0.115</v>
      </c>
    </row>
    <row r="54" spans="1:11" x14ac:dyDescent="0.3">
      <c r="A54" s="95">
        <v>44476</v>
      </c>
      <c r="B54" s="96">
        <v>0.36846064814814811</v>
      </c>
      <c r="C54" s="2">
        <v>0.12</v>
      </c>
      <c r="D54" s="2">
        <v>8.06</v>
      </c>
      <c r="E54" s="2">
        <v>8.43</v>
      </c>
      <c r="F54" s="2">
        <v>96.19</v>
      </c>
      <c r="G54" s="2">
        <v>2.08</v>
      </c>
      <c r="H54" s="2">
        <v>23.52</v>
      </c>
      <c r="I54" s="2">
        <v>51.97</v>
      </c>
      <c r="J54" s="2">
        <v>1.48</v>
      </c>
      <c r="K54" s="2">
        <v>0.11600000000000001</v>
      </c>
    </row>
    <row r="55" spans="1:11" x14ac:dyDescent="0.3">
      <c r="A55" s="95">
        <v>44476</v>
      </c>
      <c r="B55" s="96">
        <v>0.3691550925925926</v>
      </c>
      <c r="C55" s="2">
        <v>0.12</v>
      </c>
      <c r="D55" s="2">
        <v>8.06</v>
      </c>
      <c r="E55" s="2">
        <v>8.43</v>
      </c>
      <c r="F55" s="2">
        <v>96.19</v>
      </c>
      <c r="G55" s="2">
        <v>2.09</v>
      </c>
      <c r="H55" s="2">
        <v>23.52</v>
      </c>
      <c r="I55" s="2">
        <v>51.96</v>
      </c>
      <c r="J55" s="2">
        <v>1.48</v>
      </c>
      <c r="K55" s="2">
        <v>0.115</v>
      </c>
    </row>
    <row r="56" spans="1:11" x14ac:dyDescent="0.3">
      <c r="A56" s="95">
        <v>44476</v>
      </c>
      <c r="B56" s="96">
        <v>0.36984953703703699</v>
      </c>
      <c r="C56" s="2">
        <v>0.12</v>
      </c>
      <c r="D56" s="2">
        <v>8.06</v>
      </c>
      <c r="E56" s="2">
        <v>8.43</v>
      </c>
      <c r="F56" s="2">
        <v>96.2</v>
      </c>
      <c r="G56" s="2">
        <v>2.08</v>
      </c>
      <c r="H56" s="2">
        <v>23.52</v>
      </c>
      <c r="I56" s="2">
        <v>52.01</v>
      </c>
      <c r="J56" s="2">
        <v>1.48</v>
      </c>
      <c r="K56" s="2">
        <v>0.11600000000000001</v>
      </c>
    </row>
    <row r="57" spans="1:11" x14ac:dyDescent="0.3">
      <c r="A57" s="95">
        <v>44476</v>
      </c>
      <c r="B57" s="96">
        <v>0.37054398148148149</v>
      </c>
      <c r="C57" s="2">
        <v>0.12</v>
      </c>
      <c r="D57" s="2">
        <v>8.06</v>
      </c>
      <c r="E57" s="2">
        <v>8.43</v>
      </c>
      <c r="F57" s="2">
        <v>96.19</v>
      </c>
      <c r="G57" s="2">
        <v>2.0699999999999998</v>
      </c>
      <c r="H57" s="2">
        <v>23.52</v>
      </c>
      <c r="I57" s="2">
        <v>51.96</v>
      </c>
      <c r="J57" s="2">
        <v>1.48</v>
      </c>
      <c r="K57" s="2">
        <v>0.115</v>
      </c>
    </row>
    <row r="58" spans="1:11" x14ac:dyDescent="0.3">
      <c r="A58" s="95">
        <v>44476</v>
      </c>
      <c r="B58" s="96">
        <v>0.37123842592592587</v>
      </c>
      <c r="C58" s="2">
        <v>0.12</v>
      </c>
      <c r="D58" s="2">
        <v>8.06</v>
      </c>
      <c r="E58" s="2">
        <v>8.43</v>
      </c>
      <c r="F58" s="2">
        <v>96.19</v>
      </c>
      <c r="G58" s="2">
        <v>2.06</v>
      </c>
      <c r="H58" s="2">
        <v>23.52</v>
      </c>
      <c r="I58" s="2">
        <v>51.94</v>
      </c>
      <c r="J58" s="2">
        <v>1.48</v>
      </c>
      <c r="K58" s="2">
        <v>0.11600000000000001</v>
      </c>
    </row>
    <row r="59" spans="1:11" x14ac:dyDescent="0.3">
      <c r="A59" s="95">
        <v>44476</v>
      </c>
      <c r="B59" s="96">
        <v>0.37193287037037037</v>
      </c>
      <c r="C59" s="2">
        <v>0.12</v>
      </c>
      <c r="D59" s="2">
        <v>8.06</v>
      </c>
      <c r="E59" s="2">
        <v>8.43</v>
      </c>
      <c r="F59" s="2">
        <v>96.19</v>
      </c>
      <c r="G59" s="2">
        <v>2.0499999999999998</v>
      </c>
      <c r="H59" s="2">
        <v>23.52</v>
      </c>
      <c r="I59" s="2">
        <v>52</v>
      </c>
      <c r="J59" s="2">
        <v>1.48</v>
      </c>
      <c r="K59" s="2">
        <v>0.11600000000000001</v>
      </c>
    </row>
    <row r="60" spans="1:11" x14ac:dyDescent="0.3">
      <c r="A60" s="95">
        <v>44476</v>
      </c>
      <c r="B60" s="96">
        <v>0.37262731481481487</v>
      </c>
      <c r="C60" s="2">
        <v>0.12</v>
      </c>
      <c r="D60" s="2">
        <v>8.06</v>
      </c>
      <c r="E60" s="2">
        <v>8.43</v>
      </c>
      <c r="F60" s="2">
        <v>96.19</v>
      </c>
      <c r="G60" s="2">
        <v>2.0499999999999998</v>
      </c>
      <c r="H60" s="2">
        <v>23.52</v>
      </c>
      <c r="I60" s="2">
        <v>51.85</v>
      </c>
      <c r="J60" s="2">
        <v>1.48</v>
      </c>
      <c r="K60" s="2">
        <v>0.11799999999999999</v>
      </c>
    </row>
    <row r="61" spans="1:11" x14ac:dyDescent="0.3">
      <c r="A61" s="95">
        <v>44476</v>
      </c>
      <c r="B61" s="96">
        <v>0.37332175925925926</v>
      </c>
      <c r="C61" s="2">
        <v>0.12</v>
      </c>
      <c r="D61" s="2">
        <v>8.06</v>
      </c>
      <c r="E61" s="2">
        <v>8.43</v>
      </c>
      <c r="F61" s="2">
        <v>96.2</v>
      </c>
      <c r="G61" s="2">
        <v>2.06</v>
      </c>
      <c r="H61" s="2">
        <v>23.52</v>
      </c>
      <c r="I61" s="2">
        <v>51.63</v>
      </c>
      <c r="J61" s="2">
        <v>1.48</v>
      </c>
      <c r="K61" s="2">
        <v>0.11700000000000001</v>
      </c>
    </row>
    <row r="62" spans="1:11" x14ac:dyDescent="0.3">
      <c r="A62" s="95">
        <v>44476</v>
      </c>
      <c r="B62" s="96">
        <v>0.37401620370370375</v>
      </c>
      <c r="C62" s="2">
        <v>0.12</v>
      </c>
      <c r="D62" s="2">
        <v>8.06</v>
      </c>
      <c r="E62" s="2">
        <v>8.43</v>
      </c>
      <c r="F62" s="2">
        <v>96.19</v>
      </c>
      <c r="G62" s="2">
        <v>2.09</v>
      </c>
      <c r="H62" s="2">
        <v>23.52</v>
      </c>
      <c r="I62" s="2">
        <v>51.63</v>
      </c>
      <c r="J62" s="2">
        <v>1.48</v>
      </c>
      <c r="K62" s="2">
        <v>0.11600000000000001</v>
      </c>
    </row>
    <row r="63" spans="1:11" x14ac:dyDescent="0.3">
      <c r="A63" s="95">
        <v>44476</v>
      </c>
      <c r="B63" s="96">
        <v>0.37471064814814814</v>
      </c>
      <c r="C63" s="2">
        <v>0.12</v>
      </c>
      <c r="D63" s="2">
        <v>8.06</v>
      </c>
      <c r="E63" s="2">
        <v>8.43</v>
      </c>
      <c r="F63" s="2">
        <v>96.19</v>
      </c>
      <c r="G63" s="2">
        <v>2.08</v>
      </c>
      <c r="H63" s="2">
        <v>23.52</v>
      </c>
      <c r="I63" s="2">
        <v>51.55</v>
      </c>
      <c r="J63" s="2">
        <v>1.48</v>
      </c>
      <c r="K63" s="2">
        <v>0.115</v>
      </c>
    </row>
    <row r="64" spans="1:11" x14ac:dyDescent="0.3">
      <c r="A64" s="95">
        <v>44476</v>
      </c>
      <c r="B64" s="96">
        <v>0.37540509259259264</v>
      </c>
      <c r="C64" s="2">
        <v>0.11</v>
      </c>
      <c r="D64" s="2">
        <v>8.06</v>
      </c>
      <c r="E64" s="2">
        <v>8.43</v>
      </c>
      <c r="F64" s="2">
        <v>96.19</v>
      </c>
      <c r="G64" s="2">
        <v>2.04</v>
      </c>
      <c r="H64" s="2">
        <v>23.52</v>
      </c>
      <c r="I64" s="2">
        <v>51.37</v>
      </c>
      <c r="J64" s="2">
        <v>1.48</v>
      </c>
      <c r="K64" s="2">
        <v>0.114</v>
      </c>
    </row>
    <row r="65" spans="1:11" x14ac:dyDescent="0.3">
      <c r="A65" s="95">
        <v>44476</v>
      </c>
      <c r="B65" s="96">
        <v>0.37609953703703702</v>
      </c>
      <c r="C65" s="2">
        <v>0.12</v>
      </c>
      <c r="D65" s="2">
        <v>8.06</v>
      </c>
      <c r="E65" s="2">
        <v>8.43</v>
      </c>
      <c r="F65" s="2">
        <v>96.19</v>
      </c>
      <c r="G65" s="2">
        <v>2.0699999999999998</v>
      </c>
      <c r="H65" s="2">
        <v>23.52</v>
      </c>
      <c r="I65" s="2">
        <v>51.36</v>
      </c>
      <c r="J65" s="2">
        <v>1.48</v>
      </c>
      <c r="K65" s="2">
        <v>0.115</v>
      </c>
    </row>
    <row r="66" spans="1:11" x14ac:dyDescent="0.3">
      <c r="A66" s="95">
        <v>44476</v>
      </c>
      <c r="B66" s="96">
        <v>0.37679398148148152</v>
      </c>
      <c r="C66" s="2">
        <v>0.12</v>
      </c>
      <c r="D66" s="2">
        <v>8.06</v>
      </c>
      <c r="E66" s="2">
        <v>8.43</v>
      </c>
      <c r="F66" s="2">
        <v>96.2</v>
      </c>
      <c r="G66" s="2">
        <v>2.2200000000000002</v>
      </c>
      <c r="H66" s="2">
        <v>23.52</v>
      </c>
      <c r="I66" s="2">
        <v>51.4</v>
      </c>
      <c r="J66" s="2">
        <v>1.48</v>
      </c>
      <c r="K66" s="2">
        <v>0.11600000000000001</v>
      </c>
    </row>
    <row r="67" spans="1:11" x14ac:dyDescent="0.3">
      <c r="A67" s="95">
        <v>44476</v>
      </c>
      <c r="B67" s="96">
        <v>0.37748842592592591</v>
      </c>
      <c r="C67" s="2">
        <v>0.12</v>
      </c>
      <c r="D67" s="2">
        <v>8.06</v>
      </c>
      <c r="E67" s="2">
        <v>8.43</v>
      </c>
      <c r="F67" s="2">
        <v>96.2</v>
      </c>
      <c r="G67" s="2">
        <v>2.0699999999999998</v>
      </c>
      <c r="H67" s="2">
        <v>23.52</v>
      </c>
      <c r="I67" s="2">
        <v>51.46</v>
      </c>
      <c r="J67" s="2">
        <v>1.48</v>
      </c>
      <c r="K67" s="2">
        <v>0.11600000000000001</v>
      </c>
    </row>
    <row r="68" spans="1:11" x14ac:dyDescent="0.3">
      <c r="A68" s="95">
        <v>44476</v>
      </c>
      <c r="B68" s="96">
        <v>0.37818287037037041</v>
      </c>
      <c r="C68" s="2">
        <v>0.12</v>
      </c>
      <c r="D68" s="2">
        <v>8.06</v>
      </c>
      <c r="E68" s="2">
        <v>8.43</v>
      </c>
      <c r="F68" s="2">
        <v>96.19</v>
      </c>
      <c r="G68" s="2">
        <v>2.08</v>
      </c>
      <c r="H68" s="2">
        <v>23.5</v>
      </c>
      <c r="I68" s="2">
        <v>51.49</v>
      </c>
      <c r="J68" s="2">
        <v>1.48</v>
      </c>
      <c r="K68" s="2">
        <v>0.11600000000000001</v>
      </c>
    </row>
    <row r="69" spans="1:11" x14ac:dyDescent="0.3">
      <c r="A69" s="95">
        <v>44476</v>
      </c>
      <c r="B69" s="96">
        <v>0.37887731481481479</v>
      </c>
      <c r="C69" s="2">
        <v>0.12</v>
      </c>
      <c r="D69" s="2">
        <v>8.06</v>
      </c>
      <c r="E69" s="2">
        <v>8.43</v>
      </c>
      <c r="F69" s="2">
        <v>96.19</v>
      </c>
      <c r="G69" s="2">
        <v>2.08</v>
      </c>
      <c r="H69" s="2">
        <v>23.51</v>
      </c>
      <c r="I69" s="2">
        <v>51.38</v>
      </c>
      <c r="J69" s="2">
        <v>1.48</v>
      </c>
      <c r="K69" s="2">
        <v>0.115</v>
      </c>
    </row>
    <row r="70" spans="1:11" x14ac:dyDescent="0.3">
      <c r="A70" s="95">
        <v>44476</v>
      </c>
      <c r="B70" s="96">
        <v>0.37957175925925929</v>
      </c>
      <c r="C70" s="2">
        <v>0.12</v>
      </c>
      <c r="D70" s="2">
        <v>8.06</v>
      </c>
      <c r="E70" s="2">
        <v>8.43</v>
      </c>
      <c r="F70" s="2">
        <v>96.18</v>
      </c>
      <c r="G70" s="2">
        <v>2.0699999999999998</v>
      </c>
      <c r="H70" s="2">
        <v>23.5</v>
      </c>
      <c r="I70" s="2">
        <v>51.4</v>
      </c>
      <c r="J70" s="2">
        <v>1.48</v>
      </c>
      <c r="K70" s="2">
        <v>0.11700000000000001</v>
      </c>
    </row>
    <row r="71" spans="1:11" x14ac:dyDescent="0.3">
      <c r="A71" s="95">
        <v>44476</v>
      </c>
      <c r="B71" s="96">
        <v>0.38026620370370368</v>
      </c>
      <c r="C71" s="2">
        <v>0.12</v>
      </c>
      <c r="D71" s="2">
        <v>8.06</v>
      </c>
      <c r="E71" s="2">
        <v>8.43</v>
      </c>
      <c r="F71" s="2">
        <v>96.18</v>
      </c>
      <c r="G71" s="2">
        <v>2.09</v>
      </c>
      <c r="H71" s="2">
        <v>23.51</v>
      </c>
      <c r="I71" s="2">
        <v>51.37</v>
      </c>
      <c r="J71" s="2">
        <v>1.48</v>
      </c>
      <c r="K71" s="2">
        <v>0.11600000000000001</v>
      </c>
    </row>
    <row r="72" spans="1:11" x14ac:dyDescent="0.3">
      <c r="A72" s="95">
        <v>44476</v>
      </c>
      <c r="B72" s="96">
        <v>0.38096064814814817</v>
      </c>
      <c r="C72" s="2">
        <v>0.12</v>
      </c>
      <c r="D72" s="2">
        <v>8.06</v>
      </c>
      <c r="E72" s="2">
        <v>8.43</v>
      </c>
      <c r="F72" s="2">
        <v>96.21</v>
      </c>
      <c r="G72" s="2">
        <v>2.08</v>
      </c>
      <c r="H72" s="2">
        <v>23.52</v>
      </c>
      <c r="I72" s="2">
        <v>51.27</v>
      </c>
      <c r="J72" s="2">
        <v>1.48</v>
      </c>
      <c r="K72" s="2">
        <v>0.11600000000000001</v>
      </c>
    </row>
    <row r="73" spans="1:11" x14ac:dyDescent="0.3">
      <c r="A73" s="95">
        <v>44476</v>
      </c>
      <c r="B73" s="96">
        <v>0.38165509259259256</v>
      </c>
      <c r="C73" s="2">
        <v>0.12</v>
      </c>
      <c r="D73" s="2">
        <v>8.06</v>
      </c>
      <c r="E73" s="2">
        <v>8.43</v>
      </c>
      <c r="F73" s="2">
        <v>96.19</v>
      </c>
      <c r="G73" s="2">
        <v>2.08</v>
      </c>
      <c r="H73" s="2">
        <v>23.52</v>
      </c>
      <c r="I73" s="2">
        <v>51.23</v>
      </c>
      <c r="J73" s="2">
        <v>1.48</v>
      </c>
      <c r="K73" s="2">
        <v>0.115</v>
      </c>
    </row>
    <row r="74" spans="1:11" x14ac:dyDescent="0.3">
      <c r="A74" s="95">
        <v>44476</v>
      </c>
      <c r="B74" s="96">
        <v>0.38234953703703706</v>
      </c>
      <c r="C74" s="2">
        <v>0.12</v>
      </c>
      <c r="D74" s="2">
        <v>8.06</v>
      </c>
      <c r="E74" s="2">
        <v>8.43</v>
      </c>
      <c r="F74" s="2">
        <v>96.19</v>
      </c>
      <c r="G74" s="2">
        <v>2.08</v>
      </c>
      <c r="H74" s="2">
        <v>23.52</v>
      </c>
      <c r="I74" s="2">
        <v>51.2</v>
      </c>
      <c r="J74" s="2">
        <v>1.48</v>
      </c>
      <c r="K74" s="2">
        <v>0.11600000000000001</v>
      </c>
    </row>
    <row r="75" spans="1:11" x14ac:dyDescent="0.3">
      <c r="A75" s="95">
        <v>44476</v>
      </c>
      <c r="B75" s="96">
        <v>0.3830439814814815</v>
      </c>
      <c r="C75" s="2">
        <v>0.12</v>
      </c>
      <c r="D75" s="2">
        <v>8.06</v>
      </c>
      <c r="E75" s="2">
        <v>8.43</v>
      </c>
      <c r="F75" s="2">
        <v>96.19</v>
      </c>
      <c r="G75" s="2">
        <v>2.08</v>
      </c>
      <c r="H75" s="2">
        <v>23.52</v>
      </c>
      <c r="I75" s="2">
        <v>51.19</v>
      </c>
      <c r="J75" s="2">
        <v>1.48</v>
      </c>
      <c r="K75" s="2">
        <v>0.11799999999999999</v>
      </c>
    </row>
    <row r="76" spans="1:11" x14ac:dyDescent="0.3">
      <c r="A76" s="95">
        <v>44476</v>
      </c>
      <c r="B76" s="96">
        <v>0.38373842592592594</v>
      </c>
      <c r="C76" s="2">
        <v>0.12</v>
      </c>
      <c r="D76" s="2">
        <v>8.06</v>
      </c>
      <c r="E76" s="2">
        <v>8.43</v>
      </c>
      <c r="F76" s="2">
        <v>96.18</v>
      </c>
      <c r="G76" s="2">
        <v>2.08</v>
      </c>
      <c r="H76" s="2">
        <v>23.52</v>
      </c>
      <c r="I76" s="2">
        <v>51.18</v>
      </c>
      <c r="J76" s="2">
        <v>1.48</v>
      </c>
      <c r="K76" s="2">
        <v>0.11600000000000001</v>
      </c>
    </row>
    <row r="77" spans="1:11" x14ac:dyDescent="0.3">
      <c r="A77" s="95">
        <v>44476</v>
      </c>
      <c r="B77" s="96">
        <v>0.38443287037037038</v>
      </c>
      <c r="C77" s="2">
        <v>0.12</v>
      </c>
      <c r="D77" s="2">
        <v>8.06</v>
      </c>
      <c r="E77" s="2">
        <v>8.43</v>
      </c>
      <c r="F77" s="2">
        <v>96.19</v>
      </c>
      <c r="G77" s="2">
        <v>2.0699999999999998</v>
      </c>
      <c r="H77" s="2">
        <v>23.52</v>
      </c>
      <c r="I77" s="2">
        <v>51.18</v>
      </c>
      <c r="J77" s="2">
        <v>1.48</v>
      </c>
      <c r="K77" s="2">
        <v>0.115</v>
      </c>
    </row>
    <row r="78" spans="1:11" x14ac:dyDescent="0.3">
      <c r="A78" s="95">
        <v>44476</v>
      </c>
      <c r="B78" s="96">
        <v>0.38512731481481483</v>
      </c>
      <c r="C78" s="2">
        <v>0.12</v>
      </c>
      <c r="D78" s="2">
        <v>8.06</v>
      </c>
      <c r="E78" s="2">
        <v>8.43</v>
      </c>
      <c r="F78" s="2">
        <v>96.21</v>
      </c>
      <c r="G78" s="2">
        <v>2.0699999999999998</v>
      </c>
      <c r="H78" s="2">
        <v>23.51</v>
      </c>
      <c r="I78" s="2">
        <v>51.19</v>
      </c>
      <c r="J78" s="2">
        <v>1.48</v>
      </c>
      <c r="K78" s="2">
        <v>0.11600000000000001</v>
      </c>
    </row>
    <row r="79" spans="1:11" x14ac:dyDescent="0.3">
      <c r="A79" s="95">
        <v>44476</v>
      </c>
      <c r="B79" s="96">
        <v>0.38582175925925927</v>
      </c>
      <c r="C79" s="2">
        <v>0.11</v>
      </c>
      <c r="D79" s="2">
        <v>8.06</v>
      </c>
      <c r="E79" s="2">
        <v>8.43</v>
      </c>
      <c r="F79" s="2">
        <v>96.19</v>
      </c>
      <c r="G79" s="2">
        <v>2.0699999999999998</v>
      </c>
      <c r="H79" s="2">
        <v>23.43</v>
      </c>
      <c r="I79" s="2">
        <v>51.18</v>
      </c>
      <c r="J79" s="2">
        <v>1.48</v>
      </c>
      <c r="K79" s="2">
        <v>0.115</v>
      </c>
    </row>
    <row r="80" spans="1:11" x14ac:dyDescent="0.3">
      <c r="A80" s="95">
        <v>44476</v>
      </c>
      <c r="B80" s="96">
        <v>0.38651620370370371</v>
      </c>
      <c r="C80" s="2">
        <v>0.12</v>
      </c>
      <c r="D80" s="2">
        <v>8.06</v>
      </c>
      <c r="E80" s="2">
        <v>8.43</v>
      </c>
      <c r="F80" s="2">
        <v>96.19</v>
      </c>
      <c r="G80" s="2">
        <v>2.06</v>
      </c>
      <c r="H80" s="2">
        <v>23.43</v>
      </c>
      <c r="I80" s="2">
        <v>51.18</v>
      </c>
      <c r="J80" s="2">
        <v>1.48</v>
      </c>
      <c r="K80" s="2">
        <v>0.11600000000000001</v>
      </c>
    </row>
    <row r="81" spans="1:11" x14ac:dyDescent="0.3">
      <c r="A81" s="95">
        <v>44476</v>
      </c>
      <c r="B81" s="96">
        <v>0.38721064814814815</v>
      </c>
      <c r="C81" s="2">
        <v>0.12</v>
      </c>
      <c r="D81" s="2">
        <v>8.06</v>
      </c>
      <c r="E81" s="2">
        <v>8.43</v>
      </c>
      <c r="F81" s="2">
        <v>96.19</v>
      </c>
      <c r="G81" s="2">
        <v>2.0299999999999998</v>
      </c>
      <c r="H81" s="2">
        <v>23.45</v>
      </c>
      <c r="I81" s="2">
        <v>51.18</v>
      </c>
      <c r="J81" s="2">
        <v>1.48</v>
      </c>
      <c r="K81" s="2">
        <v>0.11600000000000001</v>
      </c>
    </row>
    <row r="82" spans="1:11" x14ac:dyDescent="0.3">
      <c r="A82" s="95">
        <v>44476</v>
      </c>
      <c r="B82" s="96">
        <v>0.38790509259259259</v>
      </c>
      <c r="C82" s="2">
        <v>0.12</v>
      </c>
      <c r="D82" s="2">
        <v>8.06</v>
      </c>
      <c r="E82" s="2">
        <v>8.43</v>
      </c>
      <c r="F82" s="2">
        <v>96.18</v>
      </c>
      <c r="G82" s="2">
        <v>2.09</v>
      </c>
      <c r="H82" s="2">
        <v>23.4</v>
      </c>
      <c r="I82" s="2">
        <v>51.18</v>
      </c>
      <c r="J82" s="2">
        <v>1.48</v>
      </c>
      <c r="K82" s="2">
        <v>0.11600000000000001</v>
      </c>
    </row>
    <row r="83" spans="1:11" x14ac:dyDescent="0.3">
      <c r="A83" s="95">
        <v>44476</v>
      </c>
      <c r="B83" s="96">
        <v>0.38859953703703703</v>
      </c>
      <c r="C83" s="2">
        <v>0.12</v>
      </c>
      <c r="D83" s="2">
        <v>8.06</v>
      </c>
      <c r="E83" s="2">
        <v>8.43</v>
      </c>
      <c r="F83" s="2">
        <v>96.21</v>
      </c>
      <c r="G83" s="2">
        <v>2.17</v>
      </c>
      <c r="H83" s="2">
        <v>23.38</v>
      </c>
      <c r="I83" s="2">
        <v>51.15</v>
      </c>
      <c r="J83" s="2">
        <v>1.48</v>
      </c>
      <c r="K83" s="2">
        <v>0.11600000000000001</v>
      </c>
    </row>
    <row r="84" spans="1:11" x14ac:dyDescent="0.3">
      <c r="A84" s="95">
        <v>44476</v>
      </c>
      <c r="B84" s="96">
        <v>0.38929398148148148</v>
      </c>
      <c r="C84" s="2">
        <v>0.12</v>
      </c>
      <c r="D84" s="2">
        <v>8.06</v>
      </c>
      <c r="E84" s="2">
        <v>8.43</v>
      </c>
      <c r="F84" s="2">
        <v>96.19</v>
      </c>
      <c r="G84" s="2">
        <v>2.11</v>
      </c>
      <c r="H84" s="2">
        <v>23.36</v>
      </c>
      <c r="I84" s="2">
        <v>51.16</v>
      </c>
      <c r="J84" s="2">
        <v>1.48</v>
      </c>
      <c r="K84" s="2">
        <v>0.11600000000000001</v>
      </c>
    </row>
    <row r="85" spans="1:11" x14ac:dyDescent="0.3">
      <c r="A85" s="95">
        <v>44476</v>
      </c>
      <c r="B85" s="96">
        <v>0.38998842592592592</v>
      </c>
      <c r="C85" s="2">
        <v>0.12</v>
      </c>
      <c r="D85" s="2">
        <v>8.06</v>
      </c>
      <c r="E85" s="2">
        <v>8.43</v>
      </c>
      <c r="F85" s="2">
        <v>96.2</v>
      </c>
      <c r="G85" s="2">
        <v>2.08</v>
      </c>
      <c r="H85" s="2">
        <v>23.35</v>
      </c>
      <c r="I85" s="2">
        <v>51.16</v>
      </c>
      <c r="J85" s="2">
        <v>1.48</v>
      </c>
      <c r="K85" s="2">
        <v>0.115</v>
      </c>
    </row>
    <row r="86" spans="1:11" x14ac:dyDescent="0.3">
      <c r="A86" s="95">
        <v>44476</v>
      </c>
      <c r="B86" s="96">
        <v>0.39068287037037036</v>
      </c>
      <c r="C86" s="2">
        <v>0.12</v>
      </c>
      <c r="D86" s="2">
        <v>8.06</v>
      </c>
      <c r="E86" s="2">
        <v>8.43</v>
      </c>
      <c r="F86" s="2">
        <v>96.19</v>
      </c>
      <c r="G86" s="2">
        <v>2.06</v>
      </c>
      <c r="H86" s="2">
        <v>23.35</v>
      </c>
      <c r="I86" s="2">
        <v>51.15</v>
      </c>
      <c r="J86" s="2">
        <v>1.48</v>
      </c>
      <c r="K86" s="2">
        <v>0.115</v>
      </c>
    </row>
    <row r="87" spans="1:11" x14ac:dyDescent="0.3">
      <c r="A87" s="95">
        <v>44476</v>
      </c>
      <c r="B87" s="96">
        <v>0.3913773148148148</v>
      </c>
      <c r="C87" s="2">
        <v>0.12</v>
      </c>
      <c r="D87" s="2">
        <v>8.06</v>
      </c>
      <c r="E87" s="2">
        <v>8.43</v>
      </c>
      <c r="F87" s="2">
        <v>96.19</v>
      </c>
      <c r="G87" s="2">
        <v>2.09</v>
      </c>
      <c r="H87" s="2">
        <v>23.37</v>
      </c>
      <c r="I87" s="2">
        <v>51.13</v>
      </c>
      <c r="J87" s="2">
        <v>1.48</v>
      </c>
      <c r="K87" s="2">
        <v>0.11600000000000001</v>
      </c>
    </row>
    <row r="88" spans="1:11" x14ac:dyDescent="0.3">
      <c r="A88" s="95">
        <v>44476</v>
      </c>
      <c r="B88" s="96">
        <v>0.39207175925925924</v>
      </c>
      <c r="C88" s="2">
        <v>0.11</v>
      </c>
      <c r="D88" s="2">
        <v>8.06</v>
      </c>
      <c r="E88" s="2">
        <v>8.43</v>
      </c>
      <c r="F88" s="2">
        <v>96.18</v>
      </c>
      <c r="G88" s="2">
        <v>2.09</v>
      </c>
      <c r="H88" s="2">
        <v>23.35</v>
      </c>
      <c r="I88" s="2">
        <v>51.11</v>
      </c>
      <c r="J88" s="2">
        <v>1.48</v>
      </c>
      <c r="K88" s="2">
        <v>0.115</v>
      </c>
    </row>
    <row r="89" spans="1:11" x14ac:dyDescent="0.3">
      <c r="A89" s="95">
        <v>44476</v>
      </c>
      <c r="B89" s="96">
        <v>0.39276620370370369</v>
      </c>
      <c r="C89" s="2">
        <v>0.12</v>
      </c>
      <c r="D89" s="2">
        <v>8.06</v>
      </c>
      <c r="E89" s="2">
        <v>8.43</v>
      </c>
      <c r="F89" s="2">
        <v>96.22</v>
      </c>
      <c r="G89" s="2">
        <v>2.0699999999999998</v>
      </c>
      <c r="H89" s="2">
        <v>23.35</v>
      </c>
      <c r="I89" s="2">
        <v>51.07</v>
      </c>
      <c r="J89" s="2">
        <v>1.48</v>
      </c>
      <c r="K89" s="2">
        <v>0.11600000000000001</v>
      </c>
    </row>
    <row r="90" spans="1:11" x14ac:dyDescent="0.3">
      <c r="A90" s="95">
        <v>44476</v>
      </c>
      <c r="B90" s="96">
        <v>0.39346064814814818</v>
      </c>
      <c r="C90" s="2">
        <v>0.11</v>
      </c>
      <c r="D90" s="2">
        <v>8.06</v>
      </c>
      <c r="E90" s="2">
        <v>8.43</v>
      </c>
      <c r="F90" s="2">
        <v>96.19</v>
      </c>
      <c r="G90" s="2">
        <v>2.09</v>
      </c>
      <c r="H90" s="2">
        <v>23.35</v>
      </c>
      <c r="I90" s="2">
        <v>51.09</v>
      </c>
      <c r="J90" s="2">
        <v>1.48</v>
      </c>
      <c r="K90" s="2">
        <v>0.115</v>
      </c>
    </row>
    <row r="91" spans="1:11" x14ac:dyDescent="0.3">
      <c r="A91" s="95">
        <v>44476</v>
      </c>
      <c r="B91" s="96">
        <v>0.39415509259259257</v>
      </c>
      <c r="C91" s="2">
        <v>0.11</v>
      </c>
      <c r="D91" s="2">
        <v>8.06</v>
      </c>
      <c r="E91" s="2">
        <v>8.43</v>
      </c>
      <c r="F91" s="2">
        <v>96.19</v>
      </c>
      <c r="G91" s="2">
        <v>2.08</v>
      </c>
      <c r="H91" s="2">
        <v>23.35</v>
      </c>
      <c r="I91" s="2">
        <v>50.97</v>
      </c>
      <c r="J91" s="2">
        <v>1.48</v>
      </c>
      <c r="K91" s="2">
        <v>0.114</v>
      </c>
    </row>
    <row r="92" spans="1:11" x14ac:dyDescent="0.3">
      <c r="A92" s="95">
        <v>44476</v>
      </c>
      <c r="B92" s="96">
        <v>0.39484953703703707</v>
      </c>
      <c r="C92" s="2">
        <v>0.12</v>
      </c>
      <c r="D92" s="2">
        <v>8.06</v>
      </c>
      <c r="E92" s="2">
        <v>8.43</v>
      </c>
      <c r="F92" s="2">
        <v>96.18</v>
      </c>
      <c r="G92" s="2">
        <v>2.08</v>
      </c>
      <c r="H92" s="2">
        <v>23.35</v>
      </c>
      <c r="I92" s="2">
        <v>50.99</v>
      </c>
      <c r="J92" s="2">
        <v>1.48</v>
      </c>
      <c r="K92" s="2">
        <v>0.11600000000000001</v>
      </c>
    </row>
    <row r="93" spans="1:11" x14ac:dyDescent="0.3">
      <c r="A93" s="95">
        <v>44476</v>
      </c>
      <c r="B93" s="96">
        <v>0.39554398148148145</v>
      </c>
      <c r="C93" s="2">
        <v>0.12</v>
      </c>
      <c r="D93" s="2">
        <v>8.06</v>
      </c>
      <c r="E93" s="2">
        <v>8.43</v>
      </c>
      <c r="F93" s="2">
        <v>96.15</v>
      </c>
      <c r="G93" s="2">
        <v>2.09</v>
      </c>
      <c r="H93" s="2">
        <v>23.35</v>
      </c>
      <c r="I93" s="2">
        <v>51.05</v>
      </c>
      <c r="J93" s="2">
        <v>1.48</v>
      </c>
      <c r="K93" s="2">
        <v>0.11600000000000001</v>
      </c>
    </row>
    <row r="94" spans="1:11" x14ac:dyDescent="0.3">
      <c r="A94" s="95">
        <v>44476</v>
      </c>
      <c r="B94" s="96">
        <v>0.39623842592592595</v>
      </c>
      <c r="C94" s="2">
        <v>0.12</v>
      </c>
      <c r="D94" s="2">
        <v>8.06</v>
      </c>
      <c r="E94" s="2">
        <v>8.43</v>
      </c>
      <c r="F94" s="2">
        <v>96.24</v>
      </c>
      <c r="G94" s="2">
        <v>2.08</v>
      </c>
      <c r="H94" s="2">
        <v>23.35</v>
      </c>
      <c r="I94" s="2">
        <v>50.97</v>
      </c>
      <c r="J94" s="2">
        <v>1.48</v>
      </c>
      <c r="K94" s="2">
        <v>0.11600000000000001</v>
      </c>
    </row>
    <row r="95" spans="1:11" x14ac:dyDescent="0.3">
      <c r="A95" s="95">
        <v>44476</v>
      </c>
      <c r="B95" s="96">
        <v>0.39693287037037034</v>
      </c>
      <c r="C95" s="2">
        <v>0.12</v>
      </c>
      <c r="D95" s="2">
        <v>8.06</v>
      </c>
      <c r="E95" s="2">
        <v>8.43</v>
      </c>
      <c r="F95" s="2">
        <v>96.19</v>
      </c>
      <c r="G95" s="2">
        <v>2.08</v>
      </c>
      <c r="H95" s="2">
        <v>23.35</v>
      </c>
      <c r="I95" s="2">
        <v>50.88</v>
      </c>
      <c r="J95" s="2">
        <v>1.48</v>
      </c>
      <c r="K95" s="2">
        <v>0.115</v>
      </c>
    </row>
    <row r="96" spans="1:11" x14ac:dyDescent="0.3">
      <c r="A96" s="95">
        <v>44476</v>
      </c>
      <c r="B96" s="96">
        <v>0.39762731481481484</v>
      </c>
      <c r="C96" s="2">
        <v>0.12</v>
      </c>
      <c r="D96" s="2">
        <v>8.06</v>
      </c>
      <c r="E96" s="2">
        <v>8.43</v>
      </c>
      <c r="F96" s="2">
        <v>96.19</v>
      </c>
      <c r="G96" s="2">
        <v>2.06</v>
      </c>
      <c r="H96" s="2">
        <v>23.35</v>
      </c>
      <c r="I96" s="2">
        <v>50.84</v>
      </c>
      <c r="J96" s="2">
        <v>1.48</v>
      </c>
      <c r="K96" s="2">
        <v>0.11600000000000001</v>
      </c>
    </row>
    <row r="97" spans="1:11" x14ac:dyDescent="0.3">
      <c r="A97" s="95">
        <v>44476</v>
      </c>
      <c r="B97" s="96">
        <v>0.39832175925925922</v>
      </c>
      <c r="C97" s="2">
        <v>0.12</v>
      </c>
      <c r="D97" s="2">
        <v>8.06</v>
      </c>
      <c r="E97" s="2">
        <v>8.43</v>
      </c>
      <c r="F97" s="2">
        <v>96.19</v>
      </c>
      <c r="G97" s="2">
        <v>2.06</v>
      </c>
      <c r="H97" s="2">
        <v>23.35</v>
      </c>
      <c r="I97" s="2">
        <v>50.92</v>
      </c>
      <c r="J97" s="2">
        <v>1.48</v>
      </c>
      <c r="K97" s="2">
        <v>0.115</v>
      </c>
    </row>
    <row r="98" spans="1:11" x14ac:dyDescent="0.3">
      <c r="A98" s="95">
        <v>44476</v>
      </c>
      <c r="B98" s="96">
        <v>0.39901620370370372</v>
      </c>
      <c r="C98" s="2">
        <v>0.12</v>
      </c>
      <c r="D98" s="2">
        <v>8.06</v>
      </c>
      <c r="E98" s="2">
        <v>8.43</v>
      </c>
      <c r="F98" s="2">
        <v>96.19</v>
      </c>
      <c r="G98" s="2">
        <v>2.0499999999999998</v>
      </c>
      <c r="H98" s="2">
        <v>23.35</v>
      </c>
      <c r="I98" s="2">
        <v>50.87</v>
      </c>
      <c r="J98" s="2">
        <v>1.48</v>
      </c>
      <c r="K98" s="2">
        <v>0.11600000000000001</v>
      </c>
    </row>
    <row r="99" spans="1:11" x14ac:dyDescent="0.3">
      <c r="A99" s="95">
        <v>44476</v>
      </c>
      <c r="B99" s="96">
        <v>0.39971064814814811</v>
      </c>
      <c r="C99" s="2">
        <v>0.12</v>
      </c>
      <c r="D99" s="2">
        <v>8.06</v>
      </c>
      <c r="E99" s="2">
        <v>8.43</v>
      </c>
      <c r="F99" s="2">
        <v>96.18</v>
      </c>
      <c r="G99" s="2">
        <v>2.0499999999999998</v>
      </c>
      <c r="H99" s="2">
        <v>23.35</v>
      </c>
      <c r="I99" s="2">
        <v>50.76</v>
      </c>
      <c r="J99" s="2">
        <v>1.48</v>
      </c>
      <c r="K99" s="2">
        <v>0.11799999999999999</v>
      </c>
    </row>
    <row r="100" spans="1:11" x14ac:dyDescent="0.3">
      <c r="A100" s="95">
        <v>44476</v>
      </c>
      <c r="B100" s="96">
        <v>0.4004050925925926</v>
      </c>
      <c r="C100" s="2">
        <v>0.12</v>
      </c>
      <c r="D100" s="2">
        <v>8.06</v>
      </c>
      <c r="E100" s="2">
        <v>8.43</v>
      </c>
      <c r="F100" s="2">
        <v>96.21</v>
      </c>
      <c r="G100" s="2">
        <v>2.13</v>
      </c>
      <c r="H100" s="2">
        <v>23.35</v>
      </c>
      <c r="I100" s="2">
        <v>50.7</v>
      </c>
      <c r="J100" s="2">
        <v>1.48</v>
      </c>
      <c r="K100" s="2">
        <v>0.11600000000000001</v>
      </c>
    </row>
    <row r="101" spans="1:11" x14ac:dyDescent="0.3">
      <c r="A101" s="95">
        <v>44476</v>
      </c>
      <c r="B101" s="96">
        <v>0.40109953703703699</v>
      </c>
      <c r="C101" s="2">
        <v>0.12</v>
      </c>
      <c r="D101" s="2">
        <v>8.06</v>
      </c>
      <c r="E101" s="2">
        <v>8.43</v>
      </c>
      <c r="F101" s="2">
        <v>96.2</v>
      </c>
      <c r="G101" s="2">
        <v>2.17</v>
      </c>
      <c r="H101" s="2">
        <v>23.35</v>
      </c>
      <c r="I101" s="2">
        <v>50.76</v>
      </c>
      <c r="J101" s="2">
        <v>1.48</v>
      </c>
      <c r="K101" s="2">
        <v>0.11799999999999999</v>
      </c>
    </row>
    <row r="102" spans="1:11" x14ac:dyDescent="0.3">
      <c r="A102" s="95">
        <v>44476</v>
      </c>
      <c r="B102" s="96">
        <v>0.40179398148148149</v>
      </c>
      <c r="C102" s="2">
        <v>0.12</v>
      </c>
      <c r="D102" s="2">
        <v>8.06</v>
      </c>
      <c r="E102" s="2">
        <v>8.43</v>
      </c>
      <c r="F102" s="2">
        <v>96.2</v>
      </c>
      <c r="G102" s="2">
        <v>2.08</v>
      </c>
      <c r="H102" s="2">
        <v>23.35</v>
      </c>
      <c r="I102" s="2">
        <v>50.83</v>
      </c>
      <c r="J102" s="2">
        <v>1.48</v>
      </c>
      <c r="K102" s="2">
        <v>0.115</v>
      </c>
    </row>
    <row r="103" spans="1:11" x14ac:dyDescent="0.3">
      <c r="A103" s="95">
        <v>44476</v>
      </c>
      <c r="B103" s="96">
        <v>0.40248842592592587</v>
      </c>
      <c r="C103" s="2">
        <v>0.11</v>
      </c>
      <c r="D103" s="2">
        <v>8.06</v>
      </c>
      <c r="E103" s="2">
        <v>8.43</v>
      </c>
      <c r="F103" s="2">
        <v>96.19</v>
      </c>
      <c r="G103" s="2">
        <v>2.08</v>
      </c>
      <c r="H103" s="2">
        <v>23.35</v>
      </c>
      <c r="I103" s="2">
        <v>50.95</v>
      </c>
      <c r="J103" s="2">
        <v>1.48</v>
      </c>
      <c r="K103" s="2">
        <v>0.115</v>
      </c>
    </row>
    <row r="104" spans="1:11" x14ac:dyDescent="0.3">
      <c r="A104" s="95">
        <v>44476</v>
      </c>
      <c r="B104" s="96">
        <v>0.40318287037037037</v>
      </c>
      <c r="C104" s="2">
        <v>0.12</v>
      </c>
      <c r="D104" s="2">
        <v>8.06</v>
      </c>
      <c r="E104" s="2">
        <v>8.43</v>
      </c>
      <c r="F104" s="2">
        <v>96.18</v>
      </c>
      <c r="G104" s="2">
        <v>2.0699999999999998</v>
      </c>
      <c r="H104" s="2">
        <v>23.35</v>
      </c>
      <c r="I104" s="2">
        <v>50.92</v>
      </c>
      <c r="J104" s="2">
        <v>1.48</v>
      </c>
      <c r="K104" s="2">
        <v>0.11600000000000001</v>
      </c>
    </row>
    <row r="105" spans="1:11" x14ac:dyDescent="0.3">
      <c r="A105" s="95">
        <v>44476</v>
      </c>
      <c r="B105" s="96">
        <v>0.40387731481481487</v>
      </c>
      <c r="C105" s="2">
        <v>0.12</v>
      </c>
      <c r="D105" s="2">
        <v>8.06</v>
      </c>
      <c r="E105" s="2">
        <v>8.43</v>
      </c>
      <c r="F105" s="2">
        <v>96.18</v>
      </c>
      <c r="G105" s="2">
        <v>2.0699999999999998</v>
      </c>
      <c r="H105" s="2">
        <v>23.35</v>
      </c>
      <c r="I105" s="2">
        <v>50.87</v>
      </c>
      <c r="J105" s="2">
        <v>1.48</v>
      </c>
      <c r="K105" s="2">
        <v>0.11700000000000001</v>
      </c>
    </row>
    <row r="106" spans="1:11" x14ac:dyDescent="0.3">
      <c r="A106" s="95">
        <v>44476</v>
      </c>
      <c r="B106" s="96">
        <v>0.40457175925925926</v>
      </c>
      <c r="C106" s="2">
        <v>0.12</v>
      </c>
      <c r="D106" s="2">
        <v>8.06</v>
      </c>
      <c r="E106" s="2">
        <v>8.43</v>
      </c>
      <c r="F106" s="2">
        <v>96.2</v>
      </c>
      <c r="G106" s="2">
        <v>2.09</v>
      </c>
      <c r="H106" s="2">
        <v>23.35</v>
      </c>
      <c r="I106" s="2">
        <v>50.88</v>
      </c>
      <c r="J106" s="2">
        <v>1.48</v>
      </c>
      <c r="K106" s="2">
        <v>0.11600000000000001</v>
      </c>
    </row>
    <row r="107" spans="1:11" x14ac:dyDescent="0.3">
      <c r="A107" s="95">
        <v>44476</v>
      </c>
      <c r="B107" s="96">
        <v>0.40526620370370375</v>
      </c>
      <c r="C107" s="2">
        <v>0.12</v>
      </c>
      <c r="D107" s="2">
        <v>8.06</v>
      </c>
      <c r="E107" s="2">
        <v>8.43</v>
      </c>
      <c r="F107" s="2">
        <v>96.19</v>
      </c>
      <c r="G107" s="2">
        <v>2.04</v>
      </c>
      <c r="H107" s="2">
        <v>23.35</v>
      </c>
      <c r="I107" s="2">
        <v>50.95</v>
      </c>
      <c r="J107" s="2">
        <v>1.48</v>
      </c>
      <c r="K107" s="2">
        <v>0.11600000000000001</v>
      </c>
    </row>
    <row r="108" spans="1:11" x14ac:dyDescent="0.3">
      <c r="A108" s="95">
        <v>44476</v>
      </c>
      <c r="B108" s="96">
        <v>0.40596064814814814</v>
      </c>
      <c r="C108" s="2">
        <v>0.12</v>
      </c>
      <c r="D108" s="2">
        <v>8.07</v>
      </c>
      <c r="E108" s="2">
        <v>8.43</v>
      </c>
      <c r="F108" s="2">
        <v>96.19</v>
      </c>
      <c r="G108" s="2">
        <v>2.04</v>
      </c>
      <c r="H108" s="2">
        <v>23.35</v>
      </c>
      <c r="I108" s="2">
        <v>50.98</v>
      </c>
      <c r="J108" s="2">
        <v>1.48</v>
      </c>
      <c r="K108" s="2">
        <v>0.11600000000000001</v>
      </c>
    </row>
    <row r="109" spans="1:11" x14ac:dyDescent="0.3">
      <c r="A109" s="95">
        <v>44476</v>
      </c>
      <c r="B109" s="96">
        <v>0.40665509259259264</v>
      </c>
      <c r="C109" s="2">
        <v>0.12</v>
      </c>
      <c r="D109" s="2">
        <v>8.06</v>
      </c>
      <c r="E109" s="2">
        <v>8.43</v>
      </c>
      <c r="F109" s="2">
        <v>96.19</v>
      </c>
      <c r="G109" s="2">
        <v>2.02</v>
      </c>
      <c r="H109" s="2">
        <v>23.33</v>
      </c>
      <c r="I109" s="2">
        <v>51.05</v>
      </c>
      <c r="J109" s="2">
        <v>1.48</v>
      </c>
      <c r="K109" s="2">
        <v>0.115</v>
      </c>
    </row>
    <row r="110" spans="1:11" x14ac:dyDescent="0.3">
      <c r="A110" s="95">
        <v>44476</v>
      </c>
      <c r="B110" s="96">
        <v>0.40734953703703702</v>
      </c>
      <c r="C110" s="2">
        <v>0.12</v>
      </c>
      <c r="D110" s="2">
        <v>8.06</v>
      </c>
      <c r="E110" s="2">
        <v>8.43</v>
      </c>
      <c r="F110" s="2">
        <v>96.19</v>
      </c>
      <c r="G110" s="2">
        <v>2</v>
      </c>
      <c r="H110" s="2">
        <v>23.33</v>
      </c>
      <c r="I110" s="2">
        <v>51.07</v>
      </c>
      <c r="J110" s="2">
        <v>1.48</v>
      </c>
      <c r="K110" s="2">
        <v>0.11600000000000001</v>
      </c>
    </row>
    <row r="111" spans="1:11" x14ac:dyDescent="0.3">
      <c r="A111" s="95">
        <v>44476</v>
      </c>
      <c r="B111" s="96">
        <v>0.40804398148148152</v>
      </c>
      <c r="C111" s="2">
        <v>0.11</v>
      </c>
      <c r="D111" s="2">
        <v>8.06</v>
      </c>
      <c r="E111" s="2">
        <v>8.43</v>
      </c>
      <c r="F111" s="2">
        <v>96.2</v>
      </c>
      <c r="G111" s="2">
        <v>1.99</v>
      </c>
      <c r="H111" s="2">
        <v>23.33</v>
      </c>
      <c r="I111" s="2">
        <v>51.04</v>
      </c>
      <c r="J111" s="2">
        <v>1.48</v>
      </c>
      <c r="K111" s="2">
        <v>0.114</v>
      </c>
    </row>
    <row r="112" spans="1:11" x14ac:dyDescent="0.3">
      <c r="A112" s="95">
        <v>44476</v>
      </c>
      <c r="B112" s="96">
        <v>0.40873842592592591</v>
      </c>
      <c r="C112" s="2">
        <v>0.12</v>
      </c>
      <c r="D112" s="2">
        <v>8.06</v>
      </c>
      <c r="E112" s="2">
        <v>8.43</v>
      </c>
      <c r="F112" s="2">
        <v>96.19</v>
      </c>
      <c r="G112" s="2">
        <v>1.97</v>
      </c>
      <c r="H112" s="2">
        <v>23.33</v>
      </c>
      <c r="I112" s="2">
        <v>50.97</v>
      </c>
      <c r="J112" s="2">
        <v>1.48</v>
      </c>
      <c r="K112" s="2">
        <v>0.11700000000000001</v>
      </c>
    </row>
    <row r="113" spans="1:11" x14ac:dyDescent="0.3">
      <c r="A113" s="95">
        <v>44476</v>
      </c>
      <c r="B113" s="96">
        <v>0.40943287037037041</v>
      </c>
      <c r="C113" s="2">
        <v>0.12</v>
      </c>
      <c r="D113" s="2">
        <v>8.06</v>
      </c>
      <c r="E113" s="2">
        <v>8.43</v>
      </c>
      <c r="F113" s="2">
        <v>96.19</v>
      </c>
      <c r="G113" s="2">
        <v>2.0099999999999998</v>
      </c>
      <c r="H113" s="2">
        <v>23.31</v>
      </c>
      <c r="I113" s="2">
        <v>50.92</v>
      </c>
      <c r="J113" s="2">
        <v>1.48</v>
      </c>
      <c r="K113" s="2">
        <v>0.11700000000000001</v>
      </c>
    </row>
    <row r="114" spans="1:11" x14ac:dyDescent="0.3">
      <c r="A114" s="95">
        <v>44476</v>
      </c>
      <c r="B114" s="96">
        <v>0.41012731481481479</v>
      </c>
      <c r="C114" s="2">
        <v>0.12</v>
      </c>
      <c r="D114" s="2">
        <v>8.06</v>
      </c>
      <c r="E114" s="2">
        <v>8.43</v>
      </c>
      <c r="F114" s="2">
        <v>96.19</v>
      </c>
      <c r="G114" s="2">
        <v>1.96</v>
      </c>
      <c r="H114" s="2">
        <v>23.34</v>
      </c>
      <c r="I114" s="2">
        <v>51.03</v>
      </c>
      <c r="J114" s="2">
        <v>1.48</v>
      </c>
      <c r="K114" s="2">
        <v>0.11600000000000001</v>
      </c>
    </row>
    <row r="115" spans="1:11" x14ac:dyDescent="0.3">
      <c r="A115" s="95">
        <v>44476</v>
      </c>
      <c r="B115" s="96">
        <v>0.41082175925925929</v>
      </c>
      <c r="C115" s="2">
        <v>0.12</v>
      </c>
      <c r="D115" s="2">
        <v>8.06</v>
      </c>
      <c r="E115" s="2">
        <v>8.43</v>
      </c>
      <c r="F115" s="2">
        <v>96.19</v>
      </c>
      <c r="G115" s="2">
        <v>1.89</v>
      </c>
      <c r="H115" s="2">
        <v>23.34</v>
      </c>
      <c r="I115" s="2">
        <v>50.96</v>
      </c>
      <c r="J115" s="2">
        <v>1.48</v>
      </c>
      <c r="K115" s="2">
        <v>0.11600000000000001</v>
      </c>
    </row>
    <row r="116" spans="1:11" x14ac:dyDescent="0.3">
      <c r="A116" s="95">
        <v>44476</v>
      </c>
      <c r="B116" s="96">
        <v>0.41151620370370368</v>
      </c>
      <c r="C116" s="2">
        <v>0.12</v>
      </c>
      <c r="D116" s="2">
        <v>8.06</v>
      </c>
      <c r="E116" s="2">
        <v>8.43</v>
      </c>
      <c r="F116" s="2">
        <v>96.19</v>
      </c>
      <c r="G116" s="2">
        <v>1.94</v>
      </c>
      <c r="H116" s="2">
        <v>23.31</v>
      </c>
      <c r="I116" s="2">
        <v>50.87</v>
      </c>
      <c r="J116" s="2">
        <v>1.48</v>
      </c>
      <c r="K116" s="2">
        <v>0.11600000000000001</v>
      </c>
    </row>
    <row r="117" spans="1:11" x14ac:dyDescent="0.3">
      <c r="A117" s="95">
        <v>44476</v>
      </c>
      <c r="B117" s="96">
        <v>0.41221064814814817</v>
      </c>
      <c r="C117" s="2">
        <v>0.12</v>
      </c>
      <c r="D117" s="2">
        <v>8.06</v>
      </c>
      <c r="E117" s="2">
        <v>8.43</v>
      </c>
      <c r="F117" s="2">
        <v>96.2</v>
      </c>
      <c r="G117" s="2">
        <v>1.99</v>
      </c>
      <c r="H117" s="2">
        <v>23.32</v>
      </c>
      <c r="I117" s="2">
        <v>50.85</v>
      </c>
      <c r="J117" s="2">
        <v>1.48</v>
      </c>
      <c r="K117" s="2">
        <v>0.115</v>
      </c>
    </row>
    <row r="118" spans="1:11" x14ac:dyDescent="0.3">
      <c r="A118" s="95">
        <v>44476</v>
      </c>
      <c r="B118" s="96">
        <v>0.41290509259259256</v>
      </c>
      <c r="C118" s="2">
        <v>0.12</v>
      </c>
      <c r="D118" s="2">
        <v>8.06</v>
      </c>
      <c r="E118" s="2">
        <v>8.43</v>
      </c>
      <c r="F118" s="2">
        <v>96.19</v>
      </c>
      <c r="G118" s="2">
        <v>2.1</v>
      </c>
      <c r="H118" s="2">
        <v>23.31</v>
      </c>
      <c r="I118" s="2">
        <v>50.83</v>
      </c>
      <c r="J118" s="2">
        <v>1.48</v>
      </c>
      <c r="K118" s="2">
        <v>0.11600000000000001</v>
      </c>
    </row>
    <row r="119" spans="1:11" x14ac:dyDescent="0.3">
      <c r="A119" s="95">
        <v>44476</v>
      </c>
      <c r="B119" s="96">
        <v>0.41359953703703706</v>
      </c>
      <c r="C119" s="2">
        <v>0.12</v>
      </c>
      <c r="D119" s="2">
        <v>8.07</v>
      </c>
      <c r="E119" s="2">
        <v>8.43</v>
      </c>
      <c r="F119" s="2">
        <v>96.19</v>
      </c>
      <c r="G119" s="2">
        <v>1.99</v>
      </c>
      <c r="H119" s="2">
        <v>23.32</v>
      </c>
      <c r="I119" s="2">
        <v>50.8</v>
      </c>
      <c r="J119" s="2">
        <v>1.48</v>
      </c>
      <c r="K119" s="2">
        <v>0.11600000000000001</v>
      </c>
    </row>
    <row r="120" spans="1:11" x14ac:dyDescent="0.3">
      <c r="A120" s="95">
        <v>44476</v>
      </c>
      <c r="B120" s="96">
        <v>0.4142939814814815</v>
      </c>
      <c r="C120" s="2">
        <v>0.12</v>
      </c>
      <c r="D120" s="2">
        <v>8.07</v>
      </c>
      <c r="E120" s="2">
        <v>8.43</v>
      </c>
      <c r="F120" s="2">
        <v>96.19</v>
      </c>
      <c r="G120" s="2">
        <v>2.0299999999999998</v>
      </c>
      <c r="H120" s="2">
        <v>23.28</v>
      </c>
      <c r="I120" s="2">
        <v>50.75</v>
      </c>
      <c r="J120" s="2">
        <v>1.48</v>
      </c>
      <c r="K120" s="2">
        <v>0.11600000000000001</v>
      </c>
    </row>
    <row r="121" spans="1:11" x14ac:dyDescent="0.3">
      <c r="A121" s="95">
        <v>44476</v>
      </c>
      <c r="B121" s="96">
        <v>0.41498842592592594</v>
      </c>
      <c r="C121" s="2">
        <v>0.11</v>
      </c>
      <c r="D121" s="2">
        <v>8.06</v>
      </c>
      <c r="E121" s="2">
        <v>8.43</v>
      </c>
      <c r="F121" s="2">
        <v>96.18</v>
      </c>
      <c r="G121" s="2">
        <v>2.04</v>
      </c>
      <c r="H121" s="2">
        <v>23.3</v>
      </c>
      <c r="I121" s="2">
        <v>50.77</v>
      </c>
      <c r="J121" s="2">
        <v>1.48</v>
      </c>
      <c r="K121" s="2">
        <v>0.115</v>
      </c>
    </row>
    <row r="122" spans="1:11" x14ac:dyDescent="0.3">
      <c r="A122" s="95">
        <v>44476</v>
      </c>
      <c r="B122" s="96">
        <v>0.41568287037037038</v>
      </c>
      <c r="C122" s="2">
        <v>0.12</v>
      </c>
      <c r="D122" s="2">
        <v>8.06</v>
      </c>
      <c r="E122" s="2">
        <v>8.43</v>
      </c>
      <c r="F122" s="2">
        <v>96.2</v>
      </c>
      <c r="G122" s="2">
        <v>2.04</v>
      </c>
      <c r="H122" s="2">
        <v>23.29</v>
      </c>
      <c r="I122" s="2">
        <v>50.79</v>
      </c>
      <c r="J122" s="2">
        <v>1.48</v>
      </c>
      <c r="K122" s="2">
        <v>0.115</v>
      </c>
    </row>
    <row r="123" spans="1:11" x14ac:dyDescent="0.3">
      <c r="A123" s="95">
        <v>44476</v>
      </c>
      <c r="B123" s="96">
        <v>0.41637731481481483</v>
      </c>
      <c r="C123" s="2">
        <v>0.12</v>
      </c>
      <c r="D123" s="2">
        <v>8.06</v>
      </c>
      <c r="E123" s="2">
        <v>8.43</v>
      </c>
      <c r="F123" s="2">
        <v>96.2</v>
      </c>
      <c r="G123" s="2">
        <v>2.04</v>
      </c>
      <c r="H123" s="2">
        <v>23.25</v>
      </c>
      <c r="I123" s="2">
        <v>50.87</v>
      </c>
      <c r="J123" s="2">
        <v>1.48</v>
      </c>
      <c r="K123" s="2">
        <v>0.11600000000000001</v>
      </c>
    </row>
    <row r="124" spans="1:11" x14ac:dyDescent="0.3">
      <c r="A124" s="95">
        <v>44476</v>
      </c>
      <c r="B124" s="96">
        <v>0.41707175925925927</v>
      </c>
      <c r="C124" s="2">
        <v>0.12</v>
      </c>
      <c r="D124" s="2">
        <v>8.06</v>
      </c>
      <c r="E124" s="2">
        <v>8.43</v>
      </c>
      <c r="F124" s="2">
        <v>96.19</v>
      </c>
      <c r="G124" s="2">
        <v>2.0099999999999998</v>
      </c>
      <c r="H124" s="2">
        <v>23.26</v>
      </c>
      <c r="I124" s="2">
        <v>50.85</v>
      </c>
      <c r="J124" s="2">
        <v>1.48</v>
      </c>
      <c r="K124" s="2">
        <v>0.11600000000000001</v>
      </c>
    </row>
    <row r="125" spans="1:11" x14ac:dyDescent="0.3">
      <c r="A125" s="95">
        <v>44476</v>
      </c>
      <c r="B125" s="96">
        <v>0.41776620370370371</v>
      </c>
      <c r="C125" s="2">
        <v>0.12</v>
      </c>
      <c r="D125" s="2">
        <v>8.06</v>
      </c>
      <c r="E125" s="2">
        <v>8.43</v>
      </c>
      <c r="F125" s="2">
        <v>96.19</v>
      </c>
      <c r="G125" s="2">
        <v>2.04</v>
      </c>
      <c r="H125" s="2">
        <v>23.26</v>
      </c>
      <c r="I125" s="2">
        <v>50.79</v>
      </c>
      <c r="J125" s="2">
        <v>1.48</v>
      </c>
      <c r="K125" s="2">
        <v>0.11600000000000001</v>
      </c>
    </row>
    <row r="126" spans="1:11" x14ac:dyDescent="0.3">
      <c r="A126" s="95">
        <v>44476</v>
      </c>
      <c r="B126" s="96">
        <v>0.41846064814814815</v>
      </c>
      <c r="C126" s="2">
        <v>0.12</v>
      </c>
      <c r="D126" s="2">
        <v>8.06</v>
      </c>
      <c r="E126" s="2">
        <v>8.43</v>
      </c>
      <c r="F126" s="2">
        <v>96.18</v>
      </c>
      <c r="G126" s="2">
        <v>2.0099999999999998</v>
      </c>
      <c r="H126" s="2">
        <v>23.3</v>
      </c>
      <c r="I126" s="2">
        <v>50.69</v>
      </c>
      <c r="J126" s="2">
        <v>1.48</v>
      </c>
      <c r="K126" s="2">
        <v>0.11600000000000001</v>
      </c>
    </row>
    <row r="127" spans="1:11" x14ac:dyDescent="0.3">
      <c r="A127" s="95">
        <v>44476</v>
      </c>
      <c r="B127" s="96">
        <v>0.41915509259259259</v>
      </c>
      <c r="C127" s="2">
        <v>0.12</v>
      </c>
      <c r="D127" s="2">
        <v>8.06</v>
      </c>
      <c r="E127" s="2">
        <v>8.43</v>
      </c>
      <c r="F127" s="2">
        <v>96.18</v>
      </c>
      <c r="G127" s="2">
        <v>2.0499999999999998</v>
      </c>
      <c r="H127" s="2">
        <v>23.27</v>
      </c>
      <c r="I127" s="2">
        <v>50.72</v>
      </c>
      <c r="J127" s="2">
        <v>1.48</v>
      </c>
      <c r="K127" s="2">
        <v>0.11700000000000001</v>
      </c>
    </row>
    <row r="128" spans="1:11" x14ac:dyDescent="0.3">
      <c r="A128" s="95">
        <v>44476</v>
      </c>
      <c r="B128" s="96">
        <v>0.41984953703703703</v>
      </c>
      <c r="C128" s="2">
        <v>0.12</v>
      </c>
      <c r="D128" s="2">
        <v>8.06</v>
      </c>
      <c r="E128" s="2">
        <v>8.43</v>
      </c>
      <c r="F128" s="2">
        <v>96.21</v>
      </c>
      <c r="G128" s="2">
        <v>2.0499999999999998</v>
      </c>
      <c r="H128" s="2">
        <v>23.24</v>
      </c>
      <c r="I128" s="2">
        <v>50.77</v>
      </c>
      <c r="J128" s="2">
        <v>1.48</v>
      </c>
      <c r="K128" s="2">
        <v>0.11700000000000001</v>
      </c>
    </row>
    <row r="129" spans="1:11" x14ac:dyDescent="0.3">
      <c r="A129" s="95">
        <v>44476</v>
      </c>
      <c r="B129" s="96">
        <v>0.42054398148148148</v>
      </c>
      <c r="C129" s="2">
        <v>0.11</v>
      </c>
      <c r="D129" s="2">
        <v>8.06</v>
      </c>
      <c r="E129" s="2">
        <v>8.43</v>
      </c>
      <c r="F129" s="2">
        <v>96.19</v>
      </c>
      <c r="G129" s="2">
        <v>2.0499999999999998</v>
      </c>
      <c r="H129" s="2">
        <v>23.26</v>
      </c>
      <c r="I129" s="2">
        <v>50.74</v>
      </c>
      <c r="J129" s="2">
        <v>1.48</v>
      </c>
      <c r="K129" s="2">
        <v>0.114</v>
      </c>
    </row>
    <row r="130" spans="1:11" x14ac:dyDescent="0.3">
      <c r="A130" s="95">
        <v>44476</v>
      </c>
      <c r="B130" s="96">
        <v>0.42123842592592592</v>
      </c>
      <c r="C130" s="2">
        <v>0.12</v>
      </c>
      <c r="D130" s="2">
        <v>8.06</v>
      </c>
      <c r="E130" s="2">
        <v>8.43</v>
      </c>
      <c r="F130" s="2">
        <v>96.19</v>
      </c>
      <c r="G130" s="2">
        <v>1.99</v>
      </c>
      <c r="H130" s="2">
        <v>23.24</v>
      </c>
      <c r="I130" s="2">
        <v>50.73</v>
      </c>
      <c r="J130" s="2">
        <v>1.48</v>
      </c>
      <c r="K130" s="2">
        <v>0.11600000000000001</v>
      </c>
    </row>
    <row r="131" spans="1:11" x14ac:dyDescent="0.3">
      <c r="A131" s="95">
        <v>44476</v>
      </c>
      <c r="B131" s="96">
        <v>0.42193287037037036</v>
      </c>
      <c r="C131" s="2">
        <v>0.12</v>
      </c>
      <c r="D131" s="2">
        <v>8.06</v>
      </c>
      <c r="E131" s="2">
        <v>8.43</v>
      </c>
      <c r="F131" s="2">
        <v>96.19</v>
      </c>
      <c r="G131" s="2">
        <v>1.96</v>
      </c>
      <c r="H131" s="2">
        <v>23.25</v>
      </c>
      <c r="I131" s="2">
        <v>50.76</v>
      </c>
      <c r="J131" s="2">
        <v>1.48</v>
      </c>
      <c r="K131" s="2">
        <v>0.11700000000000001</v>
      </c>
    </row>
    <row r="132" spans="1:11" x14ac:dyDescent="0.3">
      <c r="A132" s="95">
        <v>44476</v>
      </c>
      <c r="B132" s="96">
        <v>0.4226273148148148</v>
      </c>
      <c r="C132" s="2">
        <v>0.11</v>
      </c>
      <c r="D132" s="2">
        <v>8.06</v>
      </c>
      <c r="E132" s="2">
        <v>8.43</v>
      </c>
      <c r="F132" s="2">
        <v>96.19</v>
      </c>
      <c r="G132" s="2">
        <v>1.94</v>
      </c>
      <c r="H132" s="2">
        <v>23.24</v>
      </c>
      <c r="I132" s="2">
        <v>50.72</v>
      </c>
      <c r="J132" s="2">
        <v>1.48</v>
      </c>
      <c r="K132" s="2">
        <v>0.115</v>
      </c>
    </row>
    <row r="133" spans="1:11" x14ac:dyDescent="0.3">
      <c r="A133" s="95">
        <v>44476</v>
      </c>
      <c r="B133" s="96">
        <v>0.42332175925925924</v>
      </c>
      <c r="C133" s="2">
        <v>0.12</v>
      </c>
      <c r="D133" s="2">
        <v>8.06</v>
      </c>
      <c r="E133" s="2">
        <v>8.43</v>
      </c>
      <c r="F133" s="2">
        <v>96.19</v>
      </c>
      <c r="G133" s="2">
        <v>2.11</v>
      </c>
      <c r="H133" s="2">
        <v>23.23</v>
      </c>
      <c r="I133" s="2">
        <v>50.66</v>
      </c>
      <c r="J133" s="2">
        <v>1.48</v>
      </c>
      <c r="K133" s="2">
        <v>0.11600000000000001</v>
      </c>
    </row>
    <row r="134" spans="1:11" x14ac:dyDescent="0.3">
      <c r="A134" s="95">
        <v>44476</v>
      </c>
      <c r="B134" s="96">
        <v>0.42401620370370369</v>
      </c>
      <c r="C134" s="2">
        <v>0.12</v>
      </c>
      <c r="D134" s="2">
        <v>8.06</v>
      </c>
      <c r="E134" s="2">
        <v>8.43</v>
      </c>
      <c r="F134" s="2">
        <v>96.21</v>
      </c>
      <c r="G134" s="2">
        <v>2.25</v>
      </c>
      <c r="H134" s="2">
        <v>23.22</v>
      </c>
      <c r="I134" s="2">
        <v>50.67</v>
      </c>
      <c r="J134" s="2">
        <v>1.48</v>
      </c>
      <c r="K134" s="2">
        <v>0.11700000000000001</v>
      </c>
    </row>
    <row r="135" spans="1:11" x14ac:dyDescent="0.3">
      <c r="A135" s="95">
        <v>44476</v>
      </c>
      <c r="B135" s="96">
        <v>0.42471064814814818</v>
      </c>
      <c r="C135" s="2">
        <v>0.11</v>
      </c>
      <c r="D135" s="2">
        <v>8.06</v>
      </c>
      <c r="E135" s="2">
        <v>8.43</v>
      </c>
      <c r="F135" s="2">
        <v>96.2</v>
      </c>
      <c r="G135" s="2">
        <v>2.2799999999999998</v>
      </c>
      <c r="H135" s="2">
        <v>23.23</v>
      </c>
      <c r="I135" s="2">
        <v>50.66</v>
      </c>
      <c r="J135" s="2">
        <v>1.48</v>
      </c>
      <c r="K135" s="2">
        <v>0.114</v>
      </c>
    </row>
    <row r="136" spans="1:11" x14ac:dyDescent="0.3">
      <c r="A136" s="95">
        <v>44476</v>
      </c>
      <c r="B136" s="96">
        <v>0.42540509259259257</v>
      </c>
      <c r="C136" s="2">
        <v>0.12</v>
      </c>
      <c r="D136" s="2">
        <v>8.06</v>
      </c>
      <c r="E136" s="2">
        <v>8.43</v>
      </c>
      <c r="F136" s="2">
        <v>96.19</v>
      </c>
      <c r="G136" s="2">
        <v>2.1</v>
      </c>
      <c r="H136" s="2">
        <v>23.24</v>
      </c>
      <c r="I136" s="2">
        <v>50.69</v>
      </c>
      <c r="J136" s="2">
        <v>1.48</v>
      </c>
      <c r="K136" s="2">
        <v>0.11600000000000001</v>
      </c>
    </row>
    <row r="137" spans="1:11" x14ac:dyDescent="0.3">
      <c r="A137" s="95">
        <v>44476</v>
      </c>
      <c r="B137" s="96">
        <v>0.42609953703703707</v>
      </c>
      <c r="C137" s="2">
        <v>0.12</v>
      </c>
      <c r="D137" s="2">
        <v>8.06</v>
      </c>
      <c r="E137" s="2">
        <v>8.43</v>
      </c>
      <c r="F137" s="2">
        <v>96.19</v>
      </c>
      <c r="G137" s="2">
        <v>2.0699999999999998</v>
      </c>
      <c r="H137" s="2">
        <v>23.23</v>
      </c>
      <c r="I137" s="2">
        <v>50.71</v>
      </c>
      <c r="J137" s="2">
        <v>1.48</v>
      </c>
      <c r="K137" s="2">
        <v>0.11600000000000001</v>
      </c>
    </row>
    <row r="138" spans="1:11" x14ac:dyDescent="0.3">
      <c r="A138" s="95">
        <v>44476</v>
      </c>
      <c r="B138" s="96">
        <v>0.42679398148148145</v>
      </c>
      <c r="C138" s="2">
        <v>0.12</v>
      </c>
      <c r="D138" s="2">
        <v>8.06</v>
      </c>
      <c r="E138" s="2">
        <v>8.43</v>
      </c>
      <c r="F138" s="2">
        <v>96.18</v>
      </c>
      <c r="G138" s="2">
        <v>2.1</v>
      </c>
      <c r="H138" s="2">
        <v>23.22</v>
      </c>
      <c r="I138" s="2">
        <v>50.66</v>
      </c>
      <c r="J138" s="2">
        <v>1.48</v>
      </c>
      <c r="K138" s="2">
        <v>0.115</v>
      </c>
    </row>
    <row r="139" spans="1:11" x14ac:dyDescent="0.3">
      <c r="A139" s="95">
        <v>44476</v>
      </c>
      <c r="B139" s="96">
        <v>0.42748842592592595</v>
      </c>
      <c r="C139" s="2">
        <v>0.12</v>
      </c>
      <c r="D139" s="2">
        <v>8.06</v>
      </c>
      <c r="E139" s="2">
        <v>8.43</v>
      </c>
      <c r="F139" s="2">
        <v>96.19</v>
      </c>
      <c r="G139" s="2">
        <v>2.08</v>
      </c>
      <c r="H139" s="2">
        <v>23.23</v>
      </c>
      <c r="I139" s="2">
        <v>50.71</v>
      </c>
      <c r="J139" s="2">
        <v>1.48</v>
      </c>
      <c r="K139" s="2">
        <v>0.115</v>
      </c>
    </row>
    <row r="140" spans="1:11" x14ac:dyDescent="0.3">
      <c r="A140" s="95">
        <v>44476</v>
      </c>
      <c r="B140" s="96">
        <v>0.42818287037037034</v>
      </c>
      <c r="C140" s="2">
        <v>0.12</v>
      </c>
      <c r="D140" s="2">
        <v>8.06</v>
      </c>
      <c r="E140" s="2">
        <v>8.43</v>
      </c>
      <c r="F140" s="2">
        <v>96.19</v>
      </c>
      <c r="G140" s="2">
        <v>2.08</v>
      </c>
      <c r="H140" s="2">
        <v>23.22</v>
      </c>
      <c r="I140" s="2">
        <v>50.67</v>
      </c>
      <c r="J140" s="2">
        <v>1.48</v>
      </c>
      <c r="K140" s="2">
        <v>0.11600000000000001</v>
      </c>
    </row>
    <row r="141" spans="1:11" x14ac:dyDescent="0.3">
      <c r="A141" s="95">
        <v>44476</v>
      </c>
      <c r="B141" s="96">
        <v>0.42887731481481484</v>
      </c>
      <c r="C141" s="2">
        <v>0.11</v>
      </c>
      <c r="D141" s="2">
        <v>8.06</v>
      </c>
      <c r="E141" s="2">
        <v>8.43</v>
      </c>
      <c r="F141" s="2">
        <v>96.19</v>
      </c>
      <c r="G141" s="2">
        <v>2.09</v>
      </c>
      <c r="H141" s="2">
        <v>23.22</v>
      </c>
      <c r="I141" s="2">
        <v>50.58</v>
      </c>
      <c r="J141" s="2">
        <v>1.48</v>
      </c>
      <c r="K141" s="2">
        <v>0.115</v>
      </c>
    </row>
    <row r="142" spans="1:11" x14ac:dyDescent="0.3">
      <c r="A142" s="95">
        <v>44476</v>
      </c>
      <c r="B142" s="96">
        <v>0.42957175925925922</v>
      </c>
      <c r="C142" s="2">
        <v>0.12</v>
      </c>
      <c r="D142" s="2">
        <v>8.06</v>
      </c>
      <c r="E142" s="2">
        <v>8.43</v>
      </c>
      <c r="F142" s="2">
        <v>96.19</v>
      </c>
      <c r="G142" s="2">
        <v>2.08</v>
      </c>
      <c r="H142" s="2">
        <v>23.22</v>
      </c>
      <c r="I142" s="2">
        <v>50.51</v>
      </c>
      <c r="J142" s="2">
        <v>1.48</v>
      </c>
      <c r="K142" s="2">
        <v>0.11700000000000001</v>
      </c>
    </row>
    <row r="143" spans="1:11" x14ac:dyDescent="0.3">
      <c r="A143" s="95">
        <v>44476</v>
      </c>
      <c r="B143" s="96">
        <v>0.43026620370370372</v>
      </c>
      <c r="C143" s="2">
        <v>0.12</v>
      </c>
      <c r="D143" s="2">
        <v>8.06</v>
      </c>
      <c r="E143" s="2">
        <v>8.43</v>
      </c>
      <c r="F143" s="2">
        <v>96.19</v>
      </c>
      <c r="G143" s="2">
        <v>2.08</v>
      </c>
      <c r="H143" s="2">
        <v>23.22</v>
      </c>
      <c r="I143" s="2">
        <v>50.54</v>
      </c>
      <c r="J143" s="2">
        <v>1.48</v>
      </c>
      <c r="K143" s="2">
        <v>0.11600000000000001</v>
      </c>
    </row>
    <row r="144" spans="1:11" x14ac:dyDescent="0.3">
      <c r="A144" s="95">
        <v>44476</v>
      </c>
      <c r="B144" s="96">
        <v>0.43096064814814811</v>
      </c>
      <c r="C144" s="2">
        <v>0.12</v>
      </c>
      <c r="D144" s="2">
        <v>8.06</v>
      </c>
      <c r="E144" s="2">
        <v>8.43</v>
      </c>
      <c r="F144" s="2">
        <v>96.18</v>
      </c>
      <c r="G144" s="2">
        <v>2.08</v>
      </c>
      <c r="H144" s="2">
        <v>23.22</v>
      </c>
      <c r="I144" s="2">
        <v>50.44</v>
      </c>
      <c r="J144" s="2">
        <v>1.48</v>
      </c>
      <c r="K144" s="2">
        <v>0.11600000000000001</v>
      </c>
    </row>
    <row r="145" spans="1:11" x14ac:dyDescent="0.3">
      <c r="A145" s="95">
        <v>44476</v>
      </c>
      <c r="B145" s="96">
        <v>0.4316550925925926</v>
      </c>
      <c r="C145" s="2">
        <v>0.12</v>
      </c>
      <c r="D145" s="2">
        <v>8.06</v>
      </c>
      <c r="E145" s="2">
        <v>8.43</v>
      </c>
      <c r="F145" s="2">
        <v>96.23</v>
      </c>
      <c r="G145" s="2">
        <v>2.0699999999999998</v>
      </c>
      <c r="H145" s="2">
        <v>23.22</v>
      </c>
      <c r="I145" s="2">
        <v>50.27</v>
      </c>
      <c r="J145" s="2">
        <v>1.48</v>
      </c>
      <c r="K145" s="2">
        <v>0.11600000000000001</v>
      </c>
    </row>
    <row r="146" spans="1:11" x14ac:dyDescent="0.3">
      <c r="A146" s="95">
        <v>44476</v>
      </c>
      <c r="B146" s="96">
        <v>0.43234953703703699</v>
      </c>
      <c r="C146" s="2">
        <v>0.11</v>
      </c>
      <c r="D146" s="2">
        <v>8.06</v>
      </c>
      <c r="E146" s="2">
        <v>8.43</v>
      </c>
      <c r="F146" s="2">
        <v>96.19</v>
      </c>
      <c r="G146" s="2">
        <v>2.1</v>
      </c>
      <c r="H146" s="2">
        <v>23.22</v>
      </c>
      <c r="I146" s="2">
        <v>50.22</v>
      </c>
      <c r="J146" s="2">
        <v>1.48</v>
      </c>
      <c r="K146" s="2">
        <v>0.115</v>
      </c>
    </row>
    <row r="147" spans="1:11" x14ac:dyDescent="0.3">
      <c r="A147" s="95">
        <v>44476</v>
      </c>
      <c r="B147" s="96">
        <v>0.43304398148148149</v>
      </c>
      <c r="C147" s="2">
        <v>0.12</v>
      </c>
      <c r="D147" s="2">
        <v>8.06</v>
      </c>
      <c r="E147" s="2">
        <v>8.43</v>
      </c>
      <c r="F147" s="2">
        <v>96.19</v>
      </c>
      <c r="G147" s="2">
        <v>2.08</v>
      </c>
      <c r="H147" s="2">
        <v>23.23</v>
      </c>
      <c r="I147" s="2">
        <v>50.16</v>
      </c>
      <c r="J147" s="2">
        <v>1.48</v>
      </c>
      <c r="K147" s="2">
        <v>0.11700000000000001</v>
      </c>
    </row>
    <row r="148" spans="1:11" x14ac:dyDescent="0.3">
      <c r="A148" s="95">
        <v>44476</v>
      </c>
      <c r="B148" s="96">
        <v>0.43373842592592587</v>
      </c>
      <c r="C148" s="2">
        <v>0.12</v>
      </c>
      <c r="D148" s="2">
        <v>8.06</v>
      </c>
      <c r="E148" s="2">
        <v>8.43</v>
      </c>
      <c r="F148" s="2">
        <v>96.18</v>
      </c>
      <c r="G148" s="2">
        <v>2.08</v>
      </c>
      <c r="H148" s="2">
        <v>23.23</v>
      </c>
      <c r="I148" s="2">
        <v>50.25</v>
      </c>
      <c r="J148" s="2">
        <v>1.48</v>
      </c>
      <c r="K148" s="2">
        <v>0.115</v>
      </c>
    </row>
    <row r="149" spans="1:11" x14ac:dyDescent="0.3">
      <c r="A149" s="95">
        <v>44476</v>
      </c>
      <c r="B149" s="96">
        <v>0.43443287037037037</v>
      </c>
      <c r="C149" s="2">
        <v>0.12</v>
      </c>
      <c r="D149" s="2">
        <v>8.06</v>
      </c>
      <c r="E149" s="2">
        <v>8.43</v>
      </c>
      <c r="F149" s="2">
        <v>96.17</v>
      </c>
      <c r="G149" s="2">
        <v>2.06</v>
      </c>
      <c r="H149" s="2">
        <v>23.22</v>
      </c>
      <c r="I149" s="2">
        <v>50.28</v>
      </c>
      <c r="J149" s="2">
        <v>1.48</v>
      </c>
      <c r="K149" s="2">
        <v>0.115</v>
      </c>
    </row>
    <row r="150" spans="1:11" x14ac:dyDescent="0.3">
      <c r="A150" s="95">
        <v>44476</v>
      </c>
      <c r="B150" s="96">
        <v>0.43512731481481487</v>
      </c>
      <c r="C150" s="2">
        <v>0.12</v>
      </c>
      <c r="D150" s="2">
        <v>8.06</v>
      </c>
      <c r="E150" s="2">
        <v>8.43</v>
      </c>
      <c r="F150" s="2">
        <v>96.22</v>
      </c>
      <c r="G150" s="2">
        <v>2.04</v>
      </c>
      <c r="H150" s="2">
        <v>23.22</v>
      </c>
      <c r="I150" s="2">
        <v>50.4</v>
      </c>
      <c r="J150" s="2">
        <v>1.48</v>
      </c>
      <c r="K150" s="2">
        <v>0.11600000000000001</v>
      </c>
    </row>
    <row r="151" spans="1:11" x14ac:dyDescent="0.3">
      <c r="A151" s="95">
        <v>44476</v>
      </c>
      <c r="B151" s="96">
        <v>0.43582175925925926</v>
      </c>
      <c r="C151" s="2">
        <v>0.12</v>
      </c>
      <c r="D151" s="2">
        <v>8.06</v>
      </c>
      <c r="E151" s="2">
        <v>8.43</v>
      </c>
      <c r="F151" s="2">
        <v>96.21</v>
      </c>
      <c r="G151" s="2">
        <v>2.04</v>
      </c>
      <c r="H151" s="2">
        <v>23.22</v>
      </c>
      <c r="I151" s="2">
        <v>50.45</v>
      </c>
      <c r="J151" s="2">
        <v>1.48</v>
      </c>
      <c r="K151" s="2">
        <v>0.115</v>
      </c>
    </row>
    <row r="152" spans="1:11" x14ac:dyDescent="0.3">
      <c r="A152" s="95">
        <v>44476</v>
      </c>
      <c r="B152" s="96">
        <v>0.43651620370370375</v>
      </c>
      <c r="C152" s="2">
        <v>0.11</v>
      </c>
      <c r="D152" s="2">
        <v>8.06</v>
      </c>
      <c r="E152" s="2">
        <v>8.43</v>
      </c>
      <c r="F152" s="2">
        <v>96.19</v>
      </c>
      <c r="G152" s="2">
        <v>2.14</v>
      </c>
      <c r="H152" s="2">
        <v>23.22</v>
      </c>
      <c r="I152" s="2">
        <v>50.45</v>
      </c>
      <c r="J152" s="2">
        <v>1.48</v>
      </c>
      <c r="K152" s="2">
        <v>0.113</v>
      </c>
    </row>
    <row r="153" spans="1:11" x14ac:dyDescent="0.3">
      <c r="A153" s="95">
        <v>44476</v>
      </c>
      <c r="B153" s="96">
        <v>0.43721064814814814</v>
      </c>
      <c r="C153" s="2">
        <v>0.12</v>
      </c>
      <c r="D153" s="2">
        <v>8.06</v>
      </c>
      <c r="E153" s="2">
        <v>8.43</v>
      </c>
      <c r="F153" s="2">
        <v>96.19</v>
      </c>
      <c r="G153" s="2">
        <v>2.13</v>
      </c>
      <c r="H153" s="2">
        <v>23.22</v>
      </c>
      <c r="I153" s="2">
        <v>50.46</v>
      </c>
      <c r="J153" s="2">
        <v>1.48</v>
      </c>
      <c r="K153" s="2">
        <v>0.11700000000000001</v>
      </c>
    </row>
    <row r="154" spans="1:11" x14ac:dyDescent="0.3">
      <c r="A154" s="95">
        <v>44476</v>
      </c>
      <c r="B154" s="96">
        <v>0.43790509259259264</v>
      </c>
      <c r="C154" s="2">
        <v>0.12</v>
      </c>
      <c r="D154" s="2">
        <v>8.06</v>
      </c>
      <c r="E154" s="2">
        <v>8.43</v>
      </c>
      <c r="F154" s="2">
        <v>96.19</v>
      </c>
      <c r="G154" s="2">
        <v>2.08</v>
      </c>
      <c r="H154" s="2">
        <v>23.22</v>
      </c>
      <c r="I154" s="2">
        <v>50.44</v>
      </c>
      <c r="J154" s="2">
        <v>1.48</v>
      </c>
      <c r="K154" s="2">
        <v>0.11600000000000001</v>
      </c>
    </row>
    <row r="155" spans="1:11" x14ac:dyDescent="0.3">
      <c r="A155" s="95">
        <v>44476</v>
      </c>
      <c r="B155" s="96">
        <v>0.43859953703703702</v>
      </c>
      <c r="C155" s="2">
        <v>0.12</v>
      </c>
      <c r="D155" s="2">
        <v>8.06</v>
      </c>
      <c r="E155" s="2">
        <v>8.43</v>
      </c>
      <c r="F155" s="2">
        <v>96.19</v>
      </c>
      <c r="G155" s="2">
        <v>2.08</v>
      </c>
      <c r="H155" s="2">
        <v>23.22</v>
      </c>
      <c r="I155" s="2">
        <v>50.51</v>
      </c>
      <c r="J155" s="2">
        <v>1.48</v>
      </c>
      <c r="K155" s="2">
        <v>0.115</v>
      </c>
    </row>
    <row r="156" spans="1:11" x14ac:dyDescent="0.3">
      <c r="A156" s="95">
        <v>44476</v>
      </c>
      <c r="B156" s="96">
        <v>0.43929398148148152</v>
      </c>
      <c r="C156" s="2">
        <v>0.12</v>
      </c>
      <c r="D156" s="2">
        <v>8.06</v>
      </c>
      <c r="E156" s="2">
        <v>8.43</v>
      </c>
      <c r="F156" s="2">
        <v>96.19</v>
      </c>
      <c r="G156" s="2">
        <v>2.09</v>
      </c>
      <c r="H156" s="2">
        <v>23.22</v>
      </c>
      <c r="I156" s="2">
        <v>50.63</v>
      </c>
      <c r="J156" s="2">
        <v>1.48</v>
      </c>
      <c r="K156" s="2">
        <v>0.11600000000000001</v>
      </c>
    </row>
    <row r="157" spans="1:11" x14ac:dyDescent="0.3">
      <c r="A157" s="95">
        <v>44476</v>
      </c>
      <c r="B157" s="96">
        <v>0.43998842592592591</v>
      </c>
      <c r="C157" s="2">
        <v>0.12</v>
      </c>
      <c r="D157" s="2">
        <v>8.06</v>
      </c>
      <c r="E157" s="2">
        <v>8.43</v>
      </c>
      <c r="F157" s="2">
        <v>96.2</v>
      </c>
      <c r="G157" s="2">
        <v>2.1</v>
      </c>
      <c r="H157" s="2">
        <v>23.22</v>
      </c>
      <c r="I157" s="2">
        <v>50.63</v>
      </c>
      <c r="J157" s="2">
        <v>1.48</v>
      </c>
      <c r="K157" s="2">
        <v>0.11600000000000001</v>
      </c>
    </row>
    <row r="158" spans="1:11" x14ac:dyDescent="0.3">
      <c r="A158" s="95">
        <v>44476</v>
      </c>
      <c r="B158" s="96">
        <v>0.44068287037037041</v>
      </c>
      <c r="C158" s="2">
        <v>0.12</v>
      </c>
      <c r="D158" s="2">
        <v>8.06</v>
      </c>
      <c r="E158" s="2">
        <v>8.43</v>
      </c>
      <c r="F158" s="2">
        <v>96.19</v>
      </c>
      <c r="G158" s="2">
        <v>2.08</v>
      </c>
      <c r="H158" s="2">
        <v>23.22</v>
      </c>
      <c r="I158" s="2">
        <v>50.56</v>
      </c>
      <c r="J158" s="2">
        <v>1.48</v>
      </c>
      <c r="K158" s="2">
        <v>0.11600000000000001</v>
      </c>
    </row>
    <row r="159" spans="1:11" x14ac:dyDescent="0.3">
      <c r="A159" s="95">
        <v>44476</v>
      </c>
      <c r="B159" s="96">
        <v>0.44137731481481479</v>
      </c>
      <c r="C159" s="2">
        <v>0.12</v>
      </c>
      <c r="D159" s="2">
        <v>8.06</v>
      </c>
      <c r="E159" s="2">
        <v>8.43</v>
      </c>
      <c r="F159" s="2">
        <v>96.19</v>
      </c>
      <c r="G159" s="2">
        <v>2.09</v>
      </c>
      <c r="H159" s="2">
        <v>23.22</v>
      </c>
      <c r="I159" s="2">
        <v>50.64</v>
      </c>
      <c r="J159" s="2">
        <v>1.48</v>
      </c>
      <c r="K159" s="2">
        <v>0.11600000000000001</v>
      </c>
    </row>
    <row r="160" spans="1:11" x14ac:dyDescent="0.3">
      <c r="A160" s="95">
        <v>44476</v>
      </c>
      <c r="B160" s="96">
        <v>0.44207175925925929</v>
      </c>
      <c r="C160" s="2">
        <v>0.12</v>
      </c>
      <c r="D160" s="2">
        <v>8.06</v>
      </c>
      <c r="E160" s="2">
        <v>8.43</v>
      </c>
      <c r="F160" s="2">
        <v>96.19</v>
      </c>
      <c r="G160" s="2">
        <v>2.0699999999999998</v>
      </c>
      <c r="H160" s="2">
        <v>23.22</v>
      </c>
      <c r="I160" s="2">
        <v>50.62</v>
      </c>
      <c r="J160" s="2">
        <v>1.48</v>
      </c>
      <c r="K160" s="2">
        <v>0.115</v>
      </c>
    </row>
    <row r="161" spans="1:11" x14ac:dyDescent="0.3">
      <c r="A161" s="95">
        <v>44476</v>
      </c>
      <c r="B161" s="96">
        <v>0.44276620370370368</v>
      </c>
      <c r="C161" s="2">
        <v>0.11</v>
      </c>
      <c r="D161" s="2">
        <v>8.06</v>
      </c>
      <c r="E161" s="2">
        <v>8.43</v>
      </c>
      <c r="F161" s="2">
        <v>96.18</v>
      </c>
      <c r="G161" s="2">
        <v>2.08</v>
      </c>
      <c r="H161" s="2">
        <v>23.22</v>
      </c>
      <c r="I161" s="2">
        <v>50.59</v>
      </c>
      <c r="J161" s="2">
        <v>1.48</v>
      </c>
      <c r="K161" s="2">
        <v>0.114</v>
      </c>
    </row>
    <row r="162" spans="1:11" x14ac:dyDescent="0.3">
      <c r="A162" s="95">
        <v>44476</v>
      </c>
      <c r="B162" s="96">
        <v>0.44346064814814817</v>
      </c>
      <c r="C162" s="2">
        <v>0.12</v>
      </c>
      <c r="D162" s="2">
        <v>8.06</v>
      </c>
      <c r="E162" s="2">
        <v>8.43</v>
      </c>
      <c r="F162" s="2">
        <v>96.2</v>
      </c>
      <c r="G162" s="2">
        <v>2.09</v>
      </c>
      <c r="H162" s="2">
        <v>23.22</v>
      </c>
      <c r="I162" s="2">
        <v>50.45</v>
      </c>
      <c r="J162" s="2">
        <v>1.48</v>
      </c>
      <c r="K162" s="2">
        <v>0.115</v>
      </c>
    </row>
    <row r="163" spans="1:11" x14ac:dyDescent="0.3">
      <c r="A163" s="95">
        <v>44476</v>
      </c>
      <c r="B163" s="96">
        <v>0.44415509259259256</v>
      </c>
      <c r="C163" s="2">
        <v>0.12</v>
      </c>
      <c r="D163" s="2">
        <v>8.06</v>
      </c>
      <c r="E163" s="2">
        <v>8.43</v>
      </c>
      <c r="F163" s="2">
        <v>96.19</v>
      </c>
      <c r="G163" s="2">
        <v>2.08</v>
      </c>
      <c r="H163" s="2">
        <v>23.22</v>
      </c>
      <c r="I163" s="2">
        <v>50.44</v>
      </c>
      <c r="J163" s="2">
        <v>1.48</v>
      </c>
      <c r="K163" s="2">
        <v>0.115</v>
      </c>
    </row>
    <row r="164" spans="1:11" x14ac:dyDescent="0.3">
      <c r="A164" s="95">
        <v>44476</v>
      </c>
      <c r="B164" s="96">
        <v>0.44484953703703706</v>
      </c>
      <c r="C164" s="2">
        <v>0.11</v>
      </c>
      <c r="D164" s="2">
        <v>8.06</v>
      </c>
      <c r="E164" s="2">
        <v>8.43</v>
      </c>
      <c r="F164" s="2">
        <v>96.19</v>
      </c>
      <c r="G164" s="2">
        <v>2.08</v>
      </c>
      <c r="H164" s="2">
        <v>23.22</v>
      </c>
      <c r="I164" s="2">
        <v>50.43</v>
      </c>
      <c r="J164" s="2">
        <v>1.48</v>
      </c>
      <c r="K164" s="2">
        <v>0.114</v>
      </c>
    </row>
    <row r="165" spans="1:11" x14ac:dyDescent="0.3">
      <c r="A165" s="95">
        <v>44476</v>
      </c>
      <c r="B165" s="96">
        <v>0.4455439814814815</v>
      </c>
      <c r="C165" s="2">
        <v>0.11</v>
      </c>
      <c r="D165" s="2">
        <v>8.06</v>
      </c>
      <c r="E165" s="2">
        <v>8.43</v>
      </c>
      <c r="F165" s="2">
        <v>96.19</v>
      </c>
      <c r="G165" s="2">
        <v>2.0699999999999998</v>
      </c>
      <c r="H165" s="2">
        <v>23.22</v>
      </c>
      <c r="I165" s="2">
        <v>50.46</v>
      </c>
      <c r="J165" s="2">
        <v>1.48</v>
      </c>
      <c r="K165" s="2">
        <v>0.114</v>
      </c>
    </row>
    <row r="166" spans="1:11" x14ac:dyDescent="0.3">
      <c r="A166" s="95">
        <v>44476</v>
      </c>
      <c r="B166" s="96">
        <v>0.44623842592592594</v>
      </c>
      <c r="C166" s="2">
        <v>0.12</v>
      </c>
      <c r="D166" s="2">
        <v>8.06</v>
      </c>
      <c r="E166" s="2">
        <v>8.43</v>
      </c>
      <c r="F166" s="2">
        <v>96.19</v>
      </c>
      <c r="G166" s="2">
        <v>2.06</v>
      </c>
      <c r="H166" s="2">
        <v>23.22</v>
      </c>
      <c r="I166" s="2">
        <v>50.41</v>
      </c>
      <c r="J166" s="2">
        <v>1.48</v>
      </c>
      <c r="K166" s="2">
        <v>0.11600000000000001</v>
      </c>
    </row>
    <row r="167" spans="1:11" x14ac:dyDescent="0.3">
      <c r="A167" s="95">
        <v>44476</v>
      </c>
      <c r="B167" s="96">
        <v>0.44693287037037038</v>
      </c>
      <c r="C167" s="2">
        <v>0.12</v>
      </c>
      <c r="D167" s="2">
        <v>8.06</v>
      </c>
      <c r="E167" s="2">
        <v>8.43</v>
      </c>
      <c r="F167" s="2">
        <v>96.19</v>
      </c>
      <c r="G167" s="2">
        <v>2.0499999999999998</v>
      </c>
      <c r="H167" s="2">
        <v>23.22</v>
      </c>
      <c r="I167" s="2">
        <v>50.45</v>
      </c>
      <c r="J167" s="2">
        <v>1.48</v>
      </c>
      <c r="K167" s="2">
        <v>0.11600000000000001</v>
      </c>
    </row>
    <row r="168" spans="1:11" x14ac:dyDescent="0.3">
      <c r="A168" s="95">
        <v>44476</v>
      </c>
      <c r="B168" s="96">
        <v>0.44762731481481483</v>
      </c>
      <c r="C168" s="2">
        <v>0.12</v>
      </c>
      <c r="D168" s="2">
        <v>8.06</v>
      </c>
      <c r="E168" s="2">
        <v>8.43</v>
      </c>
      <c r="F168" s="2">
        <v>96.21</v>
      </c>
      <c r="G168" s="2">
        <v>2.04</v>
      </c>
      <c r="H168" s="2">
        <v>23.22</v>
      </c>
      <c r="I168" s="2">
        <v>50.43</v>
      </c>
      <c r="J168" s="2">
        <v>1.48</v>
      </c>
      <c r="K168" s="2">
        <v>0.11600000000000001</v>
      </c>
    </row>
    <row r="169" spans="1:11" x14ac:dyDescent="0.3">
      <c r="A169" s="95">
        <v>44476</v>
      </c>
      <c r="B169" s="96">
        <v>0.44832175925925927</v>
      </c>
      <c r="C169" s="2">
        <v>0.12</v>
      </c>
      <c r="D169" s="2">
        <v>8.06</v>
      </c>
      <c r="E169" s="2">
        <v>8.43</v>
      </c>
      <c r="F169" s="2">
        <v>96.19</v>
      </c>
      <c r="G169" s="2">
        <v>2.09</v>
      </c>
      <c r="H169" s="2">
        <v>23.22</v>
      </c>
      <c r="I169" s="2">
        <v>50.45</v>
      </c>
      <c r="J169" s="2">
        <v>1.48</v>
      </c>
      <c r="K169" s="2">
        <v>0.115</v>
      </c>
    </row>
    <row r="170" spans="1:11" x14ac:dyDescent="0.3">
      <c r="A170" s="95">
        <v>44476</v>
      </c>
      <c r="B170" s="96">
        <v>0.44901620370370371</v>
      </c>
      <c r="C170" s="2">
        <v>0.12</v>
      </c>
      <c r="D170" s="2">
        <v>8.06</v>
      </c>
      <c r="E170" s="2">
        <v>8.43</v>
      </c>
      <c r="F170" s="2">
        <v>96.19</v>
      </c>
      <c r="G170" s="2">
        <v>2.17</v>
      </c>
      <c r="H170" s="2">
        <v>23.22</v>
      </c>
      <c r="I170" s="2">
        <v>50.33</v>
      </c>
      <c r="J170" s="2">
        <v>1.48</v>
      </c>
      <c r="K170" s="2">
        <v>0.11600000000000001</v>
      </c>
    </row>
    <row r="171" spans="1:11" x14ac:dyDescent="0.3">
      <c r="A171" s="95">
        <v>44476</v>
      </c>
      <c r="B171" s="96">
        <v>0.44971064814814815</v>
      </c>
      <c r="C171" s="2">
        <v>0.12</v>
      </c>
      <c r="D171" s="2">
        <v>8.06</v>
      </c>
      <c r="E171" s="2">
        <v>8.43</v>
      </c>
      <c r="F171" s="2">
        <v>96.19</v>
      </c>
      <c r="G171" s="2">
        <v>2.08</v>
      </c>
      <c r="H171" s="2">
        <v>23.22</v>
      </c>
      <c r="I171" s="2">
        <v>50.33</v>
      </c>
      <c r="J171" s="2">
        <v>1.48</v>
      </c>
      <c r="K171" s="2">
        <v>0.11600000000000001</v>
      </c>
    </row>
    <row r="172" spans="1:11" x14ac:dyDescent="0.3">
      <c r="A172" s="95">
        <v>44476</v>
      </c>
      <c r="B172" s="96">
        <v>0.45040509259259259</v>
      </c>
      <c r="C172" s="2">
        <v>0.12</v>
      </c>
      <c r="D172" s="2">
        <v>8.06</v>
      </c>
      <c r="E172" s="2">
        <v>8.43</v>
      </c>
      <c r="F172" s="2">
        <v>96.19</v>
      </c>
      <c r="G172" s="2">
        <v>2.09</v>
      </c>
      <c r="H172" s="2">
        <v>23.22</v>
      </c>
      <c r="I172" s="2">
        <v>50.4</v>
      </c>
      <c r="J172" s="2">
        <v>1.48</v>
      </c>
      <c r="K172" s="2">
        <v>0.115</v>
      </c>
    </row>
    <row r="173" spans="1:11" x14ac:dyDescent="0.3">
      <c r="A173" s="95">
        <v>44476</v>
      </c>
      <c r="B173" s="96">
        <v>0.45109953703703703</v>
      </c>
      <c r="C173" s="2">
        <v>0.11</v>
      </c>
      <c r="D173" s="2">
        <v>8.06</v>
      </c>
      <c r="E173" s="2">
        <v>8.43</v>
      </c>
      <c r="F173" s="2">
        <v>96.19</v>
      </c>
      <c r="G173" s="2">
        <v>2.08</v>
      </c>
      <c r="H173" s="2">
        <v>23.22</v>
      </c>
      <c r="I173" s="2">
        <v>50.39</v>
      </c>
      <c r="J173" s="2">
        <v>1.48</v>
      </c>
      <c r="K173" s="2">
        <v>0.115</v>
      </c>
    </row>
    <row r="174" spans="1:11" x14ac:dyDescent="0.3">
      <c r="A174" s="95">
        <v>44476</v>
      </c>
      <c r="B174" s="96">
        <v>0.45179398148148148</v>
      </c>
      <c r="C174" s="2">
        <v>0.12</v>
      </c>
      <c r="D174" s="2">
        <v>8.06</v>
      </c>
      <c r="E174" s="2">
        <v>8.43</v>
      </c>
      <c r="F174" s="2">
        <v>96.2</v>
      </c>
      <c r="G174" s="2">
        <v>2.0699999999999998</v>
      </c>
      <c r="H174" s="2">
        <v>23.22</v>
      </c>
      <c r="I174" s="2">
        <v>50.33</v>
      </c>
      <c r="J174" s="2">
        <v>1.48</v>
      </c>
      <c r="K174" s="2">
        <v>0.115</v>
      </c>
    </row>
    <row r="175" spans="1:11" x14ac:dyDescent="0.3">
      <c r="A175" s="95">
        <v>44476</v>
      </c>
      <c r="B175" s="96">
        <v>0.45248842592592592</v>
      </c>
      <c r="C175" s="2">
        <v>0.12</v>
      </c>
      <c r="D175" s="2">
        <v>8.06</v>
      </c>
      <c r="E175" s="2">
        <v>8.43</v>
      </c>
      <c r="F175" s="2">
        <v>96.19</v>
      </c>
      <c r="G175" s="2">
        <v>2.09</v>
      </c>
      <c r="H175" s="2">
        <v>23.22</v>
      </c>
      <c r="I175" s="2">
        <v>50.41</v>
      </c>
      <c r="J175" s="2">
        <v>1.48</v>
      </c>
      <c r="K175" s="2">
        <v>0.11600000000000001</v>
      </c>
    </row>
    <row r="176" spans="1:11" x14ac:dyDescent="0.3">
      <c r="A176" s="95">
        <v>44476</v>
      </c>
      <c r="B176" s="96">
        <v>0.45318287037037036</v>
      </c>
      <c r="C176" s="2">
        <v>0.12</v>
      </c>
      <c r="D176" s="2">
        <v>8.06</v>
      </c>
      <c r="E176" s="2">
        <v>8.43</v>
      </c>
      <c r="F176" s="2">
        <v>96.19</v>
      </c>
      <c r="G176" s="2">
        <v>2.0699999999999998</v>
      </c>
      <c r="H176" s="2">
        <v>23.22</v>
      </c>
      <c r="I176" s="2">
        <v>50.47</v>
      </c>
      <c r="J176" s="2">
        <v>1.48</v>
      </c>
      <c r="K176" s="2">
        <v>0.11600000000000001</v>
      </c>
    </row>
    <row r="177" spans="1:11" x14ac:dyDescent="0.3">
      <c r="A177" s="95">
        <v>44476</v>
      </c>
      <c r="B177" s="96">
        <v>0.4538773148148148</v>
      </c>
      <c r="C177" s="2">
        <v>0.11</v>
      </c>
      <c r="D177" s="2">
        <v>8.06</v>
      </c>
      <c r="E177" s="2">
        <v>8.43</v>
      </c>
      <c r="F177" s="2">
        <v>96.19</v>
      </c>
      <c r="G177" s="2">
        <v>2.0699999999999998</v>
      </c>
      <c r="H177" s="2">
        <v>23.22</v>
      </c>
      <c r="I177" s="2">
        <v>50.4</v>
      </c>
      <c r="J177" s="2">
        <v>1.48</v>
      </c>
      <c r="K177" s="2">
        <v>0.114</v>
      </c>
    </row>
    <row r="178" spans="1:11" x14ac:dyDescent="0.3">
      <c r="A178" s="95">
        <v>44476</v>
      </c>
      <c r="B178" s="96">
        <v>0.45457175925925924</v>
      </c>
      <c r="C178" s="2">
        <v>0.12</v>
      </c>
      <c r="D178" s="2">
        <v>8.06</v>
      </c>
      <c r="E178" s="2">
        <v>8.43</v>
      </c>
      <c r="F178" s="2">
        <v>96.19</v>
      </c>
      <c r="G178" s="2">
        <v>2.09</v>
      </c>
      <c r="H178" s="2">
        <v>23.22</v>
      </c>
      <c r="I178" s="2">
        <v>50.35</v>
      </c>
      <c r="J178" s="2">
        <v>1.48</v>
      </c>
      <c r="K178" s="2">
        <v>0.11600000000000001</v>
      </c>
    </row>
    <row r="179" spans="1:11" x14ac:dyDescent="0.3">
      <c r="A179" s="95">
        <v>44476</v>
      </c>
      <c r="B179" s="96">
        <v>0.45526620370370369</v>
      </c>
      <c r="C179" s="2">
        <v>0.12</v>
      </c>
      <c r="D179" s="2">
        <v>8.06</v>
      </c>
      <c r="E179" s="2">
        <v>8.43</v>
      </c>
      <c r="F179" s="2">
        <v>96.23</v>
      </c>
      <c r="G179" s="2">
        <v>2.08</v>
      </c>
      <c r="H179" s="2">
        <v>23.22</v>
      </c>
      <c r="I179" s="2">
        <v>50.32</v>
      </c>
      <c r="J179" s="2">
        <v>1.48</v>
      </c>
      <c r="K179" s="2">
        <v>0.11600000000000001</v>
      </c>
    </row>
    <row r="180" spans="1:11" x14ac:dyDescent="0.3">
      <c r="A180" s="95">
        <v>44476</v>
      </c>
      <c r="B180" s="96">
        <v>0.45596064814814818</v>
      </c>
      <c r="C180" s="2">
        <v>0.12</v>
      </c>
      <c r="D180" s="2">
        <v>8.06</v>
      </c>
      <c r="E180" s="2">
        <v>8.43</v>
      </c>
      <c r="F180" s="2">
        <v>96.19</v>
      </c>
      <c r="G180" s="2">
        <v>2.08</v>
      </c>
      <c r="H180" s="2">
        <v>23.22</v>
      </c>
      <c r="I180" s="2">
        <v>50.29</v>
      </c>
      <c r="J180" s="2">
        <v>1.48</v>
      </c>
      <c r="K180" s="2">
        <v>0.11600000000000001</v>
      </c>
    </row>
    <row r="181" spans="1:11" x14ac:dyDescent="0.3">
      <c r="A181" s="95">
        <v>44476</v>
      </c>
      <c r="B181" s="96">
        <v>0.45665509259259257</v>
      </c>
      <c r="C181" s="2">
        <v>0.12</v>
      </c>
      <c r="D181" s="2">
        <v>8.06</v>
      </c>
      <c r="E181" s="2">
        <v>8.43</v>
      </c>
      <c r="F181" s="2">
        <v>96.19</v>
      </c>
      <c r="G181" s="2">
        <v>2.08</v>
      </c>
      <c r="H181" s="2">
        <v>23.22</v>
      </c>
      <c r="I181" s="2">
        <v>50.31</v>
      </c>
      <c r="J181" s="2">
        <v>1.48</v>
      </c>
      <c r="K181" s="2">
        <v>0.11700000000000001</v>
      </c>
    </row>
    <row r="182" spans="1:11" x14ac:dyDescent="0.3">
      <c r="A182" s="95">
        <v>44476</v>
      </c>
      <c r="B182" s="96">
        <v>0.45734953703703707</v>
      </c>
      <c r="C182" s="2">
        <v>0.12</v>
      </c>
      <c r="D182" s="2">
        <v>8.06</v>
      </c>
      <c r="E182" s="2">
        <v>8.43</v>
      </c>
      <c r="F182" s="2">
        <v>96.18</v>
      </c>
      <c r="G182" s="2">
        <v>2.08</v>
      </c>
      <c r="H182" s="2">
        <v>23.22</v>
      </c>
      <c r="I182" s="2">
        <v>50.48</v>
      </c>
      <c r="J182" s="2">
        <v>1.48</v>
      </c>
      <c r="K182" s="2">
        <v>0.11600000000000001</v>
      </c>
    </row>
    <row r="183" spans="1:11" x14ac:dyDescent="0.3">
      <c r="A183" s="95">
        <v>44476</v>
      </c>
      <c r="B183" s="96">
        <v>0.45804398148148145</v>
      </c>
      <c r="C183" s="2">
        <v>0.12</v>
      </c>
      <c r="D183" s="2">
        <v>8.06</v>
      </c>
      <c r="E183" s="2">
        <v>8.43</v>
      </c>
      <c r="F183" s="2">
        <v>96.18</v>
      </c>
      <c r="G183" s="2">
        <v>2.0699999999999998</v>
      </c>
      <c r="H183" s="2">
        <v>23.22</v>
      </c>
      <c r="I183" s="2">
        <v>50.45</v>
      </c>
      <c r="J183" s="2">
        <v>1.48</v>
      </c>
      <c r="K183" s="2">
        <v>0.115</v>
      </c>
    </row>
    <row r="184" spans="1:11" x14ac:dyDescent="0.3">
      <c r="A184" s="95">
        <v>44476</v>
      </c>
      <c r="B184" s="96">
        <v>0.45873842592592595</v>
      </c>
      <c r="C184" s="2">
        <v>0.12</v>
      </c>
      <c r="D184" s="2">
        <v>8.06</v>
      </c>
      <c r="E184" s="2">
        <v>8.43</v>
      </c>
      <c r="F184" s="2">
        <v>96.18</v>
      </c>
      <c r="G184" s="2">
        <v>2.06</v>
      </c>
      <c r="H184" s="2">
        <v>23.22</v>
      </c>
      <c r="I184" s="2">
        <v>50.54</v>
      </c>
      <c r="J184" s="2">
        <v>1.48</v>
      </c>
      <c r="K184" s="2">
        <v>0.11600000000000001</v>
      </c>
    </row>
    <row r="185" spans="1:11" x14ac:dyDescent="0.3">
      <c r="A185" s="95">
        <v>44476</v>
      </c>
      <c r="B185" s="96">
        <v>0.45943287037037034</v>
      </c>
      <c r="C185" s="2">
        <v>0.12</v>
      </c>
      <c r="D185" s="2">
        <v>8.06</v>
      </c>
      <c r="E185" s="2">
        <v>8.43</v>
      </c>
      <c r="F185" s="2">
        <v>96.2</v>
      </c>
      <c r="G185" s="2">
        <v>2.0299999999999998</v>
      </c>
      <c r="H185" s="2">
        <v>23.2</v>
      </c>
      <c r="I185" s="2">
        <v>50.6</v>
      </c>
      <c r="J185" s="2">
        <v>1.48</v>
      </c>
      <c r="K185" s="2">
        <v>0.115</v>
      </c>
    </row>
    <row r="186" spans="1:11" x14ac:dyDescent="0.3">
      <c r="A186" s="95">
        <v>44476</v>
      </c>
      <c r="B186" s="96">
        <v>0.46012731481481484</v>
      </c>
      <c r="C186" s="2">
        <v>0.11</v>
      </c>
      <c r="D186" s="2">
        <v>8.06</v>
      </c>
      <c r="E186" s="2">
        <v>8.43</v>
      </c>
      <c r="F186" s="2">
        <v>96.19</v>
      </c>
      <c r="G186" s="2">
        <v>2.0499999999999998</v>
      </c>
      <c r="H186" s="2">
        <v>23.22</v>
      </c>
      <c r="I186" s="2">
        <v>50.66</v>
      </c>
      <c r="J186" s="2">
        <v>1.48</v>
      </c>
      <c r="K186" s="2">
        <v>0.115</v>
      </c>
    </row>
    <row r="187" spans="1:11" x14ac:dyDescent="0.3">
      <c r="A187" s="95">
        <v>44476</v>
      </c>
      <c r="B187" s="96">
        <v>0.46082175925925922</v>
      </c>
      <c r="C187" s="2">
        <v>0.12</v>
      </c>
      <c r="D187" s="2">
        <v>8.06</v>
      </c>
      <c r="E187" s="2">
        <v>8.43</v>
      </c>
      <c r="F187" s="2">
        <v>96.19</v>
      </c>
      <c r="G187" s="2">
        <v>2.2000000000000002</v>
      </c>
      <c r="H187" s="2">
        <v>23.22</v>
      </c>
      <c r="I187" s="2">
        <v>50.6</v>
      </c>
      <c r="J187" s="2">
        <v>1.48</v>
      </c>
      <c r="K187" s="2">
        <v>0.11600000000000001</v>
      </c>
    </row>
    <row r="188" spans="1:11" x14ac:dyDescent="0.3">
      <c r="A188" s="95">
        <v>44476</v>
      </c>
      <c r="B188" s="96">
        <v>0.46151620370370372</v>
      </c>
      <c r="C188" s="2">
        <v>0.12</v>
      </c>
      <c r="D188" s="2">
        <v>8.06</v>
      </c>
      <c r="E188" s="2">
        <v>8.43</v>
      </c>
      <c r="F188" s="2">
        <v>96.19</v>
      </c>
      <c r="G188" s="2">
        <v>2.09</v>
      </c>
      <c r="H188" s="2">
        <v>23.22</v>
      </c>
      <c r="I188" s="2">
        <v>50.67</v>
      </c>
      <c r="J188" s="2">
        <v>1.48</v>
      </c>
      <c r="K188" s="2">
        <v>0.11600000000000001</v>
      </c>
    </row>
    <row r="189" spans="1:11" x14ac:dyDescent="0.3">
      <c r="A189" s="95">
        <v>44476</v>
      </c>
      <c r="B189" s="96">
        <v>0.46221064814814811</v>
      </c>
      <c r="C189" s="2">
        <v>0.12</v>
      </c>
      <c r="D189" s="2">
        <v>8.06</v>
      </c>
      <c r="E189" s="2">
        <v>8.43</v>
      </c>
      <c r="F189" s="2">
        <v>96.18</v>
      </c>
      <c r="G189" s="2">
        <v>2.08</v>
      </c>
      <c r="H189" s="2">
        <v>23.23</v>
      </c>
      <c r="I189" s="2">
        <v>50.74</v>
      </c>
      <c r="J189" s="2">
        <v>1.48</v>
      </c>
      <c r="K189" s="2">
        <v>0.11600000000000001</v>
      </c>
    </row>
    <row r="190" spans="1:11" x14ac:dyDescent="0.3">
      <c r="A190" s="95">
        <v>44476</v>
      </c>
      <c r="B190" s="96">
        <v>0.4629050925925926</v>
      </c>
      <c r="C190" s="2">
        <v>0.12</v>
      </c>
      <c r="D190" s="2">
        <v>8.06</v>
      </c>
      <c r="E190" s="2">
        <v>8.43</v>
      </c>
      <c r="F190" s="2">
        <v>96.21</v>
      </c>
      <c r="G190" s="2">
        <v>2.0699999999999998</v>
      </c>
      <c r="H190" s="2">
        <v>23.22</v>
      </c>
      <c r="I190" s="2">
        <v>50.77</v>
      </c>
      <c r="J190" s="2">
        <v>1.48</v>
      </c>
      <c r="K190" s="2">
        <v>0.115</v>
      </c>
    </row>
    <row r="191" spans="1:11" x14ac:dyDescent="0.3">
      <c r="A191" s="95">
        <v>44476</v>
      </c>
      <c r="B191" s="96">
        <v>0.46359953703703699</v>
      </c>
      <c r="C191" s="2">
        <v>0.12</v>
      </c>
      <c r="D191" s="2">
        <v>8.07</v>
      </c>
      <c r="E191" s="2">
        <v>8.43</v>
      </c>
      <c r="F191" s="2">
        <v>96.2</v>
      </c>
      <c r="G191" s="2">
        <v>2.0699999999999998</v>
      </c>
      <c r="H191" s="2">
        <v>23.23</v>
      </c>
      <c r="I191" s="2">
        <v>50.79</v>
      </c>
      <c r="J191" s="2">
        <v>1.48</v>
      </c>
      <c r="K191" s="2">
        <v>0.11600000000000001</v>
      </c>
    </row>
    <row r="192" spans="1:11" x14ac:dyDescent="0.3">
      <c r="A192" s="95">
        <v>44476</v>
      </c>
      <c r="B192" s="96">
        <v>0.46429398148148149</v>
      </c>
      <c r="C192" s="2">
        <v>0.12</v>
      </c>
      <c r="D192" s="2">
        <v>8.06</v>
      </c>
      <c r="E192" s="2">
        <v>8.43</v>
      </c>
      <c r="F192" s="2">
        <v>96.19</v>
      </c>
      <c r="G192" s="2">
        <v>1.99</v>
      </c>
      <c r="H192" s="2">
        <v>23.22</v>
      </c>
      <c r="I192" s="2">
        <v>50.8</v>
      </c>
      <c r="J192" s="2">
        <v>1.48</v>
      </c>
      <c r="K192" s="2">
        <v>0.11700000000000001</v>
      </c>
    </row>
    <row r="193" spans="1:11" x14ac:dyDescent="0.3">
      <c r="A193" s="95">
        <v>44476</v>
      </c>
      <c r="B193" s="96">
        <v>0.46498842592592587</v>
      </c>
      <c r="C193" s="2">
        <v>0.12</v>
      </c>
      <c r="D193" s="2">
        <v>8.06</v>
      </c>
      <c r="E193" s="2">
        <v>8.43</v>
      </c>
      <c r="F193" s="2">
        <v>96.19</v>
      </c>
      <c r="G193" s="2">
        <v>1.98</v>
      </c>
      <c r="H193" s="2">
        <v>23.22</v>
      </c>
      <c r="I193" s="2">
        <v>50.8</v>
      </c>
      <c r="J193" s="2">
        <v>1.48</v>
      </c>
      <c r="K193" s="2">
        <v>0.11600000000000001</v>
      </c>
    </row>
    <row r="194" spans="1:11" x14ac:dyDescent="0.3">
      <c r="A194" s="95">
        <v>44476</v>
      </c>
      <c r="B194" s="96">
        <v>0.46568287037037037</v>
      </c>
      <c r="C194" s="2">
        <v>0.12</v>
      </c>
      <c r="D194" s="2">
        <v>8.06</v>
      </c>
      <c r="E194" s="2">
        <v>8.43</v>
      </c>
      <c r="F194" s="2">
        <v>96.19</v>
      </c>
      <c r="G194" s="2">
        <v>2.04</v>
      </c>
      <c r="H194" s="2">
        <v>23.22</v>
      </c>
      <c r="I194" s="2">
        <v>50.8</v>
      </c>
      <c r="J194" s="2">
        <v>1.48</v>
      </c>
      <c r="K194" s="2">
        <v>0.115</v>
      </c>
    </row>
    <row r="195" spans="1:11" x14ac:dyDescent="0.3">
      <c r="A195" s="95">
        <v>44476</v>
      </c>
      <c r="B195" s="96">
        <v>0.46637731481481487</v>
      </c>
      <c r="C195" s="2">
        <v>0.12</v>
      </c>
      <c r="D195" s="2">
        <v>8.06</v>
      </c>
      <c r="E195" s="2">
        <v>8.43</v>
      </c>
      <c r="F195" s="2">
        <v>96.19</v>
      </c>
      <c r="G195" s="2">
        <v>2.0499999999999998</v>
      </c>
      <c r="H195" s="2">
        <v>23.22</v>
      </c>
      <c r="I195" s="2">
        <v>50.75</v>
      </c>
      <c r="J195" s="2">
        <v>1.48</v>
      </c>
      <c r="K195" s="2">
        <v>0.11600000000000001</v>
      </c>
    </row>
    <row r="196" spans="1:11" x14ac:dyDescent="0.3">
      <c r="A196" s="95">
        <v>44476</v>
      </c>
      <c r="B196" s="96">
        <v>0.46707175925925926</v>
      </c>
      <c r="C196" s="2">
        <v>0.12</v>
      </c>
      <c r="D196" s="2">
        <v>8.06</v>
      </c>
      <c r="E196" s="2">
        <v>8.43</v>
      </c>
      <c r="F196" s="2">
        <v>96.2</v>
      </c>
      <c r="G196" s="2">
        <v>2.04</v>
      </c>
      <c r="H196" s="2">
        <v>23.22</v>
      </c>
      <c r="I196" s="2">
        <v>50.69</v>
      </c>
      <c r="J196" s="2">
        <v>1.48</v>
      </c>
      <c r="K196" s="2">
        <v>0.11600000000000001</v>
      </c>
    </row>
    <row r="197" spans="1:11" x14ac:dyDescent="0.3">
      <c r="A197" s="95">
        <v>44476</v>
      </c>
      <c r="B197" s="96">
        <v>0.46776620370370375</v>
      </c>
      <c r="C197" s="2">
        <v>0.12</v>
      </c>
      <c r="D197" s="2">
        <v>8.06</v>
      </c>
      <c r="E197" s="2">
        <v>8.43</v>
      </c>
      <c r="F197" s="2">
        <v>96.19</v>
      </c>
      <c r="G197" s="2">
        <v>2.06</v>
      </c>
      <c r="H197" s="2">
        <v>23.22</v>
      </c>
      <c r="I197" s="2">
        <v>50.66</v>
      </c>
      <c r="J197" s="2">
        <v>1.48</v>
      </c>
      <c r="K197" s="2">
        <v>0.11600000000000001</v>
      </c>
    </row>
    <row r="198" spans="1:11" x14ac:dyDescent="0.3">
      <c r="A198" s="95">
        <v>44476</v>
      </c>
      <c r="B198" s="96">
        <v>0.46846064814814814</v>
      </c>
      <c r="C198" s="2">
        <v>0.12</v>
      </c>
      <c r="D198" s="2">
        <v>8.06</v>
      </c>
      <c r="E198" s="2">
        <v>8.43</v>
      </c>
      <c r="F198" s="2">
        <v>96.19</v>
      </c>
      <c r="G198" s="2">
        <v>2.0499999999999998</v>
      </c>
      <c r="H198" s="2">
        <v>23.22</v>
      </c>
      <c r="I198" s="2">
        <v>50.72</v>
      </c>
      <c r="J198" s="2">
        <v>1.48</v>
      </c>
      <c r="K198" s="2">
        <v>0.11600000000000001</v>
      </c>
    </row>
    <row r="199" spans="1:11" x14ac:dyDescent="0.3">
      <c r="A199" s="95">
        <v>44476</v>
      </c>
      <c r="B199" s="96">
        <v>0.46915509259259264</v>
      </c>
      <c r="C199" s="2">
        <v>0.11</v>
      </c>
      <c r="D199" s="2">
        <v>8.06</v>
      </c>
      <c r="E199" s="2">
        <v>8.43</v>
      </c>
      <c r="F199" s="2">
        <v>96.18</v>
      </c>
      <c r="G199" s="2">
        <v>2.0499999999999998</v>
      </c>
      <c r="H199" s="2">
        <v>23.22</v>
      </c>
      <c r="I199" s="2">
        <v>50.71</v>
      </c>
      <c r="J199" s="2">
        <v>1.48</v>
      </c>
      <c r="K199" s="2">
        <v>0.115</v>
      </c>
    </row>
    <row r="200" spans="1:11" x14ac:dyDescent="0.3">
      <c r="A200" s="95">
        <v>44476</v>
      </c>
      <c r="B200" s="96">
        <v>0.46984953703703702</v>
      </c>
      <c r="C200" s="2">
        <v>0.12</v>
      </c>
      <c r="D200" s="2">
        <v>8.06</v>
      </c>
      <c r="E200" s="2">
        <v>8.43</v>
      </c>
      <c r="F200" s="2">
        <v>96.18</v>
      </c>
      <c r="G200" s="2">
        <v>2.0699999999999998</v>
      </c>
      <c r="H200" s="2">
        <v>23.22</v>
      </c>
      <c r="I200" s="2">
        <v>50.76</v>
      </c>
      <c r="J200" s="2">
        <v>1.48</v>
      </c>
      <c r="K200" s="2">
        <v>0.11600000000000001</v>
      </c>
    </row>
    <row r="201" spans="1:11" x14ac:dyDescent="0.3">
      <c r="A201" s="95">
        <v>44476</v>
      </c>
      <c r="B201" s="96">
        <v>0.47054398148148152</v>
      </c>
      <c r="C201" s="2">
        <v>0.12</v>
      </c>
      <c r="D201" s="2">
        <v>8.06</v>
      </c>
      <c r="E201" s="2">
        <v>8.43</v>
      </c>
      <c r="F201" s="2">
        <v>96.2</v>
      </c>
      <c r="G201" s="2">
        <v>2.0499999999999998</v>
      </c>
      <c r="H201" s="2">
        <v>23.22</v>
      </c>
      <c r="I201" s="2">
        <v>50.77</v>
      </c>
      <c r="J201" s="2">
        <v>1.48</v>
      </c>
      <c r="K201" s="2">
        <v>0.115</v>
      </c>
    </row>
    <row r="202" spans="1:11" x14ac:dyDescent="0.3">
      <c r="A202" s="95">
        <v>44476</v>
      </c>
      <c r="B202" s="96">
        <v>0.47123842592592591</v>
      </c>
      <c r="C202" s="2">
        <v>0.12</v>
      </c>
      <c r="D202" s="2">
        <v>8.06</v>
      </c>
      <c r="E202" s="2">
        <v>8.43</v>
      </c>
      <c r="F202" s="2">
        <v>96.19</v>
      </c>
      <c r="G202" s="2">
        <v>2.04</v>
      </c>
      <c r="H202" s="2">
        <v>23.22</v>
      </c>
      <c r="I202" s="2">
        <v>50.77</v>
      </c>
      <c r="J202" s="2">
        <v>1.48</v>
      </c>
      <c r="K202" s="2">
        <v>0.11700000000000001</v>
      </c>
    </row>
    <row r="203" spans="1:11" x14ac:dyDescent="0.3">
      <c r="A203" s="95">
        <v>44476</v>
      </c>
      <c r="B203" s="96">
        <v>0.47193287037037041</v>
      </c>
      <c r="C203" s="2">
        <v>0.12</v>
      </c>
      <c r="D203" s="2">
        <v>8.06</v>
      </c>
      <c r="E203" s="2">
        <v>8.43</v>
      </c>
      <c r="F203" s="2">
        <v>96.18</v>
      </c>
      <c r="G203" s="2">
        <v>2.0299999999999998</v>
      </c>
      <c r="H203" s="2">
        <v>23.22</v>
      </c>
      <c r="I203" s="2">
        <v>50.76</v>
      </c>
      <c r="J203" s="2">
        <v>1.48</v>
      </c>
      <c r="K203" s="2">
        <v>0.115</v>
      </c>
    </row>
    <row r="204" spans="1:11" x14ac:dyDescent="0.3">
      <c r="A204" s="95">
        <v>44476</v>
      </c>
      <c r="B204" s="96">
        <v>0.47262731481481479</v>
      </c>
      <c r="C204" s="2">
        <v>0.12</v>
      </c>
      <c r="D204" s="2">
        <v>8.06</v>
      </c>
      <c r="E204" s="2">
        <v>8.43</v>
      </c>
      <c r="F204" s="2">
        <v>96.18</v>
      </c>
      <c r="G204" s="2">
        <v>2.1</v>
      </c>
      <c r="H204" s="2">
        <v>23.22</v>
      </c>
      <c r="I204" s="2">
        <v>50.69</v>
      </c>
      <c r="J204" s="2">
        <v>1.48</v>
      </c>
      <c r="K204" s="2">
        <v>0.11600000000000001</v>
      </c>
    </row>
    <row r="205" spans="1:11" x14ac:dyDescent="0.3">
      <c r="A205" s="95">
        <v>44476</v>
      </c>
      <c r="B205" s="96">
        <v>0.47332175925925929</v>
      </c>
      <c r="C205" s="2">
        <v>0.12</v>
      </c>
      <c r="D205" s="2">
        <v>8.06</v>
      </c>
      <c r="E205" s="2">
        <v>8.43</v>
      </c>
      <c r="F205" s="2">
        <v>96.17</v>
      </c>
      <c r="G205" s="2">
        <v>2.19</v>
      </c>
      <c r="H205" s="2">
        <v>23.22</v>
      </c>
      <c r="I205" s="2">
        <v>50.72</v>
      </c>
      <c r="J205" s="2">
        <v>1.48</v>
      </c>
      <c r="K205" s="2">
        <v>0.11600000000000001</v>
      </c>
    </row>
    <row r="206" spans="1:11" x14ac:dyDescent="0.3">
      <c r="A206" s="95">
        <v>44476</v>
      </c>
      <c r="B206" s="96">
        <v>0.47401620370370368</v>
      </c>
      <c r="C206" s="2">
        <v>0.12</v>
      </c>
      <c r="D206" s="2">
        <v>8.06</v>
      </c>
      <c r="E206" s="2">
        <v>8.43</v>
      </c>
      <c r="F206" s="2">
        <v>96.21</v>
      </c>
      <c r="G206" s="2">
        <v>2.09</v>
      </c>
      <c r="H206" s="2">
        <v>23.2</v>
      </c>
      <c r="I206" s="2">
        <v>50.76</v>
      </c>
      <c r="J206" s="2">
        <v>1.48</v>
      </c>
      <c r="K206" s="2">
        <v>0.11700000000000001</v>
      </c>
    </row>
    <row r="207" spans="1:11" x14ac:dyDescent="0.3">
      <c r="A207" s="95">
        <v>44476</v>
      </c>
      <c r="B207" s="96">
        <v>0.47471064814814817</v>
      </c>
      <c r="C207" s="2">
        <v>0.12</v>
      </c>
      <c r="D207" s="2">
        <v>8.06</v>
      </c>
      <c r="E207" s="2">
        <v>8.43</v>
      </c>
      <c r="F207" s="2">
        <v>96.22</v>
      </c>
      <c r="G207" s="2">
        <v>2.09</v>
      </c>
      <c r="H207" s="2">
        <v>23.21</v>
      </c>
      <c r="I207" s="2">
        <v>50.77</v>
      </c>
      <c r="J207" s="2">
        <v>1.48</v>
      </c>
      <c r="K207" s="2">
        <v>0.115</v>
      </c>
    </row>
    <row r="208" spans="1:11" x14ac:dyDescent="0.3">
      <c r="A208" s="95">
        <v>44476</v>
      </c>
      <c r="B208" s="96">
        <v>0.47540509259259256</v>
      </c>
      <c r="C208" s="2">
        <v>0.12</v>
      </c>
      <c r="D208" s="2">
        <v>8.06</v>
      </c>
      <c r="E208" s="2">
        <v>8.43</v>
      </c>
      <c r="F208" s="2">
        <v>96.19</v>
      </c>
      <c r="G208" s="2">
        <v>2.08</v>
      </c>
      <c r="H208" s="2">
        <v>23.2</v>
      </c>
      <c r="I208" s="2">
        <v>50.76</v>
      </c>
      <c r="J208" s="2">
        <v>1.48</v>
      </c>
      <c r="K208" s="2">
        <v>0.115</v>
      </c>
    </row>
    <row r="209" spans="1:11" x14ac:dyDescent="0.3">
      <c r="A209" s="95">
        <v>44476</v>
      </c>
      <c r="B209" s="96">
        <v>0.47609953703703706</v>
      </c>
      <c r="C209" s="2">
        <v>0.12</v>
      </c>
      <c r="D209" s="2">
        <v>8.06</v>
      </c>
      <c r="E209" s="2">
        <v>8.43</v>
      </c>
      <c r="F209" s="2">
        <v>96.19</v>
      </c>
      <c r="G209" s="2">
        <v>2.08</v>
      </c>
      <c r="H209" s="2">
        <v>23.22</v>
      </c>
      <c r="I209" s="2">
        <v>50.7</v>
      </c>
      <c r="J209" s="2">
        <v>1.48</v>
      </c>
      <c r="K209" s="2">
        <v>0.11700000000000001</v>
      </c>
    </row>
    <row r="210" spans="1:11" x14ac:dyDescent="0.3">
      <c r="A210" s="95">
        <v>44476</v>
      </c>
      <c r="B210" s="96">
        <v>0.4767939814814815</v>
      </c>
      <c r="C210" s="2">
        <v>0.12</v>
      </c>
      <c r="D210" s="2">
        <v>8.06</v>
      </c>
      <c r="E210" s="2">
        <v>8.43</v>
      </c>
      <c r="F210" s="2">
        <v>96.19</v>
      </c>
      <c r="G210" s="2">
        <v>2.08</v>
      </c>
      <c r="H210" s="2">
        <v>23.2</v>
      </c>
      <c r="I210" s="2">
        <v>50.71</v>
      </c>
      <c r="J210" s="2">
        <v>1.48</v>
      </c>
      <c r="K210" s="2">
        <v>0.115</v>
      </c>
    </row>
    <row r="211" spans="1:11" x14ac:dyDescent="0.3">
      <c r="A211" s="95">
        <v>44476</v>
      </c>
      <c r="B211" s="96">
        <v>0.47748842592592594</v>
      </c>
      <c r="C211" s="2">
        <v>0.12</v>
      </c>
      <c r="D211" s="2">
        <v>8.06</v>
      </c>
      <c r="E211" s="2">
        <v>8.43</v>
      </c>
      <c r="F211" s="2">
        <v>96.18</v>
      </c>
      <c r="G211" s="2">
        <v>2.08</v>
      </c>
      <c r="H211" s="2">
        <v>23.17</v>
      </c>
      <c r="I211" s="2">
        <v>50.74</v>
      </c>
      <c r="J211" s="2">
        <v>1.48</v>
      </c>
      <c r="K211" s="2">
        <v>0.11600000000000001</v>
      </c>
    </row>
    <row r="212" spans="1:11" x14ac:dyDescent="0.3">
      <c r="A212" s="95">
        <v>44476</v>
      </c>
      <c r="B212" s="96">
        <v>0.47818287037037038</v>
      </c>
      <c r="C212" s="2">
        <v>0.12</v>
      </c>
      <c r="D212" s="2">
        <v>8.06</v>
      </c>
      <c r="E212" s="2">
        <v>8.43</v>
      </c>
      <c r="F212" s="2">
        <v>96.2</v>
      </c>
      <c r="G212" s="2">
        <v>2.0699999999999998</v>
      </c>
      <c r="H212" s="2">
        <v>23.17</v>
      </c>
      <c r="I212" s="2">
        <v>50.7</v>
      </c>
      <c r="J212" s="2">
        <v>1.48</v>
      </c>
      <c r="K212" s="2">
        <v>0.11600000000000001</v>
      </c>
    </row>
    <row r="213" spans="1:11" x14ac:dyDescent="0.3">
      <c r="A213" s="95">
        <v>44476</v>
      </c>
      <c r="B213" s="96">
        <v>0.47887731481481483</v>
      </c>
      <c r="C213" s="2">
        <v>0.11</v>
      </c>
      <c r="D213" s="2">
        <v>8.06</v>
      </c>
      <c r="E213" s="2">
        <v>8.43</v>
      </c>
      <c r="F213" s="2">
        <v>96.19</v>
      </c>
      <c r="G213" s="2">
        <v>2.08</v>
      </c>
      <c r="H213" s="2">
        <v>23.16</v>
      </c>
      <c r="I213" s="2">
        <v>50.61</v>
      </c>
      <c r="J213" s="2">
        <v>1.48</v>
      </c>
      <c r="K213" s="2">
        <v>0.115</v>
      </c>
    </row>
    <row r="214" spans="1:11" x14ac:dyDescent="0.3">
      <c r="A214" s="95">
        <v>44476</v>
      </c>
      <c r="B214" s="96">
        <v>0.47957175925925927</v>
      </c>
      <c r="C214" s="2">
        <v>0.12</v>
      </c>
      <c r="D214" s="2">
        <v>8.06</v>
      </c>
      <c r="E214" s="2">
        <v>8.43</v>
      </c>
      <c r="F214" s="2">
        <v>96.19</v>
      </c>
      <c r="G214" s="2">
        <v>2.0699999999999998</v>
      </c>
      <c r="H214" s="2">
        <v>23.18</v>
      </c>
      <c r="I214" s="2">
        <v>50.65</v>
      </c>
      <c r="J214" s="2">
        <v>1.48</v>
      </c>
      <c r="K214" s="2">
        <v>0.11600000000000001</v>
      </c>
    </row>
    <row r="215" spans="1:11" x14ac:dyDescent="0.3">
      <c r="A215" s="95">
        <v>44476</v>
      </c>
      <c r="B215" s="96">
        <v>0.48026620370370371</v>
      </c>
      <c r="C215" s="2">
        <v>0.12</v>
      </c>
      <c r="D215" s="2">
        <v>8.07</v>
      </c>
      <c r="E215" s="2">
        <v>8.43</v>
      </c>
      <c r="F215" s="2">
        <v>96.19</v>
      </c>
      <c r="G215" s="2">
        <v>2.0699999999999998</v>
      </c>
      <c r="H215" s="2">
        <v>23.18</v>
      </c>
      <c r="I215" s="2">
        <v>50.69</v>
      </c>
      <c r="J215" s="2">
        <v>1.48</v>
      </c>
      <c r="K215" s="2">
        <v>0.11600000000000001</v>
      </c>
    </row>
    <row r="216" spans="1:11" x14ac:dyDescent="0.3">
      <c r="A216" s="95">
        <v>44476</v>
      </c>
      <c r="B216" s="96">
        <v>0.48096064814814815</v>
      </c>
      <c r="C216" s="2">
        <v>0.12</v>
      </c>
      <c r="D216" s="2">
        <v>8.06</v>
      </c>
      <c r="E216" s="2">
        <v>8.43</v>
      </c>
      <c r="F216" s="2">
        <v>96.19</v>
      </c>
      <c r="G216" s="2">
        <v>2.0699999999999998</v>
      </c>
      <c r="H216" s="2">
        <v>23.19</v>
      </c>
      <c r="I216" s="2">
        <v>50.63</v>
      </c>
      <c r="J216" s="2">
        <v>1.48</v>
      </c>
      <c r="K216" s="2">
        <v>0.115</v>
      </c>
    </row>
    <row r="217" spans="1:11" x14ac:dyDescent="0.3">
      <c r="A217" s="95">
        <v>44476</v>
      </c>
      <c r="B217" s="96">
        <v>0.48165509259259259</v>
      </c>
      <c r="C217" s="2">
        <v>0.12</v>
      </c>
      <c r="D217" s="2">
        <v>8.06</v>
      </c>
      <c r="E217" s="2">
        <v>8.43</v>
      </c>
      <c r="F217" s="2">
        <v>96.18</v>
      </c>
      <c r="G217" s="2">
        <v>2.06</v>
      </c>
      <c r="H217" s="2">
        <v>23.17</v>
      </c>
      <c r="I217" s="2">
        <v>50.53</v>
      </c>
      <c r="J217" s="2">
        <v>1.48</v>
      </c>
      <c r="K217" s="2">
        <v>0.115</v>
      </c>
    </row>
    <row r="218" spans="1:11" x14ac:dyDescent="0.3">
      <c r="A218" s="95">
        <v>44476</v>
      </c>
      <c r="B218" s="96">
        <v>0.48234953703703703</v>
      </c>
      <c r="C218" s="2">
        <v>0.11</v>
      </c>
      <c r="D218" s="2">
        <v>8.06</v>
      </c>
      <c r="E218" s="2">
        <v>8.43</v>
      </c>
      <c r="F218" s="2">
        <v>96.22</v>
      </c>
      <c r="G218" s="2">
        <v>2.0499999999999998</v>
      </c>
      <c r="H218" s="2">
        <v>23.09</v>
      </c>
      <c r="I218" s="2">
        <v>50.56</v>
      </c>
      <c r="J218" s="2">
        <v>1.48</v>
      </c>
      <c r="K218" s="2">
        <v>0.114</v>
      </c>
    </row>
    <row r="219" spans="1:11" x14ac:dyDescent="0.3">
      <c r="A219" s="95">
        <v>44476</v>
      </c>
      <c r="B219" s="96">
        <v>0.48304398148148148</v>
      </c>
      <c r="C219" s="2">
        <v>0.12</v>
      </c>
      <c r="D219" s="2">
        <v>8.06</v>
      </c>
      <c r="E219" s="2">
        <v>8.43</v>
      </c>
      <c r="F219" s="2">
        <v>96.2</v>
      </c>
      <c r="G219" s="2">
        <v>2.0099999999999998</v>
      </c>
      <c r="H219" s="2">
        <v>23.09</v>
      </c>
      <c r="I219" s="2">
        <v>50.53</v>
      </c>
      <c r="J219" s="2">
        <v>1.48</v>
      </c>
      <c r="K219" s="2">
        <v>0.115</v>
      </c>
    </row>
    <row r="220" spans="1:11" x14ac:dyDescent="0.3">
      <c r="A220" s="95">
        <v>44476</v>
      </c>
      <c r="B220" s="96">
        <v>0.48373842592592592</v>
      </c>
      <c r="C220" s="2">
        <v>0.12</v>
      </c>
      <c r="D220" s="2">
        <v>8.06</v>
      </c>
      <c r="E220" s="2">
        <v>8.43</v>
      </c>
      <c r="F220" s="2">
        <v>96.19</v>
      </c>
      <c r="G220" s="2">
        <v>1.99</v>
      </c>
      <c r="H220" s="2">
        <v>23.1</v>
      </c>
      <c r="I220" s="2">
        <v>50.48</v>
      </c>
      <c r="J220" s="2">
        <v>1.48</v>
      </c>
      <c r="K220" s="2">
        <v>0.11600000000000001</v>
      </c>
    </row>
    <row r="221" spans="1:11" x14ac:dyDescent="0.3">
      <c r="A221" s="95">
        <v>44476</v>
      </c>
      <c r="B221" s="96">
        <v>0.48443287037037036</v>
      </c>
      <c r="C221" s="2">
        <v>0.12</v>
      </c>
      <c r="D221" s="2">
        <v>8.06</v>
      </c>
      <c r="E221" s="2">
        <v>8.43</v>
      </c>
      <c r="F221" s="2">
        <v>96.19</v>
      </c>
      <c r="G221" s="2">
        <v>2.13</v>
      </c>
      <c r="H221" s="2">
        <v>23.09</v>
      </c>
      <c r="I221" s="2">
        <v>50.5</v>
      </c>
      <c r="J221" s="2">
        <v>1.48</v>
      </c>
      <c r="K221" s="2">
        <v>0.11700000000000001</v>
      </c>
    </row>
    <row r="222" spans="1:11" x14ac:dyDescent="0.3">
      <c r="A222" s="95">
        <v>44476</v>
      </c>
      <c r="B222" s="96">
        <v>0.4851273148148148</v>
      </c>
      <c r="C222" s="2">
        <v>0.12</v>
      </c>
      <c r="D222" s="2">
        <v>8.06</v>
      </c>
      <c r="E222" s="2">
        <v>8.43</v>
      </c>
      <c r="F222" s="2">
        <v>96.18</v>
      </c>
      <c r="G222" s="2">
        <v>2.2200000000000002</v>
      </c>
      <c r="H222" s="2">
        <v>23.11</v>
      </c>
      <c r="I222" s="2">
        <v>50.47</v>
      </c>
      <c r="J222" s="2">
        <v>1.48</v>
      </c>
      <c r="K222" s="2">
        <v>0.115</v>
      </c>
    </row>
    <row r="223" spans="1:11" x14ac:dyDescent="0.3">
      <c r="A223" s="95">
        <v>44476</v>
      </c>
      <c r="B223" s="96">
        <v>0.48582175925925924</v>
      </c>
      <c r="C223" s="2">
        <v>0.12</v>
      </c>
      <c r="D223" s="2">
        <v>8.06</v>
      </c>
      <c r="E223" s="2">
        <v>8.43</v>
      </c>
      <c r="F223" s="2">
        <v>96.19</v>
      </c>
      <c r="G223" s="2">
        <v>2.09</v>
      </c>
      <c r="H223" s="2">
        <v>23.07</v>
      </c>
      <c r="I223" s="2">
        <v>50.53</v>
      </c>
      <c r="J223" s="2">
        <v>1.48</v>
      </c>
      <c r="K223" s="2">
        <v>0.11600000000000001</v>
      </c>
    </row>
    <row r="224" spans="1:11" x14ac:dyDescent="0.3">
      <c r="A224" s="95">
        <v>44476</v>
      </c>
      <c r="B224" s="96">
        <v>0.48651620370370369</v>
      </c>
      <c r="C224" s="2">
        <v>0.11</v>
      </c>
      <c r="D224" s="2">
        <v>8.06</v>
      </c>
      <c r="E224" s="2">
        <v>8.43</v>
      </c>
      <c r="F224" s="2">
        <v>96.2</v>
      </c>
      <c r="G224" s="2">
        <v>2.09</v>
      </c>
      <c r="H224" s="2">
        <v>23.06</v>
      </c>
      <c r="I224" s="2">
        <v>50.55</v>
      </c>
      <c r="J224" s="2">
        <v>1.48</v>
      </c>
      <c r="K224" s="2">
        <v>0.115</v>
      </c>
    </row>
    <row r="225" spans="1:11" x14ac:dyDescent="0.3">
      <c r="A225" s="95">
        <v>44476</v>
      </c>
      <c r="B225" s="96">
        <v>0.48721064814814818</v>
      </c>
      <c r="C225" s="2">
        <v>0.12</v>
      </c>
      <c r="D225" s="2">
        <v>8.06</v>
      </c>
      <c r="E225" s="2">
        <v>8.43</v>
      </c>
      <c r="F225" s="2">
        <v>96.19</v>
      </c>
      <c r="G225" s="2">
        <v>2.0699999999999998</v>
      </c>
      <c r="H225" s="2">
        <v>23.1</v>
      </c>
      <c r="I225" s="2">
        <v>50.54</v>
      </c>
      <c r="J225" s="2">
        <v>1.48</v>
      </c>
      <c r="K225" s="2">
        <v>0.11700000000000001</v>
      </c>
    </row>
    <row r="226" spans="1:11" x14ac:dyDescent="0.3">
      <c r="A226" s="95">
        <v>44476</v>
      </c>
      <c r="B226" s="96">
        <v>0.48790509259259257</v>
      </c>
      <c r="C226" s="2">
        <v>0.12</v>
      </c>
      <c r="D226" s="2">
        <v>8.06</v>
      </c>
      <c r="E226" s="2">
        <v>8.43</v>
      </c>
      <c r="F226" s="2">
        <v>96.19</v>
      </c>
      <c r="G226" s="2">
        <v>2.0699999999999998</v>
      </c>
      <c r="H226" s="2">
        <v>23.09</v>
      </c>
      <c r="I226" s="2">
        <v>50.52</v>
      </c>
      <c r="J226" s="2">
        <v>1.48</v>
      </c>
      <c r="K226" s="2">
        <v>0.115</v>
      </c>
    </row>
    <row r="227" spans="1:11" x14ac:dyDescent="0.3">
      <c r="A227" s="95">
        <v>44476</v>
      </c>
      <c r="B227" s="96">
        <v>0.48859953703703707</v>
      </c>
      <c r="C227" s="2">
        <v>0.12</v>
      </c>
      <c r="D227" s="2">
        <v>8.06</v>
      </c>
      <c r="E227" s="2">
        <v>8.43</v>
      </c>
      <c r="F227" s="2">
        <v>95.94</v>
      </c>
      <c r="G227" s="2">
        <v>2.0699999999999998</v>
      </c>
      <c r="H227" s="2">
        <v>23.06</v>
      </c>
      <c r="I227" s="2">
        <v>50.5</v>
      </c>
      <c r="J227" s="2">
        <v>1.48</v>
      </c>
      <c r="K227" s="2">
        <v>0.11600000000000001</v>
      </c>
    </row>
    <row r="228" spans="1:11" x14ac:dyDescent="0.3">
      <c r="A228" s="95">
        <v>44476</v>
      </c>
      <c r="B228" s="96">
        <v>0.48929398148148145</v>
      </c>
      <c r="C228" s="2">
        <v>0.12</v>
      </c>
      <c r="D228" s="2">
        <v>8.06</v>
      </c>
      <c r="E228" s="2">
        <v>8.43</v>
      </c>
      <c r="F228" s="2">
        <v>94.01</v>
      </c>
      <c r="G228" s="2">
        <v>2.09</v>
      </c>
      <c r="H228" s="2">
        <v>23.05</v>
      </c>
      <c r="I228" s="2">
        <v>50.63</v>
      </c>
      <c r="J228" s="2">
        <v>1.48</v>
      </c>
      <c r="K228" s="2">
        <v>0.115</v>
      </c>
    </row>
    <row r="229" spans="1:11" x14ac:dyDescent="0.3">
      <c r="A229" s="95">
        <v>44476</v>
      </c>
      <c r="B229" s="96">
        <v>0.48998842592592595</v>
      </c>
      <c r="C229" s="2">
        <v>0.11</v>
      </c>
      <c r="D229" s="2">
        <v>8.06</v>
      </c>
      <c r="E229" s="2">
        <v>8.43</v>
      </c>
      <c r="F229" s="2">
        <v>94.05</v>
      </c>
      <c r="G229" s="2">
        <v>2.0699999999999998</v>
      </c>
      <c r="H229" s="2">
        <v>23.05</v>
      </c>
      <c r="I229" s="2">
        <v>50.64</v>
      </c>
      <c r="J229" s="2">
        <v>1.48</v>
      </c>
      <c r="K229" s="2">
        <v>0.114</v>
      </c>
    </row>
    <row r="230" spans="1:11" x14ac:dyDescent="0.3">
      <c r="A230" s="95">
        <v>44476</v>
      </c>
      <c r="B230" s="96">
        <v>0.49068287037037034</v>
      </c>
      <c r="C230" s="2">
        <v>0.12</v>
      </c>
      <c r="D230" s="2">
        <v>8.06</v>
      </c>
      <c r="E230" s="2">
        <v>8.43</v>
      </c>
      <c r="F230" s="2">
        <v>94.03</v>
      </c>
      <c r="G230" s="2">
        <v>2.06</v>
      </c>
      <c r="H230" s="2">
        <v>23.07</v>
      </c>
      <c r="I230" s="2">
        <v>50.61</v>
      </c>
      <c r="J230" s="2">
        <v>1.48</v>
      </c>
      <c r="K230" s="2">
        <v>0.11600000000000001</v>
      </c>
    </row>
    <row r="231" spans="1:11" x14ac:dyDescent="0.3">
      <c r="A231" s="95">
        <v>44476</v>
      </c>
      <c r="B231" s="96">
        <v>0.49137731481481484</v>
      </c>
      <c r="C231" s="2">
        <v>0.12</v>
      </c>
      <c r="D231" s="2">
        <v>8.06</v>
      </c>
      <c r="E231" s="2">
        <v>8.43</v>
      </c>
      <c r="F231" s="2">
        <v>94.02</v>
      </c>
      <c r="G231" s="2">
        <v>2.08</v>
      </c>
      <c r="H231" s="2">
        <v>23.06</v>
      </c>
      <c r="I231" s="2">
        <v>50.63</v>
      </c>
      <c r="J231" s="2">
        <v>1.48</v>
      </c>
      <c r="K231" s="2">
        <v>0.11600000000000001</v>
      </c>
    </row>
    <row r="232" spans="1:11" x14ac:dyDescent="0.3">
      <c r="A232" s="95">
        <v>44476</v>
      </c>
      <c r="B232" s="96">
        <v>0.49207175925925922</v>
      </c>
      <c r="C232" s="2">
        <v>0.12</v>
      </c>
      <c r="D232" s="2">
        <v>8.06</v>
      </c>
      <c r="E232" s="2">
        <v>8.43</v>
      </c>
      <c r="F232" s="2">
        <v>94.02</v>
      </c>
      <c r="G232" s="2">
        <v>2.06</v>
      </c>
      <c r="H232" s="2">
        <v>23.05</v>
      </c>
      <c r="I232" s="2">
        <v>50.61</v>
      </c>
      <c r="J232" s="2">
        <v>1.48</v>
      </c>
      <c r="K232" s="2">
        <v>0.11600000000000001</v>
      </c>
    </row>
    <row r="233" spans="1:11" x14ac:dyDescent="0.3">
      <c r="A233" s="95">
        <v>44476</v>
      </c>
      <c r="B233" s="96">
        <v>0.49276620370370372</v>
      </c>
      <c r="C233" s="2">
        <v>0.12</v>
      </c>
      <c r="D233" s="2">
        <v>8.06</v>
      </c>
      <c r="E233" s="2">
        <v>8.43</v>
      </c>
      <c r="F233" s="2">
        <v>94.02</v>
      </c>
      <c r="G233" s="2">
        <v>2.06</v>
      </c>
      <c r="H233" s="2">
        <v>23.05</v>
      </c>
      <c r="I233" s="2">
        <v>50.62</v>
      </c>
      <c r="J233" s="2">
        <v>1.48</v>
      </c>
      <c r="K233" s="2">
        <v>0.115</v>
      </c>
    </row>
    <row r="234" spans="1:11" x14ac:dyDescent="0.3">
      <c r="A234" s="95">
        <v>44476</v>
      </c>
      <c r="B234" s="96">
        <v>0.49346064814814811</v>
      </c>
      <c r="C234" s="2">
        <v>0.12</v>
      </c>
      <c r="D234" s="2">
        <v>8.06</v>
      </c>
      <c r="E234" s="2">
        <v>8.43</v>
      </c>
      <c r="F234" s="2">
        <v>94.01</v>
      </c>
      <c r="G234" s="2">
        <v>2.0699999999999998</v>
      </c>
      <c r="H234" s="2">
        <v>23.05</v>
      </c>
      <c r="I234" s="2">
        <v>50.63</v>
      </c>
      <c r="J234" s="2">
        <v>1.48</v>
      </c>
      <c r="K234" s="2">
        <v>0.11600000000000001</v>
      </c>
    </row>
    <row r="235" spans="1:11" x14ac:dyDescent="0.3">
      <c r="A235" s="95">
        <v>44476</v>
      </c>
      <c r="B235" s="96">
        <v>0.4941550925925926</v>
      </c>
      <c r="C235" s="2">
        <v>0.12</v>
      </c>
      <c r="D235" s="2">
        <v>8.06</v>
      </c>
      <c r="E235" s="2">
        <v>8.43</v>
      </c>
      <c r="F235" s="2">
        <v>94.03</v>
      </c>
      <c r="G235" s="2">
        <v>2.0499999999999998</v>
      </c>
      <c r="H235" s="2">
        <v>23.05</v>
      </c>
      <c r="I235" s="2">
        <v>50.65</v>
      </c>
      <c r="J235" s="2">
        <v>1.48</v>
      </c>
      <c r="K235" s="2">
        <v>0.115</v>
      </c>
    </row>
    <row r="236" spans="1:11" x14ac:dyDescent="0.3">
      <c r="A236" s="95">
        <v>44476</v>
      </c>
      <c r="B236" s="96">
        <v>0.49484953703703699</v>
      </c>
      <c r="C236" s="2">
        <v>0.12</v>
      </c>
      <c r="D236" s="2">
        <v>8.06</v>
      </c>
      <c r="E236" s="2">
        <v>8.43</v>
      </c>
      <c r="F236" s="2">
        <v>94.02</v>
      </c>
      <c r="G236" s="2">
        <v>2.0499999999999998</v>
      </c>
      <c r="H236" s="2">
        <v>23.07</v>
      </c>
      <c r="I236" s="2">
        <v>50.64</v>
      </c>
      <c r="J236" s="2">
        <v>1.48</v>
      </c>
      <c r="K236" s="2">
        <v>0.11700000000000001</v>
      </c>
    </row>
    <row r="237" spans="1:11" x14ac:dyDescent="0.3">
      <c r="A237" s="95">
        <v>44476</v>
      </c>
      <c r="B237" s="96">
        <v>0.49554398148148149</v>
      </c>
      <c r="C237" s="2">
        <v>0.11</v>
      </c>
      <c r="D237" s="2">
        <v>8.06</v>
      </c>
      <c r="E237" s="2">
        <v>8.43</v>
      </c>
      <c r="F237" s="2">
        <v>94.02</v>
      </c>
      <c r="G237" s="2">
        <v>2.0299999999999998</v>
      </c>
      <c r="H237" s="2">
        <v>23.07</v>
      </c>
      <c r="I237" s="2">
        <v>50.69</v>
      </c>
      <c r="J237" s="2">
        <v>1.48</v>
      </c>
      <c r="K237" s="2">
        <v>0.115</v>
      </c>
    </row>
    <row r="238" spans="1:11" x14ac:dyDescent="0.3">
      <c r="A238" s="95">
        <v>44476</v>
      </c>
      <c r="B238" s="96">
        <v>0.49623842592592587</v>
      </c>
      <c r="C238" s="2">
        <v>0.11</v>
      </c>
      <c r="D238" s="2">
        <v>8.07</v>
      </c>
      <c r="E238" s="2">
        <v>8.43</v>
      </c>
      <c r="F238" s="2">
        <v>94.01</v>
      </c>
      <c r="G238" s="2">
        <v>2.0299999999999998</v>
      </c>
      <c r="H238" s="2">
        <v>23.06</v>
      </c>
      <c r="I238" s="2">
        <v>50.7</v>
      </c>
      <c r="J238" s="2">
        <v>1.48</v>
      </c>
      <c r="K238" s="2">
        <v>0.114</v>
      </c>
    </row>
    <row r="239" spans="1:11" x14ac:dyDescent="0.3">
      <c r="A239" s="95">
        <v>44476</v>
      </c>
      <c r="B239" s="96">
        <v>0.49693287037037037</v>
      </c>
      <c r="C239" s="2">
        <v>0.12</v>
      </c>
      <c r="D239" s="2">
        <v>8.06</v>
      </c>
      <c r="E239" s="2">
        <v>8.43</v>
      </c>
      <c r="F239" s="2">
        <v>94.02</v>
      </c>
      <c r="G239" s="2">
        <v>2.17</v>
      </c>
      <c r="H239" s="2">
        <v>23.05</v>
      </c>
      <c r="I239" s="2">
        <v>50.75</v>
      </c>
      <c r="J239" s="2">
        <v>1.48</v>
      </c>
      <c r="K239" s="2">
        <v>0.11600000000000001</v>
      </c>
    </row>
    <row r="240" spans="1:11" x14ac:dyDescent="0.3">
      <c r="A240" s="95">
        <v>44476</v>
      </c>
      <c r="B240" s="96">
        <v>0.49762731481481487</v>
      </c>
      <c r="C240" s="2">
        <v>0.12</v>
      </c>
      <c r="D240" s="2">
        <v>8.06</v>
      </c>
      <c r="E240" s="2">
        <v>8.43</v>
      </c>
      <c r="F240" s="2">
        <v>94.04</v>
      </c>
      <c r="G240" s="2">
        <v>2.11</v>
      </c>
      <c r="H240" s="2">
        <v>23.05</v>
      </c>
      <c r="I240" s="2">
        <v>50.75</v>
      </c>
      <c r="J240" s="2">
        <v>1.48</v>
      </c>
      <c r="K240" s="2">
        <v>0.115</v>
      </c>
    </row>
    <row r="241" spans="1:11" x14ac:dyDescent="0.3">
      <c r="A241" s="95">
        <v>44476</v>
      </c>
      <c r="B241" s="96">
        <v>0.49832175925925926</v>
      </c>
      <c r="C241" s="2">
        <v>0.11</v>
      </c>
      <c r="D241" s="2">
        <v>8.06</v>
      </c>
      <c r="E241" s="2">
        <v>8.43</v>
      </c>
      <c r="F241" s="2">
        <v>94.02</v>
      </c>
      <c r="G241" s="2">
        <v>2.0699999999999998</v>
      </c>
      <c r="H241" s="2">
        <v>23.05</v>
      </c>
      <c r="I241" s="2">
        <v>50.74</v>
      </c>
      <c r="J241" s="2">
        <v>1.48</v>
      </c>
      <c r="K241" s="2">
        <v>0.115</v>
      </c>
    </row>
    <row r="242" spans="1:11" x14ac:dyDescent="0.3">
      <c r="A242" s="95">
        <v>44476</v>
      </c>
      <c r="B242" s="96">
        <v>0.49901620370370375</v>
      </c>
      <c r="C242" s="2">
        <v>0.11</v>
      </c>
      <c r="D242" s="2">
        <v>8.06</v>
      </c>
      <c r="E242" s="2">
        <v>8.43</v>
      </c>
      <c r="F242" s="2">
        <v>94.02</v>
      </c>
      <c r="G242" s="2">
        <v>2.08</v>
      </c>
      <c r="H242" s="2">
        <v>23.05</v>
      </c>
      <c r="I242" s="2">
        <v>50.62</v>
      </c>
      <c r="J242" s="2">
        <v>1.48</v>
      </c>
      <c r="K242" s="2">
        <v>0.115</v>
      </c>
    </row>
    <row r="243" spans="1:11" x14ac:dyDescent="0.3">
      <c r="A243" s="95">
        <v>44476</v>
      </c>
      <c r="B243" s="96">
        <v>0.49971064814814814</v>
      </c>
      <c r="C243" s="2">
        <v>0.12</v>
      </c>
      <c r="D243" s="2">
        <v>8.06</v>
      </c>
      <c r="E243" s="2">
        <v>8.43</v>
      </c>
      <c r="F243" s="2">
        <v>94.02</v>
      </c>
      <c r="G243" s="2">
        <v>2.08</v>
      </c>
      <c r="H243" s="2">
        <v>23.05</v>
      </c>
      <c r="I243" s="2">
        <v>50.6</v>
      </c>
      <c r="J243" s="2">
        <v>1.48</v>
      </c>
      <c r="K243" s="2">
        <v>0.11600000000000001</v>
      </c>
    </row>
    <row r="244" spans="1:11" x14ac:dyDescent="0.3">
      <c r="A244" s="95">
        <v>44476</v>
      </c>
      <c r="B244" s="96">
        <v>0.50040509259259258</v>
      </c>
      <c r="C244" s="2">
        <v>0.12</v>
      </c>
      <c r="D244" s="2">
        <v>8.06</v>
      </c>
      <c r="E244" s="2">
        <v>8.43</v>
      </c>
      <c r="F244" s="2">
        <v>94.02</v>
      </c>
      <c r="G244" s="2">
        <v>2.0699999999999998</v>
      </c>
      <c r="H244" s="2">
        <v>23.05</v>
      </c>
      <c r="I244" s="2">
        <v>50.53</v>
      </c>
      <c r="J244" s="2">
        <v>1.48</v>
      </c>
      <c r="K244" s="2">
        <v>0.115</v>
      </c>
    </row>
    <row r="245" spans="1:11" x14ac:dyDescent="0.3">
      <c r="A245" s="95">
        <v>44476</v>
      </c>
      <c r="B245" s="96">
        <v>0.50109953703703702</v>
      </c>
      <c r="C245" s="2">
        <v>0.12</v>
      </c>
      <c r="D245" s="2">
        <v>8.06</v>
      </c>
      <c r="E245" s="2">
        <v>8.43</v>
      </c>
      <c r="F245" s="2">
        <v>94.01</v>
      </c>
      <c r="G245" s="2">
        <v>2.0499999999999998</v>
      </c>
      <c r="H245" s="2">
        <v>23.05</v>
      </c>
      <c r="I245" s="2">
        <v>50.57</v>
      </c>
      <c r="J245" s="2">
        <v>1.48</v>
      </c>
      <c r="K245" s="2">
        <v>0.11600000000000001</v>
      </c>
    </row>
    <row r="246" spans="1:11" x14ac:dyDescent="0.3">
      <c r="A246" s="95">
        <v>44476</v>
      </c>
      <c r="B246" s="96">
        <v>0.50179398148148147</v>
      </c>
      <c r="C246" s="2">
        <v>0.11</v>
      </c>
      <c r="D246" s="2">
        <v>8.06</v>
      </c>
      <c r="E246" s="2">
        <v>8.43</v>
      </c>
      <c r="F246" s="2">
        <v>94.02</v>
      </c>
      <c r="G246" s="2">
        <v>2.04</v>
      </c>
      <c r="H246" s="2">
        <v>23.05</v>
      </c>
      <c r="I246" s="2">
        <v>50.55</v>
      </c>
      <c r="J246" s="2">
        <v>1.48</v>
      </c>
      <c r="K246" s="2">
        <v>0.114</v>
      </c>
    </row>
    <row r="247" spans="1:11" x14ac:dyDescent="0.3">
      <c r="A247" s="95">
        <v>44476</v>
      </c>
      <c r="B247" s="96">
        <v>0.50248842592592591</v>
      </c>
      <c r="C247" s="2">
        <v>0.12</v>
      </c>
      <c r="D247" s="2">
        <v>8.06</v>
      </c>
      <c r="E247" s="2">
        <v>8.43</v>
      </c>
      <c r="F247" s="2">
        <v>94.02</v>
      </c>
      <c r="G247" s="2">
        <v>2</v>
      </c>
      <c r="H247" s="2">
        <v>23.05</v>
      </c>
      <c r="I247" s="2">
        <v>50.59</v>
      </c>
      <c r="J247" s="2">
        <v>1.48</v>
      </c>
      <c r="K247" s="2">
        <v>0.11600000000000001</v>
      </c>
    </row>
    <row r="248" spans="1:11" x14ac:dyDescent="0.3">
      <c r="A248" s="95">
        <v>44476</v>
      </c>
      <c r="B248" s="96">
        <v>0.50318287037037035</v>
      </c>
      <c r="C248" s="2">
        <v>0.12</v>
      </c>
      <c r="D248" s="2">
        <v>8.06</v>
      </c>
      <c r="E248" s="2">
        <v>8.43</v>
      </c>
      <c r="F248" s="2">
        <v>94.03</v>
      </c>
      <c r="G248" s="2">
        <v>2.02</v>
      </c>
      <c r="H248" s="2">
        <v>23.05</v>
      </c>
      <c r="I248" s="2">
        <v>50.7</v>
      </c>
      <c r="J248" s="2">
        <v>1.48</v>
      </c>
      <c r="K248" s="2">
        <v>0.115</v>
      </c>
    </row>
    <row r="249" spans="1:11" x14ac:dyDescent="0.3">
      <c r="A249" s="95">
        <v>44476</v>
      </c>
      <c r="B249" s="96">
        <v>0.50387731481481479</v>
      </c>
      <c r="C249" s="2">
        <v>0.11</v>
      </c>
      <c r="D249" s="2">
        <v>8.06</v>
      </c>
      <c r="E249" s="2">
        <v>8.43</v>
      </c>
      <c r="F249" s="2">
        <v>94.02</v>
      </c>
      <c r="G249" s="2">
        <v>2</v>
      </c>
      <c r="H249" s="2">
        <v>23.05</v>
      </c>
      <c r="I249" s="2">
        <v>50.75</v>
      </c>
      <c r="J249" s="2">
        <v>1.48</v>
      </c>
      <c r="K249" s="2">
        <v>0.114</v>
      </c>
    </row>
    <row r="250" spans="1:11" x14ac:dyDescent="0.3">
      <c r="A250" s="95">
        <v>44476</v>
      </c>
      <c r="B250" s="96">
        <v>0.50457175925925923</v>
      </c>
      <c r="C250" s="2">
        <v>0.11</v>
      </c>
      <c r="D250" s="2">
        <v>8.07</v>
      </c>
      <c r="E250" s="2">
        <v>8.43</v>
      </c>
      <c r="F250" s="2">
        <v>94.01</v>
      </c>
      <c r="G250" s="2">
        <v>1.95</v>
      </c>
      <c r="H250" s="2">
        <v>23.05</v>
      </c>
      <c r="I250" s="2">
        <v>50.77</v>
      </c>
      <c r="J250" s="2">
        <v>1.48</v>
      </c>
      <c r="K250" s="2">
        <v>0.115</v>
      </c>
    </row>
    <row r="251" spans="1:11" x14ac:dyDescent="0.3">
      <c r="A251" s="95">
        <v>44476</v>
      </c>
      <c r="B251" s="96">
        <v>0.50526620370370368</v>
      </c>
      <c r="C251" s="2">
        <v>0.12</v>
      </c>
      <c r="D251" s="2">
        <v>8.06</v>
      </c>
      <c r="E251" s="2">
        <v>8.43</v>
      </c>
      <c r="F251" s="2">
        <v>94.04</v>
      </c>
      <c r="G251" s="2">
        <v>1.9</v>
      </c>
      <c r="H251" s="2">
        <v>23.05</v>
      </c>
      <c r="I251" s="2">
        <v>50.79</v>
      </c>
      <c r="J251" s="2">
        <v>1.48</v>
      </c>
      <c r="K251" s="2">
        <v>0.11600000000000001</v>
      </c>
    </row>
    <row r="252" spans="1:11" x14ac:dyDescent="0.3">
      <c r="A252" s="95">
        <v>44476</v>
      </c>
      <c r="B252" s="96">
        <v>0.50596064814814812</v>
      </c>
      <c r="C252" s="2">
        <v>0.12</v>
      </c>
      <c r="D252" s="2">
        <v>8.06</v>
      </c>
      <c r="E252" s="2">
        <v>8.43</v>
      </c>
      <c r="F252" s="2">
        <v>94.02</v>
      </c>
      <c r="G252" s="2">
        <v>1.93</v>
      </c>
      <c r="H252" s="2">
        <v>23.05</v>
      </c>
      <c r="I252" s="2">
        <v>50.78</v>
      </c>
      <c r="J252" s="2">
        <v>1.48</v>
      </c>
      <c r="K252" s="2">
        <v>0.115</v>
      </c>
    </row>
    <row r="253" spans="1:11" x14ac:dyDescent="0.3">
      <c r="A253" s="95">
        <v>44476</v>
      </c>
      <c r="B253" s="96">
        <v>0.50665509259259256</v>
      </c>
      <c r="C253" s="2">
        <v>0.12</v>
      </c>
      <c r="D253" s="2">
        <v>8.06</v>
      </c>
      <c r="E253" s="2">
        <v>8.43</v>
      </c>
      <c r="F253" s="2">
        <v>94.02</v>
      </c>
      <c r="G253" s="2">
        <v>1.87</v>
      </c>
      <c r="H253" s="2">
        <v>23.05</v>
      </c>
      <c r="I253" s="2">
        <v>50.79</v>
      </c>
      <c r="J253" s="2">
        <v>1.48</v>
      </c>
      <c r="K253" s="2">
        <v>0.115</v>
      </c>
    </row>
    <row r="254" spans="1:11" x14ac:dyDescent="0.3">
      <c r="A254" s="95">
        <v>44476</v>
      </c>
      <c r="B254" s="96">
        <v>0.507349537037037</v>
      </c>
      <c r="C254" s="2">
        <v>0.12</v>
      </c>
      <c r="D254" s="2">
        <v>8.06</v>
      </c>
      <c r="E254" s="2">
        <v>8.43</v>
      </c>
      <c r="F254" s="2">
        <v>94.02</v>
      </c>
      <c r="G254" s="2">
        <v>1.84</v>
      </c>
      <c r="H254" s="2">
        <v>23.05</v>
      </c>
      <c r="I254" s="2">
        <v>50.78</v>
      </c>
      <c r="J254" s="2">
        <v>1.48</v>
      </c>
      <c r="K254" s="2">
        <v>0.115</v>
      </c>
    </row>
    <row r="255" spans="1:11" x14ac:dyDescent="0.3">
      <c r="A255" s="95">
        <v>44476</v>
      </c>
      <c r="B255" s="96">
        <v>0.50804398148148155</v>
      </c>
      <c r="C255" s="2">
        <v>0.12</v>
      </c>
      <c r="D255" s="2">
        <v>8.06</v>
      </c>
      <c r="E255" s="2">
        <v>8.43</v>
      </c>
      <c r="F255" s="2">
        <v>94.02</v>
      </c>
      <c r="G255" s="2">
        <v>1.83</v>
      </c>
      <c r="H255" s="2">
        <v>23.05</v>
      </c>
      <c r="I255" s="2">
        <v>50.75</v>
      </c>
      <c r="J255" s="2">
        <v>1.48</v>
      </c>
      <c r="K255" s="2">
        <v>0.115</v>
      </c>
    </row>
    <row r="256" spans="1:11" x14ac:dyDescent="0.3">
      <c r="A256" s="95">
        <v>44476</v>
      </c>
      <c r="B256" s="96">
        <v>0.50873842592592589</v>
      </c>
      <c r="C256" s="2">
        <v>0.11</v>
      </c>
      <c r="D256" s="2">
        <v>8.06</v>
      </c>
      <c r="E256" s="2">
        <v>8.43</v>
      </c>
      <c r="F256" s="2">
        <v>94.02</v>
      </c>
      <c r="G256" s="2">
        <v>1.9</v>
      </c>
      <c r="H256" s="2">
        <v>23.05</v>
      </c>
      <c r="I256" s="2">
        <v>50.77</v>
      </c>
      <c r="J256" s="2">
        <v>1.48</v>
      </c>
      <c r="K256" s="2">
        <v>0.115</v>
      </c>
    </row>
    <row r="257" spans="1:11" x14ac:dyDescent="0.3">
      <c r="A257" s="95">
        <v>44476</v>
      </c>
      <c r="B257" s="96">
        <v>0.50943287037037044</v>
      </c>
      <c r="C257" s="2">
        <v>0.12</v>
      </c>
      <c r="D257" s="2">
        <v>8.06</v>
      </c>
      <c r="E257" s="2">
        <v>8.43</v>
      </c>
      <c r="F257" s="2">
        <v>94.04</v>
      </c>
      <c r="G257" s="2">
        <v>1.97</v>
      </c>
      <c r="H257" s="2">
        <v>23.05</v>
      </c>
      <c r="I257" s="2">
        <v>50.81</v>
      </c>
      <c r="J257" s="2">
        <v>1.48</v>
      </c>
      <c r="K257" s="2">
        <v>0.115</v>
      </c>
    </row>
    <row r="258" spans="1:11" x14ac:dyDescent="0.3">
      <c r="A258" s="95">
        <v>44476</v>
      </c>
      <c r="B258" s="96">
        <v>0.51012731481481477</v>
      </c>
      <c r="C258" s="2">
        <v>0.12</v>
      </c>
      <c r="D258" s="2">
        <v>8.06</v>
      </c>
      <c r="E258" s="2">
        <v>8.43</v>
      </c>
      <c r="F258" s="2">
        <v>94.02</v>
      </c>
      <c r="G258" s="2">
        <v>1.88</v>
      </c>
      <c r="H258" s="2">
        <v>23.05</v>
      </c>
      <c r="I258" s="2">
        <v>50.81</v>
      </c>
      <c r="J258" s="2">
        <v>1.48</v>
      </c>
      <c r="K258" s="2">
        <v>0.115</v>
      </c>
    </row>
    <row r="259" spans="1:11" x14ac:dyDescent="0.3">
      <c r="A259" s="95">
        <v>44476</v>
      </c>
      <c r="B259" s="96">
        <v>0.51082175925925932</v>
      </c>
      <c r="C259" s="2">
        <v>0.12</v>
      </c>
      <c r="D259" s="2">
        <v>8.06</v>
      </c>
      <c r="E259" s="2">
        <v>8.43</v>
      </c>
      <c r="F259" s="2">
        <v>94.01</v>
      </c>
      <c r="G259" s="2">
        <v>1.88</v>
      </c>
      <c r="H259" s="2">
        <v>23.05</v>
      </c>
      <c r="I259" s="2">
        <v>50.8</v>
      </c>
      <c r="J259" s="2">
        <v>1.48</v>
      </c>
      <c r="K259" s="2">
        <v>0.11600000000000001</v>
      </c>
    </row>
    <row r="260" spans="1:11" x14ac:dyDescent="0.3">
      <c r="A260" s="95">
        <v>44476</v>
      </c>
      <c r="B260" s="96">
        <v>0.51151620370370365</v>
      </c>
      <c r="C260" s="2">
        <v>0.11</v>
      </c>
      <c r="D260" s="2">
        <v>8.06</v>
      </c>
      <c r="E260" s="2">
        <v>8.43</v>
      </c>
      <c r="F260" s="2">
        <v>94.01</v>
      </c>
      <c r="G260" s="2">
        <v>1.87</v>
      </c>
      <c r="H260" s="2">
        <v>23.05</v>
      </c>
      <c r="I260" s="2">
        <v>50.8</v>
      </c>
      <c r="J260" s="2">
        <v>1.48</v>
      </c>
      <c r="K260" s="2">
        <v>0.114</v>
      </c>
    </row>
    <row r="261" spans="1:11" x14ac:dyDescent="0.3">
      <c r="A261" s="95">
        <v>44476</v>
      </c>
      <c r="B261" s="96">
        <v>0.51221064814814821</v>
      </c>
      <c r="C261" s="2">
        <v>0.12</v>
      </c>
      <c r="D261" s="2">
        <v>8.06</v>
      </c>
      <c r="E261" s="2">
        <v>8.43</v>
      </c>
      <c r="F261" s="2">
        <v>94</v>
      </c>
      <c r="G261" s="2">
        <v>1.88</v>
      </c>
      <c r="H261" s="2">
        <v>23.05</v>
      </c>
      <c r="I261" s="2">
        <v>50.78</v>
      </c>
      <c r="J261" s="2">
        <v>1.48</v>
      </c>
      <c r="K261" s="2">
        <v>0.11600000000000001</v>
      </c>
    </row>
    <row r="262" spans="1:11" x14ac:dyDescent="0.3">
      <c r="A262" s="95">
        <v>44476</v>
      </c>
      <c r="B262" s="96">
        <v>0.51290509259259254</v>
      </c>
      <c r="C262" s="2">
        <v>0.12</v>
      </c>
      <c r="D262" s="2">
        <v>8.07</v>
      </c>
      <c r="E262" s="2">
        <v>8.43</v>
      </c>
      <c r="F262" s="2">
        <v>94.08</v>
      </c>
      <c r="G262" s="2">
        <v>1.86</v>
      </c>
      <c r="H262" s="2">
        <v>23.05</v>
      </c>
      <c r="I262" s="2">
        <v>50.77</v>
      </c>
      <c r="J262" s="2">
        <v>1.48</v>
      </c>
      <c r="K262" s="2">
        <v>0.115</v>
      </c>
    </row>
    <row r="263" spans="1:11" x14ac:dyDescent="0.3">
      <c r="A263" s="95">
        <v>44476</v>
      </c>
      <c r="B263" s="96">
        <v>0.51359953703703709</v>
      </c>
      <c r="C263" s="2">
        <v>0.11</v>
      </c>
      <c r="D263" s="2">
        <v>8.06</v>
      </c>
      <c r="E263" s="2">
        <v>8.43</v>
      </c>
      <c r="F263" s="2">
        <v>94.03</v>
      </c>
      <c r="G263" s="2">
        <v>1.87</v>
      </c>
      <c r="H263" s="2">
        <v>23.05</v>
      </c>
      <c r="I263" s="2">
        <v>50.79</v>
      </c>
      <c r="J263" s="2">
        <v>1.48</v>
      </c>
      <c r="K263" s="2">
        <v>0.114</v>
      </c>
    </row>
    <row r="264" spans="1:11" x14ac:dyDescent="0.3">
      <c r="A264" s="95">
        <v>44476</v>
      </c>
      <c r="B264" s="96">
        <v>0.51429398148148142</v>
      </c>
      <c r="C264" s="2">
        <v>0.12</v>
      </c>
      <c r="D264" s="2">
        <v>8.06</v>
      </c>
      <c r="E264" s="2">
        <v>8.43</v>
      </c>
      <c r="F264" s="2">
        <v>94.02</v>
      </c>
      <c r="G264" s="2">
        <v>1.87</v>
      </c>
      <c r="H264" s="2">
        <v>23.05</v>
      </c>
      <c r="I264" s="2">
        <v>50.78</v>
      </c>
      <c r="J264" s="2">
        <v>1.48</v>
      </c>
      <c r="K264" s="2">
        <v>0.11600000000000001</v>
      </c>
    </row>
    <row r="265" spans="1:11" x14ac:dyDescent="0.3">
      <c r="A265" s="95">
        <v>44476</v>
      </c>
      <c r="B265" s="96">
        <v>0.51498842592592597</v>
      </c>
      <c r="C265" s="2">
        <v>0.12</v>
      </c>
      <c r="D265" s="2">
        <v>8.06</v>
      </c>
      <c r="E265" s="2">
        <v>8.43</v>
      </c>
      <c r="F265" s="2">
        <v>94.02</v>
      </c>
      <c r="G265" s="2">
        <v>1.87</v>
      </c>
      <c r="H265" s="2">
        <v>23.05</v>
      </c>
      <c r="I265" s="2">
        <v>50.78</v>
      </c>
      <c r="J265" s="2">
        <v>1.48</v>
      </c>
      <c r="K265" s="2">
        <v>0.11600000000000001</v>
      </c>
    </row>
    <row r="266" spans="1:11" x14ac:dyDescent="0.3">
      <c r="A266" s="95">
        <v>44476</v>
      </c>
      <c r="B266" s="96">
        <v>0.51568287037037031</v>
      </c>
      <c r="C266" s="2">
        <v>0.11</v>
      </c>
      <c r="D266" s="2">
        <v>8.06</v>
      </c>
      <c r="E266" s="2">
        <v>8.43</v>
      </c>
      <c r="F266" s="2">
        <v>94.02</v>
      </c>
      <c r="G266" s="2">
        <v>1.88</v>
      </c>
      <c r="H266" s="2">
        <v>23.05</v>
      </c>
      <c r="I266" s="2">
        <v>50.79</v>
      </c>
      <c r="J266" s="2">
        <v>1.48</v>
      </c>
      <c r="K266" s="2">
        <v>0.114</v>
      </c>
    </row>
    <row r="267" spans="1:11" x14ac:dyDescent="0.3">
      <c r="A267" s="95">
        <v>44476</v>
      </c>
      <c r="B267" s="96">
        <v>0.51637731481481486</v>
      </c>
      <c r="C267" s="2">
        <v>0.12</v>
      </c>
      <c r="D267" s="2">
        <v>8.06</v>
      </c>
      <c r="E267" s="2">
        <v>8.43</v>
      </c>
      <c r="F267" s="2">
        <v>94.02</v>
      </c>
      <c r="G267" s="2">
        <v>1.88</v>
      </c>
      <c r="H267" s="2">
        <v>23.05</v>
      </c>
      <c r="I267" s="2">
        <v>50.8</v>
      </c>
      <c r="J267" s="2">
        <v>1.48</v>
      </c>
      <c r="K267" s="2">
        <v>0.11600000000000001</v>
      </c>
    </row>
    <row r="268" spans="1:11" x14ac:dyDescent="0.3">
      <c r="A268" s="95">
        <v>44476</v>
      </c>
      <c r="B268" s="96">
        <v>0.51707175925925919</v>
      </c>
      <c r="C268" s="2">
        <v>0.12</v>
      </c>
      <c r="D268" s="2">
        <v>8.06</v>
      </c>
      <c r="E268" s="2">
        <v>8.43</v>
      </c>
      <c r="F268" s="2">
        <v>94.06</v>
      </c>
      <c r="G268" s="2">
        <v>1.88</v>
      </c>
      <c r="H268" s="2">
        <v>23.05</v>
      </c>
      <c r="I268" s="2">
        <v>50.8</v>
      </c>
      <c r="J268" s="2">
        <v>1.48</v>
      </c>
      <c r="K268" s="2">
        <v>0.115</v>
      </c>
    </row>
    <row r="269" spans="1:11" x14ac:dyDescent="0.3">
      <c r="A269" s="95">
        <v>44476</v>
      </c>
      <c r="B269" s="96">
        <v>0.51776620370370374</v>
      </c>
      <c r="C269" s="2">
        <v>0.11</v>
      </c>
      <c r="D269" s="2">
        <v>8.06</v>
      </c>
      <c r="E269" s="2">
        <v>8.43</v>
      </c>
      <c r="F269" s="2">
        <v>94.03</v>
      </c>
      <c r="G269" s="2">
        <v>1.86</v>
      </c>
      <c r="H269" s="2">
        <v>23.05</v>
      </c>
      <c r="I269" s="2">
        <v>50.8</v>
      </c>
      <c r="J269" s="2">
        <v>1.48</v>
      </c>
      <c r="K269" s="2">
        <v>0.115</v>
      </c>
    </row>
    <row r="270" spans="1:11" x14ac:dyDescent="0.3">
      <c r="A270" s="95">
        <v>44476</v>
      </c>
      <c r="B270" s="96">
        <v>0.51846064814814818</v>
      </c>
      <c r="C270" s="2">
        <v>0.12</v>
      </c>
      <c r="D270" s="2">
        <v>8.06</v>
      </c>
      <c r="E270" s="2">
        <v>8.43</v>
      </c>
      <c r="F270" s="2">
        <v>94.02</v>
      </c>
      <c r="G270" s="2">
        <v>1.86</v>
      </c>
      <c r="H270" s="2">
        <v>23.05</v>
      </c>
      <c r="I270" s="2">
        <v>50.8</v>
      </c>
      <c r="J270" s="2">
        <v>1.48</v>
      </c>
      <c r="K270" s="2">
        <v>0.11600000000000001</v>
      </c>
    </row>
    <row r="271" spans="1:11" x14ac:dyDescent="0.3">
      <c r="A271" s="95">
        <v>44476</v>
      </c>
      <c r="B271" s="96">
        <v>0.51915509259259263</v>
      </c>
      <c r="C271" s="2">
        <v>0.12</v>
      </c>
      <c r="D271" s="2">
        <v>8.06</v>
      </c>
      <c r="E271" s="2">
        <v>8.43</v>
      </c>
      <c r="F271" s="2">
        <v>94.02</v>
      </c>
      <c r="G271" s="2">
        <v>1.86</v>
      </c>
      <c r="H271" s="2">
        <v>23.05</v>
      </c>
      <c r="I271" s="2">
        <v>50.81</v>
      </c>
      <c r="J271" s="2">
        <v>1.48</v>
      </c>
      <c r="K271" s="2">
        <v>0.115</v>
      </c>
    </row>
    <row r="272" spans="1:11" x14ac:dyDescent="0.3">
      <c r="A272" s="95">
        <v>44476</v>
      </c>
      <c r="B272" s="96">
        <v>0.51984953703703707</v>
      </c>
      <c r="C272" s="2">
        <v>0.11</v>
      </c>
      <c r="D272" s="2">
        <v>8.06</v>
      </c>
      <c r="E272" s="2">
        <v>8.43</v>
      </c>
      <c r="F272" s="2">
        <v>94.01</v>
      </c>
      <c r="G272" s="2">
        <v>1.84</v>
      </c>
      <c r="H272" s="2">
        <v>23.05</v>
      </c>
      <c r="I272" s="2">
        <v>50.83</v>
      </c>
      <c r="J272" s="2">
        <v>1.48</v>
      </c>
      <c r="K272" s="2">
        <v>0.115</v>
      </c>
    </row>
    <row r="273" spans="1:12" x14ac:dyDescent="0.3">
      <c r="A273" s="95">
        <v>44476</v>
      </c>
      <c r="B273" s="96">
        <v>0.52054398148148151</v>
      </c>
      <c r="C273" s="2">
        <v>0.12</v>
      </c>
      <c r="D273" s="2">
        <v>8.06</v>
      </c>
      <c r="E273" s="2">
        <v>8.43</v>
      </c>
      <c r="F273" s="2">
        <v>94.02</v>
      </c>
      <c r="G273" s="2">
        <v>1.82</v>
      </c>
      <c r="H273" s="2">
        <v>23.05</v>
      </c>
      <c r="I273" s="2">
        <v>50.82</v>
      </c>
      <c r="J273" s="2">
        <v>1.48</v>
      </c>
      <c r="K273" s="2">
        <v>0.115</v>
      </c>
    </row>
    <row r="274" spans="1:12" x14ac:dyDescent="0.3">
      <c r="A274" s="95">
        <v>44476</v>
      </c>
      <c r="B274" s="96">
        <v>0.52123842592592595</v>
      </c>
      <c r="C274" s="2">
        <v>0.11</v>
      </c>
      <c r="D274" s="2">
        <v>8.07</v>
      </c>
      <c r="E274" s="2">
        <v>8.43</v>
      </c>
      <c r="F274" s="2">
        <v>94.03</v>
      </c>
      <c r="G274" s="2">
        <v>2.0099999999999998</v>
      </c>
      <c r="H274" s="2">
        <v>23.05</v>
      </c>
      <c r="I274" s="2">
        <v>50.81</v>
      </c>
      <c r="J274" s="2">
        <v>1.48</v>
      </c>
      <c r="K274" s="2">
        <v>0.114</v>
      </c>
    </row>
    <row r="275" spans="1:12" x14ac:dyDescent="0.3">
      <c r="A275" s="95">
        <v>44476</v>
      </c>
      <c r="B275" s="96">
        <v>0.52193287037037039</v>
      </c>
      <c r="C275" s="2">
        <v>0.11</v>
      </c>
      <c r="D275" s="2">
        <v>8.06</v>
      </c>
      <c r="E275" s="2">
        <v>8.43</v>
      </c>
      <c r="F275" s="2">
        <v>94.03</v>
      </c>
      <c r="G275" s="2">
        <v>1.88</v>
      </c>
      <c r="H275" s="2">
        <v>23.05</v>
      </c>
      <c r="I275" s="2">
        <v>50.82</v>
      </c>
      <c r="J275" s="2">
        <v>1.48</v>
      </c>
      <c r="K275" s="2">
        <v>0.115</v>
      </c>
    </row>
    <row r="276" spans="1:12" x14ac:dyDescent="0.3">
      <c r="A276" s="95">
        <v>44476</v>
      </c>
      <c r="B276" s="96">
        <v>0.52262731481481484</v>
      </c>
      <c r="C276" s="2">
        <v>0.12</v>
      </c>
      <c r="D276" s="2">
        <v>8.06</v>
      </c>
      <c r="E276" s="2">
        <v>8.43</v>
      </c>
      <c r="F276" s="2">
        <v>94.02</v>
      </c>
      <c r="G276" s="2">
        <v>1.87</v>
      </c>
      <c r="H276" s="2">
        <v>23.05</v>
      </c>
      <c r="I276" s="2">
        <v>50.83</v>
      </c>
      <c r="J276" s="2">
        <v>1.48</v>
      </c>
      <c r="K276" s="2">
        <v>0.115</v>
      </c>
    </row>
    <row r="277" spans="1:12" x14ac:dyDescent="0.3">
      <c r="A277" s="95">
        <v>44476</v>
      </c>
      <c r="B277" s="96">
        <v>0.52332175925925928</v>
      </c>
      <c r="C277" s="2">
        <v>0.11</v>
      </c>
      <c r="D277" s="2">
        <v>8.06</v>
      </c>
      <c r="E277" s="2">
        <v>8.43</v>
      </c>
      <c r="F277" s="2">
        <v>94.02</v>
      </c>
      <c r="G277" s="2">
        <v>1.88</v>
      </c>
      <c r="H277" s="2">
        <v>23.05</v>
      </c>
      <c r="I277" s="2">
        <v>50.81</v>
      </c>
      <c r="J277" s="2">
        <v>1.48</v>
      </c>
      <c r="K277" s="2">
        <v>0.114</v>
      </c>
    </row>
    <row r="278" spans="1:12" x14ac:dyDescent="0.3">
      <c r="A278" s="95">
        <v>44476</v>
      </c>
      <c r="B278" s="96">
        <v>0.52401620370370372</v>
      </c>
      <c r="C278" s="2">
        <v>0.12</v>
      </c>
      <c r="D278" s="2">
        <v>8.06</v>
      </c>
      <c r="E278" s="2">
        <v>8.43</v>
      </c>
      <c r="F278" s="2">
        <v>94.01</v>
      </c>
      <c r="G278" s="2">
        <v>1.87</v>
      </c>
      <c r="H278" s="2">
        <v>23.05</v>
      </c>
      <c r="I278" s="2">
        <v>50.83</v>
      </c>
      <c r="J278" s="2">
        <v>1.48</v>
      </c>
      <c r="K278" s="2">
        <v>0.11600000000000001</v>
      </c>
    </row>
    <row r="279" spans="1:12" x14ac:dyDescent="0.3">
      <c r="A279" s="95">
        <v>44476</v>
      </c>
      <c r="B279" s="96">
        <v>0.52471064814814816</v>
      </c>
      <c r="C279" s="2">
        <v>0.12</v>
      </c>
      <c r="D279" s="2">
        <v>8.06</v>
      </c>
      <c r="E279" s="2">
        <v>8.43</v>
      </c>
      <c r="F279" s="2">
        <v>94.04</v>
      </c>
      <c r="G279" s="2">
        <v>1.88</v>
      </c>
      <c r="H279" s="2">
        <v>23.05</v>
      </c>
      <c r="I279" s="2">
        <v>50.88</v>
      </c>
      <c r="J279" s="2">
        <v>1.48</v>
      </c>
      <c r="K279" s="2">
        <v>0.115</v>
      </c>
    </row>
    <row r="280" spans="1:12" x14ac:dyDescent="0.3">
      <c r="A280" s="95">
        <v>44476</v>
      </c>
      <c r="B280" s="96">
        <v>0.5254050925925926</v>
      </c>
      <c r="C280" s="2">
        <v>0.12</v>
      </c>
      <c r="D280" s="2">
        <v>8.06</v>
      </c>
      <c r="E280" s="2">
        <v>8.43</v>
      </c>
      <c r="F280" s="2">
        <v>94.02</v>
      </c>
      <c r="G280" s="2">
        <v>1.87</v>
      </c>
      <c r="H280" s="2">
        <v>23.05</v>
      </c>
      <c r="I280" s="2">
        <v>50.89</v>
      </c>
      <c r="J280" s="2">
        <v>1.48</v>
      </c>
      <c r="K280" s="2">
        <v>0.11600000000000001</v>
      </c>
    </row>
    <row r="281" spans="1:12" x14ac:dyDescent="0.3">
      <c r="A281" s="95">
        <v>44476</v>
      </c>
      <c r="B281" s="96">
        <v>0.52609953703703705</v>
      </c>
      <c r="C281" s="2">
        <v>0.11</v>
      </c>
      <c r="D281" s="2">
        <v>8.06</v>
      </c>
      <c r="E281" s="2">
        <v>8.43</v>
      </c>
      <c r="F281" s="2">
        <v>94.02</v>
      </c>
      <c r="G281" s="2">
        <v>1.87</v>
      </c>
      <c r="H281" s="2">
        <v>23.05</v>
      </c>
      <c r="I281" s="2">
        <v>50.94</v>
      </c>
      <c r="J281" s="2">
        <v>1.48</v>
      </c>
      <c r="K281" s="2">
        <v>0.115</v>
      </c>
    </row>
    <row r="282" spans="1:12" x14ac:dyDescent="0.3">
      <c r="A282" s="95">
        <v>44476</v>
      </c>
      <c r="B282" s="96">
        <v>0.52679398148148149</v>
      </c>
      <c r="C282" s="2">
        <v>0.12</v>
      </c>
      <c r="D282" s="2">
        <v>8.06</v>
      </c>
      <c r="E282" s="2">
        <v>8.43</v>
      </c>
      <c r="F282" s="2">
        <v>94.02</v>
      </c>
      <c r="G282" s="2">
        <v>1.88</v>
      </c>
      <c r="H282" s="2">
        <v>23.05</v>
      </c>
      <c r="I282" s="2">
        <v>50.95</v>
      </c>
      <c r="J282" s="2">
        <v>1.48</v>
      </c>
      <c r="K282" s="2">
        <v>0.115</v>
      </c>
    </row>
    <row r="283" spans="1:12" x14ac:dyDescent="0.3">
      <c r="A283" s="95">
        <v>44476</v>
      </c>
      <c r="B283" s="96">
        <v>0.52748842592592593</v>
      </c>
      <c r="C283" s="2">
        <v>0.12</v>
      </c>
      <c r="D283" s="2">
        <v>8.06</v>
      </c>
      <c r="E283" s="2">
        <v>8.43</v>
      </c>
      <c r="F283" s="2">
        <v>94.02</v>
      </c>
      <c r="G283" s="2">
        <v>1.86</v>
      </c>
      <c r="H283" s="2">
        <v>23.05</v>
      </c>
      <c r="I283" s="2">
        <v>50.9</v>
      </c>
      <c r="J283" s="2">
        <v>1.48</v>
      </c>
      <c r="K283" s="2">
        <v>0.115</v>
      </c>
    </row>
    <row r="284" spans="1:12" x14ac:dyDescent="0.3">
      <c r="A284" s="95">
        <v>44476</v>
      </c>
      <c r="B284" s="96">
        <v>0.52818287037037037</v>
      </c>
      <c r="C284" s="2">
        <v>0.12</v>
      </c>
      <c r="D284" s="2">
        <v>8.06</v>
      </c>
      <c r="E284" s="2">
        <v>8.43</v>
      </c>
      <c r="F284" s="2">
        <v>94.03</v>
      </c>
      <c r="G284" s="2">
        <v>1.88</v>
      </c>
      <c r="H284" s="2">
        <v>23.05</v>
      </c>
      <c r="I284" s="2">
        <v>50.97</v>
      </c>
      <c r="J284" s="2">
        <v>1.48</v>
      </c>
      <c r="K284" s="2">
        <v>0.115</v>
      </c>
    </row>
    <row r="285" spans="1:12" x14ac:dyDescent="0.3">
      <c r="A285" s="95">
        <v>44476</v>
      </c>
      <c r="B285" s="96">
        <v>0.52887731481481481</v>
      </c>
      <c r="C285" s="2">
        <v>0.12</v>
      </c>
      <c r="D285" s="2">
        <v>8.06</v>
      </c>
      <c r="E285" s="2">
        <v>8.43</v>
      </c>
      <c r="F285" s="2">
        <v>94.03</v>
      </c>
      <c r="G285" s="2">
        <v>1.87</v>
      </c>
      <c r="H285" s="2">
        <v>23.05</v>
      </c>
      <c r="I285" s="2">
        <v>50.96</v>
      </c>
      <c r="J285" s="2">
        <v>1.48</v>
      </c>
      <c r="K285" s="2">
        <v>0.115</v>
      </c>
    </row>
    <row r="286" spans="1:12" x14ac:dyDescent="0.3">
      <c r="A286" s="95">
        <v>44476</v>
      </c>
      <c r="B286" s="96">
        <v>0.52957175925925926</v>
      </c>
      <c r="C286" s="2">
        <v>0.12</v>
      </c>
      <c r="D286" s="2">
        <v>8.06</v>
      </c>
      <c r="E286" s="2">
        <v>8.43</v>
      </c>
      <c r="F286" s="2">
        <v>94.01</v>
      </c>
      <c r="G286" s="2">
        <v>1.84</v>
      </c>
      <c r="H286" s="2">
        <v>23.05</v>
      </c>
      <c r="I286" s="2">
        <v>50.97</v>
      </c>
      <c r="J286" s="2">
        <v>1.48</v>
      </c>
      <c r="K286" s="2">
        <v>0.11600000000000001</v>
      </c>
      <c r="L286" s="2" t="s">
        <v>78</v>
      </c>
    </row>
    <row r="287" spans="1:12" x14ac:dyDescent="0.3">
      <c r="A287" s="95">
        <v>44476</v>
      </c>
      <c r="B287" s="96">
        <v>0.5302662037037037</v>
      </c>
      <c r="C287" s="2">
        <v>0.12</v>
      </c>
      <c r="D287" s="2">
        <v>8.06</v>
      </c>
      <c r="E287" s="2">
        <v>8.43</v>
      </c>
      <c r="F287" s="2">
        <v>93.95</v>
      </c>
      <c r="G287" s="2">
        <v>2.36</v>
      </c>
      <c r="H287" s="2">
        <v>23.05</v>
      </c>
      <c r="I287" s="2">
        <v>51.01</v>
      </c>
      <c r="J287" s="2">
        <v>1.48</v>
      </c>
      <c r="K287" s="2">
        <v>0.11700000000000001</v>
      </c>
    </row>
    <row r="288" spans="1:12" x14ac:dyDescent="0.3">
      <c r="A288" s="95">
        <v>44476</v>
      </c>
      <c r="B288" s="96">
        <v>0.53096064814814814</v>
      </c>
      <c r="C288" s="2">
        <v>0.11</v>
      </c>
      <c r="D288" s="2">
        <v>8.06</v>
      </c>
      <c r="E288" s="2">
        <v>8.43</v>
      </c>
      <c r="F288" s="2">
        <v>94.02</v>
      </c>
      <c r="G288" s="2">
        <v>1.87</v>
      </c>
      <c r="H288" s="2">
        <v>23.05</v>
      </c>
      <c r="I288" s="2">
        <v>51.07</v>
      </c>
      <c r="J288" s="2">
        <v>1.48</v>
      </c>
      <c r="K288" s="2">
        <v>0.114</v>
      </c>
    </row>
    <row r="289" spans="1:11" x14ac:dyDescent="0.3">
      <c r="A289" s="95">
        <v>44476</v>
      </c>
      <c r="B289" s="96">
        <v>0.53165509259259258</v>
      </c>
      <c r="C289" s="2">
        <v>0.11</v>
      </c>
      <c r="D289" s="2">
        <v>8.06</v>
      </c>
      <c r="E289" s="2">
        <v>8.43</v>
      </c>
      <c r="F289" s="2">
        <v>39.35</v>
      </c>
      <c r="G289" s="2">
        <v>1.84</v>
      </c>
      <c r="H289" s="2">
        <v>23.05</v>
      </c>
      <c r="I289" s="2">
        <v>51.14</v>
      </c>
      <c r="J289" s="2">
        <v>1.48</v>
      </c>
      <c r="K289" s="2">
        <v>0.111</v>
      </c>
    </row>
    <row r="291" spans="1:11" ht="30" customHeight="1" x14ac:dyDescent="0.3">
      <c r="A291" s="94" t="str">
        <f>A10</f>
        <v>Date</v>
      </c>
      <c r="B291" s="94" t="str">
        <f t="shared" ref="B291:K291" si="0">B10</f>
        <v>Time</v>
      </c>
      <c r="C291" s="94" t="str">
        <f t="shared" si="0"/>
        <v>Conc. [PPM]</v>
      </c>
      <c r="D291" s="94" t="str">
        <f t="shared" si="0"/>
        <v>Inlet Flow [LPM]</v>
      </c>
      <c r="E291" s="94" t="str">
        <f t="shared" si="0"/>
        <v>Exhaust Flow [LPM]</v>
      </c>
      <c r="F291" s="94" t="str">
        <f t="shared" si="0"/>
        <v>TA Low Flow [ml/min]</v>
      </c>
      <c r="G291" s="94" t="str">
        <f t="shared" si="0"/>
        <v>TA High Flow [ml/min]</v>
      </c>
      <c r="H291" s="94" t="str">
        <f t="shared" si="0"/>
        <v>Temperature [C]</v>
      </c>
      <c r="I291" s="94" t="str">
        <f t="shared" si="0"/>
        <v>Humidity [%]</v>
      </c>
      <c r="J291" s="94" t="str">
        <f t="shared" si="0"/>
        <v>DHS Carrier  [LPM]</v>
      </c>
      <c r="K291" s="94" t="str">
        <f t="shared" si="0"/>
        <v>IR Volt Out [V]</v>
      </c>
    </row>
    <row r="292" spans="1:11" x14ac:dyDescent="0.3">
      <c r="A292" s="95">
        <f>A11</f>
        <v>44476</v>
      </c>
    </row>
    <row r="293" spans="1:11" x14ac:dyDescent="0.3">
      <c r="B293" s="2" t="s">
        <v>1</v>
      </c>
      <c r="C293" s="97">
        <f t="shared" ref="C293:J293" si="1">AVERAGE(C45:C286)</f>
        <v>0.11884297520661168</v>
      </c>
      <c r="D293" s="97">
        <f t="shared" si="1"/>
        <v>8.0604132231404577</v>
      </c>
      <c r="E293" s="177">
        <f t="shared" si="1"/>
        <v>8.430000000000021</v>
      </c>
      <c r="F293" s="177">
        <f t="shared" si="1"/>
        <v>95.664876033057894</v>
      </c>
      <c r="G293" s="97">
        <f t="shared" si="1"/>
        <v>2.0389256198347088</v>
      </c>
      <c r="H293" s="97">
        <f>AVERAGE(H45:H286)</f>
        <v>23.238884297520638</v>
      </c>
      <c r="I293" s="97">
        <f t="shared" si="1"/>
        <v>50.837809917355379</v>
      </c>
      <c r="J293" s="97">
        <f t="shared" si="1"/>
        <v>1.480000000000002</v>
      </c>
      <c r="K293" s="97">
        <f>AVERAGE(K45:K286)</f>
        <v>0.116268595041322</v>
      </c>
    </row>
    <row r="294" spans="1:11" x14ac:dyDescent="0.3">
      <c r="B294" s="2" t="s">
        <v>79</v>
      </c>
      <c r="C294" s="97">
        <f t="shared" ref="C294:J294" si="2">STDEV(C45:C286)</f>
        <v>6.593103733262308E-3</v>
      </c>
      <c r="D294" s="97">
        <f t="shared" si="2"/>
        <v>1.9944712856638613E-3</v>
      </c>
      <c r="E294" s="177">
        <f t="shared" si="2"/>
        <v>2.136046094314443E-14</v>
      </c>
      <c r="F294" s="177">
        <f t="shared" si="2"/>
        <v>0.93536698432049248</v>
      </c>
      <c r="G294" s="97">
        <f t="shared" si="2"/>
        <v>8.7456466020439841E-2</v>
      </c>
      <c r="H294" s="97">
        <f t="shared" si="2"/>
        <v>0.15270450895541221</v>
      </c>
      <c r="I294" s="97">
        <f t="shared" si="2"/>
        <v>0.38805793326420696</v>
      </c>
      <c r="J294" s="97">
        <f t="shared" si="2"/>
        <v>2.0025432134197903E-15</v>
      </c>
      <c r="K294" s="97">
        <f>STDEV(K45:K286)</f>
        <v>5.3350564255257478E-3</v>
      </c>
    </row>
    <row r="296" spans="1:11" x14ac:dyDescent="0.3">
      <c r="C296" s="97"/>
      <c r="D296" s="97"/>
      <c r="E296" s="97"/>
      <c r="F296" s="97"/>
      <c r="G296" s="97"/>
      <c r="H296" s="97"/>
      <c r="I296" s="97"/>
      <c r="J296" s="97"/>
      <c r="K296" s="97"/>
    </row>
    <row r="297" spans="1:11" x14ac:dyDescent="0.3">
      <c r="C297" s="97"/>
      <c r="D297" s="97"/>
      <c r="E297" s="97"/>
      <c r="F297" s="97"/>
      <c r="G297" s="97"/>
      <c r="H297" s="97"/>
      <c r="I297" s="97"/>
      <c r="J297" s="97"/>
      <c r="K297" s="97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661575-AB78-45A0-88DC-27289CAB6512}">
  <dimension ref="A1:F294"/>
  <sheetViews>
    <sheetView workbookViewId="0">
      <pane ySplit="10" topLeftCell="A280" activePane="bottomLeft" state="frozen"/>
      <selection pane="bottomLeft" activeCell="D293" sqref="D293:D294"/>
    </sheetView>
  </sheetViews>
  <sheetFormatPr defaultRowHeight="15.6" x14ac:dyDescent="0.3"/>
  <cols>
    <col min="1" max="1" width="10.77734375" style="2" customWidth="1"/>
    <col min="2" max="4" width="9.77734375" style="2" customWidth="1"/>
    <col min="5" max="5" width="13.77734375" style="2" customWidth="1"/>
    <col min="6" max="9" width="9.77734375" style="2" customWidth="1"/>
    <col min="10" max="16384" width="8.88671875" style="2"/>
  </cols>
  <sheetData>
    <row r="1" spans="1:6" x14ac:dyDescent="0.3">
      <c r="A1" s="2" t="s">
        <v>58</v>
      </c>
    </row>
    <row r="2" spans="1:6" x14ac:dyDescent="0.3">
      <c r="A2" s="2" t="s">
        <v>59</v>
      </c>
    </row>
    <row r="3" spans="1:6" x14ac:dyDescent="0.3">
      <c r="A3" s="2" t="s">
        <v>125</v>
      </c>
      <c r="B3" s="2" t="s">
        <v>126</v>
      </c>
    </row>
    <row r="4" spans="1:6" x14ac:dyDescent="0.3">
      <c r="A4" s="2" t="s">
        <v>62</v>
      </c>
    </row>
    <row r="5" spans="1:6" x14ac:dyDescent="0.3">
      <c r="A5" s="2" t="s">
        <v>63</v>
      </c>
    </row>
    <row r="6" spans="1:6" x14ac:dyDescent="0.3">
      <c r="A6" s="2" t="s">
        <v>123</v>
      </c>
    </row>
    <row r="8" spans="1:6" x14ac:dyDescent="0.3">
      <c r="A8" s="2" t="s">
        <v>124</v>
      </c>
    </row>
    <row r="9" spans="1:6" x14ac:dyDescent="0.3">
      <c r="A9" s="2" t="s">
        <v>66</v>
      </c>
    </row>
    <row r="10" spans="1:6" ht="30" customHeight="1" x14ac:dyDescent="0.3">
      <c r="A10" s="94" t="s">
        <v>0</v>
      </c>
      <c r="B10" s="94" t="s">
        <v>67</v>
      </c>
      <c r="C10" s="94" t="s">
        <v>69</v>
      </c>
      <c r="D10" s="94" t="s">
        <v>70</v>
      </c>
      <c r="E10" s="94" t="s">
        <v>73</v>
      </c>
      <c r="F10" s="94" t="s">
        <v>74</v>
      </c>
    </row>
    <row r="11" spans="1:6" x14ac:dyDescent="0.3">
      <c r="A11" s="95">
        <v>44476</v>
      </c>
      <c r="B11" s="96">
        <v>0.33859953703703699</v>
      </c>
      <c r="C11" s="2">
        <v>8.94</v>
      </c>
      <c r="D11" s="2">
        <v>8.44</v>
      </c>
      <c r="E11" s="2">
        <v>23.23</v>
      </c>
      <c r="F11" s="2">
        <v>46.91</v>
      </c>
    </row>
    <row r="12" spans="1:6" x14ac:dyDescent="0.3">
      <c r="A12" s="95">
        <v>44476</v>
      </c>
      <c r="B12" s="96">
        <v>0.33929398148148149</v>
      </c>
      <c r="C12" s="2">
        <v>8.94</v>
      </c>
      <c r="D12" s="2">
        <v>8.44</v>
      </c>
      <c r="E12" s="2">
        <v>23.23</v>
      </c>
      <c r="F12" s="2">
        <v>47.04</v>
      </c>
    </row>
    <row r="13" spans="1:6" x14ac:dyDescent="0.3">
      <c r="A13" s="95">
        <v>44476</v>
      </c>
      <c r="B13" s="96">
        <v>0.33998842592592587</v>
      </c>
      <c r="C13" s="2">
        <v>8.94</v>
      </c>
      <c r="D13" s="2">
        <v>8.44</v>
      </c>
      <c r="E13" s="2">
        <v>23.23</v>
      </c>
      <c r="F13" s="2">
        <v>47.15</v>
      </c>
    </row>
    <row r="14" spans="1:6" x14ac:dyDescent="0.3">
      <c r="A14" s="95">
        <v>44476</v>
      </c>
      <c r="B14" s="96">
        <v>0.34068287037037037</v>
      </c>
      <c r="C14" s="2">
        <v>8.94</v>
      </c>
      <c r="D14" s="2">
        <v>8.44</v>
      </c>
      <c r="E14" s="2">
        <v>23.23</v>
      </c>
      <c r="F14" s="2">
        <v>47.28</v>
      </c>
    </row>
    <row r="15" spans="1:6" x14ac:dyDescent="0.3">
      <c r="A15" s="95">
        <v>44476</v>
      </c>
      <c r="B15" s="96">
        <v>0.34137731481481487</v>
      </c>
      <c r="C15" s="2">
        <v>8.94</v>
      </c>
      <c r="D15" s="2">
        <v>8.44</v>
      </c>
      <c r="E15" s="2">
        <v>23.23</v>
      </c>
      <c r="F15" s="2">
        <v>47.43</v>
      </c>
    </row>
    <row r="16" spans="1:6" x14ac:dyDescent="0.3">
      <c r="A16" s="95">
        <v>44476</v>
      </c>
      <c r="B16" s="96">
        <v>0.34207175925925926</v>
      </c>
      <c r="C16" s="2">
        <v>8.94</v>
      </c>
      <c r="D16" s="2">
        <v>8.44</v>
      </c>
      <c r="E16" s="2">
        <v>23.22</v>
      </c>
      <c r="F16" s="2">
        <v>47.62</v>
      </c>
    </row>
    <row r="17" spans="1:6" x14ac:dyDescent="0.3">
      <c r="A17" s="95">
        <v>44476</v>
      </c>
      <c r="B17" s="96">
        <v>0.34276620370370375</v>
      </c>
      <c r="C17" s="2">
        <v>8.94</v>
      </c>
      <c r="D17" s="2">
        <v>8.44</v>
      </c>
      <c r="E17" s="2">
        <v>23.22</v>
      </c>
      <c r="F17" s="2">
        <v>47.77</v>
      </c>
    </row>
    <row r="18" spans="1:6" x14ac:dyDescent="0.3">
      <c r="A18" s="95">
        <v>44476</v>
      </c>
      <c r="B18" s="96">
        <v>0.34346064814814814</v>
      </c>
      <c r="C18" s="2">
        <v>8.94</v>
      </c>
      <c r="D18" s="2">
        <v>8.44</v>
      </c>
      <c r="E18" s="2">
        <v>23.22</v>
      </c>
      <c r="F18" s="2">
        <v>47.96</v>
      </c>
    </row>
    <row r="19" spans="1:6" x14ac:dyDescent="0.3">
      <c r="A19" s="95">
        <v>44476</v>
      </c>
      <c r="B19" s="96">
        <v>0.34415509259259264</v>
      </c>
      <c r="C19" s="2">
        <v>8.94</v>
      </c>
      <c r="D19" s="2">
        <v>8.44</v>
      </c>
      <c r="E19" s="2">
        <v>23.22</v>
      </c>
      <c r="F19" s="2">
        <v>48.11</v>
      </c>
    </row>
    <row r="20" spans="1:6" x14ac:dyDescent="0.3">
      <c r="A20" s="95">
        <v>44476</v>
      </c>
      <c r="B20" s="96">
        <v>0.34484953703703702</v>
      </c>
      <c r="C20" s="2">
        <v>8.94</v>
      </c>
      <c r="D20" s="2">
        <v>8.44</v>
      </c>
      <c r="E20" s="2">
        <v>23.23</v>
      </c>
      <c r="F20" s="2">
        <v>48.39</v>
      </c>
    </row>
    <row r="21" spans="1:6" x14ac:dyDescent="0.3">
      <c r="A21" s="95">
        <v>44476</v>
      </c>
      <c r="B21" s="96">
        <v>0.34554398148148152</v>
      </c>
      <c r="C21" s="2">
        <v>8.94</v>
      </c>
      <c r="D21" s="2">
        <v>8.44</v>
      </c>
      <c r="E21" s="2">
        <v>23.23</v>
      </c>
      <c r="F21" s="2">
        <v>48.62</v>
      </c>
    </row>
    <row r="22" spans="1:6" x14ac:dyDescent="0.3">
      <c r="A22" s="95">
        <v>44476</v>
      </c>
      <c r="B22" s="96">
        <v>0.34623842592592591</v>
      </c>
      <c r="C22" s="2">
        <v>8.94</v>
      </c>
      <c r="D22" s="2">
        <v>8.44</v>
      </c>
      <c r="E22" s="2">
        <v>23.23</v>
      </c>
      <c r="F22" s="2">
        <v>48.73</v>
      </c>
    </row>
    <row r="23" spans="1:6" x14ac:dyDescent="0.3">
      <c r="A23" s="95">
        <v>44476</v>
      </c>
      <c r="B23" s="96">
        <v>0.34693287037037041</v>
      </c>
      <c r="C23" s="2">
        <v>8.94</v>
      </c>
      <c r="D23" s="2">
        <v>8.44</v>
      </c>
      <c r="E23" s="2">
        <v>23.23</v>
      </c>
      <c r="F23" s="2">
        <v>48.78</v>
      </c>
    </row>
    <row r="24" spans="1:6" x14ac:dyDescent="0.3">
      <c r="A24" s="95">
        <v>44476</v>
      </c>
      <c r="B24" s="96">
        <v>0.34762731481481479</v>
      </c>
      <c r="C24" s="2">
        <v>8.94</v>
      </c>
      <c r="D24" s="2">
        <v>8.44</v>
      </c>
      <c r="E24" s="2">
        <v>23.23</v>
      </c>
      <c r="F24" s="2">
        <v>48.83</v>
      </c>
    </row>
    <row r="25" spans="1:6" x14ac:dyDescent="0.3">
      <c r="A25" s="95">
        <v>44476</v>
      </c>
      <c r="B25" s="96">
        <v>0.34832175925925929</v>
      </c>
      <c r="C25" s="2">
        <v>8.94</v>
      </c>
      <c r="D25" s="2">
        <v>8.44</v>
      </c>
      <c r="E25" s="2">
        <v>23.23</v>
      </c>
      <c r="F25" s="2">
        <v>48.88</v>
      </c>
    </row>
    <row r="26" spans="1:6" x14ac:dyDescent="0.3">
      <c r="A26" s="95">
        <v>44476</v>
      </c>
      <c r="B26" s="96">
        <v>0.34901620370370368</v>
      </c>
      <c r="C26" s="2">
        <v>8.94</v>
      </c>
      <c r="D26" s="2">
        <v>8.44</v>
      </c>
      <c r="E26" s="2">
        <v>23.24</v>
      </c>
      <c r="F26" s="2">
        <v>48.89</v>
      </c>
    </row>
    <row r="27" spans="1:6" x14ac:dyDescent="0.3">
      <c r="A27" s="95">
        <v>44476</v>
      </c>
      <c r="B27" s="96">
        <v>0.34971064814814817</v>
      </c>
      <c r="C27" s="2">
        <v>8.94</v>
      </c>
      <c r="D27" s="2">
        <v>8.44</v>
      </c>
      <c r="E27" s="2">
        <v>23.24</v>
      </c>
      <c r="F27" s="2">
        <v>48.93</v>
      </c>
    </row>
    <row r="28" spans="1:6" x14ac:dyDescent="0.3">
      <c r="A28" s="95">
        <v>44476</v>
      </c>
      <c r="B28" s="96">
        <v>0.35040509259259256</v>
      </c>
      <c r="C28" s="2">
        <v>8.94</v>
      </c>
      <c r="D28" s="2">
        <v>8.44</v>
      </c>
      <c r="E28" s="2">
        <v>23.24</v>
      </c>
      <c r="F28" s="2">
        <v>48.95</v>
      </c>
    </row>
    <row r="29" spans="1:6" x14ac:dyDescent="0.3">
      <c r="A29" s="95">
        <v>44476</v>
      </c>
      <c r="B29" s="96">
        <v>0.35109953703703706</v>
      </c>
      <c r="C29" s="2">
        <v>8.94</v>
      </c>
      <c r="D29" s="2">
        <v>8.44</v>
      </c>
      <c r="E29" s="2">
        <v>23.24</v>
      </c>
      <c r="F29" s="2">
        <v>48.93</v>
      </c>
    </row>
    <row r="30" spans="1:6" x14ac:dyDescent="0.3">
      <c r="A30" s="95">
        <v>44476</v>
      </c>
      <c r="B30" s="96">
        <v>0.3517939814814815</v>
      </c>
      <c r="C30" s="2">
        <v>8.94</v>
      </c>
      <c r="D30" s="2">
        <v>8.44</v>
      </c>
      <c r="E30" s="2">
        <v>23.23</v>
      </c>
      <c r="F30" s="2">
        <v>48.94</v>
      </c>
    </row>
    <row r="31" spans="1:6" x14ac:dyDescent="0.3">
      <c r="A31" s="95">
        <v>44476</v>
      </c>
      <c r="B31" s="96">
        <v>0.35248842592592594</v>
      </c>
      <c r="C31" s="2">
        <v>8.94</v>
      </c>
      <c r="D31" s="2">
        <v>8.44</v>
      </c>
      <c r="E31" s="2">
        <v>23.23</v>
      </c>
      <c r="F31" s="2">
        <v>48.94</v>
      </c>
    </row>
    <row r="32" spans="1:6" x14ac:dyDescent="0.3">
      <c r="A32" s="95">
        <v>44476</v>
      </c>
      <c r="B32" s="96">
        <v>0.35318287037037038</v>
      </c>
      <c r="C32" s="2">
        <v>8.94</v>
      </c>
      <c r="D32" s="2">
        <v>8.44</v>
      </c>
      <c r="E32" s="2">
        <v>23.23</v>
      </c>
      <c r="F32" s="2">
        <v>48.89</v>
      </c>
    </row>
    <row r="33" spans="1:6" x14ac:dyDescent="0.3">
      <c r="A33" s="95">
        <v>44476</v>
      </c>
      <c r="B33" s="96">
        <v>0.35387731481481483</v>
      </c>
      <c r="C33" s="2">
        <v>8.94</v>
      </c>
      <c r="D33" s="2">
        <v>8.44</v>
      </c>
      <c r="E33" s="2">
        <v>23.22</v>
      </c>
      <c r="F33" s="2">
        <v>48.88</v>
      </c>
    </row>
    <row r="34" spans="1:6" x14ac:dyDescent="0.3">
      <c r="A34" s="95">
        <v>44476</v>
      </c>
      <c r="B34" s="96">
        <v>0.35457175925925927</v>
      </c>
      <c r="C34" s="2">
        <v>8.94</v>
      </c>
      <c r="D34" s="2">
        <v>8.44</v>
      </c>
      <c r="E34" s="2">
        <v>23.22</v>
      </c>
      <c r="F34" s="2">
        <v>48.89</v>
      </c>
    </row>
    <row r="35" spans="1:6" x14ac:dyDescent="0.3">
      <c r="A35" s="95">
        <v>44476</v>
      </c>
      <c r="B35" s="96">
        <v>0.35526620370370371</v>
      </c>
      <c r="C35" s="2">
        <v>8.94</v>
      </c>
      <c r="D35" s="2">
        <v>8.44</v>
      </c>
      <c r="E35" s="2">
        <v>23.21</v>
      </c>
      <c r="F35" s="2">
        <v>48.9</v>
      </c>
    </row>
    <row r="36" spans="1:6" x14ac:dyDescent="0.3">
      <c r="A36" s="95">
        <v>44476</v>
      </c>
      <c r="B36" s="96">
        <v>0.35596064814814815</v>
      </c>
      <c r="C36" s="2">
        <v>8.94</v>
      </c>
      <c r="D36" s="2">
        <v>8.44</v>
      </c>
      <c r="E36" s="2">
        <v>23.22</v>
      </c>
      <c r="F36" s="2">
        <v>48.9</v>
      </c>
    </row>
    <row r="37" spans="1:6" x14ac:dyDescent="0.3">
      <c r="A37" s="95">
        <v>44476</v>
      </c>
      <c r="B37" s="96">
        <v>0.35665509259259259</v>
      </c>
      <c r="C37" s="2">
        <v>8.94</v>
      </c>
      <c r="D37" s="2">
        <v>8.44</v>
      </c>
      <c r="E37" s="2">
        <v>23.22</v>
      </c>
      <c r="F37" s="2">
        <v>48.93</v>
      </c>
    </row>
    <row r="38" spans="1:6" x14ac:dyDescent="0.3">
      <c r="A38" s="95">
        <v>44476</v>
      </c>
      <c r="B38" s="96">
        <v>0.35734953703703703</v>
      </c>
      <c r="C38" s="2">
        <v>8.94</v>
      </c>
      <c r="D38" s="2">
        <v>8.44</v>
      </c>
      <c r="E38" s="2">
        <v>23.22</v>
      </c>
      <c r="F38" s="2">
        <v>48.94</v>
      </c>
    </row>
    <row r="39" spans="1:6" x14ac:dyDescent="0.3">
      <c r="A39" s="95">
        <v>44476</v>
      </c>
      <c r="B39" s="96">
        <v>0.35804398148148148</v>
      </c>
      <c r="C39" s="2">
        <v>8.94</v>
      </c>
      <c r="D39" s="2">
        <v>8.44</v>
      </c>
      <c r="E39" s="2">
        <v>23.22</v>
      </c>
      <c r="F39" s="2">
        <v>48.95</v>
      </c>
    </row>
    <row r="40" spans="1:6" x14ac:dyDescent="0.3">
      <c r="A40" s="95">
        <v>44476</v>
      </c>
      <c r="B40" s="96">
        <v>0.35873842592592592</v>
      </c>
      <c r="C40" s="2">
        <v>8.94</v>
      </c>
      <c r="D40" s="2">
        <v>8.44</v>
      </c>
      <c r="E40" s="2">
        <v>23.22</v>
      </c>
      <c r="F40" s="2">
        <v>48.95</v>
      </c>
    </row>
    <row r="41" spans="1:6" x14ac:dyDescent="0.3">
      <c r="A41" s="95">
        <v>44476</v>
      </c>
      <c r="B41" s="96">
        <v>0.35943287037037036</v>
      </c>
      <c r="C41" s="2">
        <v>8.94</v>
      </c>
      <c r="D41" s="2">
        <v>8.44</v>
      </c>
      <c r="E41" s="2">
        <v>23.22</v>
      </c>
      <c r="F41" s="2">
        <v>48.95</v>
      </c>
    </row>
    <row r="42" spans="1:6" x14ac:dyDescent="0.3">
      <c r="A42" s="95">
        <v>44476</v>
      </c>
      <c r="B42" s="96">
        <v>0.3601273148148148</v>
      </c>
      <c r="C42" s="2">
        <v>8.94</v>
      </c>
      <c r="D42" s="2">
        <v>8.44</v>
      </c>
      <c r="E42" s="2">
        <v>23.22</v>
      </c>
      <c r="F42" s="2">
        <v>48.95</v>
      </c>
    </row>
    <row r="43" spans="1:6" x14ac:dyDescent="0.3">
      <c r="A43" s="95">
        <v>44476</v>
      </c>
      <c r="B43" s="96">
        <v>0.36082175925925924</v>
      </c>
      <c r="C43" s="2">
        <v>8.94</v>
      </c>
      <c r="D43" s="2">
        <v>8.44</v>
      </c>
      <c r="E43" s="2">
        <v>23.22</v>
      </c>
      <c r="F43" s="2">
        <v>48.95</v>
      </c>
    </row>
    <row r="44" spans="1:6" x14ac:dyDescent="0.3">
      <c r="A44" s="95">
        <v>44476</v>
      </c>
      <c r="B44" s="96">
        <v>0.36151620370370369</v>
      </c>
      <c r="C44" s="2">
        <v>8.94</v>
      </c>
      <c r="D44" s="2">
        <v>8.44</v>
      </c>
      <c r="E44" s="2">
        <v>23.22</v>
      </c>
      <c r="F44" s="2">
        <v>48.95</v>
      </c>
    </row>
    <row r="45" spans="1:6" x14ac:dyDescent="0.3">
      <c r="A45" s="95">
        <v>44476</v>
      </c>
      <c r="B45" s="96">
        <v>0.36221064814814818</v>
      </c>
      <c r="C45" s="2">
        <v>8.94</v>
      </c>
      <c r="D45" s="2">
        <v>8.44</v>
      </c>
      <c r="E45" s="2">
        <v>23.22</v>
      </c>
      <c r="F45" s="2">
        <v>48.95</v>
      </c>
    </row>
    <row r="46" spans="1:6" x14ac:dyDescent="0.3">
      <c r="A46" s="95">
        <v>44476</v>
      </c>
      <c r="B46" s="96">
        <v>0.36290509259259257</v>
      </c>
      <c r="C46" s="2">
        <v>8.94</v>
      </c>
      <c r="D46" s="2">
        <v>8.44</v>
      </c>
      <c r="E46" s="2">
        <v>23.22</v>
      </c>
      <c r="F46" s="2">
        <v>48.95</v>
      </c>
    </row>
    <row r="47" spans="1:6" x14ac:dyDescent="0.3">
      <c r="A47" s="95">
        <v>44476</v>
      </c>
      <c r="B47" s="96">
        <v>0.36359953703703707</v>
      </c>
      <c r="C47" s="2">
        <v>8.94</v>
      </c>
      <c r="D47" s="2">
        <v>8.44</v>
      </c>
      <c r="E47" s="2">
        <v>23.22</v>
      </c>
      <c r="F47" s="2">
        <v>48.95</v>
      </c>
    </row>
    <row r="48" spans="1:6" x14ac:dyDescent="0.3">
      <c r="A48" s="95">
        <v>44476</v>
      </c>
      <c r="B48" s="96">
        <v>0.36429398148148145</v>
      </c>
      <c r="C48" s="2">
        <v>8.94</v>
      </c>
      <c r="D48" s="2">
        <v>8.44</v>
      </c>
      <c r="E48" s="2">
        <v>23.22</v>
      </c>
      <c r="F48" s="2">
        <v>48.95</v>
      </c>
    </row>
    <row r="49" spans="1:6" x14ac:dyDescent="0.3">
      <c r="A49" s="95">
        <v>44476</v>
      </c>
      <c r="B49" s="96">
        <v>0.36498842592592595</v>
      </c>
      <c r="C49" s="2">
        <v>8.94</v>
      </c>
      <c r="D49" s="2">
        <v>8.44</v>
      </c>
      <c r="E49" s="2">
        <v>23.22</v>
      </c>
      <c r="F49" s="2">
        <v>48.95</v>
      </c>
    </row>
    <row r="50" spans="1:6" x14ac:dyDescent="0.3">
      <c r="A50" s="95">
        <v>44476</v>
      </c>
      <c r="B50" s="96">
        <v>0.36568287037037034</v>
      </c>
      <c r="C50" s="2">
        <v>8.94</v>
      </c>
      <c r="D50" s="2">
        <v>8.44</v>
      </c>
      <c r="E50" s="2">
        <v>23.22</v>
      </c>
      <c r="F50" s="2">
        <v>48.94</v>
      </c>
    </row>
    <row r="51" spans="1:6" x14ac:dyDescent="0.3">
      <c r="A51" s="95">
        <v>44476</v>
      </c>
      <c r="B51" s="96">
        <v>0.36637731481481484</v>
      </c>
      <c r="C51" s="2">
        <v>8.94</v>
      </c>
      <c r="D51" s="2">
        <v>8.44</v>
      </c>
      <c r="E51" s="2">
        <v>23.22</v>
      </c>
      <c r="F51" s="2">
        <v>48.95</v>
      </c>
    </row>
    <row r="52" spans="1:6" x14ac:dyDescent="0.3">
      <c r="A52" s="95">
        <v>44476</v>
      </c>
      <c r="B52" s="96">
        <v>0.36707175925925922</v>
      </c>
      <c r="C52" s="2">
        <v>8.94</v>
      </c>
      <c r="D52" s="2">
        <v>8.44</v>
      </c>
      <c r="E52" s="2">
        <v>23.22</v>
      </c>
      <c r="F52" s="2">
        <v>48.95</v>
      </c>
    </row>
    <row r="53" spans="1:6" x14ac:dyDescent="0.3">
      <c r="A53" s="95">
        <v>44476</v>
      </c>
      <c r="B53" s="96">
        <v>0.36776620370370372</v>
      </c>
      <c r="C53" s="2">
        <v>8.94</v>
      </c>
      <c r="D53" s="2">
        <v>8.44</v>
      </c>
      <c r="E53" s="2">
        <v>23.22</v>
      </c>
      <c r="F53" s="2">
        <v>48.95</v>
      </c>
    </row>
    <row r="54" spans="1:6" x14ac:dyDescent="0.3">
      <c r="A54" s="95">
        <v>44476</v>
      </c>
      <c r="B54" s="96">
        <v>0.36846064814814811</v>
      </c>
      <c r="C54" s="2">
        <v>8.94</v>
      </c>
      <c r="D54" s="2">
        <v>8.44</v>
      </c>
      <c r="E54" s="2">
        <v>23.22</v>
      </c>
      <c r="F54" s="2">
        <v>48.95</v>
      </c>
    </row>
    <row r="55" spans="1:6" x14ac:dyDescent="0.3">
      <c r="A55" s="95">
        <v>44476</v>
      </c>
      <c r="B55" s="96">
        <v>0.3691550925925926</v>
      </c>
      <c r="C55" s="2">
        <v>8.94</v>
      </c>
      <c r="D55" s="2">
        <v>8.44</v>
      </c>
      <c r="E55" s="2">
        <v>23.22</v>
      </c>
      <c r="F55" s="2">
        <v>48.95</v>
      </c>
    </row>
    <row r="56" spans="1:6" x14ac:dyDescent="0.3">
      <c r="A56" s="95">
        <v>44476</v>
      </c>
      <c r="B56" s="96">
        <v>0.36984953703703699</v>
      </c>
      <c r="C56" s="2">
        <v>8.94</v>
      </c>
      <c r="D56" s="2">
        <v>8.44</v>
      </c>
      <c r="E56" s="2">
        <v>23.22</v>
      </c>
      <c r="F56" s="2">
        <v>48.95</v>
      </c>
    </row>
    <row r="57" spans="1:6" x14ac:dyDescent="0.3">
      <c r="A57" s="95">
        <v>44476</v>
      </c>
      <c r="B57" s="96">
        <v>0.37054398148148149</v>
      </c>
      <c r="C57" s="2">
        <v>8.94</v>
      </c>
      <c r="D57" s="2">
        <v>8.44</v>
      </c>
      <c r="E57" s="2">
        <v>23.22</v>
      </c>
      <c r="F57" s="2">
        <v>48.95</v>
      </c>
    </row>
    <row r="58" spans="1:6" x14ac:dyDescent="0.3">
      <c r="A58" s="95">
        <v>44476</v>
      </c>
      <c r="B58" s="96">
        <v>0.37123842592592587</v>
      </c>
      <c r="C58" s="2">
        <v>8.94</v>
      </c>
      <c r="D58" s="2">
        <v>8.44</v>
      </c>
      <c r="E58" s="2">
        <v>23.22</v>
      </c>
      <c r="F58" s="2">
        <v>48.95</v>
      </c>
    </row>
    <row r="59" spans="1:6" x14ac:dyDescent="0.3">
      <c r="A59" s="95">
        <v>44476</v>
      </c>
      <c r="B59" s="96">
        <v>0.37193287037037037</v>
      </c>
      <c r="C59" s="2">
        <v>8.94</v>
      </c>
      <c r="D59" s="2">
        <v>8.44</v>
      </c>
      <c r="E59" s="2">
        <v>23.22</v>
      </c>
      <c r="F59" s="2">
        <v>48.95</v>
      </c>
    </row>
    <row r="60" spans="1:6" x14ac:dyDescent="0.3">
      <c r="A60" s="95">
        <v>44476</v>
      </c>
      <c r="B60" s="96">
        <v>0.37262731481481487</v>
      </c>
      <c r="C60" s="2">
        <v>8.94</v>
      </c>
      <c r="D60" s="2">
        <v>8.44</v>
      </c>
      <c r="E60" s="2">
        <v>23.22</v>
      </c>
      <c r="F60" s="2">
        <v>48.95</v>
      </c>
    </row>
    <row r="61" spans="1:6" x14ac:dyDescent="0.3">
      <c r="A61" s="95">
        <v>44476</v>
      </c>
      <c r="B61" s="96">
        <v>0.37332175925925926</v>
      </c>
      <c r="C61" s="2">
        <v>8.94</v>
      </c>
      <c r="D61" s="2">
        <v>8.44</v>
      </c>
      <c r="E61" s="2">
        <v>23.22</v>
      </c>
      <c r="F61" s="2">
        <v>48.95</v>
      </c>
    </row>
    <row r="62" spans="1:6" x14ac:dyDescent="0.3">
      <c r="A62" s="95">
        <v>44476</v>
      </c>
      <c r="B62" s="96">
        <v>0.37401620370370375</v>
      </c>
      <c r="C62" s="2">
        <v>8.94</v>
      </c>
      <c r="D62" s="2">
        <v>8.44</v>
      </c>
      <c r="E62" s="2">
        <v>23.22</v>
      </c>
      <c r="F62" s="2">
        <v>48.95</v>
      </c>
    </row>
    <row r="63" spans="1:6" x14ac:dyDescent="0.3">
      <c r="A63" s="95">
        <v>44476</v>
      </c>
      <c r="B63" s="96">
        <v>0.37471064814814814</v>
      </c>
      <c r="C63" s="2">
        <v>8.94</v>
      </c>
      <c r="D63" s="2">
        <v>8.44</v>
      </c>
      <c r="E63" s="2">
        <v>23.22</v>
      </c>
      <c r="F63" s="2">
        <v>48.95</v>
      </c>
    </row>
    <row r="64" spans="1:6" x14ac:dyDescent="0.3">
      <c r="A64" s="95">
        <v>44476</v>
      </c>
      <c r="B64" s="96">
        <v>0.37540509259259264</v>
      </c>
      <c r="C64" s="2">
        <v>8.94</v>
      </c>
      <c r="D64" s="2">
        <v>8.44</v>
      </c>
      <c r="E64" s="2">
        <v>23.2</v>
      </c>
      <c r="F64" s="2">
        <v>48.95</v>
      </c>
    </row>
    <row r="65" spans="1:6" x14ac:dyDescent="0.3">
      <c r="A65" s="95">
        <v>44476</v>
      </c>
      <c r="B65" s="96">
        <v>0.37609953703703702</v>
      </c>
      <c r="C65" s="2">
        <v>8.94</v>
      </c>
      <c r="D65" s="2">
        <v>8.44</v>
      </c>
      <c r="E65" s="2">
        <v>23.12</v>
      </c>
      <c r="F65" s="2">
        <v>48.95</v>
      </c>
    </row>
    <row r="66" spans="1:6" x14ac:dyDescent="0.3">
      <c r="A66" s="95">
        <v>44476</v>
      </c>
      <c r="B66" s="96">
        <v>0.37679398148148152</v>
      </c>
      <c r="C66" s="2">
        <v>8.94</v>
      </c>
      <c r="D66" s="2">
        <v>8.44</v>
      </c>
      <c r="E66" s="2">
        <v>23.07</v>
      </c>
      <c r="F66" s="2">
        <v>48.95</v>
      </c>
    </row>
    <row r="67" spans="1:6" x14ac:dyDescent="0.3">
      <c r="A67" s="95">
        <v>44476</v>
      </c>
      <c r="B67" s="96">
        <v>0.37748842592592591</v>
      </c>
      <c r="C67" s="2">
        <v>8.94</v>
      </c>
      <c r="D67" s="2">
        <v>8.44</v>
      </c>
      <c r="E67" s="2">
        <v>23.02</v>
      </c>
      <c r="F67" s="2">
        <v>48.95</v>
      </c>
    </row>
    <row r="68" spans="1:6" x14ac:dyDescent="0.3">
      <c r="A68" s="95">
        <v>44476</v>
      </c>
      <c r="B68" s="96">
        <v>0.37818287037037041</v>
      </c>
      <c r="C68" s="2">
        <v>8.94</v>
      </c>
      <c r="D68" s="2">
        <v>8.44</v>
      </c>
      <c r="E68" s="2">
        <v>22.98</v>
      </c>
      <c r="F68" s="2">
        <v>48.95</v>
      </c>
    </row>
    <row r="69" spans="1:6" x14ac:dyDescent="0.3">
      <c r="A69" s="95">
        <v>44476</v>
      </c>
      <c r="B69" s="96">
        <v>0.37887731481481479</v>
      </c>
      <c r="C69" s="2">
        <v>8.94</v>
      </c>
      <c r="D69" s="2">
        <v>8.44</v>
      </c>
      <c r="E69" s="2">
        <v>22.95</v>
      </c>
      <c r="F69" s="2">
        <v>48.95</v>
      </c>
    </row>
    <row r="70" spans="1:6" x14ac:dyDescent="0.3">
      <c r="A70" s="95">
        <v>44476</v>
      </c>
      <c r="B70" s="96">
        <v>0.37957175925925929</v>
      </c>
      <c r="C70" s="2">
        <v>8.94</v>
      </c>
      <c r="D70" s="2">
        <v>8.44</v>
      </c>
      <c r="E70" s="2">
        <v>22.93</v>
      </c>
      <c r="F70" s="2">
        <v>48.95</v>
      </c>
    </row>
    <row r="71" spans="1:6" x14ac:dyDescent="0.3">
      <c r="A71" s="95">
        <v>44476</v>
      </c>
      <c r="B71" s="96">
        <v>0.38026620370370368</v>
      </c>
      <c r="C71" s="2">
        <v>8.94</v>
      </c>
      <c r="D71" s="2">
        <v>8.44</v>
      </c>
      <c r="E71" s="2">
        <v>22.93</v>
      </c>
      <c r="F71" s="2">
        <v>48.95</v>
      </c>
    </row>
    <row r="72" spans="1:6" x14ac:dyDescent="0.3">
      <c r="A72" s="95">
        <v>44476</v>
      </c>
      <c r="B72" s="96">
        <v>0.38096064814814817</v>
      </c>
      <c r="C72" s="2">
        <v>8.94</v>
      </c>
      <c r="D72" s="2">
        <v>8.44</v>
      </c>
      <c r="E72" s="2">
        <v>22.93</v>
      </c>
      <c r="F72" s="2">
        <v>48.95</v>
      </c>
    </row>
    <row r="73" spans="1:6" x14ac:dyDescent="0.3">
      <c r="A73" s="95">
        <v>44476</v>
      </c>
      <c r="B73" s="96">
        <v>0.38165509259259256</v>
      </c>
      <c r="C73" s="2">
        <v>8.94</v>
      </c>
      <c r="D73" s="2">
        <v>8.44</v>
      </c>
      <c r="E73" s="2">
        <v>22.93</v>
      </c>
      <c r="F73" s="2">
        <v>48.95</v>
      </c>
    </row>
    <row r="74" spans="1:6" x14ac:dyDescent="0.3">
      <c r="A74" s="95">
        <v>44476</v>
      </c>
      <c r="B74" s="96">
        <v>0.38234953703703706</v>
      </c>
      <c r="C74" s="2">
        <v>8.94</v>
      </c>
      <c r="D74" s="2">
        <v>8.44</v>
      </c>
      <c r="E74" s="2">
        <v>22.93</v>
      </c>
      <c r="F74" s="2">
        <v>48.95</v>
      </c>
    </row>
    <row r="75" spans="1:6" x14ac:dyDescent="0.3">
      <c r="A75" s="95">
        <v>44476</v>
      </c>
      <c r="B75" s="96">
        <v>0.3830439814814815</v>
      </c>
      <c r="C75" s="2">
        <v>8.94</v>
      </c>
      <c r="D75" s="2">
        <v>8.44</v>
      </c>
      <c r="E75" s="2">
        <v>22.93</v>
      </c>
      <c r="F75" s="2">
        <v>48.95</v>
      </c>
    </row>
    <row r="76" spans="1:6" x14ac:dyDescent="0.3">
      <c r="A76" s="95">
        <v>44476</v>
      </c>
      <c r="B76" s="96">
        <v>0.38373842592592594</v>
      </c>
      <c r="C76" s="2">
        <v>8.94</v>
      </c>
      <c r="D76" s="2">
        <v>8.44</v>
      </c>
      <c r="E76" s="2">
        <v>22.93</v>
      </c>
      <c r="F76" s="2">
        <v>48.95</v>
      </c>
    </row>
    <row r="77" spans="1:6" x14ac:dyDescent="0.3">
      <c r="A77" s="95">
        <v>44476</v>
      </c>
      <c r="B77" s="96">
        <v>0.38443287037037038</v>
      </c>
      <c r="C77" s="2">
        <v>8.94</v>
      </c>
      <c r="D77" s="2">
        <v>8.44</v>
      </c>
      <c r="E77" s="2">
        <v>22.93</v>
      </c>
      <c r="F77" s="2">
        <v>48.95</v>
      </c>
    </row>
    <row r="78" spans="1:6" x14ac:dyDescent="0.3">
      <c r="A78" s="95">
        <v>44476</v>
      </c>
      <c r="B78" s="96">
        <v>0.38512731481481483</v>
      </c>
      <c r="C78" s="2">
        <v>8.94</v>
      </c>
      <c r="D78" s="2">
        <v>8.44</v>
      </c>
      <c r="E78" s="2">
        <v>22.93</v>
      </c>
      <c r="F78" s="2">
        <v>48.95</v>
      </c>
    </row>
    <row r="79" spans="1:6" x14ac:dyDescent="0.3">
      <c r="A79" s="95">
        <v>44476</v>
      </c>
      <c r="B79" s="96">
        <v>0.38582175925925927</v>
      </c>
      <c r="C79" s="2">
        <v>8.94</v>
      </c>
      <c r="D79" s="2">
        <v>8.44</v>
      </c>
      <c r="E79" s="2">
        <v>22.92</v>
      </c>
      <c r="F79" s="2">
        <v>48.95</v>
      </c>
    </row>
    <row r="80" spans="1:6" x14ac:dyDescent="0.3">
      <c r="A80" s="95">
        <v>44476</v>
      </c>
      <c r="B80" s="96">
        <v>0.38651620370370371</v>
      </c>
      <c r="C80" s="2">
        <v>8.94</v>
      </c>
      <c r="D80" s="2">
        <v>8.44</v>
      </c>
      <c r="E80" s="2">
        <v>22.93</v>
      </c>
      <c r="F80" s="2">
        <v>48.95</v>
      </c>
    </row>
    <row r="81" spans="1:6" x14ac:dyDescent="0.3">
      <c r="A81" s="95">
        <v>44476</v>
      </c>
      <c r="B81" s="96">
        <v>0.38721064814814815</v>
      </c>
      <c r="C81" s="2">
        <v>8.94</v>
      </c>
      <c r="D81" s="2">
        <v>8.44</v>
      </c>
      <c r="E81" s="2">
        <v>22.93</v>
      </c>
      <c r="F81" s="2">
        <v>48.95</v>
      </c>
    </row>
    <row r="82" spans="1:6" x14ac:dyDescent="0.3">
      <c r="A82" s="95">
        <v>44476</v>
      </c>
      <c r="B82" s="96">
        <v>0.38790509259259259</v>
      </c>
      <c r="C82" s="2">
        <v>8.94</v>
      </c>
      <c r="D82" s="2">
        <v>8.44</v>
      </c>
      <c r="E82" s="2">
        <v>22.93</v>
      </c>
      <c r="F82" s="2">
        <v>48.95</v>
      </c>
    </row>
    <row r="83" spans="1:6" x14ac:dyDescent="0.3">
      <c r="A83" s="95">
        <v>44476</v>
      </c>
      <c r="B83" s="96">
        <v>0.38859953703703703</v>
      </c>
      <c r="C83" s="2">
        <v>8.94</v>
      </c>
      <c r="D83" s="2">
        <v>8.44</v>
      </c>
      <c r="E83" s="2">
        <v>22.93</v>
      </c>
      <c r="F83" s="2">
        <v>48.95</v>
      </c>
    </row>
    <row r="84" spans="1:6" x14ac:dyDescent="0.3">
      <c r="A84" s="95">
        <v>44476</v>
      </c>
      <c r="B84" s="96">
        <v>0.38929398148148148</v>
      </c>
      <c r="C84" s="2">
        <v>8.94</v>
      </c>
      <c r="D84" s="2">
        <v>8.44</v>
      </c>
      <c r="E84" s="2">
        <v>22.93</v>
      </c>
      <c r="F84" s="2">
        <v>48.95</v>
      </c>
    </row>
    <row r="85" spans="1:6" x14ac:dyDescent="0.3">
      <c r="A85" s="95">
        <v>44476</v>
      </c>
      <c r="B85" s="96">
        <v>0.38998842592592592</v>
      </c>
      <c r="C85" s="2">
        <v>8.94</v>
      </c>
      <c r="D85" s="2">
        <v>8.44</v>
      </c>
      <c r="E85" s="2">
        <v>22.93</v>
      </c>
      <c r="F85" s="2">
        <v>48.95</v>
      </c>
    </row>
    <row r="86" spans="1:6" x14ac:dyDescent="0.3">
      <c r="A86" s="95">
        <v>44476</v>
      </c>
      <c r="B86" s="96">
        <v>0.39068287037037036</v>
      </c>
      <c r="C86" s="2">
        <v>8.94</v>
      </c>
      <c r="D86" s="2">
        <v>8.44</v>
      </c>
      <c r="E86" s="2">
        <v>22.93</v>
      </c>
      <c r="F86" s="2">
        <v>48.95</v>
      </c>
    </row>
    <row r="87" spans="1:6" x14ac:dyDescent="0.3">
      <c r="A87" s="95">
        <v>44476</v>
      </c>
      <c r="B87" s="96">
        <v>0.3913773148148148</v>
      </c>
      <c r="C87" s="2">
        <v>8.94</v>
      </c>
      <c r="D87" s="2">
        <v>8.44</v>
      </c>
      <c r="E87" s="2">
        <v>22.93</v>
      </c>
      <c r="F87" s="2">
        <v>48.96</v>
      </c>
    </row>
    <row r="88" spans="1:6" x14ac:dyDescent="0.3">
      <c r="A88" s="95">
        <v>44476</v>
      </c>
      <c r="B88" s="96">
        <v>0.39207175925925924</v>
      </c>
      <c r="C88" s="2">
        <v>8.94</v>
      </c>
      <c r="D88" s="2">
        <v>8.44</v>
      </c>
      <c r="E88" s="2">
        <v>22.93</v>
      </c>
      <c r="F88" s="2">
        <v>48.95</v>
      </c>
    </row>
    <row r="89" spans="1:6" x14ac:dyDescent="0.3">
      <c r="A89" s="95">
        <v>44476</v>
      </c>
      <c r="B89" s="96">
        <v>0.39276620370370369</v>
      </c>
      <c r="C89" s="2">
        <v>8.94</v>
      </c>
      <c r="D89" s="2">
        <v>8.44</v>
      </c>
      <c r="E89" s="2">
        <v>22.93</v>
      </c>
      <c r="F89" s="2">
        <v>48.95</v>
      </c>
    </row>
    <row r="90" spans="1:6" x14ac:dyDescent="0.3">
      <c r="A90" s="95">
        <v>44476</v>
      </c>
      <c r="B90" s="96">
        <v>0.39346064814814818</v>
      </c>
      <c r="C90" s="2">
        <v>8.94</v>
      </c>
      <c r="D90" s="2">
        <v>8.44</v>
      </c>
      <c r="E90" s="2">
        <v>22.93</v>
      </c>
      <c r="F90" s="2">
        <v>48.95</v>
      </c>
    </row>
    <row r="91" spans="1:6" x14ac:dyDescent="0.3">
      <c r="A91" s="95">
        <v>44476</v>
      </c>
      <c r="B91" s="96">
        <v>0.39415509259259257</v>
      </c>
      <c r="C91" s="2">
        <v>8.94</v>
      </c>
      <c r="D91" s="2">
        <v>8.44</v>
      </c>
      <c r="E91" s="2">
        <v>22.93</v>
      </c>
      <c r="F91" s="2">
        <v>48.95</v>
      </c>
    </row>
    <row r="92" spans="1:6" x14ac:dyDescent="0.3">
      <c r="A92" s="95">
        <v>44476</v>
      </c>
      <c r="B92" s="96">
        <v>0.39484953703703707</v>
      </c>
      <c r="C92" s="2">
        <v>8.94</v>
      </c>
      <c r="D92" s="2">
        <v>8.44</v>
      </c>
      <c r="E92" s="2">
        <v>22.93</v>
      </c>
      <c r="F92" s="2">
        <v>48.95</v>
      </c>
    </row>
    <row r="93" spans="1:6" x14ac:dyDescent="0.3">
      <c r="A93" s="95">
        <v>44476</v>
      </c>
      <c r="B93" s="96">
        <v>0.39554398148148145</v>
      </c>
      <c r="C93" s="2">
        <v>8.94</v>
      </c>
      <c r="D93" s="2">
        <v>8.44</v>
      </c>
      <c r="E93" s="2">
        <v>22.93</v>
      </c>
      <c r="F93" s="2">
        <v>48.95</v>
      </c>
    </row>
    <row r="94" spans="1:6" x14ac:dyDescent="0.3">
      <c r="A94" s="95">
        <v>44476</v>
      </c>
      <c r="B94" s="96">
        <v>0.39623842592592595</v>
      </c>
      <c r="C94" s="2">
        <v>8.94</v>
      </c>
      <c r="D94" s="2">
        <v>8.44</v>
      </c>
      <c r="E94" s="2">
        <v>22.93</v>
      </c>
      <c r="F94" s="2">
        <v>48.95</v>
      </c>
    </row>
    <row r="95" spans="1:6" x14ac:dyDescent="0.3">
      <c r="A95" s="95">
        <v>44476</v>
      </c>
      <c r="B95" s="96">
        <v>0.39693287037037034</v>
      </c>
      <c r="C95" s="2">
        <v>8.94</v>
      </c>
      <c r="D95" s="2">
        <v>8.44</v>
      </c>
      <c r="E95" s="2">
        <v>22.93</v>
      </c>
      <c r="F95" s="2">
        <v>48.95</v>
      </c>
    </row>
    <row r="96" spans="1:6" x14ac:dyDescent="0.3">
      <c r="A96" s="95">
        <v>44476</v>
      </c>
      <c r="B96" s="96">
        <v>0.39762731481481484</v>
      </c>
      <c r="C96" s="2">
        <v>8.94</v>
      </c>
      <c r="D96" s="2">
        <v>8.44</v>
      </c>
      <c r="E96" s="2">
        <v>22.93</v>
      </c>
      <c r="F96" s="2">
        <v>48.95</v>
      </c>
    </row>
    <row r="97" spans="1:6" x14ac:dyDescent="0.3">
      <c r="A97" s="95">
        <v>44476</v>
      </c>
      <c r="B97" s="96">
        <v>0.39832175925925922</v>
      </c>
      <c r="C97" s="2">
        <v>8.94</v>
      </c>
      <c r="D97" s="2">
        <v>8.44</v>
      </c>
      <c r="E97" s="2">
        <v>22.93</v>
      </c>
      <c r="F97" s="2">
        <v>48.95</v>
      </c>
    </row>
    <row r="98" spans="1:6" x14ac:dyDescent="0.3">
      <c r="A98" s="95">
        <v>44476</v>
      </c>
      <c r="B98" s="96">
        <v>0.39901620370370372</v>
      </c>
      <c r="C98" s="2">
        <v>8.94</v>
      </c>
      <c r="D98" s="2">
        <v>8.44</v>
      </c>
      <c r="E98" s="2">
        <v>22.93</v>
      </c>
      <c r="F98" s="2">
        <v>48.95</v>
      </c>
    </row>
    <row r="99" spans="1:6" x14ac:dyDescent="0.3">
      <c r="A99" s="95">
        <v>44476</v>
      </c>
      <c r="B99" s="96">
        <v>0.39971064814814811</v>
      </c>
      <c r="C99" s="2">
        <v>8.94</v>
      </c>
      <c r="D99" s="2">
        <v>8.44</v>
      </c>
      <c r="E99" s="2">
        <v>22.92</v>
      </c>
      <c r="F99" s="2">
        <v>48.95</v>
      </c>
    </row>
    <row r="100" spans="1:6" x14ac:dyDescent="0.3">
      <c r="A100" s="95">
        <v>44476</v>
      </c>
      <c r="B100" s="96">
        <v>0.4004050925925926</v>
      </c>
      <c r="C100" s="2">
        <v>8.94</v>
      </c>
      <c r="D100" s="2">
        <v>8.44</v>
      </c>
      <c r="E100" s="2">
        <v>22.93</v>
      </c>
      <c r="F100" s="2">
        <v>48.95</v>
      </c>
    </row>
    <row r="101" spans="1:6" x14ac:dyDescent="0.3">
      <c r="A101" s="95">
        <v>44476</v>
      </c>
      <c r="B101" s="96">
        <v>0.40109953703703699</v>
      </c>
      <c r="C101" s="2">
        <v>8.94</v>
      </c>
      <c r="D101" s="2">
        <v>8.44</v>
      </c>
      <c r="E101" s="2">
        <v>22.93</v>
      </c>
      <c r="F101" s="2">
        <v>48.95</v>
      </c>
    </row>
    <row r="102" spans="1:6" x14ac:dyDescent="0.3">
      <c r="A102" s="95">
        <v>44476</v>
      </c>
      <c r="B102" s="96">
        <v>0.40179398148148149</v>
      </c>
      <c r="C102" s="2">
        <v>8.94</v>
      </c>
      <c r="D102" s="2">
        <v>8.44</v>
      </c>
      <c r="E102" s="2">
        <v>22.93</v>
      </c>
      <c r="F102" s="2">
        <v>48.95</v>
      </c>
    </row>
    <row r="103" spans="1:6" x14ac:dyDescent="0.3">
      <c r="A103" s="95">
        <v>44476</v>
      </c>
      <c r="B103" s="96">
        <v>0.40248842592592587</v>
      </c>
      <c r="C103" s="2">
        <v>8.94</v>
      </c>
      <c r="D103" s="2">
        <v>8.44</v>
      </c>
      <c r="E103" s="2">
        <v>22.93</v>
      </c>
      <c r="F103" s="2">
        <v>48.96</v>
      </c>
    </row>
    <row r="104" spans="1:6" x14ac:dyDescent="0.3">
      <c r="A104" s="95">
        <v>44476</v>
      </c>
      <c r="B104" s="96">
        <v>0.40318287037037037</v>
      </c>
      <c r="C104" s="2">
        <v>8.94</v>
      </c>
      <c r="D104" s="2">
        <v>8.44</v>
      </c>
      <c r="E104" s="2">
        <v>22.93</v>
      </c>
      <c r="F104" s="2">
        <v>48.96</v>
      </c>
    </row>
    <row r="105" spans="1:6" x14ac:dyDescent="0.3">
      <c r="A105" s="95">
        <v>44476</v>
      </c>
      <c r="B105" s="96">
        <v>0.40387731481481487</v>
      </c>
      <c r="C105" s="2">
        <v>8.94</v>
      </c>
      <c r="D105" s="2">
        <v>8.44</v>
      </c>
      <c r="E105" s="2">
        <v>22.93</v>
      </c>
      <c r="F105" s="2">
        <v>48.95</v>
      </c>
    </row>
    <row r="106" spans="1:6" x14ac:dyDescent="0.3">
      <c r="A106" s="95">
        <v>44476</v>
      </c>
      <c r="B106" s="96">
        <v>0.40457175925925926</v>
      </c>
      <c r="C106" s="2">
        <v>8.94</v>
      </c>
      <c r="D106" s="2">
        <v>8.44</v>
      </c>
      <c r="E106" s="2">
        <v>22.93</v>
      </c>
      <c r="F106" s="2">
        <v>48.96</v>
      </c>
    </row>
    <row r="107" spans="1:6" x14ac:dyDescent="0.3">
      <c r="A107" s="95">
        <v>44476</v>
      </c>
      <c r="B107" s="96">
        <v>0.40526620370370375</v>
      </c>
      <c r="C107" s="2">
        <v>8.94</v>
      </c>
      <c r="D107" s="2">
        <v>8.44</v>
      </c>
      <c r="E107" s="2">
        <v>22.93</v>
      </c>
      <c r="F107" s="2">
        <v>48.95</v>
      </c>
    </row>
    <row r="108" spans="1:6" x14ac:dyDescent="0.3">
      <c r="A108" s="95">
        <v>44476</v>
      </c>
      <c r="B108" s="96">
        <v>0.40596064814814814</v>
      </c>
      <c r="C108" s="2">
        <v>8.94</v>
      </c>
      <c r="D108" s="2">
        <v>8.44</v>
      </c>
      <c r="E108" s="2">
        <v>22.93</v>
      </c>
      <c r="F108" s="2">
        <v>48.95</v>
      </c>
    </row>
    <row r="109" spans="1:6" x14ac:dyDescent="0.3">
      <c r="A109" s="95">
        <v>44476</v>
      </c>
      <c r="B109" s="96">
        <v>0.40665509259259264</v>
      </c>
      <c r="C109" s="2">
        <v>8.94</v>
      </c>
      <c r="D109" s="2">
        <v>8.44</v>
      </c>
      <c r="E109" s="2">
        <v>22.93</v>
      </c>
      <c r="F109" s="2">
        <v>48.95</v>
      </c>
    </row>
    <row r="110" spans="1:6" x14ac:dyDescent="0.3">
      <c r="A110" s="95">
        <v>44476</v>
      </c>
      <c r="B110" s="96">
        <v>0.40734953703703702</v>
      </c>
      <c r="C110" s="2">
        <v>8.94</v>
      </c>
      <c r="D110" s="2">
        <v>8.44</v>
      </c>
      <c r="E110" s="2">
        <v>22.93</v>
      </c>
      <c r="F110" s="2">
        <v>48.95</v>
      </c>
    </row>
    <row r="111" spans="1:6" x14ac:dyDescent="0.3">
      <c r="A111" s="95">
        <v>44476</v>
      </c>
      <c r="B111" s="96">
        <v>0.40804398148148152</v>
      </c>
      <c r="C111" s="2">
        <v>8.94</v>
      </c>
      <c r="D111" s="2">
        <v>8.44</v>
      </c>
      <c r="E111" s="2">
        <v>22.93</v>
      </c>
      <c r="F111" s="2">
        <v>48.95</v>
      </c>
    </row>
    <row r="112" spans="1:6" x14ac:dyDescent="0.3">
      <c r="A112" s="95">
        <v>44476</v>
      </c>
      <c r="B112" s="96">
        <v>0.40873842592592591</v>
      </c>
      <c r="C112" s="2">
        <v>8.94</v>
      </c>
      <c r="D112" s="2">
        <v>8.44</v>
      </c>
      <c r="E112" s="2">
        <v>22.93</v>
      </c>
      <c r="F112" s="2">
        <v>48.95</v>
      </c>
    </row>
    <row r="113" spans="1:6" x14ac:dyDescent="0.3">
      <c r="A113" s="95">
        <v>44476</v>
      </c>
      <c r="B113" s="96">
        <v>0.40943287037037041</v>
      </c>
      <c r="C113" s="2">
        <v>8.94</v>
      </c>
      <c r="D113" s="2">
        <v>8.44</v>
      </c>
      <c r="E113" s="2">
        <v>22.93</v>
      </c>
      <c r="F113" s="2">
        <v>48.95</v>
      </c>
    </row>
    <row r="114" spans="1:6" x14ac:dyDescent="0.3">
      <c r="A114" s="95">
        <v>44476</v>
      </c>
      <c r="B114" s="96">
        <v>0.41012731481481479</v>
      </c>
      <c r="C114" s="2">
        <v>8.94</v>
      </c>
      <c r="D114" s="2">
        <v>8.44</v>
      </c>
      <c r="E114" s="2">
        <v>22.93</v>
      </c>
      <c r="F114" s="2">
        <v>48.95</v>
      </c>
    </row>
    <row r="115" spans="1:6" x14ac:dyDescent="0.3">
      <c r="A115" s="95">
        <v>44476</v>
      </c>
      <c r="B115" s="96">
        <v>0.41082175925925929</v>
      </c>
      <c r="C115" s="2">
        <v>8.94</v>
      </c>
      <c r="D115" s="2">
        <v>8.44</v>
      </c>
      <c r="E115" s="2">
        <v>22.93</v>
      </c>
      <c r="F115" s="2">
        <v>48.96</v>
      </c>
    </row>
    <row r="116" spans="1:6" x14ac:dyDescent="0.3">
      <c r="A116" s="95">
        <v>44476</v>
      </c>
      <c r="B116" s="96">
        <v>0.41151620370370368</v>
      </c>
      <c r="C116" s="2">
        <v>8.94</v>
      </c>
      <c r="D116" s="2">
        <v>8.44</v>
      </c>
      <c r="E116" s="2">
        <v>22.93</v>
      </c>
      <c r="F116" s="2">
        <v>48.95</v>
      </c>
    </row>
    <row r="117" spans="1:6" x14ac:dyDescent="0.3">
      <c r="A117" s="95">
        <v>44476</v>
      </c>
      <c r="B117" s="96">
        <v>0.41221064814814817</v>
      </c>
      <c r="C117" s="2">
        <v>8.94</v>
      </c>
      <c r="D117" s="2">
        <v>8.44</v>
      </c>
      <c r="E117" s="2">
        <v>22.93</v>
      </c>
      <c r="F117" s="2">
        <v>48.95</v>
      </c>
    </row>
    <row r="118" spans="1:6" x14ac:dyDescent="0.3">
      <c r="A118" s="95">
        <v>44476</v>
      </c>
      <c r="B118" s="96">
        <v>0.41290509259259256</v>
      </c>
      <c r="C118" s="2">
        <v>8.94</v>
      </c>
      <c r="D118" s="2">
        <v>8.44</v>
      </c>
      <c r="E118" s="2">
        <v>22.93</v>
      </c>
      <c r="F118" s="2">
        <v>48.95</v>
      </c>
    </row>
    <row r="119" spans="1:6" x14ac:dyDescent="0.3">
      <c r="A119" s="95">
        <v>44476</v>
      </c>
      <c r="B119" s="96">
        <v>0.41359953703703706</v>
      </c>
      <c r="C119" s="2">
        <v>8.94</v>
      </c>
      <c r="D119" s="2">
        <v>8.44</v>
      </c>
      <c r="E119" s="2">
        <v>22.93</v>
      </c>
      <c r="F119" s="2">
        <v>48.95</v>
      </c>
    </row>
    <row r="120" spans="1:6" x14ac:dyDescent="0.3">
      <c r="A120" s="95">
        <v>44476</v>
      </c>
      <c r="B120" s="96">
        <v>0.4142939814814815</v>
      </c>
      <c r="C120" s="2">
        <v>8.94</v>
      </c>
      <c r="D120" s="2">
        <v>8.44</v>
      </c>
      <c r="E120" s="2">
        <v>22.93</v>
      </c>
      <c r="F120" s="2">
        <v>48.95</v>
      </c>
    </row>
    <row r="121" spans="1:6" x14ac:dyDescent="0.3">
      <c r="A121" s="95">
        <v>44476</v>
      </c>
      <c r="B121" s="96">
        <v>0.41498842592592594</v>
      </c>
      <c r="C121" s="2">
        <v>8.94</v>
      </c>
      <c r="D121" s="2">
        <v>8.44</v>
      </c>
      <c r="E121" s="2">
        <v>22.93</v>
      </c>
      <c r="F121" s="2">
        <v>48.95</v>
      </c>
    </row>
    <row r="122" spans="1:6" x14ac:dyDescent="0.3">
      <c r="A122" s="95">
        <v>44476</v>
      </c>
      <c r="B122" s="96">
        <v>0.41568287037037038</v>
      </c>
      <c r="C122" s="2">
        <v>8.94</v>
      </c>
      <c r="D122" s="2">
        <v>8.44</v>
      </c>
      <c r="E122" s="2">
        <v>22.93</v>
      </c>
      <c r="F122" s="2">
        <v>48.95</v>
      </c>
    </row>
    <row r="123" spans="1:6" x14ac:dyDescent="0.3">
      <c r="A123" s="95">
        <v>44476</v>
      </c>
      <c r="B123" s="96">
        <v>0.41637731481481483</v>
      </c>
      <c r="C123" s="2">
        <v>8.94</v>
      </c>
      <c r="D123" s="2">
        <v>8.44</v>
      </c>
      <c r="E123" s="2">
        <v>22.93</v>
      </c>
      <c r="F123" s="2">
        <v>48.95</v>
      </c>
    </row>
    <row r="124" spans="1:6" x14ac:dyDescent="0.3">
      <c r="A124" s="95">
        <v>44476</v>
      </c>
      <c r="B124" s="96">
        <v>0.41707175925925927</v>
      </c>
      <c r="C124" s="2">
        <v>8.94</v>
      </c>
      <c r="D124" s="2">
        <v>8.44</v>
      </c>
      <c r="E124" s="2">
        <v>22.93</v>
      </c>
      <c r="F124" s="2">
        <v>48.95</v>
      </c>
    </row>
    <row r="125" spans="1:6" x14ac:dyDescent="0.3">
      <c r="A125" s="95">
        <v>44476</v>
      </c>
      <c r="B125" s="96">
        <v>0.41776620370370371</v>
      </c>
      <c r="C125" s="2">
        <v>8.94</v>
      </c>
      <c r="D125" s="2">
        <v>8.44</v>
      </c>
      <c r="E125" s="2">
        <v>22.93</v>
      </c>
      <c r="F125" s="2">
        <v>48.95</v>
      </c>
    </row>
    <row r="126" spans="1:6" x14ac:dyDescent="0.3">
      <c r="A126" s="95">
        <v>44476</v>
      </c>
      <c r="B126" s="96">
        <v>0.41846064814814815</v>
      </c>
      <c r="C126" s="2">
        <v>8.94</v>
      </c>
      <c r="D126" s="2">
        <v>8.44</v>
      </c>
      <c r="E126" s="2">
        <v>22.93</v>
      </c>
      <c r="F126" s="2">
        <v>48.95</v>
      </c>
    </row>
    <row r="127" spans="1:6" x14ac:dyDescent="0.3">
      <c r="A127" s="95">
        <v>44476</v>
      </c>
      <c r="B127" s="96">
        <v>0.41915509259259259</v>
      </c>
      <c r="C127" s="2">
        <v>8.94</v>
      </c>
      <c r="D127" s="2">
        <v>8.44</v>
      </c>
      <c r="E127" s="2">
        <v>22.93</v>
      </c>
      <c r="F127" s="2">
        <v>48.96</v>
      </c>
    </row>
    <row r="128" spans="1:6" x14ac:dyDescent="0.3">
      <c r="A128" s="95">
        <v>44476</v>
      </c>
      <c r="B128" s="96">
        <v>0.41984953703703703</v>
      </c>
      <c r="C128" s="2">
        <v>8.94</v>
      </c>
      <c r="D128" s="2">
        <v>8.44</v>
      </c>
      <c r="E128" s="2">
        <v>22.93</v>
      </c>
      <c r="F128" s="2">
        <v>48.96</v>
      </c>
    </row>
    <row r="129" spans="1:6" x14ac:dyDescent="0.3">
      <c r="A129" s="95">
        <v>44476</v>
      </c>
      <c r="B129" s="96">
        <v>0.42054398148148148</v>
      </c>
      <c r="C129" s="2">
        <v>8.94</v>
      </c>
      <c r="D129" s="2">
        <v>8.44</v>
      </c>
      <c r="E129" s="2">
        <v>22.93</v>
      </c>
      <c r="F129" s="2">
        <v>48.95</v>
      </c>
    </row>
    <row r="130" spans="1:6" x14ac:dyDescent="0.3">
      <c r="A130" s="95">
        <v>44476</v>
      </c>
      <c r="B130" s="96">
        <v>0.42123842592592592</v>
      </c>
      <c r="C130" s="2">
        <v>8.94</v>
      </c>
      <c r="D130" s="2">
        <v>8.44</v>
      </c>
      <c r="E130" s="2">
        <v>22.93</v>
      </c>
      <c r="F130" s="2">
        <v>48.95</v>
      </c>
    </row>
    <row r="131" spans="1:6" x14ac:dyDescent="0.3">
      <c r="A131" s="95">
        <v>44476</v>
      </c>
      <c r="B131" s="96">
        <v>0.42193287037037036</v>
      </c>
      <c r="C131" s="2">
        <v>8.94</v>
      </c>
      <c r="D131" s="2">
        <v>8.44</v>
      </c>
      <c r="E131" s="2">
        <v>22.93</v>
      </c>
      <c r="F131" s="2">
        <v>48.95</v>
      </c>
    </row>
    <row r="132" spans="1:6" x14ac:dyDescent="0.3">
      <c r="A132" s="95">
        <v>44476</v>
      </c>
      <c r="B132" s="96">
        <v>0.4226273148148148</v>
      </c>
      <c r="C132" s="2">
        <v>8.94</v>
      </c>
      <c r="D132" s="2">
        <v>8.44</v>
      </c>
      <c r="E132" s="2">
        <v>22.93</v>
      </c>
      <c r="F132" s="2">
        <v>48.95</v>
      </c>
    </row>
    <row r="133" spans="1:6" x14ac:dyDescent="0.3">
      <c r="A133" s="95">
        <v>44476</v>
      </c>
      <c r="B133" s="96">
        <v>0.42332175925925924</v>
      </c>
      <c r="C133" s="2">
        <v>8.94</v>
      </c>
      <c r="D133" s="2">
        <v>8.44</v>
      </c>
      <c r="E133" s="2">
        <v>22.93</v>
      </c>
      <c r="F133" s="2">
        <v>48.95</v>
      </c>
    </row>
    <row r="134" spans="1:6" x14ac:dyDescent="0.3">
      <c r="A134" s="95">
        <v>44476</v>
      </c>
      <c r="B134" s="96">
        <v>0.42401620370370369</v>
      </c>
      <c r="C134" s="2">
        <v>8.94</v>
      </c>
      <c r="D134" s="2">
        <v>8.44</v>
      </c>
      <c r="E134" s="2">
        <v>22.93</v>
      </c>
      <c r="F134" s="2">
        <v>48.96</v>
      </c>
    </row>
    <row r="135" spans="1:6" x14ac:dyDescent="0.3">
      <c r="A135" s="95">
        <v>44476</v>
      </c>
      <c r="B135" s="96">
        <v>0.42471064814814818</v>
      </c>
      <c r="C135" s="2">
        <v>8.94</v>
      </c>
      <c r="D135" s="2">
        <v>8.44</v>
      </c>
      <c r="E135" s="2">
        <v>22.93</v>
      </c>
      <c r="F135" s="2">
        <v>48.96</v>
      </c>
    </row>
    <row r="136" spans="1:6" x14ac:dyDescent="0.3">
      <c r="A136" s="95">
        <v>44476</v>
      </c>
      <c r="B136" s="96">
        <v>0.42540509259259257</v>
      </c>
      <c r="C136" s="2">
        <v>8.94</v>
      </c>
      <c r="D136" s="2">
        <v>8.44</v>
      </c>
      <c r="E136" s="2">
        <v>22.93</v>
      </c>
      <c r="F136" s="2">
        <v>48.96</v>
      </c>
    </row>
    <row r="137" spans="1:6" x14ac:dyDescent="0.3">
      <c r="A137" s="95">
        <v>44476</v>
      </c>
      <c r="B137" s="96">
        <v>0.42609953703703707</v>
      </c>
      <c r="C137" s="2">
        <v>8.94</v>
      </c>
      <c r="D137" s="2">
        <v>8.44</v>
      </c>
      <c r="E137" s="2">
        <v>22.93</v>
      </c>
      <c r="F137" s="2">
        <v>48.95</v>
      </c>
    </row>
    <row r="138" spans="1:6" x14ac:dyDescent="0.3">
      <c r="A138" s="95">
        <v>44476</v>
      </c>
      <c r="B138" s="96">
        <v>0.42679398148148145</v>
      </c>
      <c r="C138" s="2">
        <v>8.94</v>
      </c>
      <c r="D138" s="2">
        <v>8.44</v>
      </c>
      <c r="E138" s="2">
        <v>22.93</v>
      </c>
      <c r="F138" s="2">
        <v>48.95</v>
      </c>
    </row>
    <row r="139" spans="1:6" x14ac:dyDescent="0.3">
      <c r="A139" s="95">
        <v>44476</v>
      </c>
      <c r="B139" s="96">
        <v>0.42748842592592595</v>
      </c>
      <c r="C139" s="2">
        <v>8.94</v>
      </c>
      <c r="D139" s="2">
        <v>8.44</v>
      </c>
      <c r="E139" s="2">
        <v>22.93</v>
      </c>
      <c r="F139" s="2">
        <v>48.95</v>
      </c>
    </row>
    <row r="140" spans="1:6" x14ac:dyDescent="0.3">
      <c r="A140" s="95">
        <v>44476</v>
      </c>
      <c r="B140" s="96">
        <v>0.42818287037037034</v>
      </c>
      <c r="C140" s="2">
        <v>8.94</v>
      </c>
      <c r="D140" s="2">
        <v>8.44</v>
      </c>
      <c r="E140" s="2">
        <v>22.93</v>
      </c>
      <c r="F140" s="2">
        <v>48.95</v>
      </c>
    </row>
    <row r="141" spans="1:6" x14ac:dyDescent="0.3">
      <c r="A141" s="95">
        <v>44476</v>
      </c>
      <c r="B141" s="96">
        <v>0.42887731481481484</v>
      </c>
      <c r="C141" s="2">
        <v>8.94</v>
      </c>
      <c r="D141" s="2">
        <v>8.44</v>
      </c>
      <c r="E141" s="2">
        <v>22.93</v>
      </c>
      <c r="F141" s="2">
        <v>48.95</v>
      </c>
    </row>
    <row r="142" spans="1:6" x14ac:dyDescent="0.3">
      <c r="A142" s="95">
        <v>44476</v>
      </c>
      <c r="B142" s="96">
        <v>0.42957175925925922</v>
      </c>
      <c r="C142" s="2">
        <v>8.94</v>
      </c>
      <c r="D142" s="2">
        <v>8.44</v>
      </c>
      <c r="E142" s="2">
        <v>22.93</v>
      </c>
      <c r="F142" s="2">
        <v>48.96</v>
      </c>
    </row>
    <row r="143" spans="1:6" x14ac:dyDescent="0.3">
      <c r="A143" s="95">
        <v>44476</v>
      </c>
      <c r="B143" s="96">
        <v>0.43026620370370372</v>
      </c>
      <c r="C143" s="2">
        <v>8.94</v>
      </c>
      <c r="D143" s="2">
        <v>8.44</v>
      </c>
      <c r="E143" s="2">
        <v>22.93</v>
      </c>
      <c r="F143" s="2">
        <v>48.96</v>
      </c>
    </row>
    <row r="144" spans="1:6" x14ac:dyDescent="0.3">
      <c r="A144" s="95">
        <v>44476</v>
      </c>
      <c r="B144" s="96">
        <v>0.43096064814814811</v>
      </c>
      <c r="C144" s="2">
        <v>8.94</v>
      </c>
      <c r="D144" s="2">
        <v>8.44</v>
      </c>
      <c r="E144" s="2">
        <v>22.93</v>
      </c>
      <c r="F144" s="2">
        <v>48.96</v>
      </c>
    </row>
    <row r="145" spans="1:6" x14ac:dyDescent="0.3">
      <c r="A145" s="95">
        <v>44476</v>
      </c>
      <c r="B145" s="96">
        <v>0.4316550925925926</v>
      </c>
      <c r="C145" s="2">
        <v>8.94</v>
      </c>
      <c r="D145" s="2">
        <v>8.44</v>
      </c>
      <c r="E145" s="2">
        <v>22.93</v>
      </c>
      <c r="F145" s="2">
        <v>48.96</v>
      </c>
    </row>
    <row r="146" spans="1:6" x14ac:dyDescent="0.3">
      <c r="A146" s="95">
        <v>44476</v>
      </c>
      <c r="B146" s="96">
        <v>0.43234953703703699</v>
      </c>
      <c r="C146" s="2">
        <v>8.94</v>
      </c>
      <c r="D146" s="2">
        <v>8.44</v>
      </c>
      <c r="E146" s="2">
        <v>22.93</v>
      </c>
      <c r="F146" s="2">
        <v>48.95</v>
      </c>
    </row>
    <row r="147" spans="1:6" x14ac:dyDescent="0.3">
      <c r="A147" s="95">
        <v>44476</v>
      </c>
      <c r="B147" s="96">
        <v>0.43304398148148149</v>
      </c>
      <c r="C147" s="2">
        <v>8.94</v>
      </c>
      <c r="D147" s="2">
        <v>8.44</v>
      </c>
      <c r="E147" s="2">
        <v>22.93</v>
      </c>
      <c r="F147" s="2">
        <v>48.95</v>
      </c>
    </row>
    <row r="148" spans="1:6" x14ac:dyDescent="0.3">
      <c r="A148" s="95">
        <v>44476</v>
      </c>
      <c r="B148" s="96">
        <v>0.43373842592592587</v>
      </c>
      <c r="C148" s="2">
        <v>8.94</v>
      </c>
      <c r="D148" s="2">
        <v>8.44</v>
      </c>
      <c r="E148" s="2">
        <v>22.93</v>
      </c>
      <c r="F148" s="2">
        <v>48.95</v>
      </c>
    </row>
    <row r="149" spans="1:6" x14ac:dyDescent="0.3">
      <c r="A149" s="95">
        <v>44476</v>
      </c>
      <c r="B149" s="96">
        <v>0.43443287037037037</v>
      </c>
      <c r="C149" s="2">
        <v>8.94</v>
      </c>
      <c r="D149" s="2">
        <v>8.44</v>
      </c>
      <c r="E149" s="2">
        <v>22.93</v>
      </c>
      <c r="F149" s="2">
        <v>48.95</v>
      </c>
    </row>
    <row r="150" spans="1:6" x14ac:dyDescent="0.3">
      <c r="A150" s="95">
        <v>44476</v>
      </c>
      <c r="B150" s="96">
        <v>0.43512731481481487</v>
      </c>
      <c r="C150" s="2">
        <v>8.94</v>
      </c>
      <c r="D150" s="2">
        <v>8.44</v>
      </c>
      <c r="E150" s="2">
        <v>22.93</v>
      </c>
      <c r="F150" s="2">
        <v>48.95</v>
      </c>
    </row>
    <row r="151" spans="1:6" x14ac:dyDescent="0.3">
      <c r="A151" s="95">
        <v>44476</v>
      </c>
      <c r="B151" s="96">
        <v>0.43582175925925926</v>
      </c>
      <c r="C151" s="2">
        <v>8.94</v>
      </c>
      <c r="D151" s="2">
        <v>8.44</v>
      </c>
      <c r="E151" s="2">
        <v>22.93</v>
      </c>
      <c r="F151" s="2">
        <v>48.96</v>
      </c>
    </row>
    <row r="152" spans="1:6" x14ac:dyDescent="0.3">
      <c r="A152" s="95">
        <v>44476</v>
      </c>
      <c r="B152" s="96">
        <v>0.43651620370370375</v>
      </c>
      <c r="C152" s="2">
        <v>8.94</v>
      </c>
      <c r="D152" s="2">
        <v>8.44</v>
      </c>
      <c r="E152" s="2">
        <v>22.93</v>
      </c>
      <c r="F152" s="2">
        <v>48.96</v>
      </c>
    </row>
    <row r="153" spans="1:6" x14ac:dyDescent="0.3">
      <c r="A153" s="95">
        <v>44476</v>
      </c>
      <c r="B153" s="96">
        <v>0.43721064814814814</v>
      </c>
      <c r="C153" s="2">
        <v>8.94</v>
      </c>
      <c r="D153" s="2">
        <v>8.44</v>
      </c>
      <c r="E153" s="2">
        <v>22.93</v>
      </c>
      <c r="F153" s="2">
        <v>48.96</v>
      </c>
    </row>
    <row r="154" spans="1:6" x14ac:dyDescent="0.3">
      <c r="A154" s="95">
        <v>44476</v>
      </c>
      <c r="B154" s="96">
        <v>0.43790509259259264</v>
      </c>
      <c r="C154" s="2">
        <v>8.94</v>
      </c>
      <c r="D154" s="2">
        <v>8.44</v>
      </c>
      <c r="E154" s="2">
        <v>22.93</v>
      </c>
      <c r="F154" s="2">
        <v>48.96</v>
      </c>
    </row>
    <row r="155" spans="1:6" x14ac:dyDescent="0.3">
      <c r="A155" s="95">
        <v>44476</v>
      </c>
      <c r="B155" s="96">
        <v>0.43859953703703702</v>
      </c>
      <c r="C155" s="2">
        <v>8.94</v>
      </c>
      <c r="D155" s="2">
        <v>8.44</v>
      </c>
      <c r="E155" s="2">
        <v>22.93</v>
      </c>
      <c r="F155" s="2">
        <v>48.96</v>
      </c>
    </row>
    <row r="156" spans="1:6" x14ac:dyDescent="0.3">
      <c r="A156" s="95">
        <v>44476</v>
      </c>
      <c r="B156" s="96">
        <v>0.43929398148148152</v>
      </c>
      <c r="C156" s="2">
        <v>8.94</v>
      </c>
      <c r="D156" s="2">
        <v>8.44</v>
      </c>
      <c r="E156" s="2">
        <v>22.93</v>
      </c>
      <c r="F156" s="2">
        <v>48.95</v>
      </c>
    </row>
    <row r="157" spans="1:6" x14ac:dyDescent="0.3">
      <c r="A157" s="95">
        <v>44476</v>
      </c>
      <c r="B157" s="96">
        <v>0.43998842592592591</v>
      </c>
      <c r="C157" s="2">
        <v>8.94</v>
      </c>
      <c r="D157" s="2">
        <v>8.44</v>
      </c>
      <c r="E157" s="2">
        <v>22.92</v>
      </c>
      <c r="F157" s="2">
        <v>48.95</v>
      </c>
    </row>
    <row r="158" spans="1:6" x14ac:dyDescent="0.3">
      <c r="A158" s="95">
        <v>44476</v>
      </c>
      <c r="B158" s="96">
        <v>0.44068287037037041</v>
      </c>
      <c r="C158" s="2">
        <v>8.94</v>
      </c>
      <c r="D158" s="2">
        <v>8.44</v>
      </c>
      <c r="E158" s="2">
        <v>22.93</v>
      </c>
      <c r="F158" s="2">
        <v>48.95</v>
      </c>
    </row>
    <row r="159" spans="1:6" x14ac:dyDescent="0.3">
      <c r="A159" s="95">
        <v>44476</v>
      </c>
      <c r="B159" s="96">
        <v>0.44137731481481479</v>
      </c>
      <c r="C159" s="2">
        <v>8.94</v>
      </c>
      <c r="D159" s="2">
        <v>8.44</v>
      </c>
      <c r="E159" s="2">
        <v>22.92</v>
      </c>
      <c r="F159" s="2">
        <v>48.95</v>
      </c>
    </row>
    <row r="160" spans="1:6" x14ac:dyDescent="0.3">
      <c r="A160" s="95">
        <v>44476</v>
      </c>
      <c r="B160" s="96">
        <v>0.44207175925925929</v>
      </c>
      <c r="C160" s="2">
        <v>8.94</v>
      </c>
      <c r="D160" s="2">
        <v>8.44</v>
      </c>
      <c r="E160" s="2">
        <v>22.92</v>
      </c>
      <c r="F160" s="2">
        <v>48.95</v>
      </c>
    </row>
    <row r="161" spans="1:6" x14ac:dyDescent="0.3">
      <c r="A161" s="95">
        <v>44476</v>
      </c>
      <c r="B161" s="96">
        <v>0.44276620370370368</v>
      </c>
      <c r="C161" s="2">
        <v>8.94</v>
      </c>
      <c r="D161" s="2">
        <v>8.44</v>
      </c>
      <c r="E161" s="2">
        <v>22.93</v>
      </c>
      <c r="F161" s="2">
        <v>48.95</v>
      </c>
    </row>
    <row r="162" spans="1:6" x14ac:dyDescent="0.3">
      <c r="A162" s="95">
        <v>44476</v>
      </c>
      <c r="B162" s="96">
        <v>0.44346064814814817</v>
      </c>
      <c r="C162" s="2">
        <v>8.94</v>
      </c>
      <c r="D162" s="2">
        <v>8.44</v>
      </c>
      <c r="E162" s="2">
        <v>22.93</v>
      </c>
      <c r="F162" s="2">
        <v>48.95</v>
      </c>
    </row>
    <row r="163" spans="1:6" x14ac:dyDescent="0.3">
      <c r="A163" s="95">
        <v>44476</v>
      </c>
      <c r="B163" s="96">
        <v>0.44415509259259256</v>
      </c>
      <c r="C163" s="2">
        <v>8.94</v>
      </c>
      <c r="D163" s="2">
        <v>8.44</v>
      </c>
      <c r="E163" s="2">
        <v>22.93</v>
      </c>
      <c r="F163" s="2">
        <v>48.95</v>
      </c>
    </row>
    <row r="164" spans="1:6" x14ac:dyDescent="0.3">
      <c r="A164" s="95">
        <v>44476</v>
      </c>
      <c r="B164" s="96">
        <v>0.44484953703703706</v>
      </c>
      <c r="C164" s="2">
        <v>8.94</v>
      </c>
      <c r="D164" s="2">
        <v>8.44</v>
      </c>
      <c r="E164" s="2">
        <v>22.93</v>
      </c>
      <c r="F164" s="2">
        <v>48.95</v>
      </c>
    </row>
    <row r="165" spans="1:6" x14ac:dyDescent="0.3">
      <c r="A165" s="95">
        <v>44476</v>
      </c>
      <c r="B165" s="96">
        <v>0.4455439814814815</v>
      </c>
      <c r="C165" s="2">
        <v>8.94</v>
      </c>
      <c r="D165" s="2">
        <v>8.44</v>
      </c>
      <c r="E165" s="2">
        <v>22.93</v>
      </c>
      <c r="F165" s="2">
        <v>48.95</v>
      </c>
    </row>
    <row r="166" spans="1:6" x14ac:dyDescent="0.3">
      <c r="A166" s="95">
        <v>44476</v>
      </c>
      <c r="B166" s="96">
        <v>0.44623842592592594</v>
      </c>
      <c r="C166" s="2">
        <v>8.94</v>
      </c>
      <c r="D166" s="2">
        <v>8.44</v>
      </c>
      <c r="E166" s="2">
        <v>22.93</v>
      </c>
      <c r="F166" s="2">
        <v>48.95</v>
      </c>
    </row>
    <row r="167" spans="1:6" x14ac:dyDescent="0.3">
      <c r="A167" s="95">
        <v>44476</v>
      </c>
      <c r="B167" s="96">
        <v>0.44693287037037038</v>
      </c>
      <c r="C167" s="2">
        <v>8.94</v>
      </c>
      <c r="D167" s="2">
        <v>8.44</v>
      </c>
      <c r="E167" s="2">
        <v>22.93</v>
      </c>
      <c r="F167" s="2">
        <v>48.96</v>
      </c>
    </row>
    <row r="168" spans="1:6" x14ac:dyDescent="0.3">
      <c r="A168" s="95">
        <v>44476</v>
      </c>
      <c r="B168" s="96">
        <v>0.44762731481481483</v>
      </c>
      <c r="C168" s="2">
        <v>8.94</v>
      </c>
      <c r="D168" s="2">
        <v>8.44</v>
      </c>
      <c r="E168" s="2">
        <v>22.93</v>
      </c>
      <c r="F168" s="2">
        <v>48.95</v>
      </c>
    </row>
    <row r="169" spans="1:6" x14ac:dyDescent="0.3">
      <c r="A169" s="95">
        <v>44476</v>
      </c>
      <c r="B169" s="96">
        <v>0.44832175925925927</v>
      </c>
      <c r="C169" s="2">
        <v>8.94</v>
      </c>
      <c r="D169" s="2">
        <v>8.44</v>
      </c>
      <c r="E169" s="2">
        <v>22.93</v>
      </c>
      <c r="F169" s="2">
        <v>48.95</v>
      </c>
    </row>
    <row r="170" spans="1:6" x14ac:dyDescent="0.3">
      <c r="A170" s="95">
        <v>44476</v>
      </c>
      <c r="B170" s="96">
        <v>0.44901620370370371</v>
      </c>
      <c r="C170" s="2">
        <v>8.94</v>
      </c>
      <c r="D170" s="2">
        <v>8.44</v>
      </c>
      <c r="E170" s="2">
        <v>22.93</v>
      </c>
      <c r="F170" s="2">
        <v>48.96</v>
      </c>
    </row>
    <row r="171" spans="1:6" x14ac:dyDescent="0.3">
      <c r="A171" s="95">
        <v>44476</v>
      </c>
      <c r="B171" s="96">
        <v>0.44971064814814815</v>
      </c>
      <c r="C171" s="2">
        <v>8.94</v>
      </c>
      <c r="D171" s="2">
        <v>8.44</v>
      </c>
      <c r="E171" s="2">
        <v>22.93</v>
      </c>
      <c r="F171" s="2">
        <v>48.96</v>
      </c>
    </row>
    <row r="172" spans="1:6" x14ac:dyDescent="0.3">
      <c r="A172" s="95">
        <v>44476</v>
      </c>
      <c r="B172" s="96">
        <v>0.45040509259259259</v>
      </c>
      <c r="C172" s="2">
        <v>8.94</v>
      </c>
      <c r="D172" s="2">
        <v>8.44</v>
      </c>
      <c r="E172" s="2">
        <v>22.93</v>
      </c>
      <c r="F172" s="2">
        <v>48.96</v>
      </c>
    </row>
    <row r="173" spans="1:6" x14ac:dyDescent="0.3">
      <c r="A173" s="95">
        <v>44476</v>
      </c>
      <c r="B173" s="96">
        <v>0.45109953703703703</v>
      </c>
      <c r="C173" s="2">
        <v>8.94</v>
      </c>
      <c r="D173" s="2">
        <v>8.44</v>
      </c>
      <c r="E173" s="2">
        <v>22.93</v>
      </c>
      <c r="F173" s="2">
        <v>48.95</v>
      </c>
    </row>
    <row r="174" spans="1:6" x14ac:dyDescent="0.3">
      <c r="A174" s="95">
        <v>44476</v>
      </c>
      <c r="B174" s="96">
        <v>0.45179398148148148</v>
      </c>
      <c r="C174" s="2">
        <v>8.94</v>
      </c>
      <c r="D174" s="2">
        <v>8.44</v>
      </c>
      <c r="E174" s="2">
        <v>22.93</v>
      </c>
      <c r="F174" s="2">
        <v>48.96</v>
      </c>
    </row>
    <row r="175" spans="1:6" x14ac:dyDescent="0.3">
      <c r="A175" s="95">
        <v>44476</v>
      </c>
      <c r="B175" s="96">
        <v>0.45248842592592592</v>
      </c>
      <c r="C175" s="2">
        <v>8.94</v>
      </c>
      <c r="D175" s="2">
        <v>8.44</v>
      </c>
      <c r="E175" s="2">
        <v>22.93</v>
      </c>
      <c r="F175" s="2">
        <v>48.96</v>
      </c>
    </row>
    <row r="176" spans="1:6" x14ac:dyDescent="0.3">
      <c r="A176" s="95">
        <v>44476</v>
      </c>
      <c r="B176" s="96">
        <v>0.45318287037037036</v>
      </c>
      <c r="C176" s="2">
        <v>8.94</v>
      </c>
      <c r="D176" s="2">
        <v>8.44</v>
      </c>
      <c r="E176" s="2">
        <v>22.93</v>
      </c>
      <c r="F176" s="2">
        <v>48.96</v>
      </c>
    </row>
    <row r="177" spans="1:6" x14ac:dyDescent="0.3">
      <c r="A177" s="95">
        <v>44476</v>
      </c>
      <c r="B177" s="96">
        <v>0.4538773148148148</v>
      </c>
      <c r="C177" s="2">
        <v>8.94</v>
      </c>
      <c r="D177" s="2">
        <v>8.44</v>
      </c>
      <c r="E177" s="2">
        <v>22.93</v>
      </c>
      <c r="F177" s="2">
        <v>48.95</v>
      </c>
    </row>
    <row r="178" spans="1:6" x14ac:dyDescent="0.3">
      <c r="A178" s="95">
        <v>44476</v>
      </c>
      <c r="B178" s="96">
        <v>0.45457175925925924</v>
      </c>
      <c r="C178" s="2">
        <v>8.94</v>
      </c>
      <c r="D178" s="2">
        <v>8.44</v>
      </c>
      <c r="E178" s="2">
        <v>22.93</v>
      </c>
      <c r="F178" s="2">
        <v>48.95</v>
      </c>
    </row>
    <row r="179" spans="1:6" x14ac:dyDescent="0.3">
      <c r="A179" s="95">
        <v>44476</v>
      </c>
      <c r="B179" s="96">
        <v>0.45526620370370369</v>
      </c>
      <c r="C179" s="2">
        <v>8.94</v>
      </c>
      <c r="D179" s="2">
        <v>8.44</v>
      </c>
      <c r="E179" s="2">
        <v>22.93</v>
      </c>
      <c r="F179" s="2">
        <v>48.96</v>
      </c>
    </row>
    <row r="180" spans="1:6" x14ac:dyDescent="0.3">
      <c r="A180" s="95">
        <v>44476</v>
      </c>
      <c r="B180" s="96">
        <v>0.45596064814814818</v>
      </c>
      <c r="C180" s="2">
        <v>8.94</v>
      </c>
      <c r="D180" s="2">
        <v>8.44</v>
      </c>
      <c r="E180" s="2">
        <v>22.93</v>
      </c>
      <c r="F180" s="2">
        <v>48.96</v>
      </c>
    </row>
    <row r="181" spans="1:6" x14ac:dyDescent="0.3">
      <c r="A181" s="95">
        <v>44476</v>
      </c>
      <c r="B181" s="96">
        <v>0.45665509259259257</v>
      </c>
      <c r="C181" s="2">
        <v>8.94</v>
      </c>
      <c r="D181" s="2">
        <v>8.44</v>
      </c>
      <c r="E181" s="2">
        <v>22.93</v>
      </c>
      <c r="F181" s="2">
        <v>48.95</v>
      </c>
    </row>
    <row r="182" spans="1:6" x14ac:dyDescent="0.3">
      <c r="A182" s="95">
        <v>44476</v>
      </c>
      <c r="B182" s="96">
        <v>0.45734953703703707</v>
      </c>
      <c r="C182" s="2">
        <v>8.94</v>
      </c>
      <c r="D182" s="2">
        <v>8.44</v>
      </c>
      <c r="E182" s="2">
        <v>22.93</v>
      </c>
      <c r="F182" s="2">
        <v>48.95</v>
      </c>
    </row>
    <row r="183" spans="1:6" x14ac:dyDescent="0.3">
      <c r="A183" s="95">
        <v>44476</v>
      </c>
      <c r="B183" s="96">
        <v>0.45804398148148145</v>
      </c>
      <c r="C183" s="2">
        <v>8.94</v>
      </c>
      <c r="D183" s="2">
        <v>8.44</v>
      </c>
      <c r="E183" s="2">
        <v>22.93</v>
      </c>
      <c r="F183" s="2">
        <v>48.95</v>
      </c>
    </row>
    <row r="184" spans="1:6" x14ac:dyDescent="0.3">
      <c r="A184" s="95">
        <v>44476</v>
      </c>
      <c r="B184" s="96">
        <v>0.45873842592592595</v>
      </c>
      <c r="C184" s="2">
        <v>8.94</v>
      </c>
      <c r="D184" s="2">
        <v>8.44</v>
      </c>
      <c r="E184" s="2">
        <v>22.93</v>
      </c>
      <c r="F184" s="2">
        <v>48.96</v>
      </c>
    </row>
    <row r="185" spans="1:6" x14ac:dyDescent="0.3">
      <c r="A185" s="95">
        <v>44476</v>
      </c>
      <c r="B185" s="96">
        <v>0.45943287037037034</v>
      </c>
      <c r="C185" s="2">
        <v>8.94</v>
      </c>
      <c r="D185" s="2">
        <v>8.44</v>
      </c>
      <c r="E185" s="2">
        <v>22.93</v>
      </c>
      <c r="F185" s="2">
        <v>48.96</v>
      </c>
    </row>
    <row r="186" spans="1:6" x14ac:dyDescent="0.3">
      <c r="A186" s="95">
        <v>44476</v>
      </c>
      <c r="B186" s="96">
        <v>0.46012731481481484</v>
      </c>
      <c r="C186" s="2">
        <v>8.94</v>
      </c>
      <c r="D186" s="2">
        <v>8.44</v>
      </c>
      <c r="E186" s="2">
        <v>22.93</v>
      </c>
      <c r="F186" s="2">
        <v>48.95</v>
      </c>
    </row>
    <row r="187" spans="1:6" x14ac:dyDescent="0.3">
      <c r="A187" s="95">
        <v>44476</v>
      </c>
      <c r="B187" s="96">
        <v>0.46082175925925922</v>
      </c>
      <c r="C187" s="2">
        <v>8.94</v>
      </c>
      <c r="D187" s="2">
        <v>8.44</v>
      </c>
      <c r="E187" s="2">
        <v>22.93</v>
      </c>
      <c r="F187" s="2">
        <v>48.96</v>
      </c>
    </row>
    <row r="188" spans="1:6" x14ac:dyDescent="0.3">
      <c r="A188" s="95">
        <v>44476</v>
      </c>
      <c r="B188" s="96">
        <v>0.46151620370370372</v>
      </c>
      <c r="C188" s="2">
        <v>8.94</v>
      </c>
      <c r="D188" s="2">
        <v>8.44</v>
      </c>
      <c r="E188" s="2">
        <v>22.93</v>
      </c>
      <c r="F188" s="2">
        <v>48.96</v>
      </c>
    </row>
    <row r="189" spans="1:6" x14ac:dyDescent="0.3">
      <c r="A189" s="95">
        <v>44476</v>
      </c>
      <c r="B189" s="96">
        <v>0.46221064814814811</v>
      </c>
      <c r="C189" s="2">
        <v>8.94</v>
      </c>
      <c r="D189" s="2">
        <v>8.44</v>
      </c>
      <c r="E189" s="2">
        <v>22.93</v>
      </c>
      <c r="F189" s="2">
        <v>48.96</v>
      </c>
    </row>
    <row r="190" spans="1:6" x14ac:dyDescent="0.3">
      <c r="A190" s="95">
        <v>44476</v>
      </c>
      <c r="B190" s="96">
        <v>0.4629050925925926</v>
      </c>
      <c r="C190" s="2">
        <v>8.94</v>
      </c>
      <c r="D190" s="2">
        <v>8.44</v>
      </c>
      <c r="E190" s="2">
        <v>22.93</v>
      </c>
      <c r="F190" s="2">
        <v>48.96</v>
      </c>
    </row>
    <row r="191" spans="1:6" x14ac:dyDescent="0.3">
      <c r="A191" s="95">
        <v>44476</v>
      </c>
      <c r="B191" s="96">
        <v>0.46359953703703699</v>
      </c>
      <c r="C191" s="2">
        <v>8.94</v>
      </c>
      <c r="D191" s="2">
        <v>8.44</v>
      </c>
      <c r="E191" s="2">
        <v>22.93</v>
      </c>
      <c r="F191" s="2">
        <v>48.96</v>
      </c>
    </row>
    <row r="192" spans="1:6" x14ac:dyDescent="0.3">
      <c r="A192" s="95">
        <v>44476</v>
      </c>
      <c r="B192" s="96">
        <v>0.46429398148148149</v>
      </c>
      <c r="C192" s="2">
        <v>8.94</v>
      </c>
      <c r="D192" s="2">
        <v>8.44</v>
      </c>
      <c r="E192" s="2">
        <v>22.93</v>
      </c>
      <c r="F192" s="2">
        <v>48.96</v>
      </c>
    </row>
    <row r="193" spans="1:6" x14ac:dyDescent="0.3">
      <c r="A193" s="95">
        <v>44476</v>
      </c>
      <c r="B193" s="96">
        <v>0.46498842592592587</v>
      </c>
      <c r="C193" s="2">
        <v>8.94</v>
      </c>
      <c r="D193" s="2">
        <v>8.44</v>
      </c>
      <c r="E193" s="2">
        <v>22.93</v>
      </c>
      <c r="F193" s="2">
        <v>48.96</v>
      </c>
    </row>
    <row r="194" spans="1:6" x14ac:dyDescent="0.3">
      <c r="A194" s="95">
        <v>44476</v>
      </c>
      <c r="B194" s="96">
        <v>0.46568287037037037</v>
      </c>
      <c r="C194" s="2">
        <v>8.94</v>
      </c>
      <c r="D194" s="2">
        <v>8.44</v>
      </c>
      <c r="E194" s="2">
        <v>22.93</v>
      </c>
      <c r="F194" s="2">
        <v>48.96</v>
      </c>
    </row>
    <row r="195" spans="1:6" x14ac:dyDescent="0.3">
      <c r="A195" s="95">
        <v>44476</v>
      </c>
      <c r="B195" s="96">
        <v>0.46637731481481487</v>
      </c>
      <c r="C195" s="2">
        <v>8.94</v>
      </c>
      <c r="D195" s="2">
        <v>8.44</v>
      </c>
      <c r="E195" s="2">
        <v>22.93</v>
      </c>
      <c r="F195" s="2">
        <v>48.96</v>
      </c>
    </row>
    <row r="196" spans="1:6" x14ac:dyDescent="0.3">
      <c r="A196" s="95">
        <v>44476</v>
      </c>
      <c r="B196" s="96">
        <v>0.46707175925925926</v>
      </c>
      <c r="C196" s="2">
        <v>8.94</v>
      </c>
      <c r="D196" s="2">
        <v>8.44</v>
      </c>
      <c r="E196" s="2">
        <v>22.93</v>
      </c>
      <c r="F196" s="2">
        <v>48.95</v>
      </c>
    </row>
    <row r="197" spans="1:6" x14ac:dyDescent="0.3">
      <c r="A197" s="95">
        <v>44476</v>
      </c>
      <c r="B197" s="96">
        <v>0.46776620370370375</v>
      </c>
      <c r="C197" s="2">
        <v>8.94</v>
      </c>
      <c r="D197" s="2">
        <v>8.44</v>
      </c>
      <c r="E197" s="2">
        <v>22.93</v>
      </c>
      <c r="F197" s="2">
        <v>48.95</v>
      </c>
    </row>
    <row r="198" spans="1:6" x14ac:dyDescent="0.3">
      <c r="A198" s="95">
        <v>44476</v>
      </c>
      <c r="B198" s="96">
        <v>0.46846064814814814</v>
      </c>
      <c r="C198" s="2">
        <v>8.94</v>
      </c>
      <c r="D198" s="2">
        <v>8.44</v>
      </c>
      <c r="E198" s="2">
        <v>22.93</v>
      </c>
      <c r="F198" s="2">
        <v>48.95</v>
      </c>
    </row>
    <row r="199" spans="1:6" x14ac:dyDescent="0.3">
      <c r="A199" s="95">
        <v>44476</v>
      </c>
      <c r="B199" s="96">
        <v>0.46915509259259264</v>
      </c>
      <c r="C199" s="2">
        <v>8.94</v>
      </c>
      <c r="D199" s="2">
        <v>8.44</v>
      </c>
      <c r="E199" s="2">
        <v>22.93</v>
      </c>
      <c r="F199" s="2">
        <v>48.95</v>
      </c>
    </row>
    <row r="200" spans="1:6" x14ac:dyDescent="0.3">
      <c r="A200" s="95">
        <v>44476</v>
      </c>
      <c r="B200" s="96">
        <v>0.46984953703703702</v>
      </c>
      <c r="C200" s="2">
        <v>8.94</v>
      </c>
      <c r="D200" s="2">
        <v>8.44</v>
      </c>
      <c r="E200" s="2">
        <v>22.93</v>
      </c>
      <c r="F200" s="2">
        <v>48.95</v>
      </c>
    </row>
    <row r="201" spans="1:6" x14ac:dyDescent="0.3">
      <c r="A201" s="95">
        <v>44476</v>
      </c>
      <c r="B201" s="96">
        <v>0.47054398148148152</v>
      </c>
      <c r="C201" s="2">
        <v>8.94</v>
      </c>
      <c r="D201" s="2">
        <v>8.44</v>
      </c>
      <c r="E201" s="2">
        <v>22.93</v>
      </c>
      <c r="F201" s="2">
        <v>48.95</v>
      </c>
    </row>
    <row r="202" spans="1:6" x14ac:dyDescent="0.3">
      <c r="A202" s="95">
        <v>44476</v>
      </c>
      <c r="B202" s="96">
        <v>0.47123842592592591</v>
      </c>
      <c r="C202" s="2">
        <v>8.94</v>
      </c>
      <c r="D202" s="2">
        <v>8.44</v>
      </c>
      <c r="E202" s="2">
        <v>22.93</v>
      </c>
      <c r="F202" s="2">
        <v>48.95</v>
      </c>
    </row>
    <row r="203" spans="1:6" x14ac:dyDescent="0.3">
      <c r="A203" s="95">
        <v>44476</v>
      </c>
      <c r="B203" s="96">
        <v>0.47193287037037041</v>
      </c>
      <c r="C203" s="2">
        <v>8.94</v>
      </c>
      <c r="D203" s="2">
        <v>8.44</v>
      </c>
      <c r="E203" s="2">
        <v>22.93</v>
      </c>
      <c r="F203" s="2">
        <v>48.95</v>
      </c>
    </row>
    <row r="204" spans="1:6" x14ac:dyDescent="0.3">
      <c r="A204" s="95">
        <v>44476</v>
      </c>
      <c r="B204" s="96">
        <v>0.47262731481481479</v>
      </c>
      <c r="C204" s="2">
        <v>8.94</v>
      </c>
      <c r="D204" s="2">
        <v>8.44</v>
      </c>
      <c r="E204" s="2">
        <v>22.93</v>
      </c>
      <c r="F204" s="2">
        <v>48.95</v>
      </c>
    </row>
    <row r="205" spans="1:6" x14ac:dyDescent="0.3">
      <c r="A205" s="95">
        <v>44476</v>
      </c>
      <c r="B205" s="96">
        <v>0.47332175925925929</v>
      </c>
      <c r="C205" s="2">
        <v>8.94</v>
      </c>
      <c r="D205" s="2">
        <v>8.44</v>
      </c>
      <c r="E205" s="2">
        <v>22.93</v>
      </c>
      <c r="F205" s="2">
        <v>48.95</v>
      </c>
    </row>
    <row r="206" spans="1:6" x14ac:dyDescent="0.3">
      <c r="A206" s="95">
        <v>44476</v>
      </c>
      <c r="B206" s="96">
        <v>0.47401620370370368</v>
      </c>
      <c r="C206" s="2">
        <v>8.94</v>
      </c>
      <c r="D206" s="2">
        <v>8.44</v>
      </c>
      <c r="E206" s="2">
        <v>22.93</v>
      </c>
      <c r="F206" s="2">
        <v>48.95</v>
      </c>
    </row>
    <row r="207" spans="1:6" x14ac:dyDescent="0.3">
      <c r="A207" s="95">
        <v>44476</v>
      </c>
      <c r="B207" s="96">
        <v>0.47471064814814817</v>
      </c>
      <c r="C207" s="2">
        <v>8.94</v>
      </c>
      <c r="D207" s="2">
        <v>8.44</v>
      </c>
      <c r="E207" s="2">
        <v>22.93</v>
      </c>
      <c r="F207" s="2">
        <v>48.95</v>
      </c>
    </row>
    <row r="208" spans="1:6" x14ac:dyDescent="0.3">
      <c r="A208" s="95">
        <v>44476</v>
      </c>
      <c r="B208" s="96">
        <v>0.47540509259259256</v>
      </c>
      <c r="C208" s="2">
        <v>8.94</v>
      </c>
      <c r="D208" s="2">
        <v>8.44</v>
      </c>
      <c r="E208" s="2">
        <v>22.93</v>
      </c>
      <c r="F208" s="2">
        <v>48.96</v>
      </c>
    </row>
    <row r="209" spans="1:6" x14ac:dyDescent="0.3">
      <c r="A209" s="95">
        <v>44476</v>
      </c>
      <c r="B209" s="96">
        <v>0.47609953703703706</v>
      </c>
      <c r="C209" s="2">
        <v>8.94</v>
      </c>
      <c r="D209" s="2">
        <v>8.44</v>
      </c>
      <c r="E209" s="2">
        <v>22.93</v>
      </c>
      <c r="F209" s="2">
        <v>48.95</v>
      </c>
    </row>
    <row r="210" spans="1:6" x14ac:dyDescent="0.3">
      <c r="A210" s="95">
        <v>44476</v>
      </c>
      <c r="B210" s="96">
        <v>0.4767939814814815</v>
      </c>
      <c r="C210" s="2">
        <v>8.94</v>
      </c>
      <c r="D210" s="2">
        <v>8.44</v>
      </c>
      <c r="E210" s="2">
        <v>22.93</v>
      </c>
      <c r="F210" s="2">
        <v>48.95</v>
      </c>
    </row>
    <row r="211" spans="1:6" x14ac:dyDescent="0.3">
      <c r="A211" s="95">
        <v>44476</v>
      </c>
      <c r="B211" s="96">
        <v>0.47748842592592594</v>
      </c>
      <c r="C211" s="2">
        <v>8.94</v>
      </c>
      <c r="D211" s="2">
        <v>8.44</v>
      </c>
      <c r="E211" s="2">
        <v>22.93</v>
      </c>
      <c r="F211" s="2">
        <v>48.95</v>
      </c>
    </row>
    <row r="212" spans="1:6" x14ac:dyDescent="0.3">
      <c r="A212" s="95">
        <v>44476</v>
      </c>
      <c r="B212" s="96">
        <v>0.47818287037037038</v>
      </c>
      <c r="C212" s="2">
        <v>8.94</v>
      </c>
      <c r="D212" s="2">
        <v>8.44</v>
      </c>
      <c r="E212" s="2">
        <v>22.93</v>
      </c>
      <c r="F212" s="2">
        <v>48.95</v>
      </c>
    </row>
    <row r="213" spans="1:6" x14ac:dyDescent="0.3">
      <c r="A213" s="95">
        <v>44476</v>
      </c>
      <c r="B213" s="96">
        <v>0.47887731481481483</v>
      </c>
      <c r="C213" s="2">
        <v>8.94</v>
      </c>
      <c r="D213" s="2">
        <v>8.44</v>
      </c>
      <c r="E213" s="2">
        <v>22.93</v>
      </c>
      <c r="F213" s="2">
        <v>48.95</v>
      </c>
    </row>
    <row r="214" spans="1:6" x14ac:dyDescent="0.3">
      <c r="A214" s="95">
        <v>44476</v>
      </c>
      <c r="B214" s="96">
        <v>0.47957175925925927</v>
      </c>
      <c r="C214" s="2">
        <v>8.94</v>
      </c>
      <c r="D214" s="2">
        <v>8.44</v>
      </c>
      <c r="E214" s="2">
        <v>22.93</v>
      </c>
      <c r="F214" s="2">
        <v>48.95</v>
      </c>
    </row>
    <row r="215" spans="1:6" x14ac:dyDescent="0.3">
      <c r="A215" s="95">
        <v>44476</v>
      </c>
      <c r="B215" s="96">
        <v>0.48026620370370371</v>
      </c>
      <c r="C215" s="2">
        <v>8.94</v>
      </c>
      <c r="D215" s="2">
        <v>8.44</v>
      </c>
      <c r="E215" s="2">
        <v>22.93</v>
      </c>
      <c r="F215" s="2">
        <v>48.95</v>
      </c>
    </row>
    <row r="216" spans="1:6" x14ac:dyDescent="0.3">
      <c r="A216" s="95">
        <v>44476</v>
      </c>
      <c r="B216" s="96">
        <v>0.48096064814814815</v>
      </c>
      <c r="C216" s="2">
        <v>8.94</v>
      </c>
      <c r="D216" s="2">
        <v>8.44</v>
      </c>
      <c r="E216" s="2">
        <v>22.93</v>
      </c>
      <c r="F216" s="2">
        <v>48.95</v>
      </c>
    </row>
    <row r="217" spans="1:6" x14ac:dyDescent="0.3">
      <c r="A217" s="95">
        <v>44476</v>
      </c>
      <c r="B217" s="96">
        <v>0.48165509259259259</v>
      </c>
      <c r="C217" s="2">
        <v>8.94</v>
      </c>
      <c r="D217" s="2">
        <v>8.44</v>
      </c>
      <c r="E217" s="2">
        <v>22.93</v>
      </c>
      <c r="F217" s="2">
        <v>48.95</v>
      </c>
    </row>
    <row r="218" spans="1:6" x14ac:dyDescent="0.3">
      <c r="A218" s="95">
        <v>44476</v>
      </c>
      <c r="B218" s="96">
        <v>0.48234953703703703</v>
      </c>
      <c r="C218" s="2">
        <v>8.94</v>
      </c>
      <c r="D218" s="2">
        <v>8.44</v>
      </c>
      <c r="E218" s="2">
        <v>22.93</v>
      </c>
      <c r="F218" s="2">
        <v>48.95</v>
      </c>
    </row>
    <row r="219" spans="1:6" x14ac:dyDescent="0.3">
      <c r="A219" s="95">
        <v>44476</v>
      </c>
      <c r="B219" s="96">
        <v>0.48304398148148148</v>
      </c>
      <c r="C219" s="2">
        <v>8.94</v>
      </c>
      <c r="D219" s="2">
        <v>8.44</v>
      </c>
      <c r="E219" s="2">
        <v>22.93</v>
      </c>
      <c r="F219" s="2">
        <v>48.95</v>
      </c>
    </row>
    <row r="220" spans="1:6" x14ac:dyDescent="0.3">
      <c r="A220" s="95">
        <v>44476</v>
      </c>
      <c r="B220" s="96">
        <v>0.48373842592592592</v>
      </c>
      <c r="C220" s="2">
        <v>8.94</v>
      </c>
      <c r="D220" s="2">
        <v>8.44</v>
      </c>
      <c r="E220" s="2">
        <v>22.93</v>
      </c>
      <c r="F220" s="2">
        <v>48.95</v>
      </c>
    </row>
    <row r="221" spans="1:6" x14ac:dyDescent="0.3">
      <c r="A221" s="95">
        <v>44476</v>
      </c>
      <c r="B221" s="96">
        <v>0.48443287037037036</v>
      </c>
      <c r="C221" s="2">
        <v>8.94</v>
      </c>
      <c r="D221" s="2">
        <v>8.44</v>
      </c>
      <c r="E221" s="2">
        <v>22.93</v>
      </c>
      <c r="F221" s="2">
        <v>48.95</v>
      </c>
    </row>
    <row r="222" spans="1:6" x14ac:dyDescent="0.3">
      <c r="A222" s="95">
        <v>44476</v>
      </c>
      <c r="B222" s="96">
        <v>0.4851273148148148</v>
      </c>
      <c r="C222" s="2">
        <v>8.94</v>
      </c>
      <c r="D222" s="2">
        <v>8.44</v>
      </c>
      <c r="E222" s="2">
        <v>22.93</v>
      </c>
      <c r="F222" s="2">
        <v>48.95</v>
      </c>
    </row>
    <row r="223" spans="1:6" x14ac:dyDescent="0.3">
      <c r="A223" s="95">
        <v>44476</v>
      </c>
      <c r="B223" s="96">
        <v>0.48582175925925924</v>
      </c>
      <c r="C223" s="2">
        <v>8.94</v>
      </c>
      <c r="D223" s="2">
        <v>8.44</v>
      </c>
      <c r="E223" s="2">
        <v>22.93</v>
      </c>
      <c r="F223" s="2">
        <v>48.95</v>
      </c>
    </row>
    <row r="224" spans="1:6" x14ac:dyDescent="0.3">
      <c r="A224" s="95">
        <v>44476</v>
      </c>
      <c r="B224" s="96">
        <v>0.48651620370370369</v>
      </c>
      <c r="C224" s="2">
        <v>8.94</v>
      </c>
      <c r="D224" s="2">
        <v>8.44</v>
      </c>
      <c r="E224" s="2">
        <v>22.93</v>
      </c>
      <c r="F224" s="2">
        <v>48.95</v>
      </c>
    </row>
    <row r="225" spans="1:6" x14ac:dyDescent="0.3">
      <c r="A225" s="95">
        <v>44476</v>
      </c>
      <c r="B225" s="96">
        <v>0.48721064814814818</v>
      </c>
      <c r="C225" s="2">
        <v>8.94</v>
      </c>
      <c r="D225" s="2">
        <v>8.44</v>
      </c>
      <c r="E225" s="2">
        <v>22.93</v>
      </c>
      <c r="F225" s="2">
        <v>48.95</v>
      </c>
    </row>
    <row r="226" spans="1:6" x14ac:dyDescent="0.3">
      <c r="A226" s="95">
        <v>44476</v>
      </c>
      <c r="B226" s="96">
        <v>0.48790509259259257</v>
      </c>
      <c r="C226" s="2">
        <v>8.94</v>
      </c>
      <c r="D226" s="2">
        <v>8.44</v>
      </c>
      <c r="E226" s="2">
        <v>22.93</v>
      </c>
      <c r="F226" s="2">
        <v>48.95</v>
      </c>
    </row>
    <row r="227" spans="1:6" x14ac:dyDescent="0.3">
      <c r="A227" s="95">
        <v>44476</v>
      </c>
      <c r="B227" s="96">
        <v>0.48859953703703707</v>
      </c>
      <c r="C227" s="2">
        <v>8.94</v>
      </c>
      <c r="D227" s="2">
        <v>8.44</v>
      </c>
      <c r="E227" s="2">
        <v>22.93</v>
      </c>
      <c r="F227" s="2">
        <v>48.96</v>
      </c>
    </row>
    <row r="228" spans="1:6" x14ac:dyDescent="0.3">
      <c r="A228" s="95">
        <v>44476</v>
      </c>
      <c r="B228" s="96">
        <v>0.48929398148148145</v>
      </c>
      <c r="C228" s="2">
        <v>8.94</v>
      </c>
      <c r="D228" s="2">
        <v>8.44</v>
      </c>
      <c r="E228" s="2">
        <v>22.94</v>
      </c>
      <c r="F228" s="2">
        <v>48.96</v>
      </c>
    </row>
    <row r="229" spans="1:6" x14ac:dyDescent="0.3">
      <c r="A229" s="95">
        <v>44476</v>
      </c>
      <c r="B229" s="96">
        <v>0.48998842592592595</v>
      </c>
      <c r="C229" s="2">
        <v>8.94</v>
      </c>
      <c r="D229" s="2">
        <v>8.44</v>
      </c>
      <c r="E229" s="2">
        <v>22.94</v>
      </c>
      <c r="F229" s="2">
        <v>48.97</v>
      </c>
    </row>
    <row r="230" spans="1:6" x14ac:dyDescent="0.3">
      <c r="A230" s="95">
        <v>44476</v>
      </c>
      <c r="B230" s="96">
        <v>0.49068287037037034</v>
      </c>
      <c r="C230" s="2">
        <v>8.94</v>
      </c>
      <c r="D230" s="2">
        <v>8.44</v>
      </c>
      <c r="E230" s="2">
        <v>22.93</v>
      </c>
      <c r="F230" s="2">
        <v>48.96</v>
      </c>
    </row>
    <row r="231" spans="1:6" x14ac:dyDescent="0.3">
      <c r="A231" s="95">
        <v>44476</v>
      </c>
      <c r="B231" s="96">
        <v>0.49137731481481484</v>
      </c>
      <c r="C231" s="2">
        <v>8.94</v>
      </c>
      <c r="D231" s="2">
        <v>8.44</v>
      </c>
      <c r="E231" s="2">
        <v>22.93</v>
      </c>
      <c r="F231" s="2">
        <v>48.96</v>
      </c>
    </row>
    <row r="232" spans="1:6" x14ac:dyDescent="0.3">
      <c r="A232" s="95">
        <v>44476</v>
      </c>
      <c r="B232" s="96">
        <v>0.49207175925925922</v>
      </c>
      <c r="C232" s="2">
        <v>8.94</v>
      </c>
      <c r="D232" s="2">
        <v>8.44</v>
      </c>
      <c r="E232" s="2">
        <v>22.93</v>
      </c>
      <c r="F232" s="2">
        <v>48.95</v>
      </c>
    </row>
    <row r="233" spans="1:6" x14ac:dyDescent="0.3">
      <c r="A233" s="95">
        <v>44476</v>
      </c>
      <c r="B233" s="96">
        <v>0.49276620370370372</v>
      </c>
      <c r="C233" s="2">
        <v>8.94</v>
      </c>
      <c r="D233" s="2">
        <v>8.44</v>
      </c>
      <c r="E233" s="2">
        <v>22.92</v>
      </c>
      <c r="F233" s="2">
        <v>48.95</v>
      </c>
    </row>
    <row r="234" spans="1:6" x14ac:dyDescent="0.3">
      <c r="A234" s="95">
        <v>44476</v>
      </c>
      <c r="B234" s="96">
        <v>0.49346064814814811</v>
      </c>
      <c r="C234" s="2">
        <v>8.94</v>
      </c>
      <c r="D234" s="2">
        <v>8.44</v>
      </c>
      <c r="E234" s="2">
        <v>22.93</v>
      </c>
      <c r="F234" s="2">
        <v>48.95</v>
      </c>
    </row>
    <row r="235" spans="1:6" x14ac:dyDescent="0.3">
      <c r="A235" s="95">
        <v>44476</v>
      </c>
      <c r="B235" s="96">
        <v>0.4941550925925926</v>
      </c>
      <c r="C235" s="2">
        <v>8.94</v>
      </c>
      <c r="D235" s="2">
        <v>8.44</v>
      </c>
      <c r="E235" s="2">
        <v>22.92</v>
      </c>
      <c r="F235" s="2">
        <v>48.95</v>
      </c>
    </row>
    <row r="236" spans="1:6" x14ac:dyDescent="0.3">
      <c r="A236" s="95">
        <v>44476</v>
      </c>
      <c r="B236" s="96">
        <v>0.49484953703703699</v>
      </c>
      <c r="C236" s="2">
        <v>8.94</v>
      </c>
      <c r="D236" s="2">
        <v>8.44</v>
      </c>
      <c r="E236" s="2">
        <v>22.92</v>
      </c>
      <c r="F236" s="2">
        <v>48.95</v>
      </c>
    </row>
    <row r="237" spans="1:6" x14ac:dyDescent="0.3">
      <c r="A237" s="95">
        <v>44476</v>
      </c>
      <c r="B237" s="96">
        <v>0.49554398148148149</v>
      </c>
      <c r="C237" s="2">
        <v>8.94</v>
      </c>
      <c r="D237" s="2">
        <v>8.44</v>
      </c>
      <c r="E237" s="2">
        <v>22.92</v>
      </c>
      <c r="F237" s="2">
        <v>48.95</v>
      </c>
    </row>
    <row r="238" spans="1:6" x14ac:dyDescent="0.3">
      <c r="A238" s="95">
        <v>44476</v>
      </c>
      <c r="B238" s="96">
        <v>0.49623842592592587</v>
      </c>
      <c r="C238" s="2">
        <v>8.94</v>
      </c>
      <c r="D238" s="2">
        <v>8.44</v>
      </c>
      <c r="E238" s="2">
        <v>22.92</v>
      </c>
      <c r="F238" s="2">
        <v>48.95</v>
      </c>
    </row>
    <row r="239" spans="1:6" x14ac:dyDescent="0.3">
      <c r="A239" s="95">
        <v>44476</v>
      </c>
      <c r="B239" s="96">
        <v>0.49693287037037037</v>
      </c>
      <c r="C239" s="2">
        <v>8.94</v>
      </c>
      <c r="D239" s="2">
        <v>8.44</v>
      </c>
      <c r="E239" s="2">
        <v>22.92</v>
      </c>
      <c r="F239" s="2">
        <v>48.95</v>
      </c>
    </row>
    <row r="240" spans="1:6" x14ac:dyDescent="0.3">
      <c r="A240" s="95">
        <v>44476</v>
      </c>
      <c r="B240" s="96">
        <v>0.49762731481481487</v>
      </c>
      <c r="C240" s="2">
        <v>8.94</v>
      </c>
      <c r="D240" s="2">
        <v>8.44</v>
      </c>
      <c r="E240" s="2">
        <v>22.92</v>
      </c>
      <c r="F240" s="2">
        <v>48.95</v>
      </c>
    </row>
    <row r="241" spans="1:6" x14ac:dyDescent="0.3">
      <c r="A241" s="95">
        <v>44476</v>
      </c>
      <c r="B241" s="96">
        <v>0.49832175925925926</v>
      </c>
      <c r="C241" s="2">
        <v>8.94</v>
      </c>
      <c r="D241" s="2">
        <v>8.44</v>
      </c>
      <c r="E241" s="2">
        <v>22.93</v>
      </c>
      <c r="F241" s="2">
        <v>48.95</v>
      </c>
    </row>
    <row r="242" spans="1:6" x14ac:dyDescent="0.3">
      <c r="A242" s="95">
        <v>44476</v>
      </c>
      <c r="B242" s="96">
        <v>0.49901620370370375</v>
      </c>
      <c r="C242" s="2">
        <v>8.94</v>
      </c>
      <c r="D242" s="2">
        <v>8.44</v>
      </c>
      <c r="E242" s="2">
        <v>22.93</v>
      </c>
      <c r="F242" s="2">
        <v>48.95</v>
      </c>
    </row>
    <row r="243" spans="1:6" x14ac:dyDescent="0.3">
      <c r="A243" s="95">
        <v>44476</v>
      </c>
      <c r="B243" s="96">
        <v>0.49971064814814814</v>
      </c>
      <c r="C243" s="2">
        <v>8.94</v>
      </c>
      <c r="D243" s="2">
        <v>8.44</v>
      </c>
      <c r="E243" s="2">
        <v>22.93</v>
      </c>
      <c r="F243" s="2">
        <v>48.95</v>
      </c>
    </row>
    <row r="244" spans="1:6" x14ac:dyDescent="0.3">
      <c r="A244" s="95">
        <v>44476</v>
      </c>
      <c r="B244" s="96">
        <v>0.50040509259259258</v>
      </c>
      <c r="C244" s="2">
        <v>8.94</v>
      </c>
      <c r="D244" s="2">
        <v>8.44</v>
      </c>
      <c r="E244" s="2">
        <v>22.92</v>
      </c>
      <c r="F244" s="2">
        <v>48.95</v>
      </c>
    </row>
    <row r="245" spans="1:6" x14ac:dyDescent="0.3">
      <c r="A245" s="95">
        <v>44476</v>
      </c>
      <c r="B245" s="96">
        <v>0.50109953703703702</v>
      </c>
      <c r="C245" s="2">
        <v>8.94</v>
      </c>
      <c r="D245" s="2">
        <v>8.44</v>
      </c>
      <c r="E245" s="2">
        <v>22.93</v>
      </c>
      <c r="F245" s="2">
        <v>48.95</v>
      </c>
    </row>
    <row r="246" spans="1:6" x14ac:dyDescent="0.3">
      <c r="A246" s="95">
        <v>44476</v>
      </c>
      <c r="B246" s="96">
        <v>0.50179398148148147</v>
      </c>
      <c r="C246" s="2">
        <v>8.94</v>
      </c>
      <c r="D246" s="2">
        <v>8.44</v>
      </c>
      <c r="E246" s="2">
        <v>22.93</v>
      </c>
      <c r="F246" s="2">
        <v>48.95</v>
      </c>
    </row>
    <row r="247" spans="1:6" x14ac:dyDescent="0.3">
      <c r="A247" s="95">
        <v>44476</v>
      </c>
      <c r="B247" s="96">
        <v>0.50248842592592591</v>
      </c>
      <c r="C247" s="2">
        <v>8.94</v>
      </c>
      <c r="D247" s="2">
        <v>8.44</v>
      </c>
      <c r="E247" s="2">
        <v>22.89</v>
      </c>
      <c r="F247" s="2">
        <v>48.95</v>
      </c>
    </row>
    <row r="248" spans="1:6" x14ac:dyDescent="0.3">
      <c r="A248" s="95">
        <v>44476</v>
      </c>
      <c r="B248" s="96">
        <v>0.50318287037037035</v>
      </c>
      <c r="C248" s="2">
        <v>8.94</v>
      </c>
      <c r="D248" s="2">
        <v>8.44</v>
      </c>
      <c r="E248" s="2">
        <v>22.86</v>
      </c>
      <c r="F248" s="2">
        <v>48.96</v>
      </c>
    </row>
    <row r="249" spans="1:6" x14ac:dyDescent="0.3">
      <c r="A249" s="95">
        <v>44476</v>
      </c>
      <c r="B249" s="96">
        <v>0.50387731481481479</v>
      </c>
      <c r="C249" s="2">
        <v>8.94</v>
      </c>
      <c r="D249" s="2">
        <v>8.44</v>
      </c>
      <c r="E249" s="2">
        <v>22.91</v>
      </c>
      <c r="F249" s="2">
        <v>48.96</v>
      </c>
    </row>
    <row r="250" spans="1:6" x14ac:dyDescent="0.3">
      <c r="A250" s="95">
        <v>44476</v>
      </c>
      <c r="B250" s="96">
        <v>0.50457175925925923</v>
      </c>
      <c r="C250" s="2">
        <v>8.94</v>
      </c>
      <c r="D250" s="2">
        <v>8.44</v>
      </c>
      <c r="E250" s="2">
        <v>22.92</v>
      </c>
      <c r="F250" s="2">
        <v>48.96</v>
      </c>
    </row>
    <row r="251" spans="1:6" x14ac:dyDescent="0.3">
      <c r="A251" s="95">
        <v>44476</v>
      </c>
      <c r="B251" s="96">
        <v>0.50526620370370368</v>
      </c>
      <c r="C251" s="2">
        <v>8.94</v>
      </c>
      <c r="D251" s="2">
        <v>8.44</v>
      </c>
      <c r="E251" s="2">
        <v>22.92</v>
      </c>
      <c r="F251" s="2">
        <v>48.96</v>
      </c>
    </row>
    <row r="252" spans="1:6" x14ac:dyDescent="0.3">
      <c r="A252" s="95">
        <v>44476</v>
      </c>
      <c r="B252" s="96">
        <v>0.50596064814814812</v>
      </c>
      <c r="C252" s="2">
        <v>8.94</v>
      </c>
      <c r="D252" s="2">
        <v>8.44</v>
      </c>
      <c r="E252" s="2">
        <v>22.91</v>
      </c>
      <c r="F252" s="2">
        <v>48.95</v>
      </c>
    </row>
    <row r="253" spans="1:6" x14ac:dyDescent="0.3">
      <c r="A253" s="95">
        <v>44476</v>
      </c>
      <c r="B253" s="96">
        <v>0.50665509259259256</v>
      </c>
      <c r="C253" s="2">
        <v>8.94</v>
      </c>
      <c r="D253" s="2">
        <v>8.44</v>
      </c>
      <c r="E253" s="2">
        <v>22.92</v>
      </c>
      <c r="F253" s="2">
        <v>48.95</v>
      </c>
    </row>
    <row r="254" spans="1:6" x14ac:dyDescent="0.3">
      <c r="A254" s="95">
        <v>44476</v>
      </c>
      <c r="B254" s="96">
        <v>0.507349537037037</v>
      </c>
      <c r="C254" s="2">
        <v>8.94</v>
      </c>
      <c r="D254" s="2">
        <v>8.44</v>
      </c>
      <c r="E254" s="2">
        <v>22.93</v>
      </c>
      <c r="F254" s="2">
        <v>48.96</v>
      </c>
    </row>
    <row r="255" spans="1:6" x14ac:dyDescent="0.3">
      <c r="A255" s="95">
        <v>44476</v>
      </c>
      <c r="B255" s="96">
        <v>0.50804398148148155</v>
      </c>
      <c r="C255" s="2">
        <v>8.94</v>
      </c>
      <c r="D255" s="2">
        <v>8.44</v>
      </c>
      <c r="E255" s="2">
        <v>22.9</v>
      </c>
      <c r="F255" s="2">
        <v>48.95</v>
      </c>
    </row>
    <row r="256" spans="1:6" x14ac:dyDescent="0.3">
      <c r="A256" s="95">
        <v>44476</v>
      </c>
      <c r="B256" s="96">
        <v>0.50873842592592589</v>
      </c>
      <c r="C256" s="2">
        <v>8.94</v>
      </c>
      <c r="D256" s="2">
        <v>8.44</v>
      </c>
      <c r="E256" s="2">
        <v>22.87</v>
      </c>
      <c r="F256" s="2">
        <v>48.95</v>
      </c>
    </row>
    <row r="257" spans="1:6" x14ac:dyDescent="0.3">
      <c r="A257" s="95">
        <v>44476</v>
      </c>
      <c r="B257" s="96">
        <v>0.50943287037037044</v>
      </c>
      <c r="C257" s="2">
        <v>8.94</v>
      </c>
      <c r="D257" s="2">
        <v>8.44</v>
      </c>
      <c r="E257" s="2">
        <v>22.85</v>
      </c>
      <c r="F257" s="2">
        <v>48.95</v>
      </c>
    </row>
    <row r="258" spans="1:6" x14ac:dyDescent="0.3">
      <c r="A258" s="95">
        <v>44476</v>
      </c>
      <c r="B258" s="96">
        <v>0.51012731481481477</v>
      </c>
      <c r="C258" s="2">
        <v>8.94</v>
      </c>
      <c r="D258" s="2">
        <v>8.44</v>
      </c>
      <c r="E258" s="2">
        <v>22.84</v>
      </c>
      <c r="F258" s="2">
        <v>48.96</v>
      </c>
    </row>
    <row r="259" spans="1:6" x14ac:dyDescent="0.3">
      <c r="A259" s="95">
        <v>44476</v>
      </c>
      <c r="B259" s="96">
        <v>0.51082175925925932</v>
      </c>
      <c r="C259" s="2">
        <v>8.94</v>
      </c>
      <c r="D259" s="2">
        <v>8.44</v>
      </c>
      <c r="E259" s="2">
        <v>22.81</v>
      </c>
      <c r="F259" s="2">
        <v>48.95</v>
      </c>
    </row>
    <row r="260" spans="1:6" x14ac:dyDescent="0.3">
      <c r="A260" s="95">
        <v>44476</v>
      </c>
      <c r="B260" s="96">
        <v>0.51151620370370365</v>
      </c>
      <c r="C260" s="2">
        <v>8.94</v>
      </c>
      <c r="D260" s="2">
        <v>8.44</v>
      </c>
      <c r="E260" s="2">
        <v>22.79</v>
      </c>
      <c r="F260" s="2">
        <v>48.95</v>
      </c>
    </row>
    <row r="261" spans="1:6" x14ac:dyDescent="0.3">
      <c r="A261" s="95">
        <v>44476</v>
      </c>
      <c r="B261" s="96">
        <v>0.51221064814814821</v>
      </c>
      <c r="C261" s="2">
        <v>8.94</v>
      </c>
      <c r="D261" s="2">
        <v>8.44</v>
      </c>
      <c r="E261" s="2">
        <v>22.8</v>
      </c>
      <c r="F261" s="2">
        <v>48.96</v>
      </c>
    </row>
    <row r="262" spans="1:6" x14ac:dyDescent="0.3">
      <c r="A262" s="95">
        <v>44476</v>
      </c>
      <c r="B262" s="96">
        <v>0.51290509259259254</v>
      </c>
      <c r="C262" s="2">
        <v>8.94</v>
      </c>
      <c r="D262" s="2">
        <v>8.44</v>
      </c>
      <c r="E262" s="2">
        <v>22.84</v>
      </c>
      <c r="F262" s="2">
        <v>48.95</v>
      </c>
    </row>
    <row r="263" spans="1:6" x14ac:dyDescent="0.3">
      <c r="A263" s="95">
        <v>44476</v>
      </c>
      <c r="B263" s="96">
        <v>0.51359953703703709</v>
      </c>
      <c r="C263" s="2">
        <v>8.94</v>
      </c>
      <c r="D263" s="2">
        <v>8.44</v>
      </c>
      <c r="E263" s="2">
        <v>22.83</v>
      </c>
      <c r="F263" s="2">
        <v>48.95</v>
      </c>
    </row>
    <row r="264" spans="1:6" x14ac:dyDescent="0.3">
      <c r="A264" s="95">
        <v>44476</v>
      </c>
      <c r="B264" s="96">
        <v>0.51429398148148142</v>
      </c>
      <c r="C264" s="2">
        <v>8.94</v>
      </c>
      <c r="D264" s="2">
        <v>8.44</v>
      </c>
      <c r="E264" s="2">
        <v>22.83</v>
      </c>
      <c r="F264" s="2">
        <v>48.96</v>
      </c>
    </row>
    <row r="265" spans="1:6" x14ac:dyDescent="0.3">
      <c r="A265" s="95">
        <v>44476</v>
      </c>
      <c r="B265" s="96">
        <v>0.51498842592592597</v>
      </c>
      <c r="C265" s="2">
        <v>8.94</v>
      </c>
      <c r="D265" s="2">
        <v>8.44</v>
      </c>
      <c r="E265" s="2">
        <v>22.8</v>
      </c>
      <c r="F265" s="2">
        <v>48.95</v>
      </c>
    </row>
    <row r="266" spans="1:6" x14ac:dyDescent="0.3">
      <c r="A266" s="95">
        <v>44476</v>
      </c>
      <c r="B266" s="96">
        <v>0.51568287037037031</v>
      </c>
      <c r="C266" s="2">
        <v>8.94</v>
      </c>
      <c r="D266" s="2">
        <v>8.44</v>
      </c>
      <c r="E266" s="2">
        <v>22.78</v>
      </c>
      <c r="F266" s="2">
        <v>48.96</v>
      </c>
    </row>
    <row r="267" spans="1:6" x14ac:dyDescent="0.3">
      <c r="A267" s="95">
        <v>44476</v>
      </c>
      <c r="B267" s="96">
        <v>0.51637731481481486</v>
      </c>
      <c r="C267" s="2">
        <v>8.94</v>
      </c>
      <c r="D267" s="2">
        <v>8.44</v>
      </c>
      <c r="E267" s="2">
        <v>22.77</v>
      </c>
      <c r="F267" s="2">
        <v>48.95</v>
      </c>
    </row>
    <row r="268" spans="1:6" x14ac:dyDescent="0.3">
      <c r="A268" s="95">
        <v>44476</v>
      </c>
      <c r="B268" s="96">
        <v>0.51707175925925919</v>
      </c>
      <c r="C268" s="2">
        <v>8.94</v>
      </c>
      <c r="D268" s="2">
        <v>8.44</v>
      </c>
      <c r="E268" s="2">
        <v>22.76</v>
      </c>
      <c r="F268" s="2">
        <v>48.96</v>
      </c>
    </row>
    <row r="269" spans="1:6" x14ac:dyDescent="0.3">
      <c r="A269" s="95">
        <v>44476</v>
      </c>
      <c r="B269" s="96">
        <v>0.51776620370370374</v>
      </c>
      <c r="C269" s="2">
        <v>8.94</v>
      </c>
      <c r="D269" s="2">
        <v>8.44</v>
      </c>
      <c r="E269" s="2">
        <v>22.75</v>
      </c>
      <c r="F269" s="2">
        <v>48.95</v>
      </c>
    </row>
    <row r="270" spans="1:6" x14ac:dyDescent="0.3">
      <c r="A270" s="95">
        <v>44476</v>
      </c>
      <c r="B270" s="96">
        <v>0.51846064814814818</v>
      </c>
      <c r="C270" s="2">
        <v>8.94</v>
      </c>
      <c r="D270" s="2">
        <v>8.44</v>
      </c>
      <c r="E270" s="2">
        <v>22.75</v>
      </c>
      <c r="F270" s="2">
        <v>48.96</v>
      </c>
    </row>
    <row r="271" spans="1:6" x14ac:dyDescent="0.3">
      <c r="A271" s="95">
        <v>44476</v>
      </c>
      <c r="B271" s="96">
        <v>0.51915509259259263</v>
      </c>
      <c r="C271" s="2">
        <v>8.94</v>
      </c>
      <c r="D271" s="2">
        <v>8.44</v>
      </c>
      <c r="E271" s="2">
        <v>22.79</v>
      </c>
      <c r="F271" s="2">
        <v>48.96</v>
      </c>
    </row>
    <row r="272" spans="1:6" x14ac:dyDescent="0.3">
      <c r="A272" s="95">
        <v>44476</v>
      </c>
      <c r="B272" s="96">
        <v>0.51984953703703707</v>
      </c>
      <c r="C272" s="2">
        <v>8.94</v>
      </c>
      <c r="D272" s="2">
        <v>8.44</v>
      </c>
      <c r="E272" s="2">
        <v>22.79</v>
      </c>
      <c r="F272" s="2">
        <v>48.96</v>
      </c>
    </row>
    <row r="273" spans="1:6" x14ac:dyDescent="0.3">
      <c r="A273" s="95">
        <v>44476</v>
      </c>
      <c r="B273" s="96">
        <v>0.52054398148148151</v>
      </c>
      <c r="C273" s="2">
        <v>8.94</v>
      </c>
      <c r="D273" s="2">
        <v>8.44</v>
      </c>
      <c r="E273" s="2">
        <v>22.79</v>
      </c>
      <c r="F273" s="2">
        <v>48.96</v>
      </c>
    </row>
    <row r="274" spans="1:6" x14ac:dyDescent="0.3">
      <c r="A274" s="95">
        <v>44476</v>
      </c>
      <c r="B274" s="96">
        <v>0.52123842592592595</v>
      </c>
      <c r="C274" s="2">
        <v>8.94</v>
      </c>
      <c r="D274" s="2">
        <v>8.44</v>
      </c>
      <c r="E274" s="2">
        <v>22.77</v>
      </c>
      <c r="F274" s="2">
        <v>48.96</v>
      </c>
    </row>
    <row r="275" spans="1:6" x14ac:dyDescent="0.3">
      <c r="A275" s="95">
        <v>44476</v>
      </c>
      <c r="B275" s="96">
        <v>0.52193287037037039</v>
      </c>
      <c r="C275" s="2">
        <v>8.94</v>
      </c>
      <c r="D275" s="2">
        <v>8.44</v>
      </c>
      <c r="E275" s="2">
        <v>22.76</v>
      </c>
      <c r="F275" s="2">
        <v>48.96</v>
      </c>
    </row>
    <row r="276" spans="1:6" x14ac:dyDescent="0.3">
      <c r="A276" s="95">
        <v>44476</v>
      </c>
      <c r="B276" s="96">
        <v>0.52262731481481484</v>
      </c>
      <c r="C276" s="2">
        <v>8.94</v>
      </c>
      <c r="D276" s="2">
        <v>8.44</v>
      </c>
      <c r="E276" s="2">
        <v>22.77</v>
      </c>
      <c r="F276" s="2">
        <v>48.96</v>
      </c>
    </row>
    <row r="277" spans="1:6" x14ac:dyDescent="0.3">
      <c r="A277" s="95">
        <v>44476</v>
      </c>
      <c r="B277" s="96">
        <v>0.52332175925925928</v>
      </c>
      <c r="C277" s="2">
        <v>8.94</v>
      </c>
      <c r="D277" s="2">
        <v>8.44</v>
      </c>
      <c r="E277" s="2">
        <v>22.78</v>
      </c>
      <c r="F277" s="2">
        <v>48.96</v>
      </c>
    </row>
    <row r="278" spans="1:6" x14ac:dyDescent="0.3">
      <c r="A278" s="95">
        <v>44476</v>
      </c>
      <c r="B278" s="96">
        <v>0.52401620370370372</v>
      </c>
      <c r="C278" s="2">
        <v>8.94</v>
      </c>
      <c r="D278" s="2">
        <v>8.44</v>
      </c>
      <c r="E278" s="2">
        <v>22.76</v>
      </c>
      <c r="F278" s="2">
        <v>48.97</v>
      </c>
    </row>
    <row r="279" spans="1:6" x14ac:dyDescent="0.3">
      <c r="A279" s="95">
        <v>44476</v>
      </c>
      <c r="B279" s="96">
        <v>0.52471064814814816</v>
      </c>
      <c r="C279" s="2">
        <v>8.94</v>
      </c>
      <c r="D279" s="2">
        <v>8.44</v>
      </c>
      <c r="E279" s="2">
        <v>22.75</v>
      </c>
      <c r="F279" s="2">
        <v>48.97</v>
      </c>
    </row>
    <row r="280" spans="1:6" x14ac:dyDescent="0.3">
      <c r="A280" s="95">
        <v>44476</v>
      </c>
      <c r="B280" s="96">
        <v>0.5254050925925926</v>
      </c>
      <c r="C280" s="2">
        <v>8.94</v>
      </c>
      <c r="D280" s="2">
        <v>8.44</v>
      </c>
      <c r="E280" s="2">
        <v>22.75</v>
      </c>
      <c r="F280" s="2">
        <v>48.96</v>
      </c>
    </row>
    <row r="281" spans="1:6" x14ac:dyDescent="0.3">
      <c r="A281" s="95">
        <v>44476</v>
      </c>
      <c r="B281" s="96">
        <v>0.52609953703703705</v>
      </c>
      <c r="C281" s="2">
        <v>8.94</v>
      </c>
      <c r="D281" s="2">
        <v>8.44</v>
      </c>
      <c r="E281" s="2">
        <v>22.75</v>
      </c>
      <c r="F281" s="2">
        <v>48.96</v>
      </c>
    </row>
    <row r="282" spans="1:6" x14ac:dyDescent="0.3">
      <c r="A282" s="95">
        <v>44476</v>
      </c>
      <c r="B282" s="96">
        <v>0.52679398148148149</v>
      </c>
      <c r="C282" s="2">
        <v>8.94</v>
      </c>
      <c r="D282" s="2">
        <v>8.44</v>
      </c>
      <c r="E282" s="2">
        <v>22.76</v>
      </c>
      <c r="F282" s="2">
        <v>48.96</v>
      </c>
    </row>
    <row r="283" spans="1:6" x14ac:dyDescent="0.3">
      <c r="A283" s="95">
        <v>44476</v>
      </c>
      <c r="B283" s="96">
        <v>0.52748842592592593</v>
      </c>
      <c r="C283" s="2">
        <v>8.94</v>
      </c>
      <c r="D283" s="2">
        <v>8.44</v>
      </c>
      <c r="E283" s="2">
        <v>22.76</v>
      </c>
      <c r="F283" s="2">
        <v>48.96</v>
      </c>
    </row>
    <row r="284" spans="1:6" x14ac:dyDescent="0.3">
      <c r="A284" s="95">
        <v>44476</v>
      </c>
      <c r="B284" s="96">
        <v>0.52818287037037037</v>
      </c>
      <c r="C284" s="2">
        <v>8.94</v>
      </c>
      <c r="D284" s="2">
        <v>8.44</v>
      </c>
      <c r="E284" s="2">
        <v>22.81</v>
      </c>
      <c r="F284" s="2">
        <v>48.96</v>
      </c>
    </row>
    <row r="285" spans="1:6" x14ac:dyDescent="0.3">
      <c r="A285" s="95">
        <v>44476</v>
      </c>
      <c r="B285" s="96">
        <v>0.52887731481481481</v>
      </c>
      <c r="C285" s="2">
        <v>8.94</v>
      </c>
      <c r="D285" s="2">
        <v>8.44</v>
      </c>
      <c r="E285" s="2">
        <v>22.9</v>
      </c>
      <c r="F285" s="2">
        <v>48.96</v>
      </c>
    </row>
    <row r="286" spans="1:6" x14ac:dyDescent="0.3">
      <c r="A286" s="95">
        <v>44476</v>
      </c>
      <c r="B286" s="96">
        <v>0.52957175925925926</v>
      </c>
      <c r="C286" s="2">
        <v>8.94</v>
      </c>
      <c r="D286" s="2">
        <v>8.44</v>
      </c>
      <c r="E286" s="2">
        <v>22.88</v>
      </c>
      <c r="F286" s="2">
        <v>48.96</v>
      </c>
    </row>
    <row r="287" spans="1:6" x14ac:dyDescent="0.3">
      <c r="A287" s="95">
        <v>44476</v>
      </c>
      <c r="B287" s="96">
        <v>0.5302662037037037</v>
      </c>
      <c r="C287" s="2">
        <v>8.94</v>
      </c>
      <c r="D287" s="2">
        <v>8.44</v>
      </c>
      <c r="E287" s="2">
        <v>22.89</v>
      </c>
      <c r="F287" s="2">
        <v>48.96</v>
      </c>
    </row>
    <row r="288" spans="1:6" x14ac:dyDescent="0.3">
      <c r="A288" s="95">
        <v>44476</v>
      </c>
      <c r="B288" s="96">
        <v>0.53096064814814814</v>
      </c>
      <c r="C288" s="2">
        <v>8.94</v>
      </c>
      <c r="D288" s="2">
        <v>8.44</v>
      </c>
      <c r="E288" s="2">
        <v>22.91</v>
      </c>
      <c r="F288" s="2">
        <v>48.96</v>
      </c>
    </row>
    <row r="289" spans="1:6" x14ac:dyDescent="0.3">
      <c r="A289" s="95">
        <v>44476</v>
      </c>
      <c r="B289" s="96">
        <v>0.53165509259259258</v>
      </c>
      <c r="C289" s="2">
        <v>8.94</v>
      </c>
      <c r="D289" s="2">
        <v>8.44</v>
      </c>
      <c r="E289" s="2">
        <v>22.93</v>
      </c>
      <c r="F289" s="2">
        <v>48.96</v>
      </c>
    </row>
    <row r="291" spans="1:6" ht="30" customHeight="1" x14ac:dyDescent="0.3">
      <c r="A291" s="94" t="str">
        <f>A10</f>
        <v>Date</v>
      </c>
      <c r="B291" s="94" t="str">
        <f t="shared" ref="B291:F291" si="0">B10</f>
        <v>Time</v>
      </c>
      <c r="C291" s="94" t="str">
        <f t="shared" si="0"/>
        <v>Inlet Flow [LPM]</v>
      </c>
      <c r="D291" s="94" t="str">
        <f t="shared" si="0"/>
        <v>Exhaust Flow [LPM]</v>
      </c>
      <c r="E291" s="94" t="str">
        <f t="shared" si="0"/>
        <v>Temperature [C]</v>
      </c>
      <c r="F291" s="94" t="str">
        <f t="shared" si="0"/>
        <v>Humidity [%]</v>
      </c>
    </row>
    <row r="292" spans="1:6" x14ac:dyDescent="0.3">
      <c r="A292" s="95">
        <f>A11</f>
        <v>44476</v>
      </c>
    </row>
    <row r="293" spans="1:6" x14ac:dyDescent="0.3">
      <c r="B293" s="2" t="s">
        <v>1</v>
      </c>
      <c r="C293" s="97">
        <f t="shared" ref="C293:D293" si="1">AVERAGE(C11:C289)</f>
        <v>8.9400000000000439</v>
      </c>
      <c r="D293" s="177">
        <f t="shared" si="1"/>
        <v>8.4400000000000421</v>
      </c>
      <c r="E293" s="97">
        <f>AVERAGE(E11:E289)</f>
        <v>22.972186379928338</v>
      </c>
      <c r="F293" s="97">
        <f>AVERAGE(F11:F289)</f>
        <v>48.898315412186335</v>
      </c>
    </row>
    <row r="294" spans="1:6" x14ac:dyDescent="0.3">
      <c r="B294" s="2" t="s">
        <v>79</v>
      </c>
      <c r="C294" s="97">
        <f t="shared" ref="C294:D294" si="2">STDEV(C11:C289)</f>
        <v>4.4488721446465597E-14</v>
      </c>
      <c r="D294" s="177">
        <f t="shared" si="2"/>
        <v>4.2709172588606973E-14</v>
      </c>
      <c r="E294" s="97">
        <f>STDEV(E11:E289)</f>
        <v>0.13216740948650352</v>
      </c>
      <c r="F294" s="97">
        <f>STDEV(F11:F289)</f>
        <v>0.27353605265072262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A0FD76-5210-4786-95DE-D40FE1611F8C}">
  <dimension ref="A1:J64"/>
  <sheetViews>
    <sheetView workbookViewId="0">
      <selection activeCell="D12" sqref="D12"/>
    </sheetView>
  </sheetViews>
  <sheetFormatPr defaultColWidth="9.109375" defaultRowHeight="14.4" x14ac:dyDescent="0.3"/>
  <cols>
    <col min="1" max="1" width="5.6640625" customWidth="1"/>
    <col min="2" max="2" width="20.5546875" customWidth="1"/>
    <col min="3" max="3" width="14.33203125" customWidth="1"/>
    <col min="4" max="4" width="11.5546875" customWidth="1"/>
    <col min="5" max="5" width="6.109375" customWidth="1"/>
    <col min="7" max="7" width="11.109375" customWidth="1"/>
    <col min="8" max="8" width="10.33203125" customWidth="1"/>
    <col min="10" max="10" width="12.88671875" customWidth="1"/>
    <col min="11" max="11" width="10.109375" bestFit="1" customWidth="1"/>
  </cols>
  <sheetData>
    <row r="1" spans="1:10" x14ac:dyDescent="0.3">
      <c r="A1" s="233" t="s">
        <v>235</v>
      </c>
      <c r="B1" s="233"/>
      <c r="C1" s="233"/>
      <c r="D1" s="233"/>
      <c r="E1" s="233"/>
      <c r="F1" s="233"/>
      <c r="G1" s="233"/>
      <c r="H1" s="233"/>
    </row>
    <row r="3" spans="1:10" x14ac:dyDescent="0.3">
      <c r="B3" t="s">
        <v>152</v>
      </c>
      <c r="H3" t="s">
        <v>153</v>
      </c>
    </row>
    <row r="4" spans="1:10" ht="30" customHeight="1" x14ac:dyDescent="0.3">
      <c r="B4" s="132">
        <v>44935.295335648145</v>
      </c>
      <c r="C4" s="234" t="s">
        <v>228</v>
      </c>
      <c r="D4" s="234"/>
      <c r="E4" s="234"/>
      <c r="F4" s="234"/>
      <c r="G4" s="234"/>
      <c r="H4" s="235"/>
    </row>
    <row r="5" spans="1:10" x14ac:dyDescent="0.3">
      <c r="B5" s="133"/>
      <c r="C5" t="s">
        <v>229</v>
      </c>
      <c r="D5" s="134">
        <v>143.39500000000001</v>
      </c>
      <c r="E5" t="s">
        <v>156</v>
      </c>
      <c r="F5" s="135"/>
      <c r="H5" s="136"/>
    </row>
    <row r="6" spans="1:10" x14ac:dyDescent="0.3">
      <c r="B6" s="133"/>
      <c r="C6" t="s">
        <v>157</v>
      </c>
      <c r="D6" s="134">
        <v>121.75700000000001</v>
      </c>
      <c r="E6" t="s">
        <v>156</v>
      </c>
      <c r="H6" s="136"/>
    </row>
    <row r="7" spans="1:10" x14ac:dyDescent="0.3">
      <c r="B7" s="133"/>
      <c r="C7" t="s">
        <v>158</v>
      </c>
      <c r="D7" s="137">
        <f>D5-D6</f>
        <v>21.638000000000005</v>
      </c>
      <c r="E7" t="s">
        <v>156</v>
      </c>
      <c r="H7" s="136"/>
      <c r="I7" s="86"/>
    </row>
    <row r="8" spans="1:10" x14ac:dyDescent="0.3">
      <c r="B8" s="133"/>
      <c r="C8" t="s">
        <v>159</v>
      </c>
      <c r="D8" s="86">
        <f>D7/$C$51</f>
        <v>14.820547945205483</v>
      </c>
      <c r="E8" t="s">
        <v>160</v>
      </c>
      <c r="H8" s="136"/>
      <c r="I8" s="86"/>
    </row>
    <row r="9" spans="1:10" x14ac:dyDescent="0.3">
      <c r="B9" s="138">
        <v>44935.536793981482</v>
      </c>
      <c r="C9" t="s">
        <v>229</v>
      </c>
      <c r="D9" s="139">
        <v>138.29810000000001</v>
      </c>
      <c r="E9" t="s">
        <v>156</v>
      </c>
      <c r="F9" s="135"/>
      <c r="G9" t="s">
        <v>161</v>
      </c>
      <c r="H9" s="140">
        <f>B9-B4</f>
        <v>0.24145833333750488</v>
      </c>
      <c r="I9" s="86"/>
    </row>
    <row r="10" spans="1:10" x14ac:dyDescent="0.3">
      <c r="B10" s="133"/>
      <c r="C10" s="135" t="s">
        <v>162</v>
      </c>
      <c r="D10">
        <f>D5-D9</f>
        <v>5.0969000000000051</v>
      </c>
      <c r="E10" t="s">
        <v>156</v>
      </c>
      <c r="G10" t="s">
        <v>163</v>
      </c>
      <c r="H10" s="141">
        <f>H9*1440</f>
        <v>347.70000000600703</v>
      </c>
    </row>
    <row r="11" spans="1:10" x14ac:dyDescent="0.3">
      <c r="B11" s="133"/>
      <c r="C11" t="s">
        <v>164</v>
      </c>
      <c r="D11" s="142">
        <f>D10/H10</f>
        <v>1.4658901351486767E-2</v>
      </c>
      <c r="E11" t="s">
        <v>165</v>
      </c>
      <c r="H11" s="141"/>
      <c r="I11" s="173" t="s">
        <v>230</v>
      </c>
      <c r="J11" s="143"/>
    </row>
    <row r="12" spans="1:10" x14ac:dyDescent="0.3">
      <c r="B12" s="144"/>
      <c r="C12" s="145" t="s">
        <v>166</v>
      </c>
      <c r="D12" s="146">
        <f>(D11/$C$50)/($C$52/(0.08205*293.15))*10^6</f>
        <v>1884.6497851031859</v>
      </c>
      <c r="E12" s="145" t="s">
        <v>167</v>
      </c>
      <c r="F12" s="145"/>
      <c r="G12" s="145"/>
      <c r="H12" s="147"/>
      <c r="I12" s="86">
        <f>$D$12*8.1/5000</f>
        <v>3.0531326518671609</v>
      </c>
    </row>
    <row r="13" spans="1:10" x14ac:dyDescent="0.3">
      <c r="D13" s="142"/>
      <c r="H13" s="86"/>
    </row>
    <row r="14" spans="1:10" ht="30" customHeight="1" x14ac:dyDescent="0.3">
      <c r="B14" s="132">
        <v>44936.293043981481</v>
      </c>
      <c r="C14" s="234" t="s">
        <v>231</v>
      </c>
      <c r="D14" s="234"/>
      <c r="E14" s="234"/>
      <c r="F14" s="234"/>
      <c r="G14" s="234"/>
      <c r="H14" s="235"/>
    </row>
    <row r="15" spans="1:10" x14ac:dyDescent="0.3">
      <c r="B15" s="133"/>
      <c r="C15" t="s">
        <v>229</v>
      </c>
      <c r="D15" s="134">
        <v>143.39449999999999</v>
      </c>
      <c r="E15" t="s">
        <v>156</v>
      </c>
      <c r="H15" s="141"/>
    </row>
    <row r="16" spans="1:10" x14ac:dyDescent="0.3">
      <c r="B16" s="133"/>
      <c r="C16" t="s">
        <v>157</v>
      </c>
      <c r="D16" s="139">
        <v>121.5151</v>
      </c>
      <c r="E16" t="s">
        <v>156</v>
      </c>
      <c r="H16" s="141"/>
    </row>
    <row r="17" spans="2:10" x14ac:dyDescent="0.3">
      <c r="B17" s="133"/>
      <c r="C17" t="s">
        <v>158</v>
      </c>
      <c r="D17">
        <f>D15-D16</f>
        <v>21.87939999999999</v>
      </c>
      <c r="E17" t="s">
        <v>156</v>
      </c>
      <c r="H17" s="141"/>
      <c r="I17" s="86"/>
    </row>
    <row r="18" spans="2:10" x14ac:dyDescent="0.3">
      <c r="B18" s="133"/>
      <c r="C18" t="s">
        <v>159</v>
      </c>
      <c r="D18" s="86">
        <f>D17/$C$51</f>
        <v>14.985890410958897</v>
      </c>
      <c r="H18" s="141"/>
      <c r="I18" s="86"/>
    </row>
    <row r="19" spans="2:10" x14ac:dyDescent="0.3">
      <c r="B19" s="138">
        <v>44936.528796296298</v>
      </c>
      <c r="C19" t="s">
        <v>229</v>
      </c>
      <c r="D19" s="139">
        <v>138.2099</v>
      </c>
      <c r="E19" t="s">
        <v>156</v>
      </c>
      <c r="F19" s="135"/>
      <c r="G19" t="s">
        <v>161</v>
      </c>
      <c r="H19" s="140">
        <f>B19-B14</f>
        <v>0.2357523148166365</v>
      </c>
      <c r="I19" s="86"/>
    </row>
    <row r="20" spans="2:10" x14ac:dyDescent="0.3">
      <c r="B20" s="133"/>
      <c r="C20" s="135" t="s">
        <v>162</v>
      </c>
      <c r="D20">
        <f>D15-D19</f>
        <v>5.184599999999989</v>
      </c>
      <c r="E20" t="s">
        <v>156</v>
      </c>
      <c r="G20" t="s">
        <v>163</v>
      </c>
      <c r="H20" s="141">
        <f>H19*1440</f>
        <v>339.48333333595656</v>
      </c>
    </row>
    <row r="21" spans="2:10" x14ac:dyDescent="0.3">
      <c r="B21" s="133"/>
      <c r="C21" t="s">
        <v>164</v>
      </c>
      <c r="D21" s="142">
        <f>D20/H20</f>
        <v>1.5272031027423812E-2</v>
      </c>
      <c r="E21" t="s">
        <v>165</v>
      </c>
      <c r="H21" s="136"/>
      <c r="I21" s="173" t="s">
        <v>230</v>
      </c>
      <c r="J21" s="143"/>
    </row>
    <row r="22" spans="2:10" x14ac:dyDescent="0.3">
      <c r="B22" s="144"/>
      <c r="C22" s="145" t="s">
        <v>166</v>
      </c>
      <c r="D22" s="146">
        <f>(D21/$C$50)/($C$53/(0.08205*293.15))*10^6</f>
        <v>1978.7633697861909</v>
      </c>
      <c r="E22" s="145" t="s">
        <v>167</v>
      </c>
      <c r="F22" s="145"/>
      <c r="G22" s="145"/>
      <c r="H22" s="148"/>
      <c r="I22" s="86">
        <f>$D$22*27.01/5000</f>
        <v>10.689279723585004</v>
      </c>
    </row>
    <row r="23" spans="2:10" x14ac:dyDescent="0.3">
      <c r="D23" s="142"/>
    </row>
    <row r="24" spans="2:10" ht="30" customHeight="1" x14ac:dyDescent="0.3">
      <c r="B24" s="132">
        <v>44937.292268518519</v>
      </c>
      <c r="C24" s="234" t="s">
        <v>232</v>
      </c>
      <c r="D24" s="234"/>
      <c r="E24" s="234"/>
      <c r="F24" s="234"/>
      <c r="G24" s="234"/>
      <c r="H24" s="235"/>
    </row>
    <row r="25" spans="2:10" x14ac:dyDescent="0.3">
      <c r="B25" s="133"/>
      <c r="C25" t="s">
        <v>229</v>
      </c>
      <c r="D25" s="134">
        <v>143.3817</v>
      </c>
      <c r="E25" t="s">
        <v>156</v>
      </c>
      <c r="H25" s="136"/>
    </row>
    <row r="26" spans="2:10" x14ac:dyDescent="0.3">
      <c r="B26" s="133"/>
      <c r="C26" t="s">
        <v>157</v>
      </c>
      <c r="D26" s="139">
        <v>121.4932</v>
      </c>
      <c r="E26" t="s">
        <v>156</v>
      </c>
      <c r="H26" s="136"/>
    </row>
    <row r="27" spans="2:10" x14ac:dyDescent="0.3">
      <c r="B27" s="133"/>
      <c r="C27" t="s">
        <v>158</v>
      </c>
      <c r="D27">
        <f>D25-D26</f>
        <v>21.888499999999993</v>
      </c>
      <c r="E27" t="s">
        <v>156</v>
      </c>
      <c r="H27" s="136"/>
      <c r="I27" s="86"/>
    </row>
    <row r="28" spans="2:10" x14ac:dyDescent="0.3">
      <c r="B28" s="133"/>
      <c r="C28" t="s">
        <v>159</v>
      </c>
      <c r="D28" s="86">
        <f>D27/$C$51</f>
        <v>14.992123287671228</v>
      </c>
      <c r="H28" s="136"/>
      <c r="I28" s="86"/>
    </row>
    <row r="29" spans="2:10" x14ac:dyDescent="0.3">
      <c r="B29" s="138">
        <v>44937.530972222223</v>
      </c>
      <c r="C29" t="s">
        <v>229</v>
      </c>
      <c r="D29" s="139">
        <v>138.3801</v>
      </c>
      <c r="E29" t="s">
        <v>156</v>
      </c>
      <c r="G29" t="s">
        <v>161</v>
      </c>
      <c r="H29" s="140">
        <f>B29-B24</f>
        <v>0.23870370370423188</v>
      </c>
      <c r="I29" s="86"/>
    </row>
    <row r="30" spans="2:10" x14ac:dyDescent="0.3">
      <c r="B30" s="133"/>
      <c r="C30" s="135" t="s">
        <v>162</v>
      </c>
      <c r="D30">
        <f>D25-D29</f>
        <v>5.0015999999999963</v>
      </c>
      <c r="E30" t="s">
        <v>156</v>
      </c>
      <c r="G30" t="s">
        <v>163</v>
      </c>
      <c r="H30" s="141">
        <f>H29*1440</f>
        <v>343.73333333409391</v>
      </c>
    </row>
    <row r="31" spans="2:10" x14ac:dyDescent="0.3">
      <c r="B31" s="133"/>
      <c r="C31" t="s">
        <v>164</v>
      </c>
      <c r="D31" s="142">
        <f>D30/H30</f>
        <v>1.4550814584917365E-2</v>
      </c>
      <c r="E31" t="s">
        <v>165</v>
      </c>
      <c r="H31" s="136"/>
      <c r="I31" s="173" t="s">
        <v>230</v>
      </c>
    </row>
    <row r="32" spans="2:10" x14ac:dyDescent="0.3">
      <c r="B32" s="133"/>
      <c r="C32" s="145" t="s">
        <v>166</v>
      </c>
      <c r="D32" s="146">
        <f>(D31/$C$50)/($C$54/(0.08205*293.15))*10^6</f>
        <v>1872.0680570573099</v>
      </c>
      <c r="E32" s="145" t="s">
        <v>167</v>
      </c>
      <c r="F32" s="145"/>
      <c r="G32" s="145"/>
      <c r="H32" s="148"/>
      <c r="I32" s="86">
        <f>$D$32*81.46/5000</f>
        <v>30.499732785577695</v>
      </c>
    </row>
    <row r="33" spans="1:10" x14ac:dyDescent="0.3">
      <c r="B33" s="150"/>
    </row>
    <row r="34" spans="1:10" ht="30" customHeight="1" x14ac:dyDescent="0.3">
      <c r="B34" s="132">
        <v>44938.286111111112</v>
      </c>
      <c r="C34" s="234" t="s">
        <v>233</v>
      </c>
      <c r="D34" s="234"/>
      <c r="E34" s="234"/>
      <c r="F34" s="234"/>
      <c r="G34" s="234"/>
      <c r="H34" s="235"/>
    </row>
    <row r="35" spans="1:10" x14ac:dyDescent="0.3">
      <c r="B35" s="133"/>
      <c r="C35" t="s">
        <v>229</v>
      </c>
      <c r="D35" s="139">
        <v>143.28360000000001</v>
      </c>
      <c r="E35" t="s">
        <v>156</v>
      </c>
      <c r="H35" s="136"/>
    </row>
    <row r="36" spans="1:10" x14ac:dyDescent="0.3">
      <c r="B36" s="133"/>
      <c r="C36" t="s">
        <v>157</v>
      </c>
      <c r="D36" s="134">
        <v>121.4825</v>
      </c>
      <c r="E36" t="s">
        <v>156</v>
      </c>
      <c r="H36" s="136"/>
    </row>
    <row r="37" spans="1:10" x14ac:dyDescent="0.3">
      <c r="B37" s="133"/>
      <c r="C37" t="s">
        <v>158</v>
      </c>
      <c r="D37">
        <f>D35-D36</f>
        <v>21.801100000000005</v>
      </c>
      <c r="E37" t="s">
        <v>156</v>
      </c>
      <c r="H37" s="136"/>
      <c r="I37" s="86"/>
    </row>
    <row r="38" spans="1:10" x14ac:dyDescent="0.3">
      <c r="B38" s="133"/>
      <c r="C38" t="s">
        <v>159</v>
      </c>
      <c r="D38" s="86">
        <f>D37/$C$51</f>
        <v>14.932260273972608</v>
      </c>
      <c r="H38" s="140"/>
      <c r="I38" s="86"/>
    </row>
    <row r="39" spans="1:10" x14ac:dyDescent="0.3">
      <c r="B39" s="138">
        <v>44938.500532407408</v>
      </c>
      <c r="C39" t="s">
        <v>229</v>
      </c>
      <c r="D39" s="134">
        <v>138.74979999999999</v>
      </c>
      <c r="E39" t="s">
        <v>156</v>
      </c>
      <c r="F39" s="135"/>
      <c r="G39" t="s">
        <v>161</v>
      </c>
      <c r="H39" s="140">
        <f>B39-B34</f>
        <v>0.21442129629576812</v>
      </c>
      <c r="I39" s="86"/>
    </row>
    <row r="40" spans="1:10" x14ac:dyDescent="0.3">
      <c r="B40" s="133"/>
      <c r="C40" s="135" t="s">
        <v>162</v>
      </c>
      <c r="D40">
        <f>D35-D39</f>
        <v>4.5338000000000136</v>
      </c>
      <c r="E40" t="s">
        <v>156</v>
      </c>
      <c r="G40" t="s">
        <v>163</v>
      </c>
      <c r="H40" s="141">
        <f>H39*1440</f>
        <v>308.76666666590609</v>
      </c>
      <c r="J40" s="143"/>
    </row>
    <row r="41" spans="1:10" x14ac:dyDescent="0.3">
      <c r="B41" s="133"/>
      <c r="C41" t="s">
        <v>164</v>
      </c>
      <c r="D41" s="142">
        <f>D40/H40</f>
        <v>1.468357983378338E-2</v>
      </c>
      <c r="E41" t="s">
        <v>165</v>
      </c>
      <c r="H41" s="136"/>
      <c r="I41" s="173" t="s">
        <v>230</v>
      </c>
    </row>
    <row r="42" spans="1:10" x14ac:dyDescent="0.3">
      <c r="B42" s="144"/>
      <c r="C42" s="145" t="s">
        <v>166</v>
      </c>
      <c r="D42" s="174">
        <f>(D41/$C$50)/($C$55/(0.08205*293.15))*10^6</f>
        <v>1891.8081724668682</v>
      </c>
      <c r="E42" s="145" t="s">
        <v>167</v>
      </c>
      <c r="F42" s="145"/>
      <c r="G42" s="145"/>
      <c r="H42" s="148"/>
      <c r="I42" s="86">
        <f>$D$42*256.4/5000</f>
        <v>97.011923084100985</v>
      </c>
    </row>
    <row r="43" spans="1:10" x14ac:dyDescent="0.3">
      <c r="D43" s="142"/>
    </row>
    <row r="44" spans="1:10" x14ac:dyDescent="0.3">
      <c r="D44" s="142"/>
    </row>
    <row r="45" spans="1:10" x14ac:dyDescent="0.3">
      <c r="D45" s="142"/>
    </row>
    <row r="46" spans="1:10" x14ac:dyDescent="0.3">
      <c r="D46" s="142"/>
    </row>
    <row r="47" spans="1:10" x14ac:dyDescent="0.3">
      <c r="D47" s="142"/>
    </row>
    <row r="48" spans="1:10" x14ac:dyDescent="0.3">
      <c r="A48" t="str">
        <f>A1</f>
        <v>Testing @ 50°C - Using Dynamic Headspace (DHS) generator to produce VOC vapors - Trichloroethylene (TCE)</v>
      </c>
      <c r="D48" s="142"/>
    </row>
    <row r="49" spans="1:8" x14ac:dyDescent="0.3">
      <c r="D49" s="142"/>
    </row>
    <row r="50" spans="1:8" x14ac:dyDescent="0.3">
      <c r="B50" t="s">
        <v>234</v>
      </c>
      <c r="C50" s="151">
        <v>131.38</v>
      </c>
      <c r="F50" s="152" t="s">
        <v>172</v>
      </c>
      <c r="G50" t="s">
        <v>173</v>
      </c>
    </row>
    <row r="51" spans="1:8" x14ac:dyDescent="0.3">
      <c r="B51" t="s">
        <v>174</v>
      </c>
      <c r="C51" s="151">
        <v>1.46</v>
      </c>
      <c r="D51" s="153" t="s">
        <v>0</v>
      </c>
      <c r="F51" s="154"/>
    </row>
    <row r="52" spans="1:8" x14ac:dyDescent="0.3">
      <c r="B52" t="s">
        <v>175</v>
      </c>
      <c r="C52" s="155">
        <v>1.4239999999999999</v>
      </c>
      <c r="D52" s="156">
        <v>44935</v>
      </c>
      <c r="F52" s="157">
        <f>(D9-D6)*1/$C$51</f>
        <v>11.329520547945206</v>
      </c>
      <c r="G52" s="142">
        <f>D11</f>
        <v>1.4658901351486767E-2</v>
      </c>
      <c r="H52" t="s">
        <v>176</v>
      </c>
    </row>
    <row r="53" spans="1:8" x14ac:dyDescent="0.3">
      <c r="B53" t="s">
        <v>175</v>
      </c>
      <c r="C53" s="158">
        <v>1.413</v>
      </c>
      <c r="D53" s="156">
        <v>44936</v>
      </c>
      <c r="F53" s="157">
        <f>(D19-D16)*1/$C$51</f>
        <v>11.434794520547946</v>
      </c>
      <c r="G53" s="142">
        <f>D21</f>
        <v>1.5272031027423812E-2</v>
      </c>
      <c r="H53" t="s">
        <v>176</v>
      </c>
    </row>
    <row r="54" spans="1:8" x14ac:dyDescent="0.3">
      <c r="B54" t="s">
        <v>175</v>
      </c>
      <c r="C54" s="155">
        <v>1.423</v>
      </c>
      <c r="D54" s="156">
        <v>44937</v>
      </c>
      <c r="F54" s="157">
        <f>(D29-D26)*1/$C$51</f>
        <v>11.566369863013698</v>
      </c>
      <c r="G54" s="142">
        <f>D31</f>
        <v>1.4550814584917365E-2</v>
      </c>
      <c r="H54" t="s">
        <v>176</v>
      </c>
    </row>
    <row r="55" spans="1:8" x14ac:dyDescent="0.3">
      <c r="B55" t="s">
        <v>175</v>
      </c>
      <c r="C55" s="158">
        <v>1.421</v>
      </c>
      <c r="D55" s="156">
        <v>44938</v>
      </c>
      <c r="F55" s="159">
        <f>(D39-D36)*1/$C$51</f>
        <v>11.826917808219173</v>
      </c>
      <c r="G55" s="142">
        <f>D41</f>
        <v>1.468357983378338E-2</v>
      </c>
      <c r="H55" t="s">
        <v>176</v>
      </c>
    </row>
    <row r="56" spans="1:8" x14ac:dyDescent="0.3">
      <c r="F56" s="85">
        <f>SUM(F52:F55)</f>
        <v>46.157602739726023</v>
      </c>
      <c r="G56" s="142">
        <f>AVERAGE(G52:G55)</f>
        <v>1.479133169940283E-2</v>
      </c>
      <c r="H56" t="s">
        <v>176</v>
      </c>
    </row>
    <row r="57" spans="1:8" ht="30" customHeight="1" x14ac:dyDescent="0.3">
      <c r="A57" s="232"/>
      <c r="B57" s="232"/>
      <c r="C57" s="232"/>
      <c r="D57" s="232"/>
      <c r="E57" s="232"/>
      <c r="F57" s="232"/>
      <c r="G57" s="232"/>
      <c r="H57" s="232"/>
    </row>
    <row r="58" spans="1:8" x14ac:dyDescent="0.3">
      <c r="B58" s="153" t="s">
        <v>177</v>
      </c>
      <c r="C58" s="153" t="s">
        <v>178</v>
      </c>
      <c r="D58" t="s">
        <v>0</v>
      </c>
    </row>
    <row r="59" spans="1:8" x14ac:dyDescent="0.3">
      <c r="B59" s="175">
        <f>D11*(1000000000)</f>
        <v>14658901.351486767</v>
      </c>
      <c r="C59" s="175">
        <f>D12</f>
        <v>1884.6497851031859</v>
      </c>
      <c r="D59" s="160">
        <f>D52</f>
        <v>44935</v>
      </c>
    </row>
    <row r="60" spans="1:8" x14ac:dyDescent="0.3">
      <c r="B60" s="175">
        <f>D21*(1000000000)</f>
        <v>15272031.027423812</v>
      </c>
      <c r="C60" s="175">
        <f>D22</f>
        <v>1978.7633697861909</v>
      </c>
      <c r="D60" s="160">
        <f t="shared" ref="D60:D62" si="0">D53</f>
        <v>44936</v>
      </c>
    </row>
    <row r="61" spans="1:8" x14ac:dyDescent="0.3">
      <c r="B61" s="175">
        <f>D31*(1000000000)</f>
        <v>14550814.584917365</v>
      </c>
      <c r="C61" s="175">
        <f>D32</f>
        <v>1872.0680570573099</v>
      </c>
      <c r="D61" s="160">
        <f t="shared" si="0"/>
        <v>44937</v>
      </c>
    </row>
    <row r="62" spans="1:8" x14ac:dyDescent="0.3">
      <c r="B62" s="175">
        <f>D41*(1000000000)</f>
        <v>14683579.833783379</v>
      </c>
      <c r="C62" s="175">
        <f>D42</f>
        <v>1891.8081724668682</v>
      </c>
      <c r="D62" s="160">
        <f t="shared" si="0"/>
        <v>44938</v>
      </c>
    </row>
    <row r="63" spans="1:8" x14ac:dyDescent="0.3">
      <c r="A63" t="s">
        <v>179</v>
      </c>
      <c r="B63" s="175">
        <f>AVERAGE(B59:B62)</f>
        <v>14791331.699402831</v>
      </c>
      <c r="C63" s="175">
        <f>AVERAGE(C59:C62)</f>
        <v>1906.8223461033886</v>
      </c>
    </row>
    <row r="64" spans="1:8" x14ac:dyDescent="0.3">
      <c r="B64" s="153"/>
      <c r="F64" s="153"/>
    </row>
  </sheetData>
  <mergeCells count="6">
    <mergeCell ref="A57:H57"/>
    <mergeCell ref="A1:H1"/>
    <mergeCell ref="C4:H4"/>
    <mergeCell ref="C14:H14"/>
    <mergeCell ref="C24:H24"/>
    <mergeCell ref="C34:H3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675FF6-EEE3-4215-8B8F-8681CD26D1D2}">
  <dimension ref="A1:M315"/>
  <sheetViews>
    <sheetView workbookViewId="0">
      <pane ySplit="11" topLeftCell="A292" activePane="bottomLeft" state="frozen"/>
      <selection pane="bottomLeft" activeCell="H6" sqref="H6"/>
    </sheetView>
  </sheetViews>
  <sheetFormatPr defaultColWidth="9.109375" defaultRowHeight="15.6" x14ac:dyDescent="0.3"/>
  <cols>
    <col min="1" max="1" width="9.5546875" style="2" bestFit="1" customWidth="1"/>
    <col min="2" max="4" width="10.6640625" style="2" customWidth="1"/>
    <col min="5" max="5" width="11.6640625" style="2" customWidth="1"/>
    <col min="6" max="6" width="12.33203125" style="2" customWidth="1"/>
    <col min="7" max="8" width="13.33203125" style="2" customWidth="1"/>
    <col min="9" max="9" width="10.6640625" style="2" customWidth="1"/>
    <col min="10" max="10" width="12.6640625" style="2" customWidth="1"/>
    <col min="11" max="12" width="10.6640625" style="2" customWidth="1"/>
    <col min="13" max="16384" width="9.109375" style="2"/>
  </cols>
  <sheetData>
    <row r="1" spans="1:12" x14ac:dyDescent="0.3">
      <c r="A1" s="2" t="s">
        <v>58</v>
      </c>
    </row>
    <row r="2" spans="1:12" x14ac:dyDescent="0.3">
      <c r="A2" s="2" t="s">
        <v>200</v>
      </c>
    </row>
    <row r="3" spans="1:12" x14ac:dyDescent="0.3">
      <c r="A3" s="2" t="s">
        <v>201</v>
      </c>
      <c r="D3" s="2" t="s">
        <v>202</v>
      </c>
    </row>
    <row r="4" spans="1:12" x14ac:dyDescent="0.3">
      <c r="A4" s="2" t="s">
        <v>62</v>
      </c>
    </row>
    <row r="5" spans="1:12" x14ac:dyDescent="0.3">
      <c r="A5" s="2" t="s">
        <v>63</v>
      </c>
    </row>
    <row r="6" spans="1:12" x14ac:dyDescent="0.3">
      <c r="A6" s="2" t="s">
        <v>64</v>
      </c>
    </row>
    <row r="8" spans="1:12" x14ac:dyDescent="0.3">
      <c r="A8" s="2" t="s">
        <v>203</v>
      </c>
    </row>
    <row r="9" spans="1:12" x14ac:dyDescent="0.3">
      <c r="A9" s="2" t="s">
        <v>204</v>
      </c>
    </row>
    <row r="10" spans="1:12" x14ac:dyDescent="0.3">
      <c r="A10" s="2" t="s">
        <v>205</v>
      </c>
    </row>
    <row r="11" spans="1:12" ht="30" customHeight="1" x14ac:dyDescent="0.3">
      <c r="A11" s="2" t="s">
        <v>0</v>
      </c>
      <c r="B11" s="94" t="s">
        <v>67</v>
      </c>
      <c r="C11" s="94" t="s">
        <v>68</v>
      </c>
      <c r="D11" s="94" t="s">
        <v>69</v>
      </c>
      <c r="E11" s="94" t="s">
        <v>70</v>
      </c>
      <c r="F11" s="94" t="s">
        <v>71</v>
      </c>
      <c r="G11" s="94" t="s">
        <v>72</v>
      </c>
      <c r="H11" s="94" t="s">
        <v>73</v>
      </c>
      <c r="I11" s="94" t="s">
        <v>74</v>
      </c>
      <c r="J11" s="94" t="s">
        <v>75</v>
      </c>
      <c r="K11" s="94" t="s">
        <v>133</v>
      </c>
      <c r="L11" s="94" t="s">
        <v>199</v>
      </c>
    </row>
    <row r="12" spans="1:12" x14ac:dyDescent="0.3">
      <c r="A12" s="95">
        <v>44935</v>
      </c>
      <c r="B12" s="96">
        <v>0.33753472222222225</v>
      </c>
      <c r="C12" s="2">
        <v>0.45</v>
      </c>
      <c r="D12" s="2">
        <v>5.35</v>
      </c>
      <c r="E12" s="2">
        <v>5.35</v>
      </c>
      <c r="F12" s="2">
        <v>-0.86</v>
      </c>
      <c r="G12" s="2">
        <v>2.79</v>
      </c>
      <c r="H12" s="2">
        <v>23.94</v>
      </c>
      <c r="I12" s="2">
        <v>44.44</v>
      </c>
      <c r="J12" s="2">
        <v>1.35</v>
      </c>
      <c r="K12" s="2">
        <v>4.0000000000000001E-3</v>
      </c>
    </row>
    <row r="13" spans="1:12" x14ac:dyDescent="0.3">
      <c r="A13" s="95">
        <v>44935</v>
      </c>
      <c r="B13" s="96">
        <v>0.33822916666666664</v>
      </c>
      <c r="C13" s="2">
        <v>0.47</v>
      </c>
      <c r="D13" s="2">
        <v>5.35</v>
      </c>
      <c r="E13" s="2">
        <v>5.35</v>
      </c>
      <c r="F13" s="2">
        <v>-0.86</v>
      </c>
      <c r="G13" s="2">
        <v>2.8</v>
      </c>
      <c r="H13" s="2">
        <v>23.94</v>
      </c>
      <c r="I13" s="2">
        <v>44.47</v>
      </c>
      <c r="J13" s="2">
        <v>1.35</v>
      </c>
      <c r="K13" s="2">
        <v>4.0000000000000001E-3</v>
      </c>
    </row>
    <row r="14" spans="1:12" x14ac:dyDescent="0.3">
      <c r="A14" s="95">
        <v>44935</v>
      </c>
      <c r="B14" s="96">
        <v>0.33892361111111113</v>
      </c>
      <c r="C14" s="2">
        <v>0.49</v>
      </c>
      <c r="D14" s="2">
        <v>5.35</v>
      </c>
      <c r="E14" s="2">
        <v>5.35</v>
      </c>
      <c r="F14" s="2">
        <v>-0.86</v>
      </c>
      <c r="G14" s="2">
        <v>2.82</v>
      </c>
      <c r="H14" s="2">
        <v>23.97</v>
      </c>
      <c r="I14" s="2">
        <v>44.46</v>
      </c>
      <c r="J14" s="2">
        <v>1.35</v>
      </c>
      <c r="K14" s="2">
        <v>4.0000000000000001E-3</v>
      </c>
    </row>
    <row r="15" spans="1:12" x14ac:dyDescent="0.3">
      <c r="A15" s="95">
        <v>44935</v>
      </c>
      <c r="B15" s="96">
        <v>0.33961805555555552</v>
      </c>
      <c r="C15" s="2">
        <v>0.51</v>
      </c>
      <c r="D15" s="2">
        <v>5.35</v>
      </c>
      <c r="E15" s="2">
        <v>5.35</v>
      </c>
      <c r="F15" s="2">
        <v>-0.86</v>
      </c>
      <c r="G15" s="2">
        <v>2.81</v>
      </c>
      <c r="H15" s="2">
        <v>23.97</v>
      </c>
      <c r="I15" s="2">
        <v>44.48</v>
      </c>
      <c r="J15" s="2">
        <v>1.35</v>
      </c>
      <c r="K15" s="2">
        <v>4.0000000000000001E-3</v>
      </c>
    </row>
    <row r="16" spans="1:12" x14ac:dyDescent="0.3">
      <c r="A16" s="95">
        <v>44935</v>
      </c>
      <c r="B16" s="96">
        <v>0.34031250000000002</v>
      </c>
      <c r="C16" s="2">
        <v>0.52</v>
      </c>
      <c r="D16" s="2">
        <v>5.35</v>
      </c>
      <c r="E16" s="2">
        <v>5.35</v>
      </c>
      <c r="F16" s="2">
        <v>-0.85</v>
      </c>
      <c r="G16" s="2">
        <v>2.81</v>
      </c>
      <c r="H16" s="2">
        <v>23.97</v>
      </c>
      <c r="I16" s="2">
        <v>44.51</v>
      </c>
      <c r="J16" s="2">
        <v>1.35</v>
      </c>
      <c r="K16" s="2">
        <v>4.0000000000000001E-3</v>
      </c>
    </row>
    <row r="17" spans="1:11" x14ac:dyDescent="0.3">
      <c r="A17" s="95">
        <v>44935</v>
      </c>
      <c r="B17" s="96">
        <v>0.3410069444444444</v>
      </c>
      <c r="C17" s="2">
        <v>0.53</v>
      </c>
      <c r="D17" s="2">
        <v>5.35</v>
      </c>
      <c r="E17" s="2">
        <v>5.35</v>
      </c>
      <c r="F17" s="2">
        <v>-0.86</v>
      </c>
      <c r="G17" s="2">
        <v>2.81</v>
      </c>
      <c r="H17" s="2">
        <v>23.96</v>
      </c>
      <c r="I17" s="2">
        <v>44.48</v>
      </c>
      <c r="J17" s="2">
        <v>1.35</v>
      </c>
      <c r="K17" s="2">
        <v>4.0000000000000001E-3</v>
      </c>
    </row>
    <row r="18" spans="1:11" x14ac:dyDescent="0.3">
      <c r="A18" s="95">
        <v>44935</v>
      </c>
      <c r="B18" s="96">
        <v>0.3417013888888889</v>
      </c>
      <c r="C18" s="2">
        <v>0.53</v>
      </c>
      <c r="D18" s="2">
        <v>5.35</v>
      </c>
      <c r="E18" s="2">
        <v>5.35</v>
      </c>
      <c r="F18" s="2">
        <v>-0.86</v>
      </c>
      <c r="G18" s="2">
        <v>2.75</v>
      </c>
      <c r="H18" s="2">
        <v>23.99</v>
      </c>
      <c r="I18" s="2">
        <v>44.47</v>
      </c>
      <c r="J18" s="2">
        <v>1.35</v>
      </c>
      <c r="K18" s="2">
        <v>4.0000000000000001E-3</v>
      </c>
    </row>
    <row r="19" spans="1:11" x14ac:dyDescent="0.3">
      <c r="A19" s="95">
        <v>44935</v>
      </c>
      <c r="B19" s="96">
        <v>0.34239583333333329</v>
      </c>
      <c r="C19" s="2">
        <v>0.53</v>
      </c>
      <c r="D19" s="2">
        <v>5.35</v>
      </c>
      <c r="E19" s="2">
        <v>5.35</v>
      </c>
      <c r="F19" s="2">
        <v>-0.87</v>
      </c>
      <c r="G19" s="2">
        <v>2.82</v>
      </c>
      <c r="H19" s="2">
        <v>23.99</v>
      </c>
      <c r="I19" s="2">
        <v>44.48</v>
      </c>
      <c r="J19" s="2">
        <v>1.35</v>
      </c>
      <c r="K19" s="2">
        <v>4.0000000000000001E-3</v>
      </c>
    </row>
    <row r="20" spans="1:11" x14ac:dyDescent="0.3">
      <c r="A20" s="95">
        <v>44935</v>
      </c>
      <c r="B20" s="96">
        <v>0.34309027777777779</v>
      </c>
      <c r="C20" s="2">
        <v>0.56000000000000005</v>
      </c>
      <c r="D20" s="2">
        <v>5.35</v>
      </c>
      <c r="E20" s="2">
        <v>5.35</v>
      </c>
      <c r="F20" s="2">
        <v>-0.86</v>
      </c>
      <c r="G20" s="2">
        <v>2.74</v>
      </c>
      <c r="H20" s="2">
        <v>24.03</v>
      </c>
      <c r="I20" s="2">
        <v>44.5</v>
      </c>
      <c r="J20" s="2">
        <v>1.35</v>
      </c>
      <c r="K20" s="2">
        <v>4.0000000000000001E-3</v>
      </c>
    </row>
    <row r="21" spans="1:11" x14ac:dyDescent="0.3">
      <c r="A21" s="95">
        <v>44935</v>
      </c>
      <c r="B21" s="96">
        <v>0.34378472222222217</v>
      </c>
      <c r="C21" s="2">
        <v>0.25</v>
      </c>
      <c r="D21" s="2">
        <v>5.35</v>
      </c>
      <c r="E21" s="2">
        <v>5.35</v>
      </c>
      <c r="F21" s="2">
        <v>-0.86</v>
      </c>
      <c r="G21" s="2">
        <v>2.72</v>
      </c>
      <c r="H21" s="2">
        <v>24.09</v>
      </c>
      <c r="I21" s="2">
        <v>44.51</v>
      </c>
      <c r="J21" s="2">
        <v>1.35</v>
      </c>
      <c r="K21" s="2">
        <v>2E-3</v>
      </c>
    </row>
    <row r="22" spans="1:11" x14ac:dyDescent="0.3">
      <c r="A22" s="95">
        <v>44935</v>
      </c>
      <c r="B22" s="96">
        <v>0.34447916666666667</v>
      </c>
      <c r="C22" s="2">
        <v>0.17</v>
      </c>
      <c r="D22" s="2">
        <v>5.35</v>
      </c>
      <c r="E22" s="2">
        <v>5.35</v>
      </c>
      <c r="F22" s="2">
        <v>-0.86</v>
      </c>
      <c r="G22" s="2">
        <v>2.7</v>
      </c>
      <c r="H22" s="2">
        <v>24.11</v>
      </c>
      <c r="I22" s="2">
        <v>44.52</v>
      </c>
      <c r="J22" s="2">
        <v>1.35</v>
      </c>
      <c r="K22" s="2">
        <v>1E-3</v>
      </c>
    </row>
    <row r="23" spans="1:11" x14ac:dyDescent="0.3">
      <c r="A23" s="95">
        <v>44935</v>
      </c>
      <c r="B23" s="96">
        <v>0.34517361111111117</v>
      </c>
      <c r="C23" s="2">
        <v>0.17</v>
      </c>
      <c r="D23" s="2">
        <v>5.35</v>
      </c>
      <c r="E23" s="2">
        <v>5.35</v>
      </c>
      <c r="F23" s="2">
        <v>-0.87</v>
      </c>
      <c r="G23" s="2">
        <v>2.75</v>
      </c>
      <c r="H23" s="2">
        <v>24.12</v>
      </c>
      <c r="I23" s="2">
        <v>44.55</v>
      </c>
      <c r="J23" s="2">
        <v>1.35</v>
      </c>
      <c r="K23" s="2">
        <v>1E-3</v>
      </c>
    </row>
    <row r="24" spans="1:11" x14ac:dyDescent="0.3">
      <c r="A24" s="95">
        <v>44935</v>
      </c>
      <c r="B24" s="96">
        <v>0.34586805555555555</v>
      </c>
      <c r="C24" s="2">
        <v>0.21</v>
      </c>
      <c r="D24" s="2">
        <v>5.35</v>
      </c>
      <c r="E24" s="2">
        <v>5.35</v>
      </c>
      <c r="F24" s="2">
        <v>-0.87</v>
      </c>
      <c r="G24" s="2">
        <v>2.69</v>
      </c>
      <c r="H24" s="2">
        <v>24.12</v>
      </c>
      <c r="I24" s="2">
        <v>44.62</v>
      </c>
      <c r="J24" s="2">
        <v>1.35</v>
      </c>
      <c r="K24" s="2">
        <v>2E-3</v>
      </c>
    </row>
    <row r="25" spans="1:11" x14ac:dyDescent="0.3">
      <c r="A25" s="95">
        <v>44935</v>
      </c>
      <c r="B25" s="96">
        <v>0.34656250000000005</v>
      </c>
      <c r="C25" s="2">
        <v>0.19</v>
      </c>
      <c r="D25" s="2">
        <v>5.35</v>
      </c>
      <c r="E25" s="2">
        <v>5.35</v>
      </c>
      <c r="F25" s="2">
        <v>-0.85</v>
      </c>
      <c r="G25" s="2">
        <v>2.69</v>
      </c>
      <c r="H25" s="2">
        <v>24.13</v>
      </c>
      <c r="I25" s="2">
        <v>44.64</v>
      </c>
      <c r="J25" s="2">
        <v>1.35</v>
      </c>
      <c r="K25" s="2">
        <v>2E-3</v>
      </c>
    </row>
    <row r="26" spans="1:11" x14ac:dyDescent="0.3">
      <c r="A26" s="95">
        <v>44935</v>
      </c>
      <c r="B26" s="96">
        <v>0.34725694444444444</v>
      </c>
      <c r="C26" s="2">
        <v>0.19</v>
      </c>
      <c r="D26" s="2">
        <v>5.35</v>
      </c>
      <c r="E26" s="2">
        <v>5.35</v>
      </c>
      <c r="F26" s="2">
        <v>-0.86</v>
      </c>
      <c r="G26" s="2">
        <v>2.7</v>
      </c>
      <c r="H26" s="2">
        <v>24.13</v>
      </c>
      <c r="I26" s="2">
        <v>44.68</v>
      </c>
      <c r="J26" s="2">
        <v>1.35</v>
      </c>
      <c r="K26" s="2">
        <v>1E-3</v>
      </c>
    </row>
    <row r="27" spans="1:11" x14ac:dyDescent="0.3">
      <c r="A27" s="95">
        <v>44935</v>
      </c>
      <c r="B27" s="96">
        <v>0.34795138888888894</v>
      </c>
      <c r="C27" s="2">
        <v>0.23</v>
      </c>
      <c r="D27" s="2">
        <v>5.35</v>
      </c>
      <c r="E27" s="2">
        <v>5.35</v>
      </c>
      <c r="F27" s="2">
        <v>-0.87</v>
      </c>
      <c r="G27" s="2">
        <v>2.69</v>
      </c>
      <c r="H27" s="2">
        <v>24.13</v>
      </c>
      <c r="I27" s="2">
        <v>44.67</v>
      </c>
      <c r="J27" s="2">
        <v>1.35</v>
      </c>
      <c r="K27" s="2">
        <v>2E-3</v>
      </c>
    </row>
    <row r="28" spans="1:11" x14ac:dyDescent="0.3">
      <c r="A28" s="95">
        <v>44935</v>
      </c>
      <c r="B28" s="96">
        <v>0.34864583333333332</v>
      </c>
      <c r="C28" s="2">
        <v>0.22</v>
      </c>
      <c r="D28" s="2">
        <v>5.35</v>
      </c>
      <c r="E28" s="2">
        <v>5.35</v>
      </c>
      <c r="F28" s="2">
        <v>-0.86</v>
      </c>
      <c r="G28" s="2">
        <v>2.7</v>
      </c>
      <c r="H28" s="2">
        <v>24.13</v>
      </c>
      <c r="I28" s="2">
        <v>44.68</v>
      </c>
      <c r="J28" s="2">
        <v>1.35</v>
      </c>
      <c r="K28" s="2">
        <v>2E-3</v>
      </c>
    </row>
    <row r="29" spans="1:11" x14ac:dyDescent="0.3">
      <c r="A29" s="95">
        <v>44935</v>
      </c>
      <c r="B29" s="96">
        <v>0.34934027777777782</v>
      </c>
      <c r="C29" s="2">
        <v>0.23</v>
      </c>
      <c r="D29" s="2">
        <v>5.35</v>
      </c>
      <c r="E29" s="2">
        <v>5.35</v>
      </c>
      <c r="F29" s="2">
        <v>-0.81</v>
      </c>
      <c r="G29" s="2">
        <v>2.69</v>
      </c>
      <c r="H29" s="2">
        <v>24.16</v>
      </c>
      <c r="I29" s="2">
        <v>44.68</v>
      </c>
      <c r="J29" s="2">
        <v>1.35</v>
      </c>
      <c r="K29" s="2">
        <v>2E-3</v>
      </c>
    </row>
    <row r="30" spans="1:11" x14ac:dyDescent="0.3">
      <c r="A30" s="95">
        <v>44935</v>
      </c>
      <c r="B30" s="96">
        <v>0.35003472222222221</v>
      </c>
      <c r="C30" s="2">
        <v>0.24</v>
      </c>
      <c r="D30" s="2">
        <v>5.35</v>
      </c>
      <c r="E30" s="2">
        <v>5.35</v>
      </c>
      <c r="F30" s="2">
        <v>-0.8</v>
      </c>
      <c r="G30" s="2">
        <v>2.69</v>
      </c>
      <c r="H30" s="2">
        <v>24.22</v>
      </c>
      <c r="I30" s="2">
        <v>44.76</v>
      </c>
      <c r="J30" s="2">
        <v>1.35</v>
      </c>
      <c r="K30" s="2">
        <v>2E-3</v>
      </c>
    </row>
    <row r="31" spans="1:11" x14ac:dyDescent="0.3">
      <c r="A31" s="95">
        <v>44935</v>
      </c>
      <c r="B31" s="96">
        <v>0.3507291666666667</v>
      </c>
      <c r="C31" s="2">
        <v>0.21</v>
      </c>
      <c r="D31" s="2">
        <v>5.35</v>
      </c>
      <c r="E31" s="2">
        <v>5.35</v>
      </c>
      <c r="F31" s="2">
        <v>-0.82</v>
      </c>
      <c r="G31" s="2">
        <v>2.7</v>
      </c>
      <c r="H31" s="2">
        <v>24.24</v>
      </c>
      <c r="I31" s="2">
        <v>44.81</v>
      </c>
      <c r="J31" s="2">
        <v>1.35</v>
      </c>
      <c r="K31" s="2">
        <v>2E-3</v>
      </c>
    </row>
    <row r="32" spans="1:11" x14ac:dyDescent="0.3">
      <c r="A32" s="95">
        <v>44935</v>
      </c>
      <c r="B32" s="96">
        <v>0.35142361111111109</v>
      </c>
      <c r="C32" s="2">
        <v>0.23</v>
      </c>
      <c r="D32" s="2">
        <v>5.35</v>
      </c>
      <c r="E32" s="2">
        <v>5.35</v>
      </c>
      <c r="F32" s="2">
        <v>-0.82</v>
      </c>
      <c r="G32" s="2">
        <v>2.69</v>
      </c>
      <c r="H32" s="2">
        <v>24.24</v>
      </c>
      <c r="I32" s="2">
        <v>44.81</v>
      </c>
      <c r="J32" s="2">
        <v>1.35</v>
      </c>
      <c r="K32" s="2">
        <v>2E-3</v>
      </c>
    </row>
    <row r="33" spans="1:11" x14ac:dyDescent="0.3">
      <c r="A33" s="95">
        <v>44935</v>
      </c>
      <c r="B33" s="96">
        <v>0.35211805555555559</v>
      </c>
      <c r="C33" s="2">
        <v>0.23</v>
      </c>
      <c r="D33" s="2">
        <v>5.35</v>
      </c>
      <c r="E33" s="2">
        <v>5.35</v>
      </c>
      <c r="F33" s="2">
        <v>-0.83</v>
      </c>
      <c r="G33" s="2">
        <v>2.67</v>
      </c>
      <c r="H33" s="2">
        <v>24.24</v>
      </c>
      <c r="I33" s="2">
        <v>44.78</v>
      </c>
      <c r="J33" s="2">
        <v>1.35</v>
      </c>
      <c r="K33" s="2">
        <v>2E-3</v>
      </c>
    </row>
    <row r="34" spans="1:11" x14ac:dyDescent="0.3">
      <c r="A34" s="95">
        <v>44935</v>
      </c>
      <c r="B34" s="96">
        <v>0.35281249999999997</v>
      </c>
      <c r="C34" s="2">
        <v>0.23</v>
      </c>
      <c r="D34" s="2">
        <v>5.35</v>
      </c>
      <c r="E34" s="2">
        <v>5.35</v>
      </c>
      <c r="F34" s="2">
        <v>-0.82</v>
      </c>
      <c r="G34" s="2">
        <v>2.66</v>
      </c>
      <c r="H34" s="2">
        <v>24.24</v>
      </c>
      <c r="I34" s="2">
        <v>44.75</v>
      </c>
      <c r="J34" s="2">
        <v>1.35</v>
      </c>
      <c r="K34" s="2">
        <v>2E-3</v>
      </c>
    </row>
    <row r="35" spans="1:11" x14ac:dyDescent="0.3">
      <c r="A35" s="95">
        <v>44935</v>
      </c>
      <c r="B35" s="96">
        <v>0.35350694444444447</v>
      </c>
      <c r="C35" s="2">
        <v>0.23</v>
      </c>
      <c r="D35" s="2">
        <v>5.35</v>
      </c>
      <c r="E35" s="2">
        <v>5.35</v>
      </c>
      <c r="F35" s="2">
        <v>-0.81</v>
      </c>
      <c r="G35" s="2">
        <v>2.81</v>
      </c>
      <c r="H35" s="2">
        <v>24.24</v>
      </c>
      <c r="I35" s="2">
        <v>44.72</v>
      </c>
      <c r="J35" s="2">
        <v>1.35</v>
      </c>
      <c r="K35" s="2">
        <v>2E-3</v>
      </c>
    </row>
    <row r="36" spans="1:11" x14ac:dyDescent="0.3">
      <c r="A36" s="95">
        <v>44935</v>
      </c>
      <c r="B36" s="96">
        <v>0.35420138888888886</v>
      </c>
      <c r="C36" s="2">
        <v>0.26</v>
      </c>
      <c r="D36" s="2">
        <v>5.35</v>
      </c>
      <c r="E36" s="2">
        <v>5.35</v>
      </c>
      <c r="F36" s="2">
        <v>-0.82</v>
      </c>
      <c r="G36" s="2">
        <v>2.74</v>
      </c>
      <c r="H36" s="2">
        <v>24.24</v>
      </c>
      <c r="I36" s="2">
        <v>44.7</v>
      </c>
      <c r="J36" s="2">
        <v>1.35</v>
      </c>
      <c r="K36" s="2">
        <v>2E-3</v>
      </c>
    </row>
    <row r="37" spans="1:11" x14ac:dyDescent="0.3">
      <c r="A37" s="95">
        <v>44935</v>
      </c>
      <c r="B37" s="96">
        <v>0.35489583333333335</v>
      </c>
      <c r="C37" s="2">
        <v>0.27</v>
      </c>
      <c r="D37" s="2">
        <v>5.35</v>
      </c>
      <c r="E37" s="2">
        <v>5.35</v>
      </c>
      <c r="F37" s="2">
        <v>-0.81</v>
      </c>
      <c r="G37" s="2">
        <v>2.69</v>
      </c>
      <c r="H37" s="2">
        <v>24.24</v>
      </c>
      <c r="I37" s="2">
        <v>44.7</v>
      </c>
      <c r="J37" s="2">
        <v>1.35</v>
      </c>
      <c r="K37" s="2">
        <v>2E-3</v>
      </c>
    </row>
    <row r="38" spans="1:11" x14ac:dyDescent="0.3">
      <c r="A38" s="95">
        <v>44935</v>
      </c>
      <c r="B38" s="96">
        <v>0.35559027777777774</v>
      </c>
      <c r="C38" s="2">
        <v>0.27</v>
      </c>
      <c r="D38" s="2">
        <v>5.36</v>
      </c>
      <c r="E38" s="2">
        <v>5.35</v>
      </c>
      <c r="F38" s="2">
        <v>-0.82</v>
      </c>
      <c r="G38" s="2">
        <v>2.69</v>
      </c>
      <c r="H38" s="2">
        <v>24.24</v>
      </c>
      <c r="I38" s="2">
        <v>44.67</v>
      </c>
      <c r="J38" s="2">
        <v>1.35</v>
      </c>
      <c r="K38" s="2">
        <v>2E-3</v>
      </c>
    </row>
    <row r="39" spans="1:11" x14ac:dyDescent="0.3">
      <c r="A39" s="95">
        <v>44935</v>
      </c>
      <c r="B39" s="96">
        <v>0.35628472222222224</v>
      </c>
      <c r="C39" s="2">
        <v>0.23</v>
      </c>
      <c r="D39" s="2">
        <v>5.35</v>
      </c>
      <c r="E39" s="2">
        <v>5.35</v>
      </c>
      <c r="F39" s="2">
        <v>-0.79</v>
      </c>
      <c r="G39" s="2">
        <v>2.71</v>
      </c>
      <c r="H39" s="2">
        <v>24.24</v>
      </c>
      <c r="I39" s="2">
        <v>44.62</v>
      </c>
      <c r="J39" s="2">
        <v>1.35</v>
      </c>
      <c r="K39" s="2">
        <v>2E-3</v>
      </c>
    </row>
    <row r="40" spans="1:11" x14ac:dyDescent="0.3">
      <c r="A40" s="95">
        <v>44935</v>
      </c>
      <c r="B40" s="96">
        <v>0.35697916666666668</v>
      </c>
      <c r="C40" s="2">
        <v>0.25</v>
      </c>
      <c r="D40" s="2">
        <v>5.35</v>
      </c>
      <c r="E40" s="2">
        <v>5.35</v>
      </c>
      <c r="F40" s="2">
        <v>-0.79</v>
      </c>
      <c r="G40" s="2">
        <v>2.74</v>
      </c>
      <c r="H40" s="2">
        <v>24.24</v>
      </c>
      <c r="I40" s="2">
        <v>44.58</v>
      </c>
      <c r="J40" s="2">
        <v>1.35</v>
      </c>
      <c r="K40" s="2">
        <v>2E-3</v>
      </c>
    </row>
    <row r="41" spans="1:11" x14ac:dyDescent="0.3">
      <c r="A41" s="95">
        <v>44935</v>
      </c>
      <c r="B41" s="96">
        <v>0.35767361111111112</v>
      </c>
      <c r="C41" s="2">
        <v>0.25</v>
      </c>
      <c r="D41" s="2">
        <v>5.35</v>
      </c>
      <c r="E41" s="2">
        <v>5.35</v>
      </c>
      <c r="F41" s="2">
        <v>-0.76</v>
      </c>
      <c r="G41" s="2">
        <v>2.73</v>
      </c>
      <c r="H41" s="2">
        <v>24.24</v>
      </c>
      <c r="I41" s="2">
        <v>44.52</v>
      </c>
      <c r="J41" s="2">
        <v>1.35</v>
      </c>
      <c r="K41" s="2">
        <v>2E-3</v>
      </c>
    </row>
    <row r="42" spans="1:11" x14ac:dyDescent="0.3">
      <c r="A42" s="95">
        <v>44935</v>
      </c>
      <c r="B42" s="96">
        <v>0.35836805555555556</v>
      </c>
      <c r="C42" s="2">
        <v>0.23</v>
      </c>
      <c r="D42" s="2">
        <v>5.35</v>
      </c>
      <c r="E42" s="2">
        <v>5.35</v>
      </c>
      <c r="F42" s="2">
        <v>-0.78</v>
      </c>
      <c r="G42" s="2">
        <v>2.8</v>
      </c>
      <c r="H42" s="2">
        <v>24.24</v>
      </c>
      <c r="I42" s="2">
        <v>44.53</v>
      </c>
      <c r="J42" s="2">
        <v>1.35</v>
      </c>
      <c r="K42" s="2">
        <v>2E-3</v>
      </c>
    </row>
    <row r="43" spans="1:11" x14ac:dyDescent="0.3">
      <c r="A43" s="95">
        <v>44935</v>
      </c>
      <c r="B43" s="96">
        <v>0.35906250000000001</v>
      </c>
      <c r="C43" s="2">
        <v>0.24</v>
      </c>
      <c r="D43" s="2">
        <v>5.35</v>
      </c>
      <c r="E43" s="2">
        <v>5.35</v>
      </c>
      <c r="F43" s="2">
        <v>-0.81</v>
      </c>
      <c r="G43" s="2">
        <v>2.79</v>
      </c>
      <c r="H43" s="2">
        <v>24.24</v>
      </c>
      <c r="I43" s="2">
        <v>44.54</v>
      </c>
      <c r="J43" s="2">
        <v>1.35</v>
      </c>
      <c r="K43" s="2">
        <v>2E-3</v>
      </c>
    </row>
    <row r="44" spans="1:11" x14ac:dyDescent="0.3">
      <c r="A44" s="95">
        <v>44935</v>
      </c>
      <c r="B44" s="96">
        <v>0.35975694444444445</v>
      </c>
      <c r="C44" s="2">
        <v>0.26</v>
      </c>
      <c r="D44" s="2">
        <v>5.35</v>
      </c>
      <c r="E44" s="2">
        <v>5.35</v>
      </c>
      <c r="F44" s="2">
        <v>-0.78</v>
      </c>
      <c r="G44" s="2">
        <v>2.76</v>
      </c>
      <c r="H44" s="2">
        <v>24.24</v>
      </c>
      <c r="I44" s="2">
        <v>44.48</v>
      </c>
      <c r="J44" s="2">
        <v>1.35</v>
      </c>
      <c r="K44" s="2">
        <v>2E-3</v>
      </c>
    </row>
    <row r="45" spans="1:11" x14ac:dyDescent="0.3">
      <c r="A45" s="95">
        <v>44935</v>
      </c>
      <c r="B45" s="96">
        <v>0.36045138888888889</v>
      </c>
      <c r="C45" s="2">
        <v>0.27</v>
      </c>
      <c r="D45" s="2">
        <v>5.35</v>
      </c>
      <c r="E45" s="2">
        <v>5.35</v>
      </c>
      <c r="F45" s="2">
        <v>9.65</v>
      </c>
      <c r="G45" s="2">
        <v>3.68</v>
      </c>
      <c r="H45" s="2">
        <v>24.24</v>
      </c>
      <c r="I45" s="2">
        <v>44.4</v>
      </c>
      <c r="J45" s="2">
        <v>1.35</v>
      </c>
      <c r="K45" s="2">
        <v>2E-3</v>
      </c>
    </row>
    <row r="46" spans="1:11" x14ac:dyDescent="0.3">
      <c r="A46" s="95"/>
      <c r="B46" s="96"/>
    </row>
    <row r="47" spans="1:11" x14ac:dyDescent="0.3">
      <c r="A47" s="95"/>
      <c r="B47" s="96"/>
      <c r="J47" s="2" t="s">
        <v>1</v>
      </c>
      <c r="K47" s="165">
        <f>AVERAGE(K12:K45)</f>
        <v>2.4411764705882365E-3</v>
      </c>
    </row>
    <row r="48" spans="1:11" x14ac:dyDescent="0.3">
      <c r="A48" s="95"/>
      <c r="B48" s="96"/>
      <c r="J48" s="2" t="s">
        <v>79</v>
      </c>
      <c r="K48" s="165">
        <f>STDEV(K12:K45)</f>
        <v>9.9059750780016212E-4</v>
      </c>
    </row>
    <row r="49" spans="1:13" x14ac:dyDescent="0.3">
      <c r="A49" s="95"/>
      <c r="B49" s="96"/>
    </row>
    <row r="50" spans="1:13" x14ac:dyDescent="0.3">
      <c r="A50" s="95">
        <v>44935</v>
      </c>
      <c r="B50" s="96">
        <v>0.36114583333333333</v>
      </c>
      <c r="C50" s="2">
        <v>0.76</v>
      </c>
      <c r="D50" s="2">
        <v>5.35</v>
      </c>
      <c r="E50" s="2">
        <v>5.35</v>
      </c>
      <c r="F50" s="2">
        <v>7.87</v>
      </c>
      <c r="G50" s="2">
        <v>2.79</v>
      </c>
      <c r="H50" s="2">
        <v>24.24</v>
      </c>
      <c r="I50" s="2">
        <v>44.3</v>
      </c>
      <c r="J50" s="2">
        <v>1.35</v>
      </c>
      <c r="K50" s="2">
        <v>6.0000000000000001E-3</v>
      </c>
      <c r="L50" s="92">
        <f>6.55-((0.048-K50)*136.03)</f>
        <v>0.83673999999999982</v>
      </c>
      <c r="M50" s="2" t="s">
        <v>206</v>
      </c>
    </row>
    <row r="51" spans="1:13" x14ac:dyDescent="0.3">
      <c r="A51" s="95">
        <v>44935</v>
      </c>
      <c r="B51" s="96">
        <v>0.36184027777777777</v>
      </c>
      <c r="C51" s="2">
        <v>1.66</v>
      </c>
      <c r="D51" s="2">
        <v>5.35</v>
      </c>
      <c r="E51" s="2">
        <v>5.35</v>
      </c>
      <c r="F51" s="2">
        <v>7.86</v>
      </c>
      <c r="G51" s="2">
        <v>2.77</v>
      </c>
      <c r="H51" s="2">
        <v>24.24</v>
      </c>
      <c r="I51" s="2">
        <v>44.15</v>
      </c>
      <c r="J51" s="2">
        <v>1.35</v>
      </c>
      <c r="K51" s="2">
        <v>1.2999999999999999E-2</v>
      </c>
      <c r="L51" s="92">
        <f t="shared" ref="L51:L114" si="0">6.55-((0.048-K51)*136.03)</f>
        <v>1.7889499999999989</v>
      </c>
      <c r="M51" s="2" t="s">
        <v>208</v>
      </c>
    </row>
    <row r="52" spans="1:13" x14ac:dyDescent="0.3">
      <c r="A52" s="95">
        <v>44935</v>
      </c>
      <c r="B52" s="96">
        <v>0.36253472222222222</v>
      </c>
      <c r="C52" s="2">
        <v>1.87</v>
      </c>
      <c r="D52" s="2">
        <v>5.35</v>
      </c>
      <c r="E52" s="2">
        <v>5.35</v>
      </c>
      <c r="F52" s="2">
        <v>7.87</v>
      </c>
      <c r="G52" s="2">
        <v>2.77</v>
      </c>
      <c r="H52" s="2">
        <v>24.24</v>
      </c>
      <c r="I52" s="2">
        <v>43.92</v>
      </c>
      <c r="J52" s="2">
        <v>1.35</v>
      </c>
      <c r="K52" s="2">
        <v>1.4999999999999999E-2</v>
      </c>
      <c r="L52" s="92">
        <f t="shared" si="0"/>
        <v>2.0610099999999996</v>
      </c>
    </row>
    <row r="53" spans="1:13" x14ac:dyDescent="0.3">
      <c r="A53" s="95">
        <v>44935</v>
      </c>
      <c r="B53" s="96">
        <v>0.36322916666666666</v>
      </c>
      <c r="C53" s="2">
        <v>2.1</v>
      </c>
      <c r="D53" s="2">
        <v>5.35</v>
      </c>
      <c r="E53" s="2">
        <v>5.35</v>
      </c>
      <c r="F53" s="2">
        <v>7.92</v>
      </c>
      <c r="G53" s="2">
        <v>2.75</v>
      </c>
      <c r="H53" s="2">
        <v>24.24</v>
      </c>
      <c r="I53" s="2">
        <v>43.69</v>
      </c>
      <c r="J53" s="2">
        <v>1.35</v>
      </c>
      <c r="K53" s="2">
        <v>1.7000000000000001E-2</v>
      </c>
      <c r="L53" s="92">
        <f t="shared" si="0"/>
        <v>2.3330700000000002</v>
      </c>
    </row>
    <row r="54" spans="1:13" x14ac:dyDescent="0.3">
      <c r="A54" s="95">
        <v>44935</v>
      </c>
      <c r="B54" s="96">
        <v>0.3639236111111111</v>
      </c>
      <c r="C54" s="2">
        <v>2.2999999999999998</v>
      </c>
      <c r="D54" s="2">
        <v>5.35</v>
      </c>
      <c r="E54" s="2">
        <v>5.35</v>
      </c>
      <c r="F54" s="2">
        <v>7.87</v>
      </c>
      <c r="G54" s="2">
        <v>2.74</v>
      </c>
      <c r="H54" s="2">
        <v>24.24</v>
      </c>
      <c r="I54" s="2">
        <v>43.5</v>
      </c>
      <c r="J54" s="2">
        <v>1.35</v>
      </c>
      <c r="K54" s="2">
        <v>1.7999999999999999E-2</v>
      </c>
      <c r="L54" s="92">
        <f t="shared" si="0"/>
        <v>2.4690999999999992</v>
      </c>
    </row>
    <row r="55" spans="1:13" x14ac:dyDescent="0.3">
      <c r="A55" s="95">
        <v>44935</v>
      </c>
      <c r="B55" s="96">
        <v>0.36461805555555554</v>
      </c>
      <c r="C55" s="2">
        <v>2.4300000000000002</v>
      </c>
      <c r="D55" s="2">
        <v>5.35</v>
      </c>
      <c r="E55" s="2">
        <v>5.35</v>
      </c>
      <c r="F55" s="2">
        <v>7.88</v>
      </c>
      <c r="G55" s="2">
        <v>2.79</v>
      </c>
      <c r="H55" s="2">
        <v>24.24</v>
      </c>
      <c r="I55" s="2">
        <v>43.42</v>
      </c>
      <c r="J55" s="2">
        <v>1.35</v>
      </c>
      <c r="K55" s="2">
        <v>1.9E-2</v>
      </c>
      <c r="L55" s="92">
        <f t="shared" si="0"/>
        <v>2.6051299999999995</v>
      </c>
    </row>
    <row r="56" spans="1:13" x14ac:dyDescent="0.3">
      <c r="A56" s="95">
        <v>44935</v>
      </c>
      <c r="B56" s="96">
        <v>0.36531249999999998</v>
      </c>
      <c r="C56" s="2">
        <v>2.54</v>
      </c>
      <c r="D56" s="2">
        <v>5.35</v>
      </c>
      <c r="E56" s="2">
        <v>5.35</v>
      </c>
      <c r="F56" s="2">
        <v>7.87</v>
      </c>
      <c r="G56" s="2">
        <v>2.85</v>
      </c>
      <c r="H56" s="2">
        <v>24.24</v>
      </c>
      <c r="I56" s="2">
        <v>43.35</v>
      </c>
      <c r="J56" s="2">
        <v>1.35</v>
      </c>
      <c r="K56" s="2">
        <v>0.02</v>
      </c>
      <c r="L56" s="92">
        <f t="shared" si="0"/>
        <v>2.7411599999999998</v>
      </c>
    </row>
    <row r="57" spans="1:13" x14ac:dyDescent="0.3">
      <c r="A57" s="95">
        <v>44935</v>
      </c>
      <c r="B57" s="96">
        <v>0.36600694444444443</v>
      </c>
      <c r="C57" s="2">
        <v>2.6</v>
      </c>
      <c r="D57" s="2">
        <v>5.35</v>
      </c>
      <c r="E57" s="2">
        <v>5.35</v>
      </c>
      <c r="F57" s="2">
        <v>7.86</v>
      </c>
      <c r="G57" s="2">
        <v>2.8</v>
      </c>
      <c r="H57" s="2">
        <v>24.24</v>
      </c>
      <c r="I57" s="2">
        <v>43.32</v>
      </c>
      <c r="J57" s="2">
        <v>1.35</v>
      </c>
      <c r="K57" s="2">
        <v>2.1000000000000001E-2</v>
      </c>
      <c r="L57" s="92">
        <f t="shared" si="0"/>
        <v>2.8771899999999997</v>
      </c>
    </row>
    <row r="58" spans="1:13" x14ac:dyDescent="0.3">
      <c r="A58" s="95">
        <v>44935</v>
      </c>
      <c r="B58" s="96">
        <v>0.36670138888888887</v>
      </c>
      <c r="C58" s="2">
        <v>2.64</v>
      </c>
      <c r="D58" s="2">
        <v>5.35</v>
      </c>
      <c r="E58" s="2">
        <v>5.35</v>
      </c>
      <c r="F58" s="2">
        <v>7.89</v>
      </c>
      <c r="G58" s="2">
        <v>2.76</v>
      </c>
      <c r="H58" s="2">
        <v>24.24</v>
      </c>
      <c r="I58" s="2">
        <v>43.25</v>
      </c>
      <c r="J58" s="2">
        <v>1.35</v>
      </c>
      <c r="K58" s="2">
        <v>2.1000000000000001E-2</v>
      </c>
      <c r="L58" s="92">
        <f t="shared" si="0"/>
        <v>2.8771899999999997</v>
      </c>
    </row>
    <row r="59" spans="1:13" x14ac:dyDescent="0.3">
      <c r="A59" s="95">
        <v>44935</v>
      </c>
      <c r="B59" s="96">
        <v>0.36739583333333337</v>
      </c>
      <c r="C59" s="2">
        <v>2.67</v>
      </c>
      <c r="D59" s="2">
        <v>5.35</v>
      </c>
      <c r="E59" s="2">
        <v>5.35</v>
      </c>
      <c r="F59" s="2">
        <v>7.87</v>
      </c>
      <c r="G59" s="2">
        <v>2.76</v>
      </c>
      <c r="H59" s="2">
        <v>24.24</v>
      </c>
      <c r="I59" s="2">
        <v>43.1</v>
      </c>
      <c r="J59" s="2">
        <v>1.35</v>
      </c>
      <c r="K59" s="2">
        <v>2.1000000000000001E-2</v>
      </c>
      <c r="L59" s="92">
        <f t="shared" si="0"/>
        <v>2.8771899999999997</v>
      </c>
    </row>
    <row r="60" spans="1:13" x14ac:dyDescent="0.3">
      <c r="A60" s="95">
        <v>44935</v>
      </c>
      <c r="B60" s="96">
        <v>0.36809027777777775</v>
      </c>
      <c r="C60" s="2">
        <v>2.69</v>
      </c>
      <c r="D60" s="2">
        <v>5.35</v>
      </c>
      <c r="E60" s="2">
        <v>5.35</v>
      </c>
      <c r="F60" s="2">
        <v>7.87</v>
      </c>
      <c r="G60" s="2">
        <v>2.79</v>
      </c>
      <c r="H60" s="2">
        <v>24.24</v>
      </c>
      <c r="I60" s="2">
        <v>43.06</v>
      </c>
      <c r="J60" s="2">
        <v>1.35</v>
      </c>
      <c r="K60" s="2">
        <v>2.1000000000000001E-2</v>
      </c>
      <c r="L60" s="92">
        <f t="shared" si="0"/>
        <v>2.8771899999999997</v>
      </c>
    </row>
    <row r="61" spans="1:13" x14ac:dyDescent="0.3">
      <c r="A61" s="95">
        <v>44935</v>
      </c>
      <c r="B61" s="96">
        <v>0.36878472222222225</v>
      </c>
      <c r="C61" s="2">
        <v>2.7</v>
      </c>
      <c r="D61" s="2">
        <v>5.35</v>
      </c>
      <c r="E61" s="2">
        <v>5.35</v>
      </c>
      <c r="F61" s="2">
        <v>7.87</v>
      </c>
      <c r="G61" s="2">
        <v>2.76</v>
      </c>
      <c r="H61" s="2">
        <v>24.24</v>
      </c>
      <c r="I61" s="2">
        <v>43.01</v>
      </c>
      <c r="J61" s="2">
        <v>1.35</v>
      </c>
      <c r="K61" s="2">
        <v>2.1000000000000001E-2</v>
      </c>
      <c r="L61" s="92">
        <f t="shared" si="0"/>
        <v>2.8771899999999997</v>
      </c>
    </row>
    <row r="62" spans="1:13" x14ac:dyDescent="0.3">
      <c r="A62" s="95">
        <v>44935</v>
      </c>
      <c r="B62" s="96">
        <v>0.36947916666666664</v>
      </c>
      <c r="C62" s="2">
        <v>2.68</v>
      </c>
      <c r="D62" s="2">
        <v>5.35</v>
      </c>
      <c r="E62" s="2">
        <v>5.35</v>
      </c>
      <c r="F62" s="2">
        <v>7.86</v>
      </c>
      <c r="G62" s="2">
        <v>2.78</v>
      </c>
      <c r="H62" s="2">
        <v>24.24</v>
      </c>
      <c r="I62" s="2">
        <v>42.99</v>
      </c>
      <c r="J62" s="2">
        <v>1.35</v>
      </c>
      <c r="K62" s="2">
        <v>2.1000000000000001E-2</v>
      </c>
      <c r="L62" s="92">
        <f t="shared" si="0"/>
        <v>2.8771899999999997</v>
      </c>
    </row>
    <row r="63" spans="1:13" x14ac:dyDescent="0.3">
      <c r="A63" s="95">
        <v>44935</v>
      </c>
      <c r="B63" s="96">
        <v>0.37017361111111113</v>
      </c>
      <c r="C63" s="2">
        <v>2.72</v>
      </c>
      <c r="D63" s="2">
        <v>5.35</v>
      </c>
      <c r="E63" s="2">
        <v>5.35</v>
      </c>
      <c r="F63" s="2">
        <v>7.89</v>
      </c>
      <c r="G63" s="2">
        <v>2.81</v>
      </c>
      <c r="H63" s="2">
        <v>24.24</v>
      </c>
      <c r="I63" s="2">
        <v>42.96</v>
      </c>
      <c r="J63" s="2">
        <v>1.35</v>
      </c>
      <c r="K63" s="2">
        <v>2.1000000000000001E-2</v>
      </c>
      <c r="L63" s="92">
        <f t="shared" si="0"/>
        <v>2.8771899999999997</v>
      </c>
    </row>
    <row r="64" spans="1:13" x14ac:dyDescent="0.3">
      <c r="A64" s="95">
        <v>44935</v>
      </c>
      <c r="B64" s="96">
        <v>0.37086805555555552</v>
      </c>
      <c r="C64" s="2">
        <v>2.7</v>
      </c>
      <c r="D64" s="2">
        <v>5.35</v>
      </c>
      <c r="E64" s="2">
        <v>5.34</v>
      </c>
      <c r="F64" s="2">
        <v>7.87</v>
      </c>
      <c r="G64" s="2">
        <v>2.79</v>
      </c>
      <c r="H64" s="2">
        <v>24.24</v>
      </c>
      <c r="I64" s="2">
        <v>42.86</v>
      </c>
      <c r="J64" s="2">
        <v>1.35</v>
      </c>
      <c r="K64" s="2">
        <v>2.1000000000000001E-2</v>
      </c>
      <c r="L64" s="92">
        <f t="shared" si="0"/>
        <v>2.8771899999999997</v>
      </c>
    </row>
    <row r="65" spans="1:12" x14ac:dyDescent="0.3">
      <c r="A65" s="95">
        <v>44935</v>
      </c>
      <c r="B65" s="96">
        <v>0.37156250000000002</v>
      </c>
      <c r="C65" s="2">
        <v>2.72</v>
      </c>
      <c r="D65" s="2">
        <v>5.35</v>
      </c>
      <c r="E65" s="2">
        <v>5.35</v>
      </c>
      <c r="F65" s="2">
        <v>7.87</v>
      </c>
      <c r="G65" s="2">
        <v>2.78</v>
      </c>
      <c r="H65" s="2">
        <v>24.24</v>
      </c>
      <c r="I65" s="2">
        <v>42.76</v>
      </c>
      <c r="J65" s="2">
        <v>1.35</v>
      </c>
      <c r="K65" s="2">
        <v>2.1000000000000001E-2</v>
      </c>
      <c r="L65" s="92">
        <f t="shared" si="0"/>
        <v>2.8771899999999997</v>
      </c>
    </row>
    <row r="66" spans="1:12" x14ac:dyDescent="0.3">
      <c r="A66" s="95">
        <v>44935</v>
      </c>
      <c r="B66" s="96">
        <v>0.3722569444444444</v>
      </c>
      <c r="C66" s="2">
        <v>2.74</v>
      </c>
      <c r="D66" s="2">
        <v>5.35</v>
      </c>
      <c r="E66" s="2">
        <v>5.35</v>
      </c>
      <c r="F66" s="2">
        <v>7.87</v>
      </c>
      <c r="G66" s="2">
        <v>2.78</v>
      </c>
      <c r="H66" s="2">
        <v>24.24</v>
      </c>
      <c r="I66" s="2">
        <v>42.65</v>
      </c>
      <c r="J66" s="2">
        <v>1.35</v>
      </c>
      <c r="K66" s="2">
        <v>2.1999999999999999E-2</v>
      </c>
      <c r="L66" s="92">
        <f t="shared" si="0"/>
        <v>3.0132199999999996</v>
      </c>
    </row>
    <row r="67" spans="1:12" x14ac:dyDescent="0.3">
      <c r="A67" s="95">
        <v>44935</v>
      </c>
      <c r="B67" s="96">
        <v>0.3729513888888889</v>
      </c>
      <c r="C67" s="2">
        <v>2.74</v>
      </c>
      <c r="D67" s="2">
        <v>5.35</v>
      </c>
      <c r="E67" s="2">
        <v>5.35</v>
      </c>
      <c r="F67" s="2">
        <v>7.86</v>
      </c>
      <c r="G67" s="2">
        <v>2.77</v>
      </c>
      <c r="H67" s="2">
        <v>24.24</v>
      </c>
      <c r="I67" s="2">
        <v>42.58</v>
      </c>
      <c r="J67" s="2">
        <v>1.35</v>
      </c>
      <c r="K67" s="2">
        <v>2.1999999999999999E-2</v>
      </c>
      <c r="L67" s="92">
        <f t="shared" si="0"/>
        <v>3.0132199999999996</v>
      </c>
    </row>
    <row r="68" spans="1:12" x14ac:dyDescent="0.3">
      <c r="A68" s="95">
        <v>44935</v>
      </c>
      <c r="B68" s="96">
        <v>0.37364583333333329</v>
      </c>
      <c r="C68" s="2">
        <v>2.74</v>
      </c>
      <c r="D68" s="2">
        <v>5.35</v>
      </c>
      <c r="E68" s="2">
        <v>5.35</v>
      </c>
      <c r="F68" s="2">
        <v>7.9</v>
      </c>
      <c r="G68" s="2">
        <v>2.79</v>
      </c>
      <c r="H68" s="2">
        <v>24.24</v>
      </c>
      <c r="I68" s="2">
        <v>42.45</v>
      </c>
      <c r="J68" s="2">
        <v>1.35</v>
      </c>
      <c r="K68" s="2">
        <v>2.1999999999999999E-2</v>
      </c>
      <c r="L68" s="92">
        <f t="shared" si="0"/>
        <v>3.0132199999999996</v>
      </c>
    </row>
    <row r="69" spans="1:12" x14ac:dyDescent="0.3">
      <c r="A69" s="95">
        <v>44935</v>
      </c>
      <c r="B69" s="96">
        <v>0.37434027777777779</v>
      </c>
      <c r="C69" s="2">
        <v>2.74</v>
      </c>
      <c r="D69" s="2">
        <v>5.35</v>
      </c>
      <c r="E69" s="2">
        <v>5.35</v>
      </c>
      <c r="F69" s="2">
        <v>7.87</v>
      </c>
      <c r="G69" s="2">
        <v>2.77</v>
      </c>
      <c r="H69" s="2">
        <v>24.24</v>
      </c>
      <c r="I69" s="2">
        <v>42.37</v>
      </c>
      <c r="J69" s="2">
        <v>1.35</v>
      </c>
      <c r="K69" s="2">
        <v>2.1999999999999999E-2</v>
      </c>
      <c r="L69" s="92">
        <f t="shared" si="0"/>
        <v>3.0132199999999996</v>
      </c>
    </row>
    <row r="70" spans="1:12" x14ac:dyDescent="0.3">
      <c r="A70" s="95">
        <v>44935</v>
      </c>
      <c r="B70" s="96">
        <v>0.37503472222222217</v>
      </c>
      <c r="C70" s="2">
        <v>2.71</v>
      </c>
      <c r="D70" s="2">
        <v>5.35</v>
      </c>
      <c r="E70" s="2">
        <v>5.35</v>
      </c>
      <c r="F70" s="2">
        <v>7.87</v>
      </c>
      <c r="G70" s="2">
        <v>2.75</v>
      </c>
      <c r="H70" s="2">
        <v>24.24</v>
      </c>
      <c r="I70" s="2">
        <v>42.35</v>
      </c>
      <c r="J70" s="2">
        <v>1.35</v>
      </c>
      <c r="K70" s="2">
        <v>2.1000000000000001E-2</v>
      </c>
      <c r="L70" s="92">
        <f t="shared" si="0"/>
        <v>2.8771899999999997</v>
      </c>
    </row>
    <row r="71" spans="1:12" x14ac:dyDescent="0.3">
      <c r="A71" s="95">
        <v>44935</v>
      </c>
      <c r="B71" s="96">
        <v>0.37572916666666667</v>
      </c>
      <c r="C71" s="2">
        <v>2.74</v>
      </c>
      <c r="D71" s="2">
        <v>5.35</v>
      </c>
      <c r="E71" s="2">
        <v>5.35</v>
      </c>
      <c r="F71" s="2">
        <v>7.87</v>
      </c>
      <c r="G71" s="2">
        <v>2.87</v>
      </c>
      <c r="H71" s="2">
        <v>24.24</v>
      </c>
      <c r="I71" s="2">
        <v>42.29</v>
      </c>
      <c r="J71" s="2">
        <v>1.35</v>
      </c>
      <c r="K71" s="2">
        <v>2.1999999999999999E-2</v>
      </c>
      <c r="L71" s="92">
        <f t="shared" si="0"/>
        <v>3.0132199999999996</v>
      </c>
    </row>
    <row r="72" spans="1:12" x14ac:dyDescent="0.3">
      <c r="A72" s="95">
        <v>44935</v>
      </c>
      <c r="B72" s="96">
        <v>0.37642361111111106</v>
      </c>
      <c r="C72" s="2">
        <v>2.71</v>
      </c>
      <c r="D72" s="2">
        <v>5.35</v>
      </c>
      <c r="E72" s="2">
        <v>5.35</v>
      </c>
      <c r="F72" s="2">
        <v>7.86</v>
      </c>
      <c r="G72" s="2">
        <v>2.85</v>
      </c>
      <c r="H72" s="2">
        <v>24.24</v>
      </c>
      <c r="I72" s="2">
        <v>42.25</v>
      </c>
      <c r="J72" s="2">
        <v>1.35</v>
      </c>
      <c r="K72" s="2">
        <v>2.1000000000000001E-2</v>
      </c>
      <c r="L72" s="92">
        <f t="shared" si="0"/>
        <v>2.8771899999999997</v>
      </c>
    </row>
    <row r="73" spans="1:12" x14ac:dyDescent="0.3">
      <c r="A73" s="95">
        <v>44935</v>
      </c>
      <c r="B73" s="96">
        <v>0.37711805555555555</v>
      </c>
      <c r="C73" s="2">
        <v>2.72</v>
      </c>
      <c r="D73" s="2">
        <v>5.35</v>
      </c>
      <c r="E73" s="2">
        <v>5.35</v>
      </c>
      <c r="F73" s="2">
        <v>7.88</v>
      </c>
      <c r="G73" s="2">
        <v>2.79</v>
      </c>
      <c r="H73" s="2">
        <v>24.24</v>
      </c>
      <c r="I73" s="2">
        <v>42.24</v>
      </c>
      <c r="J73" s="2">
        <v>1.35</v>
      </c>
      <c r="K73" s="2">
        <v>2.1000000000000001E-2</v>
      </c>
      <c r="L73" s="92">
        <f t="shared" si="0"/>
        <v>2.8771899999999997</v>
      </c>
    </row>
    <row r="74" spans="1:12" x14ac:dyDescent="0.3">
      <c r="A74" s="95">
        <v>44935</v>
      </c>
      <c r="B74" s="96">
        <v>0.37781250000000005</v>
      </c>
      <c r="C74" s="2">
        <v>2.73</v>
      </c>
      <c r="D74" s="2">
        <v>5.35</v>
      </c>
      <c r="E74" s="2">
        <v>5.35</v>
      </c>
      <c r="F74" s="2">
        <v>7.87</v>
      </c>
      <c r="G74" s="2">
        <v>2.8</v>
      </c>
      <c r="H74" s="2">
        <v>24.24</v>
      </c>
      <c r="I74" s="2">
        <v>42.27</v>
      </c>
      <c r="J74" s="2">
        <v>1.35</v>
      </c>
      <c r="K74" s="2">
        <v>2.1999999999999999E-2</v>
      </c>
      <c r="L74" s="92">
        <f t="shared" si="0"/>
        <v>3.0132199999999996</v>
      </c>
    </row>
    <row r="75" spans="1:12" x14ac:dyDescent="0.3">
      <c r="A75" s="95">
        <v>44935</v>
      </c>
      <c r="B75" s="96">
        <v>0.37850694444444444</v>
      </c>
      <c r="C75" s="2">
        <v>2.73</v>
      </c>
      <c r="D75" s="2">
        <v>5.35</v>
      </c>
      <c r="E75" s="2">
        <v>5.35</v>
      </c>
      <c r="F75" s="2">
        <v>7.87</v>
      </c>
      <c r="G75" s="2">
        <v>2.79</v>
      </c>
      <c r="H75" s="2">
        <v>24.24</v>
      </c>
      <c r="I75" s="2">
        <v>42.3</v>
      </c>
      <c r="J75" s="2">
        <v>1.35</v>
      </c>
      <c r="K75" s="2">
        <v>2.1999999999999999E-2</v>
      </c>
      <c r="L75" s="92">
        <f t="shared" si="0"/>
        <v>3.0132199999999996</v>
      </c>
    </row>
    <row r="76" spans="1:12" x14ac:dyDescent="0.3">
      <c r="A76" s="95">
        <v>44935</v>
      </c>
      <c r="B76" s="96">
        <v>0.37920138888888894</v>
      </c>
      <c r="C76" s="2">
        <v>2.74</v>
      </c>
      <c r="D76" s="2">
        <v>5.35</v>
      </c>
      <c r="E76" s="2">
        <v>5.35</v>
      </c>
      <c r="F76" s="2">
        <v>7.87</v>
      </c>
      <c r="G76" s="2">
        <v>2.79</v>
      </c>
      <c r="H76" s="2">
        <v>24.24</v>
      </c>
      <c r="I76" s="2">
        <v>42.35</v>
      </c>
      <c r="J76" s="2">
        <v>1.35</v>
      </c>
      <c r="K76" s="2">
        <v>2.1999999999999999E-2</v>
      </c>
      <c r="L76" s="92">
        <f t="shared" si="0"/>
        <v>3.0132199999999996</v>
      </c>
    </row>
    <row r="77" spans="1:12" x14ac:dyDescent="0.3">
      <c r="A77" s="95">
        <v>44935</v>
      </c>
      <c r="B77" s="96">
        <v>0.37989583333333332</v>
      </c>
      <c r="C77" s="2">
        <v>2.77</v>
      </c>
      <c r="D77" s="2">
        <v>5.35</v>
      </c>
      <c r="E77" s="2">
        <v>5.35</v>
      </c>
      <c r="F77" s="2">
        <v>7.87</v>
      </c>
      <c r="G77" s="2">
        <v>2.79</v>
      </c>
      <c r="H77" s="2">
        <v>24.24</v>
      </c>
      <c r="I77" s="2">
        <v>42.51</v>
      </c>
      <c r="J77" s="2">
        <v>1.35</v>
      </c>
      <c r="K77" s="2">
        <v>2.1999999999999999E-2</v>
      </c>
      <c r="L77" s="92">
        <f t="shared" si="0"/>
        <v>3.0132199999999996</v>
      </c>
    </row>
    <row r="78" spans="1:12" x14ac:dyDescent="0.3">
      <c r="A78" s="95">
        <v>44935</v>
      </c>
      <c r="B78" s="96">
        <v>0.38059027777777782</v>
      </c>
      <c r="C78" s="2">
        <v>2.79</v>
      </c>
      <c r="D78" s="2">
        <v>5.35</v>
      </c>
      <c r="E78" s="2">
        <v>5.35</v>
      </c>
      <c r="F78" s="2">
        <v>7.89</v>
      </c>
      <c r="G78" s="2">
        <v>2.78</v>
      </c>
      <c r="H78" s="2">
        <v>24.24</v>
      </c>
      <c r="I78" s="2">
        <v>42.78</v>
      </c>
      <c r="J78" s="2">
        <v>1.35</v>
      </c>
      <c r="K78" s="2">
        <v>2.1999999999999999E-2</v>
      </c>
      <c r="L78" s="92">
        <f t="shared" si="0"/>
        <v>3.0132199999999996</v>
      </c>
    </row>
    <row r="79" spans="1:12" x14ac:dyDescent="0.3">
      <c r="A79" s="95">
        <v>44935</v>
      </c>
      <c r="B79" s="96">
        <v>0.38128472222222221</v>
      </c>
      <c r="C79" s="2">
        <v>2.8</v>
      </c>
      <c r="D79" s="2">
        <v>5.35</v>
      </c>
      <c r="E79" s="2">
        <v>5.35</v>
      </c>
      <c r="F79" s="2">
        <v>7.87</v>
      </c>
      <c r="G79" s="2">
        <v>2.79</v>
      </c>
      <c r="H79" s="2">
        <v>24.24</v>
      </c>
      <c r="I79" s="2">
        <v>43</v>
      </c>
      <c r="J79" s="2">
        <v>1.35</v>
      </c>
      <c r="K79" s="2">
        <v>2.1999999999999999E-2</v>
      </c>
      <c r="L79" s="92">
        <f t="shared" si="0"/>
        <v>3.0132199999999996</v>
      </c>
    </row>
    <row r="80" spans="1:12" x14ac:dyDescent="0.3">
      <c r="A80" s="95">
        <v>44935</v>
      </c>
      <c r="B80" s="96">
        <v>0.3819791666666667</v>
      </c>
      <c r="C80" s="2">
        <v>2.8</v>
      </c>
      <c r="D80" s="2">
        <v>5.35</v>
      </c>
      <c r="E80" s="2">
        <v>5.35</v>
      </c>
      <c r="F80" s="2">
        <v>7.87</v>
      </c>
      <c r="G80" s="2">
        <v>2.79</v>
      </c>
      <c r="H80" s="2">
        <v>24.24</v>
      </c>
      <c r="I80" s="2">
        <v>43.16</v>
      </c>
      <c r="J80" s="2">
        <v>1.35</v>
      </c>
      <c r="K80" s="2">
        <v>2.1999999999999999E-2</v>
      </c>
      <c r="L80" s="92">
        <f t="shared" si="0"/>
        <v>3.0132199999999996</v>
      </c>
    </row>
    <row r="81" spans="1:12" x14ac:dyDescent="0.3">
      <c r="A81" s="95">
        <v>44935</v>
      </c>
      <c r="B81" s="96">
        <v>0.38267361111111109</v>
      </c>
      <c r="C81" s="2">
        <v>2.81</v>
      </c>
      <c r="D81" s="2">
        <v>5.35</v>
      </c>
      <c r="E81" s="2">
        <v>5.35</v>
      </c>
      <c r="F81" s="2">
        <v>7.87</v>
      </c>
      <c r="G81" s="2">
        <v>2.78</v>
      </c>
      <c r="H81" s="2">
        <v>24.24</v>
      </c>
      <c r="I81" s="2">
        <v>43.21</v>
      </c>
      <c r="J81" s="2">
        <v>1.35</v>
      </c>
      <c r="K81" s="2">
        <v>2.1999999999999999E-2</v>
      </c>
      <c r="L81" s="92">
        <f t="shared" si="0"/>
        <v>3.0132199999999996</v>
      </c>
    </row>
    <row r="82" spans="1:12" x14ac:dyDescent="0.3">
      <c r="A82" s="95">
        <v>44935</v>
      </c>
      <c r="B82" s="96">
        <v>0.38336805555555559</v>
      </c>
      <c r="C82" s="2">
        <v>2.82</v>
      </c>
      <c r="D82" s="2">
        <v>5.35</v>
      </c>
      <c r="E82" s="2">
        <v>5.35</v>
      </c>
      <c r="F82" s="2">
        <v>7.86</v>
      </c>
      <c r="G82" s="2">
        <v>2.77</v>
      </c>
      <c r="H82" s="2">
        <v>24.24</v>
      </c>
      <c r="I82" s="2">
        <v>43.24</v>
      </c>
      <c r="J82" s="2">
        <v>1.35</v>
      </c>
      <c r="K82" s="2">
        <v>2.1999999999999999E-2</v>
      </c>
      <c r="L82" s="92">
        <f t="shared" si="0"/>
        <v>3.0132199999999996</v>
      </c>
    </row>
    <row r="83" spans="1:12" x14ac:dyDescent="0.3">
      <c r="A83" s="95">
        <v>44935</v>
      </c>
      <c r="B83" s="96">
        <v>0.38406249999999997</v>
      </c>
      <c r="C83" s="2">
        <v>2.82</v>
      </c>
      <c r="D83" s="2">
        <v>5.35</v>
      </c>
      <c r="E83" s="2">
        <v>5.34</v>
      </c>
      <c r="F83" s="2">
        <v>7.87</v>
      </c>
      <c r="G83" s="2">
        <v>2.76</v>
      </c>
      <c r="H83" s="2">
        <v>24.24</v>
      </c>
      <c r="I83" s="2">
        <v>43.28</v>
      </c>
      <c r="J83" s="2">
        <v>1.35</v>
      </c>
      <c r="K83" s="2">
        <v>2.1999999999999999E-2</v>
      </c>
      <c r="L83" s="92">
        <f t="shared" si="0"/>
        <v>3.0132199999999996</v>
      </c>
    </row>
    <row r="84" spans="1:12" x14ac:dyDescent="0.3">
      <c r="A84" s="95">
        <v>44935</v>
      </c>
      <c r="B84" s="96">
        <v>0.38475694444444447</v>
      </c>
      <c r="C84" s="2">
        <v>2.81</v>
      </c>
      <c r="D84" s="2">
        <v>5.35</v>
      </c>
      <c r="E84" s="2">
        <v>5.34</v>
      </c>
      <c r="F84" s="2">
        <v>7.89</v>
      </c>
      <c r="G84" s="2">
        <v>2.68</v>
      </c>
      <c r="H84" s="2">
        <v>24.24</v>
      </c>
      <c r="I84" s="2">
        <v>43.33</v>
      </c>
      <c r="J84" s="2">
        <v>1.35</v>
      </c>
      <c r="K84" s="2">
        <v>2.1999999999999999E-2</v>
      </c>
      <c r="L84" s="92">
        <f t="shared" si="0"/>
        <v>3.0132199999999996</v>
      </c>
    </row>
    <row r="85" spans="1:12" x14ac:dyDescent="0.3">
      <c r="A85" s="95">
        <v>44935</v>
      </c>
      <c r="B85" s="96">
        <v>0.38545138888888886</v>
      </c>
      <c r="C85" s="2">
        <v>2.83</v>
      </c>
      <c r="D85" s="2">
        <v>5.35</v>
      </c>
      <c r="E85" s="2">
        <v>5.35</v>
      </c>
      <c r="F85" s="2">
        <v>7.87</v>
      </c>
      <c r="G85" s="2">
        <v>2.65</v>
      </c>
      <c r="H85" s="2">
        <v>24.24</v>
      </c>
      <c r="I85" s="2">
        <v>43.36</v>
      </c>
      <c r="J85" s="2">
        <v>1.35</v>
      </c>
      <c r="K85" s="2">
        <v>2.1999999999999999E-2</v>
      </c>
      <c r="L85" s="92">
        <f t="shared" si="0"/>
        <v>3.0132199999999996</v>
      </c>
    </row>
    <row r="86" spans="1:12" x14ac:dyDescent="0.3">
      <c r="A86" s="95">
        <v>44935</v>
      </c>
      <c r="B86" s="96">
        <v>0.38614583333333335</v>
      </c>
      <c r="C86" s="2">
        <v>2.83</v>
      </c>
      <c r="D86" s="2">
        <v>5.35</v>
      </c>
      <c r="E86" s="2">
        <v>5.35</v>
      </c>
      <c r="F86" s="2">
        <v>7.87</v>
      </c>
      <c r="G86" s="2">
        <v>2.61</v>
      </c>
      <c r="H86" s="2">
        <v>24.24</v>
      </c>
      <c r="I86" s="2">
        <v>43.34</v>
      </c>
      <c r="J86" s="2">
        <v>1.35</v>
      </c>
      <c r="K86" s="2">
        <v>2.1999999999999999E-2</v>
      </c>
      <c r="L86" s="92">
        <f t="shared" si="0"/>
        <v>3.0132199999999996</v>
      </c>
    </row>
    <row r="87" spans="1:12" x14ac:dyDescent="0.3">
      <c r="A87" s="95">
        <v>44935</v>
      </c>
      <c r="B87" s="96">
        <v>0.3868402777777778</v>
      </c>
      <c r="C87" s="2">
        <v>2.87</v>
      </c>
      <c r="D87" s="2">
        <v>5.35</v>
      </c>
      <c r="E87" s="2">
        <v>5.35</v>
      </c>
      <c r="F87" s="2">
        <v>7.87</v>
      </c>
      <c r="G87" s="2">
        <v>2.73</v>
      </c>
      <c r="H87" s="2">
        <v>24.24</v>
      </c>
      <c r="I87" s="2">
        <v>43.38</v>
      </c>
      <c r="J87" s="2">
        <v>1.35</v>
      </c>
      <c r="K87" s="2">
        <v>2.3E-2</v>
      </c>
      <c r="L87" s="92">
        <f t="shared" si="0"/>
        <v>3.1492499999999994</v>
      </c>
    </row>
    <row r="88" spans="1:12" x14ac:dyDescent="0.3">
      <c r="A88" s="95">
        <v>44935</v>
      </c>
      <c r="B88" s="96">
        <v>0.38753472222222224</v>
      </c>
      <c r="C88" s="2">
        <v>2.85</v>
      </c>
      <c r="D88" s="2">
        <v>5.35</v>
      </c>
      <c r="E88" s="2">
        <v>5.35</v>
      </c>
      <c r="F88" s="2">
        <v>7.86</v>
      </c>
      <c r="G88" s="2">
        <v>2.65</v>
      </c>
      <c r="H88" s="2">
        <v>24.24</v>
      </c>
      <c r="I88" s="2">
        <v>43.47</v>
      </c>
      <c r="J88" s="2">
        <v>1.35</v>
      </c>
      <c r="K88" s="2">
        <v>2.1999999999999999E-2</v>
      </c>
      <c r="L88" s="92">
        <f t="shared" si="0"/>
        <v>3.0132199999999996</v>
      </c>
    </row>
    <row r="89" spans="1:12" x14ac:dyDescent="0.3">
      <c r="A89" s="95">
        <v>44935</v>
      </c>
      <c r="B89" s="96">
        <v>0.38822916666666668</v>
      </c>
      <c r="C89" s="2">
        <v>2.83</v>
      </c>
      <c r="D89" s="2">
        <v>5.35</v>
      </c>
      <c r="E89" s="2">
        <v>5.35</v>
      </c>
      <c r="F89" s="2">
        <v>7.87</v>
      </c>
      <c r="G89" s="2">
        <v>2.6</v>
      </c>
      <c r="H89" s="2">
        <v>24.24</v>
      </c>
      <c r="I89" s="2">
        <v>43.55</v>
      </c>
      <c r="J89" s="2">
        <v>1.35</v>
      </c>
      <c r="K89" s="2">
        <v>2.1999999999999999E-2</v>
      </c>
      <c r="L89" s="92">
        <f t="shared" si="0"/>
        <v>3.0132199999999996</v>
      </c>
    </row>
    <row r="90" spans="1:12" x14ac:dyDescent="0.3">
      <c r="A90" s="95">
        <v>44935</v>
      </c>
      <c r="B90" s="96">
        <v>0.38892361111111112</v>
      </c>
      <c r="C90" s="2">
        <v>2.84</v>
      </c>
      <c r="D90" s="2">
        <v>5.35</v>
      </c>
      <c r="E90" s="2">
        <v>5.35</v>
      </c>
      <c r="F90" s="2">
        <v>7.87</v>
      </c>
      <c r="G90" s="2">
        <v>2.59</v>
      </c>
      <c r="H90" s="2">
        <v>24.24</v>
      </c>
      <c r="I90" s="2">
        <v>43.48</v>
      </c>
      <c r="J90" s="2">
        <v>1.35</v>
      </c>
      <c r="K90" s="2">
        <v>2.1999999999999999E-2</v>
      </c>
      <c r="L90" s="92">
        <f t="shared" si="0"/>
        <v>3.0132199999999996</v>
      </c>
    </row>
    <row r="91" spans="1:12" x14ac:dyDescent="0.3">
      <c r="A91" s="95">
        <v>44935</v>
      </c>
      <c r="B91" s="96">
        <v>0.38961805555555556</v>
      </c>
      <c r="C91" s="2">
        <v>2.82</v>
      </c>
      <c r="D91" s="2">
        <v>5.35</v>
      </c>
      <c r="E91" s="2">
        <v>5.35</v>
      </c>
      <c r="F91" s="2">
        <v>7.87</v>
      </c>
      <c r="G91" s="2">
        <v>2.59</v>
      </c>
      <c r="H91" s="2">
        <v>24.24</v>
      </c>
      <c r="I91" s="2">
        <v>43.45</v>
      </c>
      <c r="J91" s="2">
        <v>1.35</v>
      </c>
      <c r="K91" s="2">
        <v>2.1999999999999999E-2</v>
      </c>
      <c r="L91" s="92">
        <f t="shared" si="0"/>
        <v>3.0132199999999996</v>
      </c>
    </row>
    <row r="92" spans="1:12" x14ac:dyDescent="0.3">
      <c r="A92" s="95">
        <v>44935</v>
      </c>
      <c r="B92" s="96">
        <v>0.39031250000000001</v>
      </c>
      <c r="C92" s="2">
        <v>2.86</v>
      </c>
      <c r="D92" s="2">
        <v>5.35</v>
      </c>
      <c r="E92" s="2">
        <v>5.35</v>
      </c>
      <c r="F92" s="2">
        <v>7.87</v>
      </c>
      <c r="G92" s="2">
        <v>2.59</v>
      </c>
      <c r="H92" s="2">
        <v>24.24</v>
      </c>
      <c r="I92" s="2">
        <v>43.39</v>
      </c>
      <c r="J92" s="2">
        <v>1.35</v>
      </c>
      <c r="K92" s="2">
        <v>2.3E-2</v>
      </c>
      <c r="L92" s="92">
        <f t="shared" si="0"/>
        <v>3.1492499999999994</v>
      </c>
    </row>
    <row r="93" spans="1:12" x14ac:dyDescent="0.3">
      <c r="A93" s="95">
        <v>44935</v>
      </c>
      <c r="B93" s="96">
        <v>0.39100694444444445</v>
      </c>
      <c r="C93" s="2">
        <v>2.87</v>
      </c>
      <c r="D93" s="2">
        <v>5.35</v>
      </c>
      <c r="E93" s="2">
        <v>5.35</v>
      </c>
      <c r="F93" s="2">
        <v>7.87</v>
      </c>
      <c r="G93" s="2">
        <v>2.58</v>
      </c>
      <c r="H93" s="2">
        <v>24.24</v>
      </c>
      <c r="I93" s="2">
        <v>43.34</v>
      </c>
      <c r="J93" s="2">
        <v>1.35</v>
      </c>
      <c r="K93" s="2">
        <v>2.3E-2</v>
      </c>
      <c r="L93" s="92">
        <f t="shared" si="0"/>
        <v>3.1492499999999994</v>
      </c>
    </row>
    <row r="94" spans="1:12" x14ac:dyDescent="0.3">
      <c r="A94" s="95">
        <v>44935</v>
      </c>
      <c r="B94" s="96">
        <v>0.39170138888888889</v>
      </c>
      <c r="C94" s="2">
        <v>2.89</v>
      </c>
      <c r="D94" s="2">
        <v>5.35</v>
      </c>
      <c r="E94" s="2">
        <v>5.35</v>
      </c>
      <c r="F94" s="2">
        <v>7.87</v>
      </c>
      <c r="G94" s="2">
        <v>2.59</v>
      </c>
      <c r="H94" s="2">
        <v>24.24</v>
      </c>
      <c r="I94" s="2">
        <v>43.34</v>
      </c>
      <c r="J94" s="2">
        <v>1.35</v>
      </c>
      <c r="K94" s="2">
        <v>2.3E-2</v>
      </c>
      <c r="L94" s="92">
        <f t="shared" si="0"/>
        <v>3.1492499999999994</v>
      </c>
    </row>
    <row r="95" spans="1:12" x14ac:dyDescent="0.3">
      <c r="A95" s="95">
        <v>44935</v>
      </c>
      <c r="B95" s="96">
        <v>0.39239583333333333</v>
      </c>
      <c r="C95" s="2">
        <v>2.85</v>
      </c>
      <c r="D95" s="2">
        <v>5.35</v>
      </c>
      <c r="E95" s="2">
        <v>5.35</v>
      </c>
      <c r="F95" s="2">
        <v>7.88</v>
      </c>
      <c r="G95" s="2">
        <v>2.68</v>
      </c>
      <c r="H95" s="2">
        <v>24.24</v>
      </c>
      <c r="I95" s="2">
        <v>43.33</v>
      </c>
      <c r="J95" s="2">
        <v>1.35</v>
      </c>
      <c r="K95" s="2">
        <v>2.1999999999999999E-2</v>
      </c>
      <c r="L95" s="92">
        <f t="shared" si="0"/>
        <v>3.0132199999999996</v>
      </c>
    </row>
    <row r="96" spans="1:12" x14ac:dyDescent="0.3">
      <c r="A96" s="95">
        <v>44935</v>
      </c>
      <c r="B96" s="96">
        <v>0.39309027777777777</v>
      </c>
      <c r="C96" s="2">
        <v>2.88</v>
      </c>
      <c r="D96" s="2">
        <v>5.35</v>
      </c>
      <c r="E96" s="2">
        <v>5.35</v>
      </c>
      <c r="F96" s="2">
        <v>7.87</v>
      </c>
      <c r="G96" s="2">
        <v>2.67</v>
      </c>
      <c r="H96" s="2">
        <v>24.24</v>
      </c>
      <c r="I96" s="2">
        <v>43.31</v>
      </c>
      <c r="J96" s="2">
        <v>1.35</v>
      </c>
      <c r="K96" s="2">
        <v>2.3E-2</v>
      </c>
      <c r="L96" s="92">
        <f t="shared" si="0"/>
        <v>3.1492499999999994</v>
      </c>
    </row>
    <row r="97" spans="1:12" x14ac:dyDescent="0.3">
      <c r="A97" s="95">
        <v>44935</v>
      </c>
      <c r="B97" s="96">
        <v>0.39378472222222222</v>
      </c>
      <c r="C97" s="2">
        <v>2.89</v>
      </c>
      <c r="D97" s="2">
        <v>5.35</v>
      </c>
      <c r="E97" s="2">
        <v>5.35</v>
      </c>
      <c r="F97" s="2">
        <v>7.87</v>
      </c>
      <c r="G97" s="2">
        <v>2.68</v>
      </c>
      <c r="H97" s="2">
        <v>24.24</v>
      </c>
      <c r="I97" s="2">
        <v>43.29</v>
      </c>
      <c r="J97" s="2">
        <v>1.35</v>
      </c>
      <c r="K97" s="2">
        <v>2.3E-2</v>
      </c>
      <c r="L97" s="92">
        <f t="shared" si="0"/>
        <v>3.1492499999999994</v>
      </c>
    </row>
    <row r="98" spans="1:12" x14ac:dyDescent="0.3">
      <c r="A98" s="95">
        <v>44935</v>
      </c>
      <c r="B98" s="96">
        <v>0.39447916666666666</v>
      </c>
      <c r="C98" s="2">
        <v>2.87</v>
      </c>
      <c r="D98" s="2">
        <v>5.35</v>
      </c>
      <c r="E98" s="2">
        <v>5.35</v>
      </c>
      <c r="F98" s="2">
        <v>7.88</v>
      </c>
      <c r="G98" s="2">
        <v>2.66</v>
      </c>
      <c r="H98" s="2">
        <v>24.24</v>
      </c>
      <c r="I98" s="2">
        <v>43.27</v>
      </c>
      <c r="J98" s="2">
        <v>1.35</v>
      </c>
      <c r="K98" s="2">
        <v>2.3E-2</v>
      </c>
      <c r="L98" s="92">
        <f t="shared" si="0"/>
        <v>3.1492499999999994</v>
      </c>
    </row>
    <row r="99" spans="1:12" x14ac:dyDescent="0.3">
      <c r="A99" s="95">
        <v>44935</v>
      </c>
      <c r="B99" s="96">
        <v>0.3951736111111111</v>
      </c>
      <c r="C99" s="2">
        <v>2.87</v>
      </c>
      <c r="D99" s="2">
        <v>5.35</v>
      </c>
      <c r="E99" s="2">
        <v>5.34</v>
      </c>
      <c r="F99" s="2">
        <v>7.86</v>
      </c>
      <c r="G99" s="2">
        <v>2.7</v>
      </c>
      <c r="H99" s="2">
        <v>24.24</v>
      </c>
      <c r="I99" s="2">
        <v>43.14</v>
      </c>
      <c r="J99" s="2">
        <v>1.35</v>
      </c>
      <c r="K99" s="2">
        <v>2.3E-2</v>
      </c>
      <c r="L99" s="92">
        <f t="shared" si="0"/>
        <v>3.1492499999999994</v>
      </c>
    </row>
    <row r="100" spans="1:12" x14ac:dyDescent="0.3">
      <c r="A100" s="95">
        <v>44935</v>
      </c>
      <c r="B100" s="96">
        <v>0.39586805555555554</v>
      </c>
      <c r="C100" s="2">
        <v>2.88</v>
      </c>
      <c r="D100" s="2">
        <v>5.35</v>
      </c>
      <c r="E100" s="2">
        <v>5.34</v>
      </c>
      <c r="F100" s="2">
        <v>7.9</v>
      </c>
      <c r="G100" s="2">
        <v>2.75</v>
      </c>
      <c r="H100" s="2">
        <v>24.24</v>
      </c>
      <c r="I100" s="2">
        <v>42.99</v>
      </c>
      <c r="J100" s="2">
        <v>1.35</v>
      </c>
      <c r="K100" s="2">
        <v>2.3E-2</v>
      </c>
      <c r="L100" s="92">
        <f t="shared" si="0"/>
        <v>3.1492499999999994</v>
      </c>
    </row>
    <row r="101" spans="1:12" x14ac:dyDescent="0.3">
      <c r="A101" s="95">
        <v>44935</v>
      </c>
      <c r="B101" s="96">
        <v>0.39656249999999998</v>
      </c>
      <c r="C101" s="2">
        <v>2.87</v>
      </c>
      <c r="D101" s="2">
        <v>5.35</v>
      </c>
      <c r="E101" s="2">
        <v>5.34</v>
      </c>
      <c r="F101" s="2">
        <v>7.87</v>
      </c>
      <c r="G101" s="2">
        <v>2.68</v>
      </c>
      <c r="H101" s="2">
        <v>24.24</v>
      </c>
      <c r="I101" s="2">
        <v>42.9</v>
      </c>
      <c r="J101" s="2">
        <v>1.35</v>
      </c>
      <c r="K101" s="2">
        <v>2.3E-2</v>
      </c>
      <c r="L101" s="92">
        <f t="shared" si="0"/>
        <v>3.1492499999999994</v>
      </c>
    </row>
    <row r="102" spans="1:12" x14ac:dyDescent="0.3">
      <c r="A102" s="95">
        <v>44935</v>
      </c>
      <c r="B102" s="96">
        <v>0.39725694444444443</v>
      </c>
      <c r="C102" s="2">
        <v>2.86</v>
      </c>
      <c r="D102" s="2">
        <v>5.35</v>
      </c>
      <c r="E102" s="2">
        <v>5.34</v>
      </c>
      <c r="F102" s="2">
        <v>7.87</v>
      </c>
      <c r="G102" s="2">
        <v>2.66</v>
      </c>
      <c r="H102" s="2">
        <v>24.24</v>
      </c>
      <c r="I102" s="2">
        <v>42.85</v>
      </c>
      <c r="J102" s="2">
        <v>1.35</v>
      </c>
      <c r="K102" s="2">
        <v>2.3E-2</v>
      </c>
      <c r="L102" s="92">
        <f t="shared" si="0"/>
        <v>3.1492499999999994</v>
      </c>
    </row>
    <row r="103" spans="1:12" x14ac:dyDescent="0.3">
      <c r="A103" s="95">
        <v>44935</v>
      </c>
      <c r="B103" s="96">
        <v>0.39795138888888887</v>
      </c>
      <c r="C103" s="2">
        <v>2.87</v>
      </c>
      <c r="D103" s="2">
        <v>5.35</v>
      </c>
      <c r="E103" s="2">
        <v>5.35</v>
      </c>
      <c r="F103" s="2">
        <v>7.87</v>
      </c>
      <c r="G103" s="2">
        <v>2.72</v>
      </c>
      <c r="H103" s="2">
        <v>24.24</v>
      </c>
      <c r="I103" s="2">
        <v>42.73</v>
      </c>
      <c r="J103" s="2">
        <v>1.35</v>
      </c>
      <c r="K103" s="2">
        <v>2.3E-2</v>
      </c>
      <c r="L103" s="92">
        <f t="shared" si="0"/>
        <v>3.1492499999999994</v>
      </c>
    </row>
    <row r="104" spans="1:12" x14ac:dyDescent="0.3">
      <c r="A104" s="95">
        <v>44935</v>
      </c>
      <c r="B104" s="96">
        <v>0.39864583333333337</v>
      </c>
      <c r="C104" s="2">
        <v>2.87</v>
      </c>
      <c r="D104" s="2">
        <v>5.35</v>
      </c>
      <c r="E104" s="2">
        <v>5.35</v>
      </c>
      <c r="F104" s="2">
        <v>7.84</v>
      </c>
      <c r="G104" s="2">
        <v>2.85</v>
      </c>
      <c r="H104" s="2">
        <v>24.24</v>
      </c>
      <c r="I104" s="2">
        <v>42.59</v>
      </c>
      <c r="J104" s="2">
        <v>1.35</v>
      </c>
      <c r="K104" s="2">
        <v>2.3E-2</v>
      </c>
      <c r="L104" s="92">
        <f t="shared" si="0"/>
        <v>3.1492499999999994</v>
      </c>
    </row>
    <row r="105" spans="1:12" x14ac:dyDescent="0.3">
      <c r="A105" s="95">
        <v>44935</v>
      </c>
      <c r="B105" s="96">
        <v>0.39934027777777775</v>
      </c>
      <c r="C105" s="2">
        <v>2.87</v>
      </c>
      <c r="D105" s="2">
        <v>5.35</v>
      </c>
      <c r="E105" s="2">
        <v>5.35</v>
      </c>
      <c r="F105" s="2">
        <v>7.89</v>
      </c>
      <c r="G105" s="2">
        <v>2.78</v>
      </c>
      <c r="H105" s="2">
        <v>24.24</v>
      </c>
      <c r="I105" s="2">
        <v>42.46</v>
      </c>
      <c r="J105" s="2">
        <v>1.35</v>
      </c>
      <c r="K105" s="2">
        <v>2.3E-2</v>
      </c>
      <c r="L105" s="92">
        <f t="shared" si="0"/>
        <v>3.1492499999999994</v>
      </c>
    </row>
    <row r="106" spans="1:12" x14ac:dyDescent="0.3">
      <c r="A106" s="95">
        <v>44935</v>
      </c>
      <c r="B106" s="96">
        <v>0.40003472222222225</v>
      </c>
      <c r="C106" s="2">
        <v>2.88</v>
      </c>
      <c r="D106" s="2">
        <v>5.35</v>
      </c>
      <c r="E106" s="2">
        <v>5.35</v>
      </c>
      <c r="F106" s="2">
        <v>7.88</v>
      </c>
      <c r="G106" s="2">
        <v>2.78</v>
      </c>
      <c r="H106" s="2">
        <v>24.24</v>
      </c>
      <c r="I106" s="2">
        <v>42.39</v>
      </c>
      <c r="J106" s="2">
        <v>1.35</v>
      </c>
      <c r="K106" s="2">
        <v>2.3E-2</v>
      </c>
      <c r="L106" s="92">
        <f t="shared" si="0"/>
        <v>3.1492499999999994</v>
      </c>
    </row>
    <row r="107" spans="1:12" x14ac:dyDescent="0.3">
      <c r="A107" s="95">
        <v>44935</v>
      </c>
      <c r="B107" s="96">
        <v>0.40072916666666664</v>
      </c>
      <c r="C107" s="2">
        <v>2.87</v>
      </c>
      <c r="D107" s="2">
        <v>5.35</v>
      </c>
      <c r="E107" s="2">
        <v>5.35</v>
      </c>
      <c r="F107" s="2">
        <v>7.87</v>
      </c>
      <c r="G107" s="2">
        <v>2.79</v>
      </c>
      <c r="H107" s="2">
        <v>24.24</v>
      </c>
      <c r="I107" s="2">
        <v>42.4</v>
      </c>
      <c r="J107" s="2">
        <v>1.35</v>
      </c>
      <c r="K107" s="2">
        <v>2.3E-2</v>
      </c>
      <c r="L107" s="92">
        <f t="shared" si="0"/>
        <v>3.1492499999999994</v>
      </c>
    </row>
    <row r="108" spans="1:12" x14ac:dyDescent="0.3">
      <c r="A108" s="95">
        <v>44935</v>
      </c>
      <c r="B108" s="96">
        <v>0.40142361111111113</v>
      </c>
      <c r="C108" s="2">
        <v>2.87</v>
      </c>
      <c r="D108" s="2">
        <v>5.35</v>
      </c>
      <c r="E108" s="2">
        <v>5.35</v>
      </c>
      <c r="F108" s="2">
        <v>7.87</v>
      </c>
      <c r="G108" s="2">
        <v>2.8</v>
      </c>
      <c r="H108" s="2">
        <v>24.24</v>
      </c>
      <c r="I108" s="2">
        <v>42.42</v>
      </c>
      <c r="J108" s="2">
        <v>1.35</v>
      </c>
      <c r="K108" s="2">
        <v>2.3E-2</v>
      </c>
      <c r="L108" s="92">
        <f t="shared" si="0"/>
        <v>3.1492499999999994</v>
      </c>
    </row>
    <row r="109" spans="1:12" x14ac:dyDescent="0.3">
      <c r="A109" s="95">
        <v>44935</v>
      </c>
      <c r="B109" s="96">
        <v>0.40211805555555552</v>
      </c>
      <c r="C109" s="2">
        <v>2.87</v>
      </c>
      <c r="D109" s="2">
        <v>5.35</v>
      </c>
      <c r="E109" s="2">
        <v>5.35</v>
      </c>
      <c r="F109" s="2">
        <v>7.87</v>
      </c>
      <c r="G109" s="2">
        <v>2.79</v>
      </c>
      <c r="H109" s="2">
        <v>24.24</v>
      </c>
      <c r="I109" s="2">
        <v>42.36</v>
      </c>
      <c r="J109" s="2">
        <v>1.35</v>
      </c>
      <c r="K109" s="2">
        <v>2.3E-2</v>
      </c>
      <c r="L109" s="92">
        <f t="shared" si="0"/>
        <v>3.1492499999999994</v>
      </c>
    </row>
    <row r="110" spans="1:12" x14ac:dyDescent="0.3">
      <c r="A110" s="95">
        <v>44935</v>
      </c>
      <c r="B110" s="96">
        <v>0.40281250000000002</v>
      </c>
      <c r="C110" s="2">
        <v>2.85</v>
      </c>
      <c r="D110" s="2">
        <v>5.35</v>
      </c>
      <c r="E110" s="2">
        <v>5.35</v>
      </c>
      <c r="F110" s="2">
        <v>7.86</v>
      </c>
      <c r="G110" s="2">
        <v>2.8</v>
      </c>
      <c r="H110" s="2">
        <v>24.24</v>
      </c>
      <c r="I110" s="2">
        <v>42.31</v>
      </c>
      <c r="J110" s="2">
        <v>1.35</v>
      </c>
      <c r="K110" s="2">
        <v>2.1999999999999999E-2</v>
      </c>
      <c r="L110" s="92">
        <f t="shared" si="0"/>
        <v>3.0132199999999996</v>
      </c>
    </row>
    <row r="111" spans="1:12" x14ac:dyDescent="0.3">
      <c r="A111" s="95">
        <v>44935</v>
      </c>
      <c r="B111" s="96">
        <v>0.4035069444444444</v>
      </c>
      <c r="C111" s="2">
        <v>2.86</v>
      </c>
      <c r="D111" s="2">
        <v>5.35</v>
      </c>
      <c r="E111" s="2">
        <v>5.35</v>
      </c>
      <c r="F111" s="2">
        <v>7.89</v>
      </c>
      <c r="G111" s="2">
        <v>2.79</v>
      </c>
      <c r="H111" s="2">
        <v>24.24</v>
      </c>
      <c r="I111" s="2">
        <v>42.29</v>
      </c>
      <c r="J111" s="2">
        <v>1.35</v>
      </c>
      <c r="K111" s="2">
        <v>2.3E-2</v>
      </c>
      <c r="L111" s="92">
        <f t="shared" si="0"/>
        <v>3.1492499999999994</v>
      </c>
    </row>
    <row r="112" spans="1:12" x14ac:dyDescent="0.3">
      <c r="A112" s="95">
        <v>44935</v>
      </c>
      <c r="B112" s="96">
        <v>0.4042013888888889</v>
      </c>
      <c r="C112" s="2">
        <v>2.86</v>
      </c>
      <c r="D112" s="2">
        <v>5.35</v>
      </c>
      <c r="E112" s="2">
        <v>5.35</v>
      </c>
      <c r="F112" s="2">
        <v>7.87</v>
      </c>
      <c r="G112" s="2">
        <v>2.79</v>
      </c>
      <c r="H112" s="2">
        <v>24.24</v>
      </c>
      <c r="I112" s="2">
        <v>42.28</v>
      </c>
      <c r="J112" s="2">
        <v>1.35</v>
      </c>
      <c r="K112" s="2">
        <v>2.3E-2</v>
      </c>
      <c r="L112" s="92">
        <f t="shared" si="0"/>
        <v>3.1492499999999994</v>
      </c>
    </row>
    <row r="113" spans="1:12" x14ac:dyDescent="0.3">
      <c r="A113" s="95">
        <v>44935</v>
      </c>
      <c r="B113" s="96">
        <v>0.40489583333333329</v>
      </c>
      <c r="C113" s="2">
        <v>2.86</v>
      </c>
      <c r="D113" s="2">
        <v>5.35</v>
      </c>
      <c r="E113" s="2">
        <v>5.35</v>
      </c>
      <c r="F113" s="2">
        <v>7.87</v>
      </c>
      <c r="G113" s="2">
        <v>2.79</v>
      </c>
      <c r="H113" s="2">
        <v>24.24</v>
      </c>
      <c r="I113" s="2">
        <v>42.25</v>
      </c>
      <c r="J113" s="2">
        <v>1.35</v>
      </c>
      <c r="K113" s="2">
        <v>2.3E-2</v>
      </c>
      <c r="L113" s="92">
        <f t="shared" si="0"/>
        <v>3.1492499999999994</v>
      </c>
    </row>
    <row r="114" spans="1:12" x14ac:dyDescent="0.3">
      <c r="A114" s="95">
        <v>44935</v>
      </c>
      <c r="B114" s="96">
        <v>0.40559027777777779</v>
      </c>
      <c r="C114" s="2">
        <v>2.85</v>
      </c>
      <c r="D114" s="2">
        <v>5.35</v>
      </c>
      <c r="E114" s="2">
        <v>5.35</v>
      </c>
      <c r="F114" s="2">
        <v>7.87</v>
      </c>
      <c r="G114" s="2">
        <v>2.79</v>
      </c>
      <c r="H114" s="2">
        <v>24.24</v>
      </c>
      <c r="I114" s="2">
        <v>42.23</v>
      </c>
      <c r="J114" s="2">
        <v>1.35</v>
      </c>
      <c r="K114" s="2">
        <v>2.1999999999999999E-2</v>
      </c>
      <c r="L114" s="92">
        <f t="shared" si="0"/>
        <v>3.0132199999999996</v>
      </c>
    </row>
    <row r="115" spans="1:12" x14ac:dyDescent="0.3">
      <c r="A115" s="95">
        <v>44935</v>
      </c>
      <c r="B115" s="96">
        <v>0.40628472222222217</v>
      </c>
      <c r="C115" s="2">
        <v>2.87</v>
      </c>
      <c r="D115" s="2">
        <v>5.35</v>
      </c>
      <c r="E115" s="2">
        <v>5.35</v>
      </c>
      <c r="F115" s="2">
        <v>7.87</v>
      </c>
      <c r="G115" s="2">
        <v>2.78</v>
      </c>
      <c r="H115" s="2">
        <v>24.24</v>
      </c>
      <c r="I115" s="2">
        <v>42.21</v>
      </c>
      <c r="J115" s="2">
        <v>1.35</v>
      </c>
      <c r="K115" s="2">
        <v>2.3E-2</v>
      </c>
      <c r="L115" s="92">
        <f t="shared" ref="L115:L178" si="1">6.55-((0.048-K115)*136.03)</f>
        <v>3.1492499999999994</v>
      </c>
    </row>
    <row r="116" spans="1:12" x14ac:dyDescent="0.3">
      <c r="A116" s="95">
        <v>44935</v>
      </c>
      <c r="B116" s="96">
        <v>0.40697916666666667</v>
      </c>
      <c r="C116" s="2">
        <v>2.85</v>
      </c>
      <c r="D116" s="2">
        <v>5.35</v>
      </c>
      <c r="E116" s="2">
        <v>5.35</v>
      </c>
      <c r="F116" s="2">
        <v>7.89</v>
      </c>
      <c r="G116" s="2">
        <v>2.79</v>
      </c>
      <c r="H116" s="2">
        <v>24.24</v>
      </c>
      <c r="I116" s="2">
        <v>42.15</v>
      </c>
      <c r="J116" s="2">
        <v>1.35</v>
      </c>
      <c r="K116" s="2">
        <v>2.1999999999999999E-2</v>
      </c>
      <c r="L116" s="92">
        <f t="shared" si="1"/>
        <v>3.0132199999999996</v>
      </c>
    </row>
    <row r="117" spans="1:12" x14ac:dyDescent="0.3">
      <c r="A117" s="95">
        <v>44935</v>
      </c>
      <c r="B117" s="96">
        <v>0.40767361111111106</v>
      </c>
      <c r="C117" s="2">
        <v>2.84</v>
      </c>
      <c r="D117" s="2">
        <v>5.35</v>
      </c>
      <c r="E117" s="2">
        <v>5.35</v>
      </c>
      <c r="F117" s="2">
        <v>7.88</v>
      </c>
      <c r="G117" s="2">
        <v>2.77</v>
      </c>
      <c r="H117" s="2">
        <v>24.24</v>
      </c>
      <c r="I117" s="2">
        <v>42.05</v>
      </c>
      <c r="J117" s="2">
        <v>1.35</v>
      </c>
      <c r="K117" s="2">
        <v>2.1999999999999999E-2</v>
      </c>
      <c r="L117" s="92">
        <f t="shared" si="1"/>
        <v>3.0132199999999996</v>
      </c>
    </row>
    <row r="118" spans="1:12" x14ac:dyDescent="0.3">
      <c r="A118" s="95">
        <v>44935</v>
      </c>
      <c r="B118" s="96">
        <v>0.40836805555555555</v>
      </c>
      <c r="C118" s="2">
        <v>2.84</v>
      </c>
      <c r="D118" s="2">
        <v>5.35</v>
      </c>
      <c r="E118" s="2">
        <v>5.35</v>
      </c>
      <c r="F118" s="2">
        <v>7.87</v>
      </c>
      <c r="G118" s="2">
        <v>2.75</v>
      </c>
      <c r="H118" s="2">
        <v>24.24</v>
      </c>
      <c r="I118" s="2">
        <v>42.01</v>
      </c>
      <c r="J118" s="2">
        <v>1.35</v>
      </c>
      <c r="K118" s="2">
        <v>2.1999999999999999E-2</v>
      </c>
      <c r="L118" s="92">
        <f t="shared" si="1"/>
        <v>3.0132199999999996</v>
      </c>
    </row>
    <row r="119" spans="1:12" x14ac:dyDescent="0.3">
      <c r="A119" s="95">
        <v>44935</v>
      </c>
      <c r="B119" s="96">
        <v>0.40906250000000005</v>
      </c>
      <c r="C119" s="2">
        <v>2.83</v>
      </c>
      <c r="D119" s="2">
        <v>5.35</v>
      </c>
      <c r="E119" s="2">
        <v>5.35</v>
      </c>
      <c r="F119" s="2">
        <v>7.87</v>
      </c>
      <c r="G119" s="2">
        <v>2.79</v>
      </c>
      <c r="H119" s="2">
        <v>24.24</v>
      </c>
      <c r="I119" s="2">
        <v>41.97</v>
      </c>
      <c r="J119" s="2">
        <v>1.35</v>
      </c>
      <c r="K119" s="2">
        <v>2.1999999999999999E-2</v>
      </c>
      <c r="L119" s="92">
        <f t="shared" si="1"/>
        <v>3.0132199999999996</v>
      </c>
    </row>
    <row r="120" spans="1:12" x14ac:dyDescent="0.3">
      <c r="A120" s="95">
        <v>44935</v>
      </c>
      <c r="B120" s="96">
        <v>0.40975694444444444</v>
      </c>
      <c r="C120" s="2">
        <v>2.85</v>
      </c>
      <c r="D120" s="2">
        <v>5.35</v>
      </c>
      <c r="E120" s="2">
        <v>5.35</v>
      </c>
      <c r="F120" s="2">
        <v>7.87</v>
      </c>
      <c r="G120" s="2">
        <v>2.91</v>
      </c>
      <c r="H120" s="2">
        <v>24.24</v>
      </c>
      <c r="I120" s="2">
        <v>41.92</v>
      </c>
      <c r="J120" s="2">
        <v>1.35</v>
      </c>
      <c r="K120" s="2">
        <v>2.1999999999999999E-2</v>
      </c>
      <c r="L120" s="92">
        <f t="shared" si="1"/>
        <v>3.0132199999999996</v>
      </c>
    </row>
    <row r="121" spans="1:12" x14ac:dyDescent="0.3">
      <c r="A121" s="95">
        <v>44935</v>
      </c>
      <c r="B121" s="96">
        <v>0.41045138888888894</v>
      </c>
      <c r="C121" s="2">
        <v>2.84</v>
      </c>
      <c r="D121" s="2">
        <v>5.35</v>
      </c>
      <c r="E121" s="2">
        <v>5.35</v>
      </c>
      <c r="F121" s="2">
        <v>7.86</v>
      </c>
      <c r="G121" s="2">
        <v>2.79</v>
      </c>
      <c r="H121" s="2">
        <v>24.24</v>
      </c>
      <c r="I121" s="2">
        <v>41.9</v>
      </c>
      <c r="J121" s="2">
        <v>1.35</v>
      </c>
      <c r="K121" s="2">
        <v>2.1999999999999999E-2</v>
      </c>
      <c r="L121" s="92">
        <f t="shared" si="1"/>
        <v>3.0132199999999996</v>
      </c>
    </row>
    <row r="122" spans="1:12" x14ac:dyDescent="0.3">
      <c r="A122" s="95">
        <v>44935</v>
      </c>
      <c r="B122" s="96">
        <v>0.41114583333333332</v>
      </c>
      <c r="C122" s="2">
        <v>2.86</v>
      </c>
      <c r="D122" s="2">
        <v>5.35</v>
      </c>
      <c r="E122" s="2">
        <v>5.35</v>
      </c>
      <c r="F122" s="2">
        <v>7.89</v>
      </c>
      <c r="G122" s="2">
        <v>2.8</v>
      </c>
      <c r="H122" s="2">
        <v>24.24</v>
      </c>
      <c r="I122" s="2">
        <v>41.87</v>
      </c>
      <c r="J122" s="2">
        <v>1.35</v>
      </c>
      <c r="K122" s="2">
        <v>2.3E-2</v>
      </c>
      <c r="L122" s="92">
        <f t="shared" si="1"/>
        <v>3.1492499999999994</v>
      </c>
    </row>
    <row r="123" spans="1:12" x14ac:dyDescent="0.3">
      <c r="A123" s="95">
        <v>44935</v>
      </c>
      <c r="B123" s="96">
        <v>0.41184027777777782</v>
      </c>
      <c r="C123" s="2">
        <v>2.86</v>
      </c>
      <c r="D123" s="2">
        <v>5.35</v>
      </c>
      <c r="E123" s="2">
        <v>5.34</v>
      </c>
      <c r="F123" s="2">
        <v>7.87</v>
      </c>
      <c r="G123" s="2">
        <v>2.79</v>
      </c>
      <c r="H123" s="2">
        <v>24.24</v>
      </c>
      <c r="I123" s="2">
        <v>41.85</v>
      </c>
      <c r="J123" s="2">
        <v>1.35</v>
      </c>
      <c r="K123" s="2">
        <v>2.3E-2</v>
      </c>
      <c r="L123" s="92">
        <f t="shared" si="1"/>
        <v>3.1492499999999994</v>
      </c>
    </row>
    <row r="124" spans="1:12" x14ac:dyDescent="0.3">
      <c r="A124" s="95">
        <v>44935</v>
      </c>
      <c r="B124" s="96">
        <v>0.41253472222222221</v>
      </c>
      <c r="C124" s="2">
        <v>2.85</v>
      </c>
      <c r="D124" s="2">
        <v>5.35</v>
      </c>
      <c r="E124" s="2">
        <v>5.34</v>
      </c>
      <c r="F124" s="2">
        <v>7.87</v>
      </c>
      <c r="G124" s="2">
        <v>2.8</v>
      </c>
      <c r="H124" s="2">
        <v>24.24</v>
      </c>
      <c r="I124" s="2">
        <v>41.85</v>
      </c>
      <c r="J124" s="2">
        <v>1.35</v>
      </c>
      <c r="K124" s="2">
        <v>2.3E-2</v>
      </c>
      <c r="L124" s="92">
        <f t="shared" si="1"/>
        <v>3.1492499999999994</v>
      </c>
    </row>
    <row r="125" spans="1:12" x14ac:dyDescent="0.3">
      <c r="A125" s="95">
        <v>44935</v>
      </c>
      <c r="B125" s="96">
        <v>0.4132291666666667</v>
      </c>
      <c r="C125" s="2">
        <v>2.84</v>
      </c>
      <c r="D125" s="2">
        <v>5.35</v>
      </c>
      <c r="E125" s="2">
        <v>5.35</v>
      </c>
      <c r="F125" s="2">
        <v>7.87</v>
      </c>
      <c r="G125" s="2">
        <v>2.79</v>
      </c>
      <c r="H125" s="2">
        <v>24.24</v>
      </c>
      <c r="I125" s="2">
        <v>41.85</v>
      </c>
      <c r="J125" s="2">
        <v>1.35</v>
      </c>
      <c r="K125" s="2">
        <v>2.1999999999999999E-2</v>
      </c>
      <c r="L125" s="92">
        <f t="shared" si="1"/>
        <v>3.0132199999999996</v>
      </c>
    </row>
    <row r="126" spans="1:12" x14ac:dyDescent="0.3">
      <c r="A126" s="95">
        <v>44935</v>
      </c>
      <c r="B126" s="96">
        <v>0.41392361111111109</v>
      </c>
      <c r="C126" s="2">
        <v>2.85</v>
      </c>
      <c r="D126" s="2">
        <v>5.35</v>
      </c>
      <c r="E126" s="2">
        <v>5.35</v>
      </c>
      <c r="F126" s="2">
        <v>7.86</v>
      </c>
      <c r="G126" s="2">
        <v>2.78</v>
      </c>
      <c r="H126" s="2">
        <v>24.24</v>
      </c>
      <c r="I126" s="2">
        <v>41.85</v>
      </c>
      <c r="J126" s="2">
        <v>1.35</v>
      </c>
      <c r="K126" s="2">
        <v>2.1999999999999999E-2</v>
      </c>
      <c r="L126" s="92">
        <f t="shared" si="1"/>
        <v>3.0132199999999996</v>
      </c>
    </row>
    <row r="127" spans="1:12" x14ac:dyDescent="0.3">
      <c r="A127" s="95">
        <v>44935</v>
      </c>
      <c r="B127" s="96">
        <v>0.41461805555555559</v>
      </c>
      <c r="C127" s="2">
        <v>2.83</v>
      </c>
      <c r="D127" s="2">
        <v>5.35</v>
      </c>
      <c r="E127" s="2">
        <v>5.35</v>
      </c>
      <c r="F127" s="2">
        <v>7.86</v>
      </c>
      <c r="G127" s="2">
        <v>2.8</v>
      </c>
      <c r="H127" s="2">
        <v>24.24</v>
      </c>
      <c r="I127" s="2">
        <v>41.85</v>
      </c>
      <c r="J127" s="2">
        <v>1.35</v>
      </c>
      <c r="K127" s="2">
        <v>2.1999999999999999E-2</v>
      </c>
      <c r="L127" s="92">
        <f t="shared" si="1"/>
        <v>3.0132199999999996</v>
      </c>
    </row>
    <row r="128" spans="1:12" x14ac:dyDescent="0.3">
      <c r="A128" s="95">
        <v>44935</v>
      </c>
      <c r="B128" s="96">
        <v>0.41531249999999997</v>
      </c>
      <c r="C128" s="2">
        <v>2.85</v>
      </c>
      <c r="D128" s="2">
        <v>5.35</v>
      </c>
      <c r="E128" s="2">
        <v>5.35</v>
      </c>
      <c r="F128" s="2">
        <v>7.88</v>
      </c>
      <c r="G128" s="2">
        <v>2.78</v>
      </c>
      <c r="H128" s="2">
        <v>24.24</v>
      </c>
      <c r="I128" s="2">
        <v>41.86</v>
      </c>
      <c r="J128" s="2">
        <v>1.35</v>
      </c>
      <c r="K128" s="2">
        <v>2.1999999999999999E-2</v>
      </c>
      <c r="L128" s="92">
        <f t="shared" si="1"/>
        <v>3.0132199999999996</v>
      </c>
    </row>
    <row r="129" spans="1:12" x14ac:dyDescent="0.3">
      <c r="A129" s="95">
        <v>44935</v>
      </c>
      <c r="B129" s="96">
        <v>0.41600694444444447</v>
      </c>
      <c r="C129" s="2">
        <v>2.87</v>
      </c>
      <c r="D129" s="2">
        <v>5.35</v>
      </c>
      <c r="E129" s="2">
        <v>5.35</v>
      </c>
      <c r="F129" s="2">
        <v>7.87</v>
      </c>
      <c r="G129" s="2">
        <v>2.8</v>
      </c>
      <c r="H129" s="2">
        <v>24.27</v>
      </c>
      <c r="I129" s="2">
        <v>41.92</v>
      </c>
      <c r="J129" s="2">
        <v>1.35</v>
      </c>
      <c r="K129" s="2">
        <v>2.3E-2</v>
      </c>
      <c r="L129" s="92">
        <f t="shared" si="1"/>
        <v>3.1492499999999994</v>
      </c>
    </row>
    <row r="130" spans="1:12" x14ac:dyDescent="0.3">
      <c r="A130" s="95">
        <v>44935</v>
      </c>
      <c r="B130" s="96">
        <v>0.41670138888888886</v>
      </c>
      <c r="C130" s="2">
        <v>2.85</v>
      </c>
      <c r="D130" s="2">
        <v>5.35</v>
      </c>
      <c r="E130" s="2">
        <v>5.35</v>
      </c>
      <c r="F130" s="2">
        <v>7.87</v>
      </c>
      <c r="G130" s="2">
        <v>2.79</v>
      </c>
      <c r="H130" s="2">
        <v>24.26</v>
      </c>
      <c r="I130" s="2">
        <v>41.97</v>
      </c>
      <c r="J130" s="2">
        <v>1.35</v>
      </c>
      <c r="K130" s="2">
        <v>2.1999999999999999E-2</v>
      </c>
      <c r="L130" s="92">
        <f t="shared" si="1"/>
        <v>3.0132199999999996</v>
      </c>
    </row>
    <row r="131" spans="1:12" x14ac:dyDescent="0.3">
      <c r="A131" s="95">
        <v>44935</v>
      </c>
      <c r="B131" s="96">
        <v>0.41739583333333335</v>
      </c>
      <c r="C131" s="2">
        <v>2.85</v>
      </c>
      <c r="D131" s="2">
        <v>5.35</v>
      </c>
      <c r="E131" s="2">
        <v>5.35</v>
      </c>
      <c r="F131" s="2">
        <v>7.87</v>
      </c>
      <c r="G131" s="2">
        <v>2.78</v>
      </c>
      <c r="H131" s="2">
        <v>24.26</v>
      </c>
      <c r="I131" s="2">
        <v>42.04</v>
      </c>
      <c r="J131" s="2">
        <v>1.35</v>
      </c>
      <c r="K131" s="2">
        <v>2.1999999999999999E-2</v>
      </c>
      <c r="L131" s="92">
        <f t="shared" si="1"/>
        <v>3.0132199999999996</v>
      </c>
    </row>
    <row r="132" spans="1:12" x14ac:dyDescent="0.3">
      <c r="A132" s="95">
        <v>44935</v>
      </c>
      <c r="B132" s="96">
        <v>0.41809027777777774</v>
      </c>
      <c r="C132" s="2">
        <v>2.86</v>
      </c>
      <c r="D132" s="2">
        <v>5.35</v>
      </c>
      <c r="E132" s="2">
        <v>5.35</v>
      </c>
      <c r="F132" s="2">
        <v>7.86</v>
      </c>
      <c r="G132" s="2">
        <v>2.79</v>
      </c>
      <c r="H132" s="2">
        <v>24.29</v>
      </c>
      <c r="I132" s="2">
        <v>42.04</v>
      </c>
      <c r="J132" s="2">
        <v>1.35</v>
      </c>
      <c r="K132" s="2">
        <v>2.3E-2</v>
      </c>
      <c r="L132" s="92">
        <f t="shared" si="1"/>
        <v>3.1492499999999994</v>
      </c>
    </row>
    <row r="133" spans="1:12" x14ac:dyDescent="0.3">
      <c r="A133" s="95">
        <v>44935</v>
      </c>
      <c r="B133" s="96">
        <v>0.41878472222222224</v>
      </c>
      <c r="C133" s="2">
        <v>2.87</v>
      </c>
      <c r="D133" s="2">
        <v>5.35</v>
      </c>
      <c r="E133" s="2">
        <v>5.35</v>
      </c>
      <c r="F133" s="2">
        <v>7.89</v>
      </c>
      <c r="G133" s="2">
        <v>2.77</v>
      </c>
      <c r="H133" s="2">
        <v>24.29</v>
      </c>
      <c r="I133" s="2">
        <v>42.14</v>
      </c>
      <c r="J133" s="2">
        <v>1.35</v>
      </c>
      <c r="K133" s="2">
        <v>2.3E-2</v>
      </c>
      <c r="L133" s="92">
        <f t="shared" si="1"/>
        <v>3.1492499999999994</v>
      </c>
    </row>
    <row r="134" spans="1:12" x14ac:dyDescent="0.3">
      <c r="A134" s="95">
        <v>44935</v>
      </c>
      <c r="B134" s="96">
        <v>0.41947916666666668</v>
      </c>
      <c r="C134" s="2">
        <v>2.86</v>
      </c>
      <c r="D134" s="2">
        <v>5.35</v>
      </c>
      <c r="E134" s="2">
        <v>5.35</v>
      </c>
      <c r="F134" s="2">
        <v>7.87</v>
      </c>
      <c r="G134" s="2">
        <v>2.74</v>
      </c>
      <c r="H134" s="2">
        <v>24.26</v>
      </c>
      <c r="I134" s="2">
        <v>42.17</v>
      </c>
      <c r="J134" s="2">
        <v>1.35</v>
      </c>
      <c r="K134" s="2">
        <v>2.3E-2</v>
      </c>
      <c r="L134" s="92">
        <f t="shared" si="1"/>
        <v>3.1492499999999994</v>
      </c>
    </row>
    <row r="135" spans="1:12" x14ac:dyDescent="0.3">
      <c r="A135" s="95">
        <v>44935</v>
      </c>
      <c r="B135" s="96">
        <v>0.42017361111111112</v>
      </c>
      <c r="C135" s="2">
        <v>2.86</v>
      </c>
      <c r="D135" s="2">
        <v>5.35</v>
      </c>
      <c r="E135" s="2">
        <v>5.35</v>
      </c>
      <c r="F135" s="2">
        <v>7.87</v>
      </c>
      <c r="G135" s="2">
        <v>2.78</v>
      </c>
      <c r="H135" s="2">
        <v>24.25</v>
      </c>
      <c r="I135" s="2">
        <v>42.19</v>
      </c>
      <c r="J135" s="2">
        <v>1.35</v>
      </c>
      <c r="K135" s="2">
        <v>2.3E-2</v>
      </c>
      <c r="L135" s="92">
        <f t="shared" si="1"/>
        <v>3.1492499999999994</v>
      </c>
    </row>
    <row r="136" spans="1:12" x14ac:dyDescent="0.3">
      <c r="A136" s="95">
        <v>44935</v>
      </c>
      <c r="B136" s="96">
        <v>0.42086805555555556</v>
      </c>
      <c r="C136" s="2">
        <v>2.87</v>
      </c>
      <c r="D136" s="2">
        <v>5.35</v>
      </c>
      <c r="E136" s="2">
        <v>5.35</v>
      </c>
      <c r="F136" s="2">
        <v>7.87</v>
      </c>
      <c r="G136" s="2">
        <v>2.95</v>
      </c>
      <c r="H136" s="2">
        <v>24.27</v>
      </c>
      <c r="I136" s="2">
        <v>42.23</v>
      </c>
      <c r="J136" s="2">
        <v>1.35</v>
      </c>
      <c r="K136" s="2">
        <v>2.3E-2</v>
      </c>
      <c r="L136" s="92">
        <f t="shared" si="1"/>
        <v>3.1492499999999994</v>
      </c>
    </row>
    <row r="137" spans="1:12" x14ac:dyDescent="0.3">
      <c r="A137" s="95">
        <v>44935</v>
      </c>
      <c r="B137" s="96">
        <v>0.42156250000000001</v>
      </c>
      <c r="C137" s="2">
        <v>2.88</v>
      </c>
      <c r="D137" s="2">
        <v>5.35</v>
      </c>
      <c r="E137" s="2">
        <v>5.35</v>
      </c>
      <c r="F137" s="2">
        <v>7.85</v>
      </c>
      <c r="G137" s="2">
        <v>2.8</v>
      </c>
      <c r="H137" s="2">
        <v>24.28</v>
      </c>
      <c r="I137" s="2">
        <v>42.22</v>
      </c>
      <c r="J137" s="2">
        <v>1.35</v>
      </c>
      <c r="K137" s="2">
        <v>2.3E-2</v>
      </c>
      <c r="L137" s="92">
        <f t="shared" si="1"/>
        <v>3.1492499999999994</v>
      </c>
    </row>
    <row r="138" spans="1:12" x14ac:dyDescent="0.3">
      <c r="A138" s="95">
        <v>44935</v>
      </c>
      <c r="B138" s="96">
        <v>0.42225694444444445</v>
      </c>
      <c r="C138" s="2">
        <v>2.88</v>
      </c>
      <c r="D138" s="2">
        <v>5.35</v>
      </c>
      <c r="E138" s="2">
        <v>5.35</v>
      </c>
      <c r="F138" s="2">
        <v>7.87</v>
      </c>
      <c r="G138" s="2">
        <v>2.8</v>
      </c>
      <c r="H138" s="2">
        <v>24.31</v>
      </c>
      <c r="I138" s="2">
        <v>42.19</v>
      </c>
      <c r="J138" s="2">
        <v>1.35</v>
      </c>
      <c r="K138" s="2">
        <v>2.3E-2</v>
      </c>
      <c r="L138" s="92">
        <f t="shared" si="1"/>
        <v>3.1492499999999994</v>
      </c>
    </row>
    <row r="139" spans="1:12" x14ac:dyDescent="0.3">
      <c r="A139" s="95">
        <v>44935</v>
      </c>
      <c r="B139" s="96">
        <v>0.42295138888888889</v>
      </c>
      <c r="C139" s="2">
        <v>2.88</v>
      </c>
      <c r="D139" s="2">
        <v>5.35</v>
      </c>
      <c r="E139" s="2">
        <v>5.35</v>
      </c>
      <c r="F139" s="2">
        <v>7.88</v>
      </c>
      <c r="G139" s="2">
        <v>2.79</v>
      </c>
      <c r="H139" s="2">
        <v>24.34</v>
      </c>
      <c r="I139" s="2">
        <v>42.2</v>
      </c>
      <c r="J139" s="2">
        <v>1.35</v>
      </c>
      <c r="K139" s="2">
        <v>2.3E-2</v>
      </c>
      <c r="L139" s="92">
        <f t="shared" si="1"/>
        <v>3.1492499999999994</v>
      </c>
    </row>
    <row r="140" spans="1:12" x14ac:dyDescent="0.3">
      <c r="A140" s="95">
        <v>44935</v>
      </c>
      <c r="B140" s="96">
        <v>0.42364583333333333</v>
      </c>
      <c r="C140" s="2">
        <v>2.91</v>
      </c>
      <c r="D140" s="2">
        <v>5.35</v>
      </c>
      <c r="E140" s="2">
        <v>5.35</v>
      </c>
      <c r="F140" s="2">
        <v>7.87</v>
      </c>
      <c r="G140" s="2">
        <v>2.79</v>
      </c>
      <c r="H140" s="2">
        <v>24.32</v>
      </c>
      <c r="I140" s="2">
        <v>42.22</v>
      </c>
      <c r="J140" s="2">
        <v>1.35</v>
      </c>
      <c r="K140" s="2">
        <v>2.3E-2</v>
      </c>
      <c r="L140" s="92">
        <f t="shared" si="1"/>
        <v>3.1492499999999994</v>
      </c>
    </row>
    <row r="141" spans="1:12" x14ac:dyDescent="0.3">
      <c r="A141" s="95">
        <v>44935</v>
      </c>
      <c r="B141" s="96">
        <v>0.42434027777777777</v>
      </c>
      <c r="C141" s="2">
        <v>2.89</v>
      </c>
      <c r="D141" s="2">
        <v>5.35</v>
      </c>
      <c r="E141" s="2">
        <v>5.35</v>
      </c>
      <c r="F141" s="2">
        <v>7.87</v>
      </c>
      <c r="G141" s="2">
        <v>2.8</v>
      </c>
      <c r="H141" s="2">
        <v>24.29</v>
      </c>
      <c r="I141" s="2">
        <v>42.23</v>
      </c>
      <c r="J141" s="2">
        <v>1.35</v>
      </c>
      <c r="K141" s="2">
        <v>2.3E-2</v>
      </c>
      <c r="L141" s="92">
        <f t="shared" si="1"/>
        <v>3.1492499999999994</v>
      </c>
    </row>
    <row r="142" spans="1:12" x14ac:dyDescent="0.3">
      <c r="A142" s="95">
        <v>44935</v>
      </c>
      <c r="B142" s="96">
        <v>0.42503472222222222</v>
      </c>
      <c r="C142" s="2">
        <v>2.88</v>
      </c>
      <c r="D142" s="2">
        <v>5.35</v>
      </c>
      <c r="E142" s="2">
        <v>5.35</v>
      </c>
      <c r="F142" s="2">
        <v>7.87</v>
      </c>
      <c r="G142" s="2">
        <v>2.78</v>
      </c>
      <c r="H142" s="2">
        <v>24.31</v>
      </c>
      <c r="I142" s="2">
        <v>42.24</v>
      </c>
      <c r="J142" s="2">
        <v>1.35</v>
      </c>
      <c r="K142" s="2">
        <v>2.3E-2</v>
      </c>
      <c r="L142" s="92">
        <f t="shared" si="1"/>
        <v>3.1492499999999994</v>
      </c>
    </row>
    <row r="143" spans="1:12" x14ac:dyDescent="0.3">
      <c r="A143" s="95">
        <v>44935</v>
      </c>
      <c r="B143" s="96">
        <v>0.42572916666666666</v>
      </c>
      <c r="C143" s="2">
        <v>2.86</v>
      </c>
      <c r="D143" s="2">
        <v>5.35</v>
      </c>
      <c r="E143" s="2">
        <v>5.34</v>
      </c>
      <c r="F143" s="2">
        <v>7.87</v>
      </c>
      <c r="G143" s="2">
        <v>2.79</v>
      </c>
      <c r="H143" s="2">
        <v>24.35</v>
      </c>
      <c r="I143" s="2">
        <v>42.23</v>
      </c>
      <c r="J143" s="2">
        <v>1.35</v>
      </c>
      <c r="K143" s="2">
        <v>2.3E-2</v>
      </c>
      <c r="L143" s="92">
        <f t="shared" si="1"/>
        <v>3.1492499999999994</v>
      </c>
    </row>
    <row r="144" spans="1:12" x14ac:dyDescent="0.3">
      <c r="A144" s="95">
        <v>44935</v>
      </c>
      <c r="B144" s="96">
        <v>0.4264236111111111</v>
      </c>
      <c r="C144" s="2">
        <v>2.88</v>
      </c>
      <c r="D144" s="2">
        <v>5.35</v>
      </c>
      <c r="E144" s="2">
        <v>5.35</v>
      </c>
      <c r="F144" s="2">
        <v>7.87</v>
      </c>
      <c r="G144" s="2">
        <v>2.79</v>
      </c>
      <c r="H144" s="2">
        <v>24.36</v>
      </c>
      <c r="I144" s="2">
        <v>42.25</v>
      </c>
      <c r="J144" s="2">
        <v>1.35</v>
      </c>
      <c r="K144" s="2">
        <v>2.3E-2</v>
      </c>
      <c r="L144" s="92">
        <f t="shared" si="1"/>
        <v>3.1492499999999994</v>
      </c>
    </row>
    <row r="145" spans="1:12" x14ac:dyDescent="0.3">
      <c r="A145" s="95">
        <v>44935</v>
      </c>
      <c r="B145" s="96">
        <v>0.42711805555555554</v>
      </c>
      <c r="C145" s="2">
        <v>2.87</v>
      </c>
      <c r="D145" s="2">
        <v>5.35</v>
      </c>
      <c r="E145" s="2">
        <v>5.35</v>
      </c>
      <c r="F145" s="2">
        <v>7.88</v>
      </c>
      <c r="G145" s="2">
        <v>2.8</v>
      </c>
      <c r="H145" s="2">
        <v>24.34</v>
      </c>
      <c r="I145" s="2">
        <v>42.25</v>
      </c>
      <c r="J145" s="2">
        <v>1.35</v>
      </c>
      <c r="K145" s="2">
        <v>2.3E-2</v>
      </c>
      <c r="L145" s="92">
        <f t="shared" si="1"/>
        <v>3.1492499999999994</v>
      </c>
    </row>
    <row r="146" spans="1:12" x14ac:dyDescent="0.3">
      <c r="A146" s="95">
        <v>44935</v>
      </c>
      <c r="B146" s="96">
        <v>0.42781249999999998</v>
      </c>
      <c r="C146" s="2">
        <v>2.91</v>
      </c>
      <c r="D146" s="2">
        <v>5.35</v>
      </c>
      <c r="E146" s="2">
        <v>5.35</v>
      </c>
      <c r="F146" s="2">
        <v>7.87</v>
      </c>
      <c r="G146" s="2">
        <v>2.8</v>
      </c>
      <c r="H146" s="2">
        <v>24.36</v>
      </c>
      <c r="I146" s="2">
        <v>42.26</v>
      </c>
      <c r="J146" s="2">
        <v>1.35</v>
      </c>
      <c r="K146" s="2">
        <v>2.3E-2</v>
      </c>
      <c r="L146" s="92">
        <f t="shared" si="1"/>
        <v>3.1492499999999994</v>
      </c>
    </row>
    <row r="147" spans="1:12" x14ac:dyDescent="0.3">
      <c r="A147" s="95">
        <v>44935</v>
      </c>
      <c r="B147" s="96">
        <v>0.42850694444444448</v>
      </c>
      <c r="C147" s="2">
        <v>2.89</v>
      </c>
      <c r="D147" s="2">
        <v>5.35</v>
      </c>
      <c r="E147" s="2">
        <v>5.35</v>
      </c>
      <c r="F147" s="2">
        <v>7.87</v>
      </c>
      <c r="G147" s="2">
        <v>2.78</v>
      </c>
      <c r="H147" s="2">
        <v>24.37</v>
      </c>
      <c r="I147" s="2">
        <v>42.28</v>
      </c>
      <c r="J147" s="2">
        <v>1.35</v>
      </c>
      <c r="K147" s="2">
        <v>2.3E-2</v>
      </c>
      <c r="L147" s="92">
        <f t="shared" si="1"/>
        <v>3.1492499999999994</v>
      </c>
    </row>
    <row r="148" spans="1:12" x14ac:dyDescent="0.3">
      <c r="A148" s="95">
        <v>44935</v>
      </c>
      <c r="B148" s="96">
        <v>0.42920138888888887</v>
      </c>
      <c r="C148" s="2">
        <v>2.9</v>
      </c>
      <c r="D148" s="2">
        <v>5.35</v>
      </c>
      <c r="E148" s="2">
        <v>5.35</v>
      </c>
      <c r="F148" s="2">
        <v>7.87</v>
      </c>
      <c r="G148" s="2">
        <v>2.77</v>
      </c>
      <c r="H148" s="2">
        <v>24.38</v>
      </c>
      <c r="I148" s="2">
        <v>42.27</v>
      </c>
      <c r="J148" s="2">
        <v>1.35</v>
      </c>
      <c r="K148" s="2">
        <v>2.3E-2</v>
      </c>
      <c r="L148" s="92">
        <f t="shared" si="1"/>
        <v>3.1492499999999994</v>
      </c>
    </row>
    <row r="149" spans="1:12" x14ac:dyDescent="0.3">
      <c r="A149" s="95">
        <v>44935</v>
      </c>
      <c r="B149" s="96">
        <v>0.42989583333333337</v>
      </c>
      <c r="C149" s="2">
        <v>2.9</v>
      </c>
      <c r="D149" s="2">
        <v>5.35</v>
      </c>
      <c r="E149" s="2">
        <v>5.35</v>
      </c>
      <c r="F149" s="2">
        <v>7.86</v>
      </c>
      <c r="G149" s="2">
        <v>2.77</v>
      </c>
      <c r="H149" s="2">
        <v>24.37</v>
      </c>
      <c r="I149" s="2">
        <v>42.26</v>
      </c>
      <c r="J149" s="2">
        <v>1.35</v>
      </c>
      <c r="K149" s="2">
        <v>2.3E-2</v>
      </c>
      <c r="L149" s="92">
        <f t="shared" si="1"/>
        <v>3.1492499999999994</v>
      </c>
    </row>
    <row r="150" spans="1:12" x14ac:dyDescent="0.3">
      <c r="A150" s="95">
        <v>44935</v>
      </c>
      <c r="B150" s="96">
        <v>0.43059027777777775</v>
      </c>
      <c r="C150" s="2">
        <v>2.91</v>
      </c>
      <c r="D150" s="2">
        <v>5.35</v>
      </c>
      <c r="E150" s="2">
        <v>5.35</v>
      </c>
      <c r="F150" s="2">
        <v>7.88</v>
      </c>
      <c r="G150" s="2">
        <v>2.75</v>
      </c>
      <c r="H150" s="2">
        <v>24.39</v>
      </c>
      <c r="I150" s="2">
        <v>42.25</v>
      </c>
      <c r="J150" s="2">
        <v>1.35</v>
      </c>
      <c r="K150" s="2">
        <v>2.3E-2</v>
      </c>
      <c r="L150" s="92">
        <f t="shared" si="1"/>
        <v>3.1492499999999994</v>
      </c>
    </row>
    <row r="151" spans="1:12" x14ac:dyDescent="0.3">
      <c r="A151" s="95">
        <v>44935</v>
      </c>
      <c r="B151" s="96">
        <v>0.43128472222222225</v>
      </c>
      <c r="C151" s="2">
        <v>2.91</v>
      </c>
      <c r="D151" s="2">
        <v>5.35</v>
      </c>
      <c r="E151" s="2">
        <v>5.35</v>
      </c>
      <c r="F151" s="2">
        <v>7.87</v>
      </c>
      <c r="G151" s="2">
        <v>2.78</v>
      </c>
      <c r="H151" s="2">
        <v>24.4</v>
      </c>
      <c r="I151" s="2">
        <v>42.23</v>
      </c>
      <c r="J151" s="2">
        <v>1.35</v>
      </c>
      <c r="K151" s="2">
        <v>2.3E-2</v>
      </c>
      <c r="L151" s="92">
        <f t="shared" si="1"/>
        <v>3.1492499999999994</v>
      </c>
    </row>
    <row r="152" spans="1:12" x14ac:dyDescent="0.3">
      <c r="A152" s="95">
        <v>44935</v>
      </c>
      <c r="B152" s="96">
        <v>0.43197916666666664</v>
      </c>
      <c r="C152" s="2">
        <v>2.91</v>
      </c>
      <c r="D152" s="2">
        <v>5.35</v>
      </c>
      <c r="E152" s="2">
        <v>5.35</v>
      </c>
      <c r="F152" s="2">
        <v>7.87</v>
      </c>
      <c r="G152" s="2">
        <v>2.87</v>
      </c>
      <c r="H152" s="2">
        <v>24.41</v>
      </c>
      <c r="I152" s="2">
        <v>42.22</v>
      </c>
      <c r="J152" s="2">
        <v>1.35</v>
      </c>
      <c r="K152" s="2">
        <v>2.3E-2</v>
      </c>
      <c r="L152" s="92">
        <f t="shared" si="1"/>
        <v>3.1492499999999994</v>
      </c>
    </row>
    <row r="153" spans="1:12" x14ac:dyDescent="0.3">
      <c r="A153" s="95">
        <v>44935</v>
      </c>
      <c r="B153" s="96">
        <v>0.43267361111111113</v>
      </c>
      <c r="C153" s="2">
        <v>2.92</v>
      </c>
      <c r="D153" s="2">
        <v>5.35</v>
      </c>
      <c r="E153" s="2">
        <v>5.35</v>
      </c>
      <c r="F153" s="2">
        <v>7.87</v>
      </c>
      <c r="G153" s="2">
        <v>2.79</v>
      </c>
      <c r="H153" s="2">
        <v>24.41</v>
      </c>
      <c r="I153" s="2">
        <v>42.22</v>
      </c>
      <c r="J153" s="2">
        <v>1.35</v>
      </c>
      <c r="K153" s="2">
        <v>2.3E-2</v>
      </c>
      <c r="L153" s="92">
        <f t="shared" si="1"/>
        <v>3.1492499999999994</v>
      </c>
    </row>
    <row r="154" spans="1:12" x14ac:dyDescent="0.3">
      <c r="A154" s="95">
        <v>44935</v>
      </c>
      <c r="B154" s="96">
        <v>0.43336805555555552</v>
      </c>
      <c r="C154" s="2">
        <v>2.91</v>
      </c>
      <c r="D154" s="2">
        <v>5.35</v>
      </c>
      <c r="E154" s="2">
        <v>5.35</v>
      </c>
      <c r="F154" s="2">
        <v>7.87</v>
      </c>
      <c r="G154" s="2">
        <v>2.79</v>
      </c>
      <c r="H154" s="2">
        <v>24.42</v>
      </c>
      <c r="I154" s="2">
        <v>42.24</v>
      </c>
      <c r="J154" s="2">
        <v>1.35</v>
      </c>
      <c r="K154" s="2">
        <v>2.3E-2</v>
      </c>
      <c r="L154" s="92">
        <f t="shared" si="1"/>
        <v>3.1492499999999994</v>
      </c>
    </row>
    <row r="155" spans="1:12" x14ac:dyDescent="0.3">
      <c r="A155" s="95">
        <v>44935</v>
      </c>
      <c r="B155" s="96">
        <v>0.43406250000000002</v>
      </c>
      <c r="C155" s="2">
        <v>2.93</v>
      </c>
      <c r="D155" s="2">
        <v>5.35</v>
      </c>
      <c r="E155" s="2">
        <v>5.35</v>
      </c>
      <c r="F155" s="2">
        <v>7.87</v>
      </c>
      <c r="G155" s="2">
        <v>2.79</v>
      </c>
      <c r="H155" s="2">
        <v>24.41</v>
      </c>
      <c r="I155" s="2">
        <v>42.22</v>
      </c>
      <c r="J155" s="2">
        <v>1.35</v>
      </c>
      <c r="K155" s="2">
        <v>2.3E-2</v>
      </c>
      <c r="L155" s="92">
        <f t="shared" si="1"/>
        <v>3.1492499999999994</v>
      </c>
    </row>
    <row r="156" spans="1:12" x14ac:dyDescent="0.3">
      <c r="A156" s="95">
        <v>44935</v>
      </c>
      <c r="B156" s="96">
        <v>0.4347569444444444</v>
      </c>
      <c r="C156" s="2">
        <v>2.92</v>
      </c>
      <c r="D156" s="2">
        <v>5.35</v>
      </c>
      <c r="E156" s="2">
        <v>5.35</v>
      </c>
      <c r="F156" s="2">
        <v>7.9</v>
      </c>
      <c r="G156" s="2">
        <v>2.78</v>
      </c>
      <c r="H156" s="2">
        <v>24.41</v>
      </c>
      <c r="I156" s="2">
        <v>42.21</v>
      </c>
      <c r="J156" s="2">
        <v>1.35</v>
      </c>
      <c r="K156" s="2">
        <v>2.3E-2</v>
      </c>
      <c r="L156" s="92">
        <f t="shared" si="1"/>
        <v>3.1492499999999994</v>
      </c>
    </row>
    <row r="157" spans="1:12" x14ac:dyDescent="0.3">
      <c r="A157" s="95">
        <v>44935</v>
      </c>
      <c r="B157" s="96">
        <v>0.4354513888888889</v>
      </c>
      <c r="C157" s="2">
        <v>2.91</v>
      </c>
      <c r="D157" s="2">
        <v>5.35</v>
      </c>
      <c r="E157" s="2">
        <v>5.35</v>
      </c>
      <c r="F157" s="2">
        <v>7.87</v>
      </c>
      <c r="G157" s="2">
        <v>2.79</v>
      </c>
      <c r="H157" s="2">
        <v>24.41</v>
      </c>
      <c r="I157" s="2">
        <v>42.21</v>
      </c>
      <c r="J157" s="2">
        <v>1.35</v>
      </c>
      <c r="K157" s="2">
        <v>2.3E-2</v>
      </c>
      <c r="L157" s="92">
        <f t="shared" si="1"/>
        <v>3.1492499999999994</v>
      </c>
    </row>
    <row r="158" spans="1:12" x14ac:dyDescent="0.3">
      <c r="A158" s="95">
        <v>44935</v>
      </c>
      <c r="B158" s="96">
        <v>0.43614583333333329</v>
      </c>
      <c r="C158" s="2">
        <v>2.91</v>
      </c>
      <c r="D158" s="2">
        <v>5.35</v>
      </c>
      <c r="E158" s="2">
        <v>5.35</v>
      </c>
      <c r="F158" s="2">
        <v>7.86</v>
      </c>
      <c r="G158" s="2">
        <v>2.78</v>
      </c>
      <c r="H158" s="2">
        <v>24.41</v>
      </c>
      <c r="I158" s="2">
        <v>42.24</v>
      </c>
      <c r="J158" s="2">
        <v>1.35</v>
      </c>
      <c r="K158" s="2">
        <v>2.3E-2</v>
      </c>
      <c r="L158" s="92">
        <f t="shared" si="1"/>
        <v>3.1492499999999994</v>
      </c>
    </row>
    <row r="159" spans="1:12" x14ac:dyDescent="0.3">
      <c r="A159" s="95">
        <v>44935</v>
      </c>
      <c r="B159" s="96">
        <v>0.43684027777777779</v>
      </c>
      <c r="C159" s="2">
        <v>2.9</v>
      </c>
      <c r="D159" s="2">
        <v>5.35</v>
      </c>
      <c r="E159" s="2">
        <v>5.35</v>
      </c>
      <c r="F159" s="2">
        <v>7.86</v>
      </c>
      <c r="G159" s="2">
        <v>2.78</v>
      </c>
      <c r="H159" s="2">
        <v>24.41</v>
      </c>
      <c r="I159" s="2">
        <v>42.22</v>
      </c>
      <c r="J159" s="2">
        <v>1.35</v>
      </c>
      <c r="K159" s="2">
        <v>2.3E-2</v>
      </c>
      <c r="L159" s="92">
        <f t="shared" si="1"/>
        <v>3.1492499999999994</v>
      </c>
    </row>
    <row r="160" spans="1:12" x14ac:dyDescent="0.3">
      <c r="A160" s="95">
        <v>44935</v>
      </c>
      <c r="B160" s="96">
        <v>0.43753472222222217</v>
      </c>
      <c r="C160" s="2">
        <v>2.93</v>
      </c>
      <c r="D160" s="2">
        <v>5.35</v>
      </c>
      <c r="E160" s="2">
        <v>5.35</v>
      </c>
      <c r="F160" s="2">
        <v>7.84</v>
      </c>
      <c r="G160" s="2">
        <v>2.79</v>
      </c>
      <c r="H160" s="2">
        <v>24.42</v>
      </c>
      <c r="I160" s="2">
        <v>42.21</v>
      </c>
      <c r="J160" s="2">
        <v>1.35</v>
      </c>
      <c r="K160" s="2">
        <v>2.3E-2</v>
      </c>
      <c r="L160" s="92">
        <f t="shared" si="1"/>
        <v>3.1492499999999994</v>
      </c>
    </row>
    <row r="161" spans="1:12" x14ac:dyDescent="0.3">
      <c r="A161" s="95">
        <v>44935</v>
      </c>
      <c r="B161" s="96">
        <v>0.43822916666666667</v>
      </c>
      <c r="C161" s="2">
        <v>2.94</v>
      </c>
      <c r="D161" s="2">
        <v>5.35</v>
      </c>
      <c r="E161" s="2">
        <v>5.35</v>
      </c>
      <c r="F161" s="2">
        <v>7.9</v>
      </c>
      <c r="G161" s="2">
        <v>2.77</v>
      </c>
      <c r="H161" s="2">
        <v>24.42</v>
      </c>
      <c r="I161" s="2">
        <v>42.23</v>
      </c>
      <c r="J161" s="2">
        <v>1.35</v>
      </c>
      <c r="K161" s="2">
        <v>2.3E-2</v>
      </c>
      <c r="L161" s="92">
        <f t="shared" si="1"/>
        <v>3.1492499999999994</v>
      </c>
    </row>
    <row r="162" spans="1:12" x14ac:dyDescent="0.3">
      <c r="A162" s="95">
        <v>44935</v>
      </c>
      <c r="B162" s="96">
        <v>0.43892361111111106</v>
      </c>
      <c r="C162" s="2">
        <v>2.94</v>
      </c>
      <c r="D162" s="2">
        <v>5.35</v>
      </c>
      <c r="E162" s="2">
        <v>5.34</v>
      </c>
      <c r="F162" s="2">
        <v>7.88</v>
      </c>
      <c r="G162" s="2">
        <v>2.77</v>
      </c>
      <c r="H162" s="2">
        <v>24.41</v>
      </c>
      <c r="I162" s="2">
        <v>42.28</v>
      </c>
      <c r="J162" s="2">
        <v>1.35</v>
      </c>
      <c r="K162" s="2">
        <v>2.3E-2</v>
      </c>
      <c r="L162" s="92">
        <f t="shared" si="1"/>
        <v>3.1492499999999994</v>
      </c>
    </row>
    <row r="163" spans="1:12" x14ac:dyDescent="0.3">
      <c r="A163" s="95">
        <v>44935</v>
      </c>
      <c r="B163" s="96">
        <v>0.43961805555555555</v>
      </c>
      <c r="C163" s="2">
        <v>2.93</v>
      </c>
      <c r="D163" s="2">
        <v>5.35</v>
      </c>
      <c r="E163" s="2">
        <v>5.34</v>
      </c>
      <c r="F163" s="2">
        <v>7.87</v>
      </c>
      <c r="G163" s="2">
        <v>2.74</v>
      </c>
      <c r="H163" s="2">
        <v>24.41</v>
      </c>
      <c r="I163" s="2">
        <v>42.25</v>
      </c>
      <c r="J163" s="2">
        <v>1.35</v>
      </c>
      <c r="K163" s="2">
        <v>2.3E-2</v>
      </c>
      <c r="L163" s="92">
        <f t="shared" si="1"/>
        <v>3.1492499999999994</v>
      </c>
    </row>
    <row r="164" spans="1:12" x14ac:dyDescent="0.3">
      <c r="A164" s="95">
        <v>44935</v>
      </c>
      <c r="B164" s="96">
        <v>0.44031250000000005</v>
      </c>
      <c r="C164" s="2">
        <v>2.93</v>
      </c>
      <c r="D164" s="2">
        <v>5.35</v>
      </c>
      <c r="E164" s="2">
        <v>5.35</v>
      </c>
      <c r="F164" s="2">
        <v>7.87</v>
      </c>
      <c r="G164" s="2">
        <v>2.72</v>
      </c>
      <c r="H164" s="2">
        <v>24.42</v>
      </c>
      <c r="I164" s="2">
        <v>42.25</v>
      </c>
      <c r="J164" s="2">
        <v>1.35</v>
      </c>
      <c r="K164" s="2">
        <v>2.3E-2</v>
      </c>
      <c r="L164" s="92">
        <f t="shared" si="1"/>
        <v>3.1492499999999994</v>
      </c>
    </row>
    <row r="165" spans="1:12" x14ac:dyDescent="0.3">
      <c r="A165" s="95">
        <v>44935</v>
      </c>
      <c r="B165" s="96">
        <v>0.44100694444444444</v>
      </c>
      <c r="C165" s="2">
        <v>2.94</v>
      </c>
      <c r="D165" s="2">
        <v>5.35</v>
      </c>
      <c r="E165" s="2">
        <v>5.35</v>
      </c>
      <c r="F165" s="2">
        <v>7.87</v>
      </c>
      <c r="G165" s="2">
        <v>2.66</v>
      </c>
      <c r="H165" s="2">
        <v>24.42</v>
      </c>
      <c r="I165" s="2">
        <v>42.23</v>
      </c>
      <c r="J165" s="2">
        <v>1.35</v>
      </c>
      <c r="K165" s="2">
        <v>2.3E-2</v>
      </c>
      <c r="L165" s="92">
        <f t="shared" si="1"/>
        <v>3.1492499999999994</v>
      </c>
    </row>
    <row r="166" spans="1:12" x14ac:dyDescent="0.3">
      <c r="A166" s="95">
        <v>44935</v>
      </c>
      <c r="B166" s="96">
        <v>0.44170138888888894</v>
      </c>
      <c r="C166" s="2">
        <v>2.95</v>
      </c>
      <c r="D166" s="2">
        <v>5.35</v>
      </c>
      <c r="E166" s="2">
        <v>5.35</v>
      </c>
      <c r="F166" s="2">
        <v>7.86</v>
      </c>
      <c r="G166" s="2">
        <v>2.79</v>
      </c>
      <c r="H166" s="2">
        <v>24.42</v>
      </c>
      <c r="I166" s="2">
        <v>42.22</v>
      </c>
      <c r="J166" s="2">
        <v>1.35</v>
      </c>
      <c r="K166" s="2">
        <v>2.3E-2</v>
      </c>
      <c r="L166" s="92">
        <f t="shared" si="1"/>
        <v>3.1492499999999994</v>
      </c>
    </row>
    <row r="167" spans="1:12" x14ac:dyDescent="0.3">
      <c r="A167" s="95">
        <v>44935</v>
      </c>
      <c r="B167" s="96">
        <v>0.44239583333333332</v>
      </c>
      <c r="C167" s="2">
        <v>2.95</v>
      </c>
      <c r="D167" s="2">
        <v>5.35</v>
      </c>
      <c r="E167" s="2">
        <v>5.35</v>
      </c>
      <c r="F167" s="2">
        <v>7.89</v>
      </c>
      <c r="G167" s="2">
        <v>2.93</v>
      </c>
      <c r="H167" s="2">
        <v>24.42</v>
      </c>
      <c r="I167" s="2">
        <v>42.23</v>
      </c>
      <c r="J167" s="2">
        <v>1.35</v>
      </c>
      <c r="K167" s="2">
        <v>2.3E-2</v>
      </c>
      <c r="L167" s="92">
        <f t="shared" si="1"/>
        <v>3.1492499999999994</v>
      </c>
    </row>
    <row r="168" spans="1:12" x14ac:dyDescent="0.3">
      <c r="A168" s="95">
        <v>44935</v>
      </c>
      <c r="B168" s="96">
        <v>0.44309027777777782</v>
      </c>
      <c r="C168" s="2">
        <v>2.95</v>
      </c>
      <c r="D168" s="2">
        <v>5.35</v>
      </c>
      <c r="E168" s="2">
        <v>5.35</v>
      </c>
      <c r="F168" s="2">
        <v>7.87</v>
      </c>
      <c r="G168" s="2">
        <v>2.94</v>
      </c>
      <c r="H168" s="2">
        <v>24.42</v>
      </c>
      <c r="I168" s="2">
        <v>42.23</v>
      </c>
      <c r="J168" s="2">
        <v>1.35</v>
      </c>
      <c r="K168" s="2">
        <v>2.3E-2</v>
      </c>
      <c r="L168" s="92">
        <f t="shared" si="1"/>
        <v>3.1492499999999994</v>
      </c>
    </row>
    <row r="169" spans="1:12" x14ac:dyDescent="0.3">
      <c r="A169" s="95">
        <v>44935</v>
      </c>
      <c r="B169" s="96">
        <v>0.44378472222222221</v>
      </c>
      <c r="C169" s="2">
        <v>2.96</v>
      </c>
      <c r="D169" s="2">
        <v>5.35</v>
      </c>
      <c r="E169" s="2">
        <v>5.35</v>
      </c>
      <c r="F169" s="2">
        <v>7.87</v>
      </c>
      <c r="G169" s="2">
        <v>2.81</v>
      </c>
      <c r="H169" s="2">
        <v>24.42</v>
      </c>
      <c r="I169" s="2">
        <v>42.22</v>
      </c>
      <c r="J169" s="2">
        <v>1.35</v>
      </c>
      <c r="K169" s="2">
        <v>2.3E-2</v>
      </c>
      <c r="L169" s="92">
        <f t="shared" si="1"/>
        <v>3.1492499999999994</v>
      </c>
    </row>
    <row r="170" spans="1:12" x14ac:dyDescent="0.3">
      <c r="A170" s="95">
        <v>44935</v>
      </c>
      <c r="B170" s="96">
        <v>0.4444791666666667</v>
      </c>
      <c r="C170" s="2">
        <v>2.95</v>
      </c>
      <c r="D170" s="2">
        <v>5.35</v>
      </c>
      <c r="E170" s="2">
        <v>5.35</v>
      </c>
      <c r="F170" s="2">
        <v>7.87</v>
      </c>
      <c r="G170" s="2">
        <v>2.79</v>
      </c>
      <c r="H170" s="2">
        <v>24.42</v>
      </c>
      <c r="I170" s="2">
        <v>42.21</v>
      </c>
      <c r="J170" s="2">
        <v>1.35</v>
      </c>
      <c r="K170" s="2">
        <v>2.3E-2</v>
      </c>
      <c r="L170" s="92">
        <f t="shared" si="1"/>
        <v>3.1492499999999994</v>
      </c>
    </row>
    <row r="171" spans="1:12" x14ac:dyDescent="0.3">
      <c r="A171" s="95">
        <v>44935</v>
      </c>
      <c r="B171" s="96">
        <v>0.44517361111111109</v>
      </c>
      <c r="C171" s="2">
        <v>2.95</v>
      </c>
      <c r="D171" s="2">
        <v>5.35</v>
      </c>
      <c r="E171" s="2">
        <v>5.35</v>
      </c>
      <c r="F171" s="2">
        <v>7.87</v>
      </c>
      <c r="G171" s="2">
        <v>2.79</v>
      </c>
      <c r="H171" s="2">
        <v>24.42</v>
      </c>
      <c r="I171" s="2">
        <v>42.21</v>
      </c>
      <c r="J171" s="2">
        <v>1.35</v>
      </c>
      <c r="K171" s="2">
        <v>2.3E-2</v>
      </c>
      <c r="L171" s="92">
        <f t="shared" si="1"/>
        <v>3.1492499999999994</v>
      </c>
    </row>
    <row r="172" spans="1:12" x14ac:dyDescent="0.3">
      <c r="A172" s="95">
        <v>44935</v>
      </c>
      <c r="B172" s="96">
        <v>0.44586805555555559</v>
      </c>
      <c r="C172" s="2">
        <v>2.95</v>
      </c>
      <c r="D172" s="2">
        <v>5.35</v>
      </c>
      <c r="E172" s="2">
        <v>5.35</v>
      </c>
      <c r="F172" s="2">
        <v>7.86</v>
      </c>
      <c r="G172" s="2">
        <v>2.79</v>
      </c>
      <c r="H172" s="2">
        <v>24.42</v>
      </c>
      <c r="I172" s="2">
        <v>42.21</v>
      </c>
      <c r="J172" s="2">
        <v>1.35</v>
      </c>
      <c r="K172" s="2">
        <v>2.3E-2</v>
      </c>
      <c r="L172" s="92">
        <f t="shared" si="1"/>
        <v>3.1492499999999994</v>
      </c>
    </row>
    <row r="173" spans="1:12" x14ac:dyDescent="0.3">
      <c r="A173" s="95">
        <v>44935</v>
      </c>
      <c r="B173" s="96">
        <v>0.44656249999999997</v>
      </c>
      <c r="C173" s="2">
        <v>2.97</v>
      </c>
      <c r="D173" s="2">
        <v>5.35</v>
      </c>
      <c r="E173" s="2">
        <v>5.35</v>
      </c>
      <c r="F173" s="2">
        <v>7.89</v>
      </c>
      <c r="G173" s="2">
        <v>2.79</v>
      </c>
      <c r="H173" s="2">
        <v>24.42</v>
      </c>
      <c r="I173" s="2">
        <v>42.24</v>
      </c>
      <c r="J173" s="2">
        <v>1.35</v>
      </c>
      <c r="K173" s="2">
        <v>2.3E-2</v>
      </c>
      <c r="L173" s="92">
        <f t="shared" si="1"/>
        <v>3.1492499999999994</v>
      </c>
    </row>
    <row r="174" spans="1:12" x14ac:dyDescent="0.3">
      <c r="A174" s="95">
        <v>44935</v>
      </c>
      <c r="B174" s="96">
        <v>0.44725694444444447</v>
      </c>
      <c r="C174" s="2">
        <v>2.97</v>
      </c>
      <c r="D174" s="2">
        <v>5.35</v>
      </c>
      <c r="E174" s="2">
        <v>5.35</v>
      </c>
      <c r="F174" s="2">
        <v>7.87</v>
      </c>
      <c r="G174" s="2">
        <v>2.78</v>
      </c>
      <c r="H174" s="2">
        <v>24.43</v>
      </c>
      <c r="I174" s="2">
        <v>42.25</v>
      </c>
      <c r="J174" s="2">
        <v>1.35</v>
      </c>
      <c r="K174" s="2">
        <v>2.3E-2</v>
      </c>
      <c r="L174" s="92">
        <f t="shared" si="1"/>
        <v>3.1492499999999994</v>
      </c>
    </row>
    <row r="175" spans="1:12" x14ac:dyDescent="0.3">
      <c r="A175" s="95">
        <v>44935</v>
      </c>
      <c r="B175" s="96">
        <v>0.44795138888888886</v>
      </c>
      <c r="C175" s="2">
        <v>2.96</v>
      </c>
      <c r="D175" s="2">
        <v>5.35</v>
      </c>
      <c r="E175" s="2">
        <v>5.35</v>
      </c>
      <c r="F175" s="2">
        <v>7.87</v>
      </c>
      <c r="G175" s="2">
        <v>2.79</v>
      </c>
      <c r="H175" s="2">
        <v>24.46</v>
      </c>
      <c r="I175" s="2">
        <v>42.23</v>
      </c>
      <c r="J175" s="2">
        <v>1.35</v>
      </c>
      <c r="K175" s="2">
        <v>2.3E-2</v>
      </c>
      <c r="L175" s="92">
        <f t="shared" si="1"/>
        <v>3.1492499999999994</v>
      </c>
    </row>
    <row r="176" spans="1:12" x14ac:dyDescent="0.3">
      <c r="A176" s="95">
        <v>44935</v>
      </c>
      <c r="B176" s="96">
        <v>0.44864583333333335</v>
      </c>
      <c r="C176" s="2">
        <v>2.94</v>
      </c>
      <c r="D176" s="2">
        <v>5.35</v>
      </c>
      <c r="E176" s="2">
        <v>5.35</v>
      </c>
      <c r="F176" s="2">
        <v>7.87</v>
      </c>
      <c r="G176" s="2">
        <v>2.79</v>
      </c>
      <c r="H176" s="2">
        <v>24.46</v>
      </c>
      <c r="I176" s="2">
        <v>42.21</v>
      </c>
      <c r="J176" s="2">
        <v>1.35</v>
      </c>
      <c r="K176" s="2">
        <v>2.3E-2</v>
      </c>
      <c r="L176" s="92">
        <f t="shared" si="1"/>
        <v>3.1492499999999994</v>
      </c>
    </row>
    <row r="177" spans="1:12" x14ac:dyDescent="0.3">
      <c r="A177" s="95">
        <v>44935</v>
      </c>
      <c r="B177" s="96">
        <v>0.44934027777777774</v>
      </c>
      <c r="C177" s="2">
        <v>2.95</v>
      </c>
      <c r="D177" s="2">
        <v>5.35</v>
      </c>
      <c r="E177" s="2">
        <v>5.35</v>
      </c>
      <c r="F177" s="2">
        <v>7.86</v>
      </c>
      <c r="G177" s="2">
        <v>2.8</v>
      </c>
      <c r="H177" s="2">
        <v>24.47</v>
      </c>
      <c r="I177" s="2">
        <v>42.18</v>
      </c>
      <c r="J177" s="2">
        <v>1.35</v>
      </c>
      <c r="K177" s="2">
        <v>2.3E-2</v>
      </c>
      <c r="L177" s="92">
        <f t="shared" si="1"/>
        <v>3.1492499999999994</v>
      </c>
    </row>
    <row r="178" spans="1:12" x14ac:dyDescent="0.3">
      <c r="A178" s="95">
        <v>44935</v>
      </c>
      <c r="B178" s="96">
        <v>0.45003472222222224</v>
      </c>
      <c r="C178" s="2">
        <v>2.96</v>
      </c>
      <c r="D178" s="2">
        <v>5.35</v>
      </c>
      <c r="E178" s="2">
        <v>5.35</v>
      </c>
      <c r="F178" s="2">
        <v>7.89</v>
      </c>
      <c r="G178" s="2">
        <v>2.79</v>
      </c>
      <c r="H178" s="2">
        <v>24.5</v>
      </c>
      <c r="I178" s="2">
        <v>42.14</v>
      </c>
      <c r="J178" s="2">
        <v>1.35</v>
      </c>
      <c r="K178" s="2">
        <v>2.3E-2</v>
      </c>
      <c r="L178" s="92">
        <f t="shared" si="1"/>
        <v>3.1492499999999994</v>
      </c>
    </row>
    <row r="179" spans="1:12" x14ac:dyDescent="0.3">
      <c r="A179" s="95">
        <v>44935</v>
      </c>
      <c r="B179" s="96">
        <v>0.45072916666666668</v>
      </c>
      <c r="C179" s="2">
        <v>3</v>
      </c>
      <c r="D179" s="2">
        <v>5.35</v>
      </c>
      <c r="E179" s="2">
        <v>5.35</v>
      </c>
      <c r="F179" s="2">
        <v>7.87</v>
      </c>
      <c r="G179" s="2">
        <v>2.78</v>
      </c>
      <c r="H179" s="2">
        <v>24.51</v>
      </c>
      <c r="I179" s="2">
        <v>42.12</v>
      </c>
      <c r="J179" s="2">
        <v>1.35</v>
      </c>
      <c r="K179" s="2">
        <v>2.4E-2</v>
      </c>
      <c r="L179" s="92">
        <f t="shared" ref="L179:L242" si="2">6.55-((0.048-K179)*136.03)</f>
        <v>3.2852799999999998</v>
      </c>
    </row>
    <row r="180" spans="1:12" x14ac:dyDescent="0.3">
      <c r="A180" s="95">
        <v>44935</v>
      </c>
      <c r="B180" s="96">
        <v>0.45142361111111112</v>
      </c>
      <c r="C180" s="2">
        <v>2.97</v>
      </c>
      <c r="D180" s="2">
        <v>5.35</v>
      </c>
      <c r="E180" s="2">
        <v>5.35</v>
      </c>
      <c r="F180" s="2">
        <v>7.87</v>
      </c>
      <c r="G180" s="2">
        <v>2.79</v>
      </c>
      <c r="H180" s="2">
        <v>24.53</v>
      </c>
      <c r="I180" s="2">
        <v>42.15</v>
      </c>
      <c r="J180" s="2">
        <v>1.35</v>
      </c>
      <c r="K180" s="2">
        <v>2.3E-2</v>
      </c>
      <c r="L180" s="92">
        <f t="shared" si="2"/>
        <v>3.1492499999999994</v>
      </c>
    </row>
    <row r="181" spans="1:12" x14ac:dyDescent="0.3">
      <c r="A181" s="95">
        <v>44935</v>
      </c>
      <c r="B181" s="96">
        <v>0.45211805555555556</v>
      </c>
      <c r="C181" s="2">
        <v>2.97</v>
      </c>
      <c r="D181" s="2">
        <v>5.35</v>
      </c>
      <c r="E181" s="2">
        <v>5.35</v>
      </c>
      <c r="F181" s="2">
        <v>7.87</v>
      </c>
      <c r="G181" s="2">
        <v>2.77</v>
      </c>
      <c r="H181" s="2">
        <v>24.54</v>
      </c>
      <c r="I181" s="2">
        <v>42.15</v>
      </c>
      <c r="J181" s="2">
        <v>1.35</v>
      </c>
      <c r="K181" s="2">
        <v>2.3E-2</v>
      </c>
      <c r="L181" s="92">
        <f t="shared" si="2"/>
        <v>3.1492499999999994</v>
      </c>
    </row>
    <row r="182" spans="1:12" x14ac:dyDescent="0.3">
      <c r="A182" s="95">
        <v>44935</v>
      </c>
      <c r="B182" s="96">
        <v>0.45281250000000001</v>
      </c>
      <c r="C182" s="2">
        <v>2.97</v>
      </c>
      <c r="D182" s="2">
        <v>5.35</v>
      </c>
      <c r="E182" s="2">
        <v>5.35</v>
      </c>
      <c r="F182" s="2">
        <v>7.87</v>
      </c>
      <c r="G182" s="2">
        <v>2.75</v>
      </c>
      <c r="H182" s="2">
        <v>24.54</v>
      </c>
      <c r="I182" s="2">
        <v>42.11</v>
      </c>
      <c r="J182" s="2">
        <v>1.35</v>
      </c>
      <c r="K182" s="2">
        <v>2.3E-2</v>
      </c>
      <c r="L182" s="92">
        <f t="shared" si="2"/>
        <v>3.1492499999999994</v>
      </c>
    </row>
    <row r="183" spans="1:12" x14ac:dyDescent="0.3">
      <c r="A183" s="95">
        <v>44935</v>
      </c>
      <c r="B183" s="96">
        <v>0.45350694444444445</v>
      </c>
      <c r="C183" s="2">
        <v>2.98</v>
      </c>
      <c r="D183" s="2">
        <v>5.35</v>
      </c>
      <c r="E183" s="2">
        <v>5.34</v>
      </c>
      <c r="F183" s="2">
        <v>7.86</v>
      </c>
      <c r="G183" s="2">
        <v>2.76</v>
      </c>
      <c r="H183" s="2">
        <v>24.54</v>
      </c>
      <c r="I183" s="2">
        <v>42.1</v>
      </c>
      <c r="J183" s="2">
        <v>1.35</v>
      </c>
      <c r="K183" s="2">
        <v>2.3E-2</v>
      </c>
      <c r="L183" s="92">
        <f t="shared" si="2"/>
        <v>3.1492499999999994</v>
      </c>
    </row>
    <row r="184" spans="1:12" x14ac:dyDescent="0.3">
      <c r="A184" s="95">
        <v>44935</v>
      </c>
      <c r="B184" s="96">
        <v>0.45420138888888889</v>
      </c>
      <c r="C184" s="2">
        <v>2.97</v>
      </c>
      <c r="D184" s="2">
        <v>5.35</v>
      </c>
      <c r="E184" s="2">
        <v>5.35</v>
      </c>
      <c r="F184" s="2">
        <v>7.89</v>
      </c>
      <c r="G184" s="2">
        <v>2.9</v>
      </c>
      <c r="H184" s="2">
        <v>24.54</v>
      </c>
      <c r="I184" s="2">
        <v>42.01</v>
      </c>
      <c r="J184" s="2">
        <v>1.35</v>
      </c>
      <c r="K184" s="2">
        <v>2.3E-2</v>
      </c>
      <c r="L184" s="92">
        <f t="shared" si="2"/>
        <v>3.1492499999999994</v>
      </c>
    </row>
    <row r="185" spans="1:12" x14ac:dyDescent="0.3">
      <c r="A185" s="95">
        <v>44935</v>
      </c>
      <c r="B185" s="96">
        <v>0.45489583333333333</v>
      </c>
      <c r="C185" s="2">
        <v>2.95</v>
      </c>
      <c r="D185" s="2">
        <v>5.35</v>
      </c>
      <c r="E185" s="2">
        <v>5.35</v>
      </c>
      <c r="F185" s="2">
        <v>7.87</v>
      </c>
      <c r="G185" s="2">
        <v>2.8</v>
      </c>
      <c r="H185" s="2">
        <v>24.54</v>
      </c>
      <c r="I185" s="2">
        <v>41.97</v>
      </c>
      <c r="J185" s="2">
        <v>1.35</v>
      </c>
      <c r="K185" s="2">
        <v>2.3E-2</v>
      </c>
      <c r="L185" s="92">
        <f t="shared" si="2"/>
        <v>3.1492499999999994</v>
      </c>
    </row>
    <row r="186" spans="1:12" x14ac:dyDescent="0.3">
      <c r="A186" s="95">
        <v>44935</v>
      </c>
      <c r="B186" s="96">
        <v>0.45559027777777777</v>
      </c>
      <c r="C186" s="2">
        <v>2.94</v>
      </c>
      <c r="D186" s="2">
        <v>5.35</v>
      </c>
      <c r="E186" s="2">
        <v>5.35</v>
      </c>
      <c r="F186" s="2">
        <v>7.87</v>
      </c>
      <c r="G186" s="2">
        <v>2.79</v>
      </c>
      <c r="H186" s="2">
        <v>24.54</v>
      </c>
      <c r="I186" s="2">
        <v>41.92</v>
      </c>
      <c r="J186" s="2">
        <v>1.35</v>
      </c>
      <c r="K186" s="2">
        <v>2.3E-2</v>
      </c>
      <c r="L186" s="92">
        <f t="shared" si="2"/>
        <v>3.1492499999999994</v>
      </c>
    </row>
    <row r="187" spans="1:12" x14ac:dyDescent="0.3">
      <c r="A187" s="95">
        <v>44935</v>
      </c>
      <c r="B187" s="96">
        <v>0.45628472222222222</v>
      </c>
      <c r="C187" s="2">
        <v>2.96</v>
      </c>
      <c r="D187" s="2">
        <v>5.35</v>
      </c>
      <c r="E187" s="2">
        <v>5.35</v>
      </c>
      <c r="F187" s="2">
        <v>7.87</v>
      </c>
      <c r="G187" s="2">
        <v>2.79</v>
      </c>
      <c r="H187" s="2">
        <v>24.55</v>
      </c>
      <c r="I187" s="2">
        <v>41.88</v>
      </c>
      <c r="J187" s="2">
        <v>1.35</v>
      </c>
      <c r="K187" s="2">
        <v>2.3E-2</v>
      </c>
      <c r="L187" s="92">
        <f t="shared" si="2"/>
        <v>3.1492499999999994</v>
      </c>
    </row>
    <row r="188" spans="1:12" x14ac:dyDescent="0.3">
      <c r="A188" s="95">
        <v>44935</v>
      </c>
      <c r="B188" s="96">
        <v>0.45697916666666666</v>
      </c>
      <c r="C188" s="2">
        <v>2.95</v>
      </c>
      <c r="D188" s="2">
        <v>5.35</v>
      </c>
      <c r="E188" s="2">
        <v>5.35</v>
      </c>
      <c r="F188" s="2">
        <v>7.87</v>
      </c>
      <c r="G188" s="2">
        <v>2.81</v>
      </c>
      <c r="H188" s="2">
        <v>24.59</v>
      </c>
      <c r="I188" s="2">
        <v>41.88</v>
      </c>
      <c r="J188" s="2">
        <v>1.35</v>
      </c>
      <c r="K188" s="2">
        <v>2.3E-2</v>
      </c>
      <c r="L188" s="92">
        <f t="shared" si="2"/>
        <v>3.1492499999999994</v>
      </c>
    </row>
    <row r="189" spans="1:12" x14ac:dyDescent="0.3">
      <c r="A189" s="95">
        <v>44935</v>
      </c>
      <c r="B189" s="96">
        <v>0.4576736111111111</v>
      </c>
      <c r="C189" s="2">
        <v>2.95</v>
      </c>
      <c r="D189" s="2">
        <v>5.35</v>
      </c>
      <c r="E189" s="2">
        <v>5.35</v>
      </c>
      <c r="F189" s="2">
        <v>7.87</v>
      </c>
      <c r="G189" s="2">
        <v>2.81</v>
      </c>
      <c r="H189" s="2">
        <v>24.63</v>
      </c>
      <c r="I189" s="2">
        <v>41.84</v>
      </c>
      <c r="J189" s="2">
        <v>1.35</v>
      </c>
      <c r="K189" s="2">
        <v>2.3E-2</v>
      </c>
      <c r="L189" s="92">
        <f t="shared" si="2"/>
        <v>3.1492499999999994</v>
      </c>
    </row>
    <row r="190" spans="1:12" x14ac:dyDescent="0.3">
      <c r="A190" s="95">
        <v>44935</v>
      </c>
      <c r="B190" s="96">
        <v>0.45836805555555554</v>
      </c>
      <c r="C190" s="2">
        <v>2.94</v>
      </c>
      <c r="D190" s="2">
        <v>5.35</v>
      </c>
      <c r="E190" s="2">
        <v>5.35</v>
      </c>
      <c r="F190" s="2">
        <v>7.88</v>
      </c>
      <c r="G190" s="2">
        <v>2.79</v>
      </c>
      <c r="H190" s="2">
        <v>24.6</v>
      </c>
      <c r="I190" s="2">
        <v>41.83</v>
      </c>
      <c r="J190" s="2">
        <v>1.35</v>
      </c>
      <c r="K190" s="2">
        <v>2.3E-2</v>
      </c>
      <c r="L190" s="92">
        <f t="shared" si="2"/>
        <v>3.1492499999999994</v>
      </c>
    </row>
    <row r="191" spans="1:12" x14ac:dyDescent="0.3">
      <c r="A191" s="95">
        <v>44935</v>
      </c>
      <c r="B191" s="96">
        <v>0.45906249999999998</v>
      </c>
      <c r="C191" s="2">
        <v>2.96</v>
      </c>
      <c r="D191" s="2">
        <v>5.35</v>
      </c>
      <c r="E191" s="2">
        <v>5.35</v>
      </c>
      <c r="F191" s="2">
        <v>7.87</v>
      </c>
      <c r="G191" s="2">
        <v>2.79</v>
      </c>
      <c r="H191" s="2">
        <v>24.64</v>
      </c>
      <c r="I191" s="2">
        <v>41.76</v>
      </c>
      <c r="J191" s="2">
        <v>1.35</v>
      </c>
      <c r="K191" s="2">
        <v>2.3E-2</v>
      </c>
      <c r="L191" s="92">
        <f t="shared" si="2"/>
        <v>3.1492499999999994</v>
      </c>
    </row>
    <row r="192" spans="1:12" x14ac:dyDescent="0.3">
      <c r="A192" s="95">
        <v>44935</v>
      </c>
      <c r="B192" s="96">
        <v>0.45975694444444443</v>
      </c>
      <c r="C192" s="2">
        <v>2.95</v>
      </c>
      <c r="D192" s="2">
        <v>5.35</v>
      </c>
      <c r="E192" s="2">
        <v>5.35</v>
      </c>
      <c r="F192" s="2">
        <v>7.86</v>
      </c>
      <c r="G192" s="2">
        <v>2.77</v>
      </c>
      <c r="H192" s="2">
        <v>24.67</v>
      </c>
      <c r="I192" s="2">
        <v>41.71</v>
      </c>
      <c r="J192" s="2">
        <v>1.35</v>
      </c>
      <c r="K192" s="2">
        <v>2.3E-2</v>
      </c>
      <c r="L192" s="92">
        <f t="shared" si="2"/>
        <v>3.1492499999999994</v>
      </c>
    </row>
    <row r="193" spans="1:12" x14ac:dyDescent="0.3">
      <c r="A193" s="95">
        <v>44935</v>
      </c>
      <c r="B193" s="96">
        <v>0.46045138888888887</v>
      </c>
      <c r="C193" s="2">
        <v>2.92</v>
      </c>
      <c r="D193" s="2">
        <v>5.35</v>
      </c>
      <c r="E193" s="2">
        <v>5.35</v>
      </c>
      <c r="F193" s="2">
        <v>7.86</v>
      </c>
      <c r="G193" s="2">
        <v>2.78</v>
      </c>
      <c r="H193" s="2">
        <v>24.7</v>
      </c>
      <c r="I193" s="2">
        <v>41.7</v>
      </c>
      <c r="J193" s="2">
        <v>1.35</v>
      </c>
      <c r="K193" s="2">
        <v>2.3E-2</v>
      </c>
      <c r="L193" s="92">
        <f t="shared" si="2"/>
        <v>3.1492499999999994</v>
      </c>
    </row>
    <row r="194" spans="1:12" x14ac:dyDescent="0.3">
      <c r="A194" s="95">
        <v>44935</v>
      </c>
      <c r="B194" s="96">
        <v>0.46114583333333337</v>
      </c>
      <c r="C194" s="2">
        <v>2.94</v>
      </c>
      <c r="D194" s="2">
        <v>5.35</v>
      </c>
      <c r="E194" s="2">
        <v>5.35</v>
      </c>
      <c r="F194" s="2">
        <v>7.87</v>
      </c>
      <c r="G194" s="2">
        <v>2.8</v>
      </c>
      <c r="H194" s="2">
        <v>24.71</v>
      </c>
      <c r="I194" s="2">
        <v>41.65</v>
      </c>
      <c r="J194" s="2">
        <v>1.35</v>
      </c>
      <c r="K194" s="2">
        <v>2.3E-2</v>
      </c>
      <c r="L194" s="92">
        <f t="shared" si="2"/>
        <v>3.1492499999999994</v>
      </c>
    </row>
    <row r="195" spans="1:12" x14ac:dyDescent="0.3">
      <c r="A195" s="95">
        <v>44935</v>
      </c>
      <c r="B195" s="96">
        <v>0.46184027777777775</v>
      </c>
      <c r="C195" s="2">
        <v>2.93</v>
      </c>
      <c r="D195" s="2">
        <v>5.35</v>
      </c>
      <c r="E195" s="2">
        <v>5.35</v>
      </c>
      <c r="F195" s="2">
        <v>7.89</v>
      </c>
      <c r="G195" s="2">
        <v>2.78</v>
      </c>
      <c r="H195" s="2">
        <v>24.71</v>
      </c>
      <c r="I195" s="2">
        <v>41.58</v>
      </c>
      <c r="J195" s="2">
        <v>1.35</v>
      </c>
      <c r="K195" s="2">
        <v>2.3E-2</v>
      </c>
      <c r="L195" s="92">
        <f t="shared" si="2"/>
        <v>3.1492499999999994</v>
      </c>
    </row>
    <row r="196" spans="1:12" x14ac:dyDescent="0.3">
      <c r="A196" s="95">
        <v>44935</v>
      </c>
      <c r="B196" s="96">
        <v>0.46253472222222225</v>
      </c>
      <c r="C196" s="2">
        <v>2.92</v>
      </c>
      <c r="D196" s="2">
        <v>5.35</v>
      </c>
      <c r="E196" s="2">
        <v>5.35</v>
      </c>
      <c r="F196" s="2">
        <v>7.87</v>
      </c>
      <c r="G196" s="2">
        <v>2.8</v>
      </c>
      <c r="H196" s="2">
        <v>24.7</v>
      </c>
      <c r="I196" s="2">
        <v>41.55</v>
      </c>
      <c r="J196" s="2">
        <v>1.35</v>
      </c>
      <c r="K196" s="2">
        <v>2.3E-2</v>
      </c>
      <c r="L196" s="92">
        <f t="shared" si="2"/>
        <v>3.1492499999999994</v>
      </c>
    </row>
    <row r="197" spans="1:12" x14ac:dyDescent="0.3">
      <c r="A197" s="95">
        <v>44935</v>
      </c>
      <c r="B197" s="96">
        <v>0.46322916666666664</v>
      </c>
      <c r="C197" s="2">
        <v>2.92</v>
      </c>
      <c r="D197" s="2">
        <v>5.35</v>
      </c>
      <c r="E197" s="2">
        <v>5.35</v>
      </c>
      <c r="F197" s="2">
        <v>7.87</v>
      </c>
      <c r="G197" s="2">
        <v>2.78</v>
      </c>
      <c r="H197" s="2">
        <v>24.67</v>
      </c>
      <c r="I197" s="2">
        <v>41.52</v>
      </c>
      <c r="J197" s="2">
        <v>1.35</v>
      </c>
      <c r="K197" s="2">
        <v>2.3E-2</v>
      </c>
      <c r="L197" s="92">
        <f t="shared" si="2"/>
        <v>3.1492499999999994</v>
      </c>
    </row>
    <row r="198" spans="1:12" x14ac:dyDescent="0.3">
      <c r="A198" s="95">
        <v>44935</v>
      </c>
      <c r="B198" s="96">
        <v>0.46392361111111113</v>
      </c>
      <c r="C198" s="2">
        <v>2.91</v>
      </c>
      <c r="D198" s="2">
        <v>5.35</v>
      </c>
      <c r="E198" s="2">
        <v>5.35</v>
      </c>
      <c r="F198" s="2">
        <v>7.87</v>
      </c>
      <c r="G198" s="2">
        <v>2.75</v>
      </c>
      <c r="H198" s="2">
        <v>24.7</v>
      </c>
      <c r="I198" s="2">
        <v>41.45</v>
      </c>
      <c r="J198" s="2">
        <v>1.35</v>
      </c>
      <c r="K198" s="2">
        <v>2.3E-2</v>
      </c>
      <c r="L198" s="92">
        <f t="shared" si="2"/>
        <v>3.1492499999999994</v>
      </c>
    </row>
    <row r="199" spans="1:12" x14ac:dyDescent="0.3">
      <c r="A199" s="95">
        <v>44935</v>
      </c>
      <c r="B199" s="96">
        <v>0.46461805555555552</v>
      </c>
      <c r="C199" s="2">
        <v>2.92</v>
      </c>
      <c r="D199" s="2">
        <v>5.35</v>
      </c>
      <c r="E199" s="2">
        <v>5.35</v>
      </c>
      <c r="F199" s="2">
        <v>7.86</v>
      </c>
      <c r="G199" s="2">
        <v>2.77</v>
      </c>
      <c r="H199" s="2">
        <v>24.69</v>
      </c>
      <c r="I199" s="2">
        <v>41.31</v>
      </c>
      <c r="J199" s="2">
        <v>1.35</v>
      </c>
      <c r="K199" s="2">
        <v>2.3E-2</v>
      </c>
      <c r="L199" s="92">
        <f t="shared" si="2"/>
        <v>3.1492499999999994</v>
      </c>
    </row>
    <row r="200" spans="1:12" x14ac:dyDescent="0.3">
      <c r="A200" s="95">
        <v>44935</v>
      </c>
      <c r="B200" s="96">
        <v>0.46531250000000002</v>
      </c>
      <c r="C200" s="2">
        <v>2.91</v>
      </c>
      <c r="D200" s="2">
        <v>5.35</v>
      </c>
      <c r="E200" s="2">
        <v>5.35</v>
      </c>
      <c r="F200" s="2">
        <v>7.86</v>
      </c>
      <c r="G200" s="2">
        <v>2.88</v>
      </c>
      <c r="H200" s="2">
        <v>24.69</v>
      </c>
      <c r="I200" s="2">
        <v>41.2</v>
      </c>
      <c r="J200" s="2">
        <v>1.35</v>
      </c>
      <c r="K200" s="2">
        <v>2.3E-2</v>
      </c>
      <c r="L200" s="92">
        <f t="shared" si="2"/>
        <v>3.1492499999999994</v>
      </c>
    </row>
    <row r="201" spans="1:12" x14ac:dyDescent="0.3">
      <c r="A201" s="95">
        <v>44935</v>
      </c>
      <c r="B201" s="96">
        <v>0.4660069444444444</v>
      </c>
      <c r="C201" s="2">
        <v>2.92</v>
      </c>
      <c r="D201" s="2">
        <v>5.35</v>
      </c>
      <c r="E201" s="2">
        <v>5.35</v>
      </c>
      <c r="F201" s="2">
        <v>7.9</v>
      </c>
      <c r="G201" s="2">
        <v>2.82</v>
      </c>
      <c r="H201" s="2">
        <v>24.68</v>
      </c>
      <c r="I201" s="2">
        <v>41.14</v>
      </c>
      <c r="J201" s="2">
        <v>1.35</v>
      </c>
      <c r="K201" s="2">
        <v>2.3E-2</v>
      </c>
      <c r="L201" s="92">
        <f t="shared" si="2"/>
        <v>3.1492499999999994</v>
      </c>
    </row>
    <row r="202" spans="1:12" x14ac:dyDescent="0.3">
      <c r="A202" s="95">
        <v>44935</v>
      </c>
      <c r="B202" s="96">
        <v>0.4667013888888889</v>
      </c>
      <c r="C202" s="2">
        <v>2.93</v>
      </c>
      <c r="D202" s="2">
        <v>5.35</v>
      </c>
      <c r="E202" s="2">
        <v>5.34</v>
      </c>
      <c r="F202" s="2">
        <v>7.87</v>
      </c>
      <c r="G202" s="2">
        <v>2.8</v>
      </c>
      <c r="H202" s="2">
        <v>24.7</v>
      </c>
      <c r="I202" s="2">
        <v>41.11</v>
      </c>
      <c r="J202" s="2">
        <v>1.35</v>
      </c>
      <c r="K202" s="2">
        <v>2.3E-2</v>
      </c>
      <c r="L202" s="92">
        <f t="shared" si="2"/>
        <v>3.1492499999999994</v>
      </c>
    </row>
    <row r="203" spans="1:12" x14ac:dyDescent="0.3">
      <c r="A203" s="95">
        <v>44935</v>
      </c>
      <c r="B203" s="96">
        <v>0.46739583333333329</v>
      </c>
      <c r="C203" s="2">
        <v>2.89</v>
      </c>
      <c r="D203" s="2">
        <v>5.35</v>
      </c>
      <c r="E203" s="2">
        <v>5.34</v>
      </c>
      <c r="F203" s="2">
        <v>7.87</v>
      </c>
      <c r="G203" s="2">
        <v>2.8</v>
      </c>
      <c r="H203" s="2">
        <v>24.71</v>
      </c>
      <c r="I203" s="2">
        <v>40.97</v>
      </c>
      <c r="J203" s="2">
        <v>1.35</v>
      </c>
      <c r="K203" s="2">
        <v>2.3E-2</v>
      </c>
      <c r="L203" s="92">
        <f t="shared" si="2"/>
        <v>3.1492499999999994</v>
      </c>
    </row>
    <row r="204" spans="1:12" x14ac:dyDescent="0.3">
      <c r="A204" s="95">
        <v>44935</v>
      </c>
      <c r="B204" s="96">
        <v>0.46809027777777779</v>
      </c>
      <c r="C204" s="2">
        <v>2.92</v>
      </c>
      <c r="D204" s="2">
        <v>5.35</v>
      </c>
      <c r="E204" s="2">
        <v>5.35</v>
      </c>
      <c r="F204" s="2">
        <v>7.87</v>
      </c>
      <c r="G204" s="2">
        <v>2.79</v>
      </c>
      <c r="H204" s="2">
        <v>24.69</v>
      </c>
      <c r="I204" s="2">
        <v>40.86</v>
      </c>
      <c r="J204" s="2">
        <v>1.35</v>
      </c>
      <c r="K204" s="2">
        <v>2.3E-2</v>
      </c>
      <c r="L204" s="92">
        <f t="shared" si="2"/>
        <v>3.1492499999999994</v>
      </c>
    </row>
    <row r="205" spans="1:12" x14ac:dyDescent="0.3">
      <c r="A205" s="95">
        <v>44935</v>
      </c>
      <c r="B205" s="96">
        <v>0.46878472222222217</v>
      </c>
      <c r="C205" s="2">
        <v>2.92</v>
      </c>
      <c r="D205" s="2">
        <v>5.35</v>
      </c>
      <c r="E205" s="2">
        <v>5.35</v>
      </c>
      <c r="F205" s="2">
        <v>7.87</v>
      </c>
      <c r="G205" s="2">
        <v>2.8</v>
      </c>
      <c r="H205" s="2">
        <v>24.67</v>
      </c>
      <c r="I205" s="2">
        <v>40.83</v>
      </c>
      <c r="J205" s="2">
        <v>1.35</v>
      </c>
      <c r="K205" s="2">
        <v>2.3E-2</v>
      </c>
      <c r="L205" s="92">
        <f t="shared" si="2"/>
        <v>3.1492499999999994</v>
      </c>
    </row>
    <row r="206" spans="1:12" x14ac:dyDescent="0.3">
      <c r="A206" s="95">
        <v>44935</v>
      </c>
      <c r="B206" s="96">
        <v>0.46947916666666667</v>
      </c>
      <c r="C206" s="2">
        <v>2.91</v>
      </c>
      <c r="D206" s="2">
        <v>5.35</v>
      </c>
      <c r="E206" s="2">
        <v>5.35</v>
      </c>
      <c r="F206" s="2">
        <v>7.87</v>
      </c>
      <c r="G206" s="2">
        <v>2.79</v>
      </c>
      <c r="H206" s="2">
        <v>24.67</v>
      </c>
      <c r="I206" s="2">
        <v>40.840000000000003</v>
      </c>
      <c r="J206" s="2">
        <v>1.35</v>
      </c>
      <c r="K206" s="2">
        <v>2.3E-2</v>
      </c>
      <c r="L206" s="92">
        <f t="shared" si="2"/>
        <v>3.1492499999999994</v>
      </c>
    </row>
    <row r="207" spans="1:12" x14ac:dyDescent="0.3">
      <c r="A207" s="95">
        <v>44935</v>
      </c>
      <c r="B207" s="96">
        <v>0.47017361111111117</v>
      </c>
      <c r="C207" s="2">
        <v>2.89</v>
      </c>
      <c r="D207" s="2">
        <v>5.35</v>
      </c>
      <c r="E207" s="2">
        <v>5.35</v>
      </c>
      <c r="F207" s="2">
        <v>7.87</v>
      </c>
      <c r="G207" s="2">
        <v>2.81</v>
      </c>
      <c r="H207" s="2">
        <v>24.69</v>
      </c>
      <c r="I207" s="2">
        <v>40.83</v>
      </c>
      <c r="J207" s="2">
        <v>1.35</v>
      </c>
      <c r="K207" s="2">
        <v>2.3E-2</v>
      </c>
      <c r="L207" s="92">
        <f t="shared" si="2"/>
        <v>3.1492499999999994</v>
      </c>
    </row>
    <row r="208" spans="1:12" x14ac:dyDescent="0.3">
      <c r="A208" s="95">
        <v>44935</v>
      </c>
      <c r="B208" s="96">
        <v>0.47086805555555555</v>
      </c>
      <c r="C208" s="2">
        <v>2.92</v>
      </c>
      <c r="D208" s="2">
        <v>5.35</v>
      </c>
      <c r="E208" s="2">
        <v>5.35</v>
      </c>
      <c r="F208" s="2">
        <v>7.87</v>
      </c>
      <c r="G208" s="2">
        <v>2.8</v>
      </c>
      <c r="H208" s="2">
        <v>24.69</v>
      </c>
      <c r="I208" s="2">
        <v>40.83</v>
      </c>
      <c r="J208" s="2">
        <v>1.35</v>
      </c>
      <c r="K208" s="2">
        <v>2.3E-2</v>
      </c>
      <c r="L208" s="92">
        <f t="shared" si="2"/>
        <v>3.1492499999999994</v>
      </c>
    </row>
    <row r="209" spans="1:12" x14ac:dyDescent="0.3">
      <c r="A209" s="95">
        <v>44935</v>
      </c>
      <c r="B209" s="96">
        <v>0.47156250000000005</v>
      </c>
      <c r="C209" s="2">
        <v>2.89</v>
      </c>
      <c r="D209" s="2">
        <v>5.35</v>
      </c>
      <c r="E209" s="2">
        <v>5.35</v>
      </c>
      <c r="F209" s="2">
        <v>7.87</v>
      </c>
      <c r="G209" s="2">
        <v>2.8</v>
      </c>
      <c r="H209" s="2">
        <v>24.69</v>
      </c>
      <c r="I209" s="2">
        <v>40.840000000000003</v>
      </c>
      <c r="J209" s="2">
        <v>1.35</v>
      </c>
      <c r="K209" s="2">
        <v>2.3E-2</v>
      </c>
      <c r="L209" s="92">
        <f t="shared" si="2"/>
        <v>3.1492499999999994</v>
      </c>
    </row>
    <row r="210" spans="1:12" x14ac:dyDescent="0.3">
      <c r="A210" s="95">
        <v>44935</v>
      </c>
      <c r="B210" s="96">
        <v>0.47225694444444444</v>
      </c>
      <c r="C210" s="2">
        <v>2.91</v>
      </c>
      <c r="D210" s="2">
        <v>5.35</v>
      </c>
      <c r="E210" s="2">
        <v>5.35</v>
      </c>
      <c r="F210" s="2">
        <v>7.87</v>
      </c>
      <c r="G210" s="2">
        <v>2.79</v>
      </c>
      <c r="H210" s="2">
        <v>24.7</v>
      </c>
      <c r="I210" s="2">
        <v>40.96</v>
      </c>
      <c r="J210" s="2">
        <v>1.35</v>
      </c>
      <c r="K210" s="2">
        <v>2.3E-2</v>
      </c>
      <c r="L210" s="92">
        <f t="shared" si="2"/>
        <v>3.1492499999999994</v>
      </c>
    </row>
    <row r="211" spans="1:12" x14ac:dyDescent="0.3">
      <c r="A211" s="95">
        <v>44935</v>
      </c>
      <c r="B211" s="96">
        <v>0.47295138888888894</v>
      </c>
      <c r="C211" s="2">
        <v>2.91</v>
      </c>
      <c r="D211" s="2">
        <v>5.35</v>
      </c>
      <c r="E211" s="2">
        <v>5.35</v>
      </c>
      <c r="F211" s="2">
        <v>7.87</v>
      </c>
      <c r="G211" s="2">
        <v>2.78</v>
      </c>
      <c r="H211" s="2">
        <v>24.69</v>
      </c>
      <c r="I211" s="2">
        <v>41.04</v>
      </c>
      <c r="J211" s="2">
        <v>1.35</v>
      </c>
      <c r="K211" s="2">
        <v>2.3E-2</v>
      </c>
      <c r="L211" s="92">
        <f t="shared" si="2"/>
        <v>3.1492499999999994</v>
      </c>
    </row>
    <row r="212" spans="1:12" x14ac:dyDescent="0.3">
      <c r="A212" s="95">
        <v>44935</v>
      </c>
      <c r="B212" s="96">
        <v>0.47364583333333332</v>
      </c>
      <c r="C212" s="2">
        <v>2.91</v>
      </c>
      <c r="D212" s="2">
        <v>5.35</v>
      </c>
      <c r="E212" s="2">
        <v>5.35</v>
      </c>
      <c r="F212" s="2">
        <v>7.89</v>
      </c>
      <c r="G212" s="2">
        <v>2.77</v>
      </c>
      <c r="H212" s="2">
        <v>24.67</v>
      </c>
      <c r="I212" s="2">
        <v>41.07</v>
      </c>
      <c r="J212" s="2">
        <v>1.35</v>
      </c>
      <c r="K212" s="2">
        <v>2.3E-2</v>
      </c>
      <c r="L212" s="92">
        <f t="shared" si="2"/>
        <v>3.1492499999999994</v>
      </c>
    </row>
    <row r="213" spans="1:12" x14ac:dyDescent="0.3">
      <c r="A213" s="95">
        <v>44935</v>
      </c>
      <c r="B213" s="96">
        <v>0.47434027777777782</v>
      </c>
      <c r="C213" s="2">
        <v>2.91</v>
      </c>
      <c r="D213" s="2">
        <v>5.35</v>
      </c>
      <c r="E213" s="2">
        <v>5.35</v>
      </c>
      <c r="F213" s="2">
        <v>7.88</v>
      </c>
      <c r="G213" s="2">
        <v>2.79</v>
      </c>
      <c r="H213" s="2">
        <v>24.69</v>
      </c>
      <c r="I213" s="2">
        <v>41.1</v>
      </c>
      <c r="J213" s="2">
        <v>1.35</v>
      </c>
      <c r="K213" s="2">
        <v>2.3E-2</v>
      </c>
      <c r="L213" s="92">
        <f t="shared" si="2"/>
        <v>3.1492499999999994</v>
      </c>
    </row>
    <row r="214" spans="1:12" x14ac:dyDescent="0.3">
      <c r="A214" s="95">
        <v>44935</v>
      </c>
      <c r="B214" s="96">
        <v>0.47503472222222221</v>
      </c>
      <c r="C214" s="2">
        <v>2.92</v>
      </c>
      <c r="D214" s="2">
        <v>5.35</v>
      </c>
      <c r="E214" s="2">
        <v>5.35</v>
      </c>
      <c r="F214" s="2">
        <v>7.87</v>
      </c>
      <c r="G214" s="2">
        <v>2.77</v>
      </c>
      <c r="H214" s="2">
        <v>24.71</v>
      </c>
      <c r="I214" s="2">
        <v>41.17</v>
      </c>
      <c r="J214" s="2">
        <v>1.35</v>
      </c>
      <c r="K214" s="2">
        <v>2.3E-2</v>
      </c>
      <c r="L214" s="92">
        <f t="shared" si="2"/>
        <v>3.1492499999999994</v>
      </c>
    </row>
    <row r="215" spans="1:12" x14ac:dyDescent="0.3">
      <c r="A215" s="95">
        <v>44935</v>
      </c>
      <c r="B215" s="96">
        <v>0.4757291666666667</v>
      </c>
      <c r="C215" s="2">
        <v>2.91</v>
      </c>
      <c r="D215" s="2">
        <v>5.35</v>
      </c>
      <c r="E215" s="2">
        <v>5.34</v>
      </c>
      <c r="F215" s="2">
        <v>7.87</v>
      </c>
      <c r="G215" s="2">
        <v>2.74</v>
      </c>
      <c r="H215" s="2">
        <v>24.69</v>
      </c>
      <c r="I215" s="2">
        <v>41.24</v>
      </c>
      <c r="J215" s="2">
        <v>1.35</v>
      </c>
      <c r="K215" s="2">
        <v>2.3E-2</v>
      </c>
      <c r="L215" s="92">
        <f t="shared" si="2"/>
        <v>3.1492499999999994</v>
      </c>
    </row>
    <row r="216" spans="1:12" x14ac:dyDescent="0.3">
      <c r="A216" s="95">
        <v>44935</v>
      </c>
      <c r="B216" s="96">
        <v>0.47642361111111109</v>
      </c>
      <c r="C216" s="2">
        <v>2.9</v>
      </c>
      <c r="D216" s="2">
        <v>5.35</v>
      </c>
      <c r="E216" s="2">
        <v>5.34</v>
      </c>
      <c r="F216" s="2">
        <v>7.85</v>
      </c>
      <c r="G216" s="2">
        <v>2.84</v>
      </c>
      <c r="H216" s="2">
        <v>24.68</v>
      </c>
      <c r="I216" s="2">
        <v>41.24</v>
      </c>
      <c r="J216" s="2">
        <v>1.35</v>
      </c>
      <c r="K216" s="2">
        <v>2.3E-2</v>
      </c>
      <c r="L216" s="92">
        <f t="shared" si="2"/>
        <v>3.1492499999999994</v>
      </c>
    </row>
    <row r="217" spans="1:12" x14ac:dyDescent="0.3">
      <c r="A217" s="95">
        <v>44935</v>
      </c>
      <c r="B217" s="96">
        <v>0.47711805555555559</v>
      </c>
      <c r="C217" s="2">
        <v>2.91</v>
      </c>
      <c r="D217" s="2">
        <v>5.35</v>
      </c>
      <c r="E217" s="2">
        <v>5.34</v>
      </c>
      <c r="F217" s="2">
        <v>7.84</v>
      </c>
      <c r="G217" s="2">
        <v>2.84</v>
      </c>
      <c r="H217" s="2">
        <v>24.71</v>
      </c>
      <c r="I217" s="2">
        <v>41.27</v>
      </c>
      <c r="J217" s="2">
        <v>1.35</v>
      </c>
      <c r="K217" s="2">
        <v>2.3E-2</v>
      </c>
      <c r="L217" s="92">
        <f t="shared" si="2"/>
        <v>3.1492499999999994</v>
      </c>
    </row>
    <row r="218" spans="1:12" x14ac:dyDescent="0.3">
      <c r="A218" s="95">
        <v>44935</v>
      </c>
      <c r="B218" s="96">
        <v>0.47781249999999997</v>
      </c>
      <c r="C218" s="2">
        <v>2.92</v>
      </c>
      <c r="D218" s="2">
        <v>5.35</v>
      </c>
      <c r="E218" s="2">
        <v>5.35</v>
      </c>
      <c r="F218" s="2">
        <v>7.93</v>
      </c>
      <c r="G218" s="2">
        <v>2.79</v>
      </c>
      <c r="H218" s="2">
        <v>24.71</v>
      </c>
      <c r="I218" s="2">
        <v>41.25</v>
      </c>
      <c r="J218" s="2">
        <v>1.35</v>
      </c>
      <c r="K218" s="2">
        <v>2.3E-2</v>
      </c>
      <c r="L218" s="92">
        <f t="shared" si="2"/>
        <v>3.1492499999999994</v>
      </c>
    </row>
    <row r="219" spans="1:12" x14ac:dyDescent="0.3">
      <c r="A219" s="95">
        <v>44935</v>
      </c>
      <c r="B219" s="96">
        <v>0.47850694444444447</v>
      </c>
      <c r="C219" s="2">
        <v>2.91</v>
      </c>
      <c r="D219" s="2">
        <v>5.35</v>
      </c>
      <c r="E219" s="2">
        <v>5.35</v>
      </c>
      <c r="F219" s="2">
        <v>7.87</v>
      </c>
      <c r="G219" s="2">
        <v>2.8</v>
      </c>
      <c r="H219" s="2">
        <v>24.69</v>
      </c>
      <c r="I219" s="2">
        <v>41.34</v>
      </c>
      <c r="J219" s="2">
        <v>1.35</v>
      </c>
      <c r="K219" s="2">
        <v>2.3E-2</v>
      </c>
      <c r="L219" s="92">
        <f t="shared" si="2"/>
        <v>3.1492499999999994</v>
      </c>
    </row>
    <row r="220" spans="1:12" x14ac:dyDescent="0.3">
      <c r="A220" s="95">
        <v>44935</v>
      </c>
      <c r="B220" s="96">
        <v>0.47920138888888886</v>
      </c>
      <c r="C220" s="2">
        <v>2.93</v>
      </c>
      <c r="D220" s="2">
        <v>5.35</v>
      </c>
      <c r="E220" s="2">
        <v>5.35</v>
      </c>
      <c r="F220" s="2">
        <v>7.87</v>
      </c>
      <c r="G220" s="2">
        <v>2.79</v>
      </c>
      <c r="H220" s="2">
        <v>24.71</v>
      </c>
      <c r="I220" s="2">
        <v>41.4</v>
      </c>
      <c r="J220" s="2">
        <v>1.35</v>
      </c>
      <c r="K220" s="2">
        <v>2.3E-2</v>
      </c>
      <c r="L220" s="92">
        <f t="shared" si="2"/>
        <v>3.1492499999999994</v>
      </c>
    </row>
    <row r="221" spans="1:12" x14ac:dyDescent="0.3">
      <c r="A221" s="95">
        <v>44935</v>
      </c>
      <c r="B221" s="96">
        <v>0.47989583333333335</v>
      </c>
      <c r="C221" s="2">
        <v>2.92</v>
      </c>
      <c r="D221" s="2">
        <v>5.35</v>
      </c>
      <c r="E221" s="2">
        <v>5.35</v>
      </c>
      <c r="F221" s="2">
        <v>7.87</v>
      </c>
      <c r="G221" s="2">
        <v>2.79</v>
      </c>
      <c r="H221" s="2">
        <v>24.68</v>
      </c>
      <c r="I221" s="2">
        <v>41.41</v>
      </c>
      <c r="J221" s="2">
        <v>1.35</v>
      </c>
      <c r="K221" s="2">
        <v>2.3E-2</v>
      </c>
      <c r="L221" s="92">
        <f t="shared" si="2"/>
        <v>3.1492499999999994</v>
      </c>
    </row>
    <row r="222" spans="1:12" x14ac:dyDescent="0.3">
      <c r="A222" s="95">
        <v>44935</v>
      </c>
      <c r="B222" s="96">
        <v>0.48059027777777774</v>
      </c>
      <c r="C222" s="2">
        <v>2.9</v>
      </c>
      <c r="D222" s="2">
        <v>5.35</v>
      </c>
      <c r="E222" s="2">
        <v>5.34</v>
      </c>
      <c r="F222" s="2">
        <v>7.87</v>
      </c>
      <c r="G222" s="2">
        <v>2.79</v>
      </c>
      <c r="H222" s="2">
        <v>24.69</v>
      </c>
      <c r="I222" s="2">
        <v>41.42</v>
      </c>
      <c r="J222" s="2">
        <v>1.35</v>
      </c>
      <c r="K222" s="2">
        <v>2.3E-2</v>
      </c>
      <c r="L222" s="92">
        <f t="shared" si="2"/>
        <v>3.1492499999999994</v>
      </c>
    </row>
    <row r="223" spans="1:12" x14ac:dyDescent="0.3">
      <c r="A223" s="95">
        <v>44935</v>
      </c>
      <c r="B223" s="96">
        <v>0.48128472222222224</v>
      </c>
      <c r="C223" s="2">
        <v>2.92</v>
      </c>
      <c r="D223" s="2">
        <v>5.35</v>
      </c>
      <c r="E223" s="2">
        <v>5.35</v>
      </c>
      <c r="F223" s="2">
        <v>7.86</v>
      </c>
      <c r="G223" s="2">
        <v>2.78</v>
      </c>
      <c r="H223" s="2">
        <v>24.7</v>
      </c>
      <c r="I223" s="2">
        <v>41.44</v>
      </c>
      <c r="J223" s="2">
        <v>1.35</v>
      </c>
      <c r="K223" s="2">
        <v>2.3E-2</v>
      </c>
      <c r="L223" s="92">
        <f t="shared" si="2"/>
        <v>3.1492499999999994</v>
      </c>
    </row>
    <row r="224" spans="1:12" x14ac:dyDescent="0.3">
      <c r="A224" s="95">
        <v>44935</v>
      </c>
      <c r="B224" s="96">
        <v>0.48197916666666668</v>
      </c>
      <c r="C224" s="2">
        <v>2.91</v>
      </c>
      <c r="D224" s="2">
        <v>5.35</v>
      </c>
      <c r="E224" s="2">
        <v>5.35</v>
      </c>
      <c r="F224" s="2">
        <v>7.9</v>
      </c>
      <c r="G224" s="2">
        <v>2.79</v>
      </c>
      <c r="H224" s="2">
        <v>24.69</v>
      </c>
      <c r="I224" s="2">
        <v>41.48</v>
      </c>
      <c r="J224" s="2">
        <v>1.35</v>
      </c>
      <c r="K224" s="2">
        <v>2.3E-2</v>
      </c>
      <c r="L224" s="92">
        <f t="shared" si="2"/>
        <v>3.1492499999999994</v>
      </c>
    </row>
    <row r="225" spans="1:12" x14ac:dyDescent="0.3">
      <c r="A225" s="95">
        <v>44935</v>
      </c>
      <c r="B225" s="96">
        <v>0.48267361111111112</v>
      </c>
      <c r="C225" s="2">
        <v>2.94</v>
      </c>
      <c r="D225" s="2">
        <v>5.35</v>
      </c>
      <c r="E225" s="2">
        <v>5.35</v>
      </c>
      <c r="F225" s="2">
        <v>7.87</v>
      </c>
      <c r="G225" s="2">
        <v>2.79</v>
      </c>
      <c r="H225" s="2">
        <v>24.7</v>
      </c>
      <c r="I225" s="2">
        <v>41.52</v>
      </c>
      <c r="J225" s="2">
        <v>1.35</v>
      </c>
      <c r="K225" s="2">
        <v>2.3E-2</v>
      </c>
      <c r="L225" s="92">
        <f t="shared" si="2"/>
        <v>3.1492499999999994</v>
      </c>
    </row>
    <row r="226" spans="1:12" x14ac:dyDescent="0.3">
      <c r="A226" s="95">
        <v>44935</v>
      </c>
      <c r="B226" s="96">
        <v>0.48336805555555556</v>
      </c>
      <c r="C226" s="2">
        <v>2.93</v>
      </c>
      <c r="D226" s="2">
        <v>5.35</v>
      </c>
      <c r="E226" s="2">
        <v>5.35</v>
      </c>
      <c r="F226" s="2">
        <v>7.87</v>
      </c>
      <c r="G226" s="2">
        <v>2.79</v>
      </c>
      <c r="H226" s="2">
        <v>24.65</v>
      </c>
      <c r="I226" s="2">
        <v>41.53</v>
      </c>
      <c r="J226" s="2">
        <v>1.35</v>
      </c>
      <c r="K226" s="2">
        <v>2.3E-2</v>
      </c>
      <c r="L226" s="92">
        <f t="shared" si="2"/>
        <v>3.1492499999999994</v>
      </c>
    </row>
    <row r="227" spans="1:12" x14ac:dyDescent="0.3">
      <c r="A227" s="95">
        <v>44935</v>
      </c>
      <c r="B227" s="96">
        <v>0.48406250000000001</v>
      </c>
      <c r="C227" s="2">
        <v>2.94</v>
      </c>
      <c r="D227" s="2">
        <v>5.35</v>
      </c>
      <c r="E227" s="2">
        <v>5.35</v>
      </c>
      <c r="F227" s="2">
        <v>7.87</v>
      </c>
      <c r="G227" s="2">
        <v>2.79</v>
      </c>
      <c r="H227" s="2">
        <v>24.68</v>
      </c>
      <c r="I227" s="2">
        <v>41.51</v>
      </c>
      <c r="J227" s="2">
        <v>1.35</v>
      </c>
      <c r="K227" s="2">
        <v>2.3E-2</v>
      </c>
      <c r="L227" s="92">
        <f t="shared" si="2"/>
        <v>3.1492499999999994</v>
      </c>
    </row>
    <row r="228" spans="1:12" x14ac:dyDescent="0.3">
      <c r="A228" s="95">
        <v>44935</v>
      </c>
      <c r="B228" s="96">
        <v>0.48475694444444445</v>
      </c>
      <c r="C228" s="2">
        <v>2.93</v>
      </c>
      <c r="D228" s="2">
        <v>5.35</v>
      </c>
      <c r="E228" s="2">
        <v>5.35</v>
      </c>
      <c r="F228" s="2">
        <v>7.87</v>
      </c>
      <c r="G228" s="2">
        <v>2.79</v>
      </c>
      <c r="H228" s="2">
        <v>24.66</v>
      </c>
      <c r="I228" s="2">
        <v>41.54</v>
      </c>
      <c r="J228" s="2">
        <v>1.35</v>
      </c>
      <c r="K228" s="2">
        <v>2.3E-2</v>
      </c>
      <c r="L228" s="92">
        <f t="shared" si="2"/>
        <v>3.1492499999999994</v>
      </c>
    </row>
    <row r="229" spans="1:12" x14ac:dyDescent="0.3">
      <c r="A229" s="95">
        <v>44935</v>
      </c>
      <c r="B229" s="96">
        <v>0.48545138888888889</v>
      </c>
      <c r="C229" s="2">
        <v>2.91</v>
      </c>
      <c r="D229" s="2">
        <v>5.35</v>
      </c>
      <c r="E229" s="2">
        <v>5.35</v>
      </c>
      <c r="F229" s="2">
        <v>7.89</v>
      </c>
      <c r="G229" s="2">
        <v>2.77</v>
      </c>
      <c r="H229" s="2">
        <v>24.65</v>
      </c>
      <c r="I229" s="2">
        <v>41.53</v>
      </c>
      <c r="J229" s="2">
        <v>1.35</v>
      </c>
      <c r="K229" s="2">
        <v>2.3E-2</v>
      </c>
      <c r="L229" s="92">
        <f t="shared" si="2"/>
        <v>3.1492499999999994</v>
      </c>
    </row>
    <row r="230" spans="1:12" x14ac:dyDescent="0.3">
      <c r="A230" s="95">
        <v>44935</v>
      </c>
      <c r="B230" s="96">
        <v>0.48614583333333333</v>
      </c>
      <c r="C230" s="2">
        <v>2.95</v>
      </c>
      <c r="D230" s="2">
        <v>5.35</v>
      </c>
      <c r="E230" s="2">
        <v>5.35</v>
      </c>
      <c r="F230" s="2">
        <v>7.89</v>
      </c>
      <c r="G230" s="2">
        <v>2.76</v>
      </c>
      <c r="H230" s="2">
        <v>24.68</v>
      </c>
      <c r="I230" s="2">
        <v>41.52</v>
      </c>
      <c r="J230" s="2">
        <v>1.35</v>
      </c>
      <c r="K230" s="2">
        <v>2.3E-2</v>
      </c>
      <c r="L230" s="92">
        <f t="shared" si="2"/>
        <v>3.1492499999999994</v>
      </c>
    </row>
    <row r="231" spans="1:12" x14ac:dyDescent="0.3">
      <c r="A231" s="95">
        <v>44935</v>
      </c>
      <c r="B231" s="96">
        <v>0.48684027777777777</v>
      </c>
      <c r="C231" s="2">
        <v>2.94</v>
      </c>
      <c r="D231" s="2">
        <v>5.35</v>
      </c>
      <c r="E231" s="2">
        <v>5.35</v>
      </c>
      <c r="F231" s="2">
        <v>7.87</v>
      </c>
      <c r="G231" s="2">
        <v>2.75</v>
      </c>
      <c r="H231" s="2">
        <v>24.7</v>
      </c>
      <c r="I231" s="2">
        <v>41.52</v>
      </c>
      <c r="J231" s="2">
        <v>1.35</v>
      </c>
      <c r="K231" s="2">
        <v>2.3E-2</v>
      </c>
      <c r="L231" s="92">
        <f t="shared" si="2"/>
        <v>3.1492499999999994</v>
      </c>
    </row>
    <row r="232" spans="1:12" x14ac:dyDescent="0.3">
      <c r="A232" s="95">
        <v>44935</v>
      </c>
      <c r="B232" s="96">
        <v>0.48753472222222222</v>
      </c>
      <c r="C232" s="2">
        <v>2.9</v>
      </c>
      <c r="D232" s="2">
        <v>5.35</v>
      </c>
      <c r="E232" s="2">
        <v>5.35</v>
      </c>
      <c r="F232" s="2">
        <v>7.87</v>
      </c>
      <c r="G232" s="2">
        <v>2.87</v>
      </c>
      <c r="H232" s="2">
        <v>24.71</v>
      </c>
      <c r="I232" s="2">
        <v>41.48</v>
      </c>
      <c r="J232" s="2">
        <v>1.35</v>
      </c>
      <c r="K232" s="2">
        <v>2.3E-2</v>
      </c>
      <c r="L232" s="92">
        <f t="shared" si="2"/>
        <v>3.1492499999999994</v>
      </c>
    </row>
    <row r="233" spans="1:12" x14ac:dyDescent="0.3">
      <c r="A233" s="95">
        <v>44935</v>
      </c>
      <c r="B233" s="96">
        <v>0.48822916666666666</v>
      </c>
      <c r="C233" s="2">
        <v>2.92</v>
      </c>
      <c r="D233" s="2">
        <v>5.35</v>
      </c>
      <c r="E233" s="2">
        <v>5.35</v>
      </c>
      <c r="F233" s="2">
        <v>7.87</v>
      </c>
      <c r="G233" s="2">
        <v>2.83</v>
      </c>
      <c r="H233" s="2">
        <v>24.67</v>
      </c>
      <c r="I233" s="2">
        <v>41.47</v>
      </c>
      <c r="J233" s="2">
        <v>1.35</v>
      </c>
      <c r="K233" s="2">
        <v>2.3E-2</v>
      </c>
      <c r="L233" s="92">
        <f t="shared" si="2"/>
        <v>3.1492499999999994</v>
      </c>
    </row>
    <row r="234" spans="1:12" x14ac:dyDescent="0.3">
      <c r="A234" s="95">
        <v>44935</v>
      </c>
      <c r="B234" s="96">
        <v>0.4889236111111111</v>
      </c>
      <c r="C234" s="2">
        <v>2.93</v>
      </c>
      <c r="D234" s="2">
        <v>5.35</v>
      </c>
      <c r="E234" s="2">
        <v>5.35</v>
      </c>
      <c r="F234" s="2">
        <v>7.86</v>
      </c>
      <c r="G234" s="2">
        <v>2.8</v>
      </c>
      <c r="H234" s="2">
        <v>24.66</v>
      </c>
      <c r="I234" s="2">
        <v>41.38</v>
      </c>
      <c r="J234" s="2">
        <v>1.35</v>
      </c>
      <c r="K234" s="2">
        <v>2.3E-2</v>
      </c>
      <c r="L234" s="92">
        <f t="shared" si="2"/>
        <v>3.1492499999999994</v>
      </c>
    </row>
    <row r="235" spans="1:12" x14ac:dyDescent="0.3">
      <c r="A235" s="95">
        <v>44935</v>
      </c>
      <c r="B235" s="96">
        <v>0.48961805555555554</v>
      </c>
      <c r="C235" s="2">
        <v>2.94</v>
      </c>
      <c r="D235" s="2">
        <v>5.35</v>
      </c>
      <c r="E235" s="2">
        <v>5.35</v>
      </c>
      <c r="F235" s="2">
        <v>7.89</v>
      </c>
      <c r="G235" s="2">
        <v>2.8</v>
      </c>
      <c r="H235" s="2">
        <v>24.65</v>
      </c>
      <c r="I235" s="2">
        <v>41.39</v>
      </c>
      <c r="J235" s="2">
        <v>1.35</v>
      </c>
      <c r="K235" s="2">
        <v>2.3E-2</v>
      </c>
      <c r="L235" s="92">
        <f t="shared" si="2"/>
        <v>3.1492499999999994</v>
      </c>
    </row>
    <row r="236" spans="1:12" x14ac:dyDescent="0.3">
      <c r="A236" s="95">
        <v>44935</v>
      </c>
      <c r="B236" s="96">
        <v>0.49031249999999998</v>
      </c>
      <c r="C236" s="2">
        <v>2.95</v>
      </c>
      <c r="D236" s="2">
        <v>5.35</v>
      </c>
      <c r="E236" s="2">
        <v>5.35</v>
      </c>
      <c r="F236" s="2">
        <v>7.87</v>
      </c>
      <c r="G236" s="2">
        <v>2.8</v>
      </c>
      <c r="H236" s="2">
        <v>24.67</v>
      </c>
      <c r="I236" s="2">
        <v>41.49</v>
      </c>
      <c r="J236" s="2">
        <v>1.35</v>
      </c>
      <c r="K236" s="2">
        <v>2.3E-2</v>
      </c>
      <c r="L236" s="92">
        <f t="shared" si="2"/>
        <v>3.1492499999999994</v>
      </c>
    </row>
    <row r="237" spans="1:12" x14ac:dyDescent="0.3">
      <c r="A237" s="95">
        <v>44935</v>
      </c>
      <c r="B237" s="96">
        <v>0.49100694444444443</v>
      </c>
      <c r="C237" s="2">
        <v>2.98</v>
      </c>
      <c r="D237" s="2">
        <v>5.35</v>
      </c>
      <c r="E237" s="2">
        <v>5.35</v>
      </c>
      <c r="F237" s="2">
        <v>7.87</v>
      </c>
      <c r="G237" s="2">
        <v>2.8</v>
      </c>
      <c r="H237" s="2">
        <v>24.63</v>
      </c>
      <c r="I237" s="2">
        <v>41.59</v>
      </c>
      <c r="J237" s="2">
        <v>1.35</v>
      </c>
      <c r="K237" s="2">
        <v>2.3E-2</v>
      </c>
      <c r="L237" s="92">
        <f t="shared" si="2"/>
        <v>3.1492499999999994</v>
      </c>
    </row>
    <row r="238" spans="1:12" x14ac:dyDescent="0.3">
      <c r="A238" s="95">
        <v>44935</v>
      </c>
      <c r="B238" s="96">
        <v>0.49170138888888887</v>
      </c>
      <c r="C238" s="2">
        <v>2.96</v>
      </c>
      <c r="D238" s="2">
        <v>5.35</v>
      </c>
      <c r="E238" s="2">
        <v>5.35</v>
      </c>
      <c r="F238" s="2">
        <v>7.87</v>
      </c>
      <c r="G238" s="2">
        <v>2.79</v>
      </c>
      <c r="H238" s="2">
        <v>24.68</v>
      </c>
      <c r="I238" s="2">
        <v>41.59</v>
      </c>
      <c r="J238" s="2">
        <v>1.35</v>
      </c>
      <c r="K238" s="2">
        <v>2.3E-2</v>
      </c>
      <c r="L238" s="92">
        <f t="shared" si="2"/>
        <v>3.1492499999999994</v>
      </c>
    </row>
    <row r="239" spans="1:12" x14ac:dyDescent="0.3">
      <c r="A239" s="95">
        <v>44935</v>
      </c>
      <c r="B239" s="96">
        <v>0.49239583333333337</v>
      </c>
      <c r="C239" s="2">
        <v>2.93</v>
      </c>
      <c r="D239" s="2">
        <v>5.35</v>
      </c>
      <c r="E239" s="2">
        <v>5.35</v>
      </c>
      <c r="F239" s="2">
        <v>7.87</v>
      </c>
      <c r="G239" s="2">
        <v>2.79</v>
      </c>
      <c r="H239" s="2">
        <v>24.69</v>
      </c>
      <c r="I239" s="2">
        <v>41.65</v>
      </c>
      <c r="J239" s="2">
        <v>1.35</v>
      </c>
      <c r="K239" s="2">
        <v>2.3E-2</v>
      </c>
      <c r="L239" s="92">
        <f t="shared" si="2"/>
        <v>3.1492499999999994</v>
      </c>
    </row>
    <row r="240" spans="1:12" x14ac:dyDescent="0.3">
      <c r="A240" s="95">
        <v>44935</v>
      </c>
      <c r="B240" s="96">
        <v>0.49309027777777775</v>
      </c>
      <c r="C240" s="2">
        <v>2.96</v>
      </c>
      <c r="D240" s="2">
        <v>5.35</v>
      </c>
      <c r="E240" s="2">
        <v>5.35</v>
      </c>
      <c r="F240" s="2">
        <v>7.87</v>
      </c>
      <c r="G240" s="2">
        <v>2.78</v>
      </c>
      <c r="H240" s="2">
        <v>24.69</v>
      </c>
      <c r="I240" s="2">
        <v>41.67</v>
      </c>
      <c r="J240" s="2">
        <v>1.35</v>
      </c>
      <c r="K240" s="2">
        <v>2.3E-2</v>
      </c>
      <c r="L240" s="92">
        <f t="shared" si="2"/>
        <v>3.1492499999999994</v>
      </c>
    </row>
    <row r="241" spans="1:12" x14ac:dyDescent="0.3">
      <c r="A241" s="95">
        <v>44935</v>
      </c>
      <c r="B241" s="96">
        <v>0.49378472222222225</v>
      </c>
      <c r="C241" s="2">
        <v>2.95</v>
      </c>
      <c r="D241" s="2">
        <v>5.35</v>
      </c>
      <c r="E241" s="2">
        <v>5.35</v>
      </c>
      <c r="F241" s="2">
        <v>7.89</v>
      </c>
      <c r="G241" s="2">
        <v>2.8</v>
      </c>
      <c r="H241" s="2">
        <v>24.68</v>
      </c>
      <c r="I241" s="2">
        <v>41.57</v>
      </c>
      <c r="J241" s="2">
        <v>1.35</v>
      </c>
      <c r="K241" s="2">
        <v>2.3E-2</v>
      </c>
      <c r="L241" s="92">
        <f t="shared" si="2"/>
        <v>3.1492499999999994</v>
      </c>
    </row>
    <row r="242" spans="1:12" x14ac:dyDescent="0.3">
      <c r="A242" s="95">
        <v>44935</v>
      </c>
      <c r="B242" s="96">
        <v>0.49447916666666664</v>
      </c>
      <c r="C242" s="2">
        <v>2.94</v>
      </c>
      <c r="D242" s="2">
        <v>5.35</v>
      </c>
      <c r="E242" s="2">
        <v>5.34</v>
      </c>
      <c r="F242" s="2">
        <v>7.87</v>
      </c>
      <c r="G242" s="2">
        <v>2.79</v>
      </c>
      <c r="H242" s="2">
        <v>24.7</v>
      </c>
      <c r="I242" s="2">
        <v>41.61</v>
      </c>
      <c r="J242" s="2">
        <v>1.35</v>
      </c>
      <c r="K242" s="2">
        <v>2.3E-2</v>
      </c>
      <c r="L242" s="92">
        <f t="shared" si="2"/>
        <v>3.1492499999999994</v>
      </c>
    </row>
    <row r="243" spans="1:12" x14ac:dyDescent="0.3">
      <c r="A243" s="95">
        <v>44935</v>
      </c>
      <c r="B243" s="96">
        <v>0.49517361111111113</v>
      </c>
      <c r="C243" s="2">
        <v>2.93</v>
      </c>
      <c r="D243" s="2">
        <v>5.35</v>
      </c>
      <c r="E243" s="2">
        <v>5.35</v>
      </c>
      <c r="F243" s="2">
        <v>7.87</v>
      </c>
      <c r="G243" s="2">
        <v>2.78</v>
      </c>
      <c r="H243" s="2">
        <v>24.71</v>
      </c>
      <c r="I243" s="2">
        <v>41.62</v>
      </c>
      <c r="J243" s="2">
        <v>1.35</v>
      </c>
      <c r="K243" s="2">
        <v>2.3E-2</v>
      </c>
      <c r="L243" s="92">
        <f t="shared" ref="L243:L290" si="3">6.55-((0.048-K243)*136.03)</f>
        <v>3.1492499999999994</v>
      </c>
    </row>
    <row r="244" spans="1:12" x14ac:dyDescent="0.3">
      <c r="A244" s="95">
        <v>44935</v>
      </c>
      <c r="B244" s="96">
        <v>0.49586805555555552</v>
      </c>
      <c r="C244" s="2">
        <v>2.96</v>
      </c>
      <c r="D244" s="2">
        <v>5.35</v>
      </c>
      <c r="E244" s="2">
        <v>5.35</v>
      </c>
      <c r="F244" s="2">
        <v>7.87</v>
      </c>
      <c r="G244" s="2">
        <v>2.79</v>
      </c>
      <c r="H244" s="2">
        <v>24.67</v>
      </c>
      <c r="I244" s="2">
        <v>41.53</v>
      </c>
      <c r="J244" s="2">
        <v>1.35</v>
      </c>
      <c r="K244" s="2">
        <v>2.3E-2</v>
      </c>
      <c r="L244" s="92">
        <f t="shared" si="3"/>
        <v>3.1492499999999994</v>
      </c>
    </row>
    <row r="245" spans="1:12" x14ac:dyDescent="0.3">
      <c r="A245" s="95">
        <v>44935</v>
      </c>
      <c r="B245" s="96">
        <v>0.49656250000000002</v>
      </c>
      <c r="C245" s="2">
        <v>2.97</v>
      </c>
      <c r="D245" s="2">
        <v>5.35</v>
      </c>
      <c r="E245" s="2">
        <v>5.35</v>
      </c>
      <c r="F245" s="2">
        <v>7.86</v>
      </c>
      <c r="G245" s="2">
        <v>2.77</v>
      </c>
      <c r="H245" s="2">
        <v>24.7</v>
      </c>
      <c r="I245" s="2">
        <v>41.48</v>
      </c>
      <c r="J245" s="2">
        <v>1.35</v>
      </c>
      <c r="K245" s="2">
        <v>2.3E-2</v>
      </c>
      <c r="L245" s="92">
        <f t="shared" si="3"/>
        <v>3.1492499999999994</v>
      </c>
    </row>
    <row r="246" spans="1:12" x14ac:dyDescent="0.3">
      <c r="A246" s="95">
        <v>44935</v>
      </c>
      <c r="B246" s="96">
        <v>0.4972569444444444</v>
      </c>
      <c r="C246" s="2">
        <v>2.97</v>
      </c>
      <c r="D246" s="2">
        <v>5.35</v>
      </c>
      <c r="E246" s="2">
        <v>5.35</v>
      </c>
      <c r="F246" s="2">
        <v>7.88</v>
      </c>
      <c r="G246" s="2">
        <v>2.76</v>
      </c>
      <c r="H246" s="2">
        <v>24.69</v>
      </c>
      <c r="I246" s="2">
        <v>41.51</v>
      </c>
      <c r="J246" s="2">
        <v>1.35</v>
      </c>
      <c r="K246" s="2">
        <v>2.3E-2</v>
      </c>
      <c r="L246" s="92">
        <f t="shared" si="3"/>
        <v>3.1492499999999994</v>
      </c>
    </row>
    <row r="247" spans="1:12" x14ac:dyDescent="0.3">
      <c r="A247" s="95">
        <v>44935</v>
      </c>
      <c r="B247" s="96">
        <v>0.4979513888888889</v>
      </c>
      <c r="C247" s="2">
        <v>2.97</v>
      </c>
      <c r="D247" s="2">
        <v>5.35</v>
      </c>
      <c r="E247" s="2">
        <v>5.35</v>
      </c>
      <c r="F247" s="2">
        <v>7.88</v>
      </c>
      <c r="G247" s="2">
        <v>2.75</v>
      </c>
      <c r="H247" s="2">
        <v>24.7</v>
      </c>
      <c r="I247" s="2">
        <v>41.47</v>
      </c>
      <c r="J247" s="2">
        <v>1.35</v>
      </c>
      <c r="K247" s="2">
        <v>2.3E-2</v>
      </c>
      <c r="L247" s="92">
        <f t="shared" si="3"/>
        <v>3.1492499999999994</v>
      </c>
    </row>
    <row r="248" spans="1:12" x14ac:dyDescent="0.3">
      <c r="A248" s="95">
        <v>44935</v>
      </c>
      <c r="B248" s="96">
        <v>0.49864583333333329</v>
      </c>
      <c r="C248" s="2">
        <v>2.97</v>
      </c>
      <c r="D248" s="2">
        <v>5.35</v>
      </c>
      <c r="E248" s="2">
        <v>5.35</v>
      </c>
      <c r="F248" s="2">
        <v>7.87</v>
      </c>
      <c r="G248" s="2">
        <v>2.81</v>
      </c>
      <c r="H248" s="2">
        <v>24.71</v>
      </c>
      <c r="I248" s="2">
        <v>41.38</v>
      </c>
      <c r="J248" s="2">
        <v>1.35</v>
      </c>
      <c r="K248" s="2">
        <v>2.3E-2</v>
      </c>
      <c r="L248" s="92">
        <f t="shared" si="3"/>
        <v>3.1492499999999994</v>
      </c>
    </row>
    <row r="249" spans="1:12" x14ac:dyDescent="0.3">
      <c r="A249" s="95">
        <v>44935</v>
      </c>
      <c r="B249" s="96">
        <v>0.49934027777777779</v>
      </c>
      <c r="C249" s="2">
        <v>2.99</v>
      </c>
      <c r="D249" s="2">
        <v>5.35</v>
      </c>
      <c r="E249" s="2">
        <v>5.35</v>
      </c>
      <c r="F249" s="2">
        <v>7.87</v>
      </c>
      <c r="G249" s="2">
        <v>2.87</v>
      </c>
      <c r="H249" s="2">
        <v>24.71</v>
      </c>
      <c r="I249" s="2">
        <v>41.24</v>
      </c>
      <c r="J249" s="2">
        <v>1.35</v>
      </c>
      <c r="K249" s="2">
        <v>2.4E-2</v>
      </c>
      <c r="L249" s="92">
        <f t="shared" si="3"/>
        <v>3.2852799999999998</v>
      </c>
    </row>
    <row r="250" spans="1:12" x14ac:dyDescent="0.3">
      <c r="A250" s="95">
        <v>44935</v>
      </c>
      <c r="B250" s="96">
        <v>0.50003472222222223</v>
      </c>
      <c r="C250" s="2">
        <v>2.97</v>
      </c>
      <c r="D250" s="2">
        <v>5.35</v>
      </c>
      <c r="E250" s="2">
        <v>5.35</v>
      </c>
      <c r="F250" s="2">
        <v>7.86</v>
      </c>
      <c r="G250" s="2">
        <v>2.8</v>
      </c>
      <c r="H250" s="2">
        <v>24.72</v>
      </c>
      <c r="I250" s="2">
        <v>41.18</v>
      </c>
      <c r="J250" s="2">
        <v>1.35</v>
      </c>
      <c r="K250" s="2">
        <v>2.3E-2</v>
      </c>
      <c r="L250" s="92">
        <f t="shared" si="3"/>
        <v>3.1492499999999994</v>
      </c>
    </row>
    <row r="251" spans="1:12" x14ac:dyDescent="0.3">
      <c r="A251" s="95">
        <v>44935</v>
      </c>
      <c r="B251" s="96">
        <v>0.50072916666666667</v>
      </c>
      <c r="C251" s="2">
        <v>2.96</v>
      </c>
      <c r="D251" s="2">
        <v>5.35</v>
      </c>
      <c r="E251" s="2">
        <v>5.35</v>
      </c>
      <c r="F251" s="2">
        <v>7.86</v>
      </c>
      <c r="G251" s="2">
        <v>2.76</v>
      </c>
      <c r="H251" s="2">
        <v>24.71</v>
      </c>
      <c r="I251" s="2">
        <v>41.22</v>
      </c>
      <c r="J251" s="2">
        <v>1.35</v>
      </c>
      <c r="K251" s="2">
        <v>2.3E-2</v>
      </c>
      <c r="L251" s="92">
        <f t="shared" si="3"/>
        <v>3.1492499999999994</v>
      </c>
    </row>
    <row r="252" spans="1:12" x14ac:dyDescent="0.3">
      <c r="A252" s="95">
        <v>44935</v>
      </c>
      <c r="B252" s="96">
        <v>0.50142361111111111</v>
      </c>
      <c r="C252" s="2">
        <v>2.98</v>
      </c>
      <c r="D252" s="2">
        <v>5.35</v>
      </c>
      <c r="E252" s="2">
        <v>5.35</v>
      </c>
      <c r="F252" s="2">
        <v>7.89</v>
      </c>
      <c r="G252" s="2">
        <v>2.78</v>
      </c>
      <c r="H252" s="2">
        <v>24.68</v>
      </c>
      <c r="I252" s="2">
        <v>41.35</v>
      </c>
      <c r="J252" s="2">
        <v>1.35</v>
      </c>
      <c r="K252" s="2">
        <v>2.3E-2</v>
      </c>
      <c r="L252" s="92">
        <f t="shared" si="3"/>
        <v>3.1492499999999994</v>
      </c>
    </row>
    <row r="253" spans="1:12" x14ac:dyDescent="0.3">
      <c r="A253" s="95">
        <v>44935</v>
      </c>
      <c r="B253" s="96">
        <v>0.50211805555555555</v>
      </c>
      <c r="C253" s="2">
        <v>2.98</v>
      </c>
      <c r="D253" s="2">
        <v>5.35</v>
      </c>
      <c r="E253" s="2">
        <v>5.35</v>
      </c>
      <c r="F253" s="2">
        <v>7.87</v>
      </c>
      <c r="G253" s="2">
        <v>2.79</v>
      </c>
      <c r="H253" s="2">
        <v>24.69</v>
      </c>
      <c r="I253" s="2">
        <v>41.41</v>
      </c>
      <c r="J253" s="2">
        <v>1.35</v>
      </c>
      <c r="K253" s="2">
        <v>2.4E-2</v>
      </c>
      <c r="L253" s="92">
        <f t="shared" si="3"/>
        <v>3.2852799999999998</v>
      </c>
    </row>
    <row r="254" spans="1:12" x14ac:dyDescent="0.3">
      <c r="A254" s="95">
        <v>44935</v>
      </c>
      <c r="B254" s="96">
        <v>0.5028125</v>
      </c>
      <c r="C254" s="2">
        <v>2.99</v>
      </c>
      <c r="D254" s="2">
        <v>5.35</v>
      </c>
      <c r="E254" s="2">
        <v>5.35</v>
      </c>
      <c r="F254" s="2">
        <v>7.87</v>
      </c>
      <c r="G254" s="2">
        <v>2.78</v>
      </c>
      <c r="H254" s="2">
        <v>24.68</v>
      </c>
      <c r="I254" s="2">
        <v>41.44</v>
      </c>
      <c r="J254" s="2">
        <v>1.35</v>
      </c>
      <c r="K254" s="2">
        <v>2.4E-2</v>
      </c>
      <c r="L254" s="92">
        <f t="shared" si="3"/>
        <v>3.2852799999999998</v>
      </c>
    </row>
    <row r="255" spans="1:12" x14ac:dyDescent="0.3">
      <c r="A255" s="95">
        <v>44935</v>
      </c>
      <c r="B255" s="96">
        <v>0.50350694444444444</v>
      </c>
      <c r="C255" s="2">
        <v>2.97</v>
      </c>
      <c r="D255" s="2">
        <v>5.35</v>
      </c>
      <c r="E255" s="2">
        <v>5.35</v>
      </c>
      <c r="F255" s="2">
        <v>7.87</v>
      </c>
      <c r="G255" s="2">
        <v>2.78</v>
      </c>
      <c r="H255" s="2">
        <v>24.69</v>
      </c>
      <c r="I255" s="2">
        <v>41.5</v>
      </c>
      <c r="J255" s="2">
        <v>1.35</v>
      </c>
      <c r="K255" s="2">
        <v>2.3E-2</v>
      </c>
      <c r="L255" s="92">
        <f t="shared" si="3"/>
        <v>3.1492499999999994</v>
      </c>
    </row>
    <row r="256" spans="1:12" x14ac:dyDescent="0.3">
      <c r="A256" s="95">
        <v>44935</v>
      </c>
      <c r="B256" s="96">
        <v>0.50420138888888888</v>
      </c>
      <c r="C256" s="2">
        <v>2.96</v>
      </c>
      <c r="D256" s="2">
        <v>5.35</v>
      </c>
      <c r="E256" s="2">
        <v>5.35</v>
      </c>
      <c r="F256" s="2">
        <v>7.86</v>
      </c>
      <c r="G256" s="2">
        <v>2.75</v>
      </c>
      <c r="H256" s="2">
        <v>24.66</v>
      </c>
      <c r="I256" s="2">
        <v>41.51</v>
      </c>
      <c r="J256" s="2">
        <v>1.35</v>
      </c>
      <c r="K256" s="2">
        <v>2.3E-2</v>
      </c>
      <c r="L256" s="92">
        <f t="shared" si="3"/>
        <v>3.1492499999999994</v>
      </c>
    </row>
    <row r="257" spans="1:12" x14ac:dyDescent="0.3">
      <c r="A257" s="95">
        <v>44935</v>
      </c>
      <c r="B257" s="96">
        <v>0.50489583333333332</v>
      </c>
      <c r="C257" s="2">
        <v>2.98</v>
      </c>
      <c r="D257" s="2">
        <v>5.35</v>
      </c>
      <c r="E257" s="2">
        <v>5.35</v>
      </c>
      <c r="F257" s="2">
        <v>7.86</v>
      </c>
      <c r="G257" s="2">
        <v>2.75</v>
      </c>
      <c r="H257" s="2">
        <v>24.7</v>
      </c>
      <c r="I257" s="2">
        <v>41.42</v>
      </c>
      <c r="J257" s="2">
        <v>1.35</v>
      </c>
      <c r="K257" s="2">
        <v>2.4E-2</v>
      </c>
      <c r="L257" s="92">
        <f t="shared" si="3"/>
        <v>3.2852799999999998</v>
      </c>
    </row>
    <row r="258" spans="1:12" x14ac:dyDescent="0.3">
      <c r="A258" s="95">
        <v>44935</v>
      </c>
      <c r="B258" s="96">
        <v>0.50559027777777776</v>
      </c>
      <c r="C258" s="2">
        <v>2.98</v>
      </c>
      <c r="D258" s="2">
        <v>5.35</v>
      </c>
      <c r="E258" s="2">
        <v>5.35</v>
      </c>
      <c r="F258" s="2">
        <v>7.89</v>
      </c>
      <c r="G258" s="2">
        <v>2.77</v>
      </c>
      <c r="H258" s="2">
        <v>24.69</v>
      </c>
      <c r="I258" s="2">
        <v>41.38</v>
      </c>
      <c r="J258" s="2">
        <v>1.35</v>
      </c>
      <c r="K258" s="2">
        <v>2.4E-2</v>
      </c>
      <c r="L258" s="92">
        <f t="shared" si="3"/>
        <v>3.2852799999999998</v>
      </c>
    </row>
    <row r="259" spans="1:12" x14ac:dyDescent="0.3">
      <c r="A259" s="95">
        <v>44935</v>
      </c>
      <c r="B259" s="96">
        <v>0.50628472222222221</v>
      </c>
      <c r="C259" s="2">
        <v>2.99</v>
      </c>
      <c r="D259" s="2">
        <v>5.35</v>
      </c>
      <c r="E259" s="2">
        <v>5.35</v>
      </c>
      <c r="F259" s="2">
        <v>7.87</v>
      </c>
      <c r="G259" s="2">
        <v>2.74</v>
      </c>
      <c r="H259" s="2">
        <v>24.7</v>
      </c>
      <c r="I259" s="2">
        <v>41.29</v>
      </c>
      <c r="J259" s="2">
        <v>1.35</v>
      </c>
      <c r="K259" s="2">
        <v>2.4E-2</v>
      </c>
      <c r="L259" s="92">
        <f t="shared" si="3"/>
        <v>3.2852799999999998</v>
      </c>
    </row>
    <row r="260" spans="1:12" x14ac:dyDescent="0.3">
      <c r="A260" s="95">
        <v>44935</v>
      </c>
      <c r="B260" s="96">
        <v>0.50697916666666665</v>
      </c>
      <c r="C260" s="2">
        <v>2.97</v>
      </c>
      <c r="D260" s="2">
        <v>5.35</v>
      </c>
      <c r="E260" s="2">
        <v>5.35</v>
      </c>
      <c r="F260" s="2">
        <v>7.87</v>
      </c>
      <c r="G260" s="2">
        <v>2.76</v>
      </c>
      <c r="H260" s="2">
        <v>24.71</v>
      </c>
      <c r="I260" s="2">
        <v>41.18</v>
      </c>
      <c r="J260" s="2">
        <v>1.35</v>
      </c>
      <c r="K260" s="2">
        <v>2.3E-2</v>
      </c>
      <c r="L260" s="92">
        <f t="shared" si="3"/>
        <v>3.1492499999999994</v>
      </c>
    </row>
    <row r="261" spans="1:12" x14ac:dyDescent="0.3">
      <c r="A261" s="95">
        <v>44935</v>
      </c>
      <c r="B261" s="96">
        <v>0.50767361111111109</v>
      </c>
      <c r="C261" s="2">
        <v>2.98</v>
      </c>
      <c r="D261" s="2">
        <v>5.35</v>
      </c>
      <c r="E261" s="2">
        <v>5.35</v>
      </c>
      <c r="F261" s="2">
        <v>7.87</v>
      </c>
      <c r="G261" s="2">
        <v>2.78</v>
      </c>
      <c r="H261" s="2">
        <v>24.69</v>
      </c>
      <c r="I261" s="2">
        <v>41.11</v>
      </c>
      <c r="J261" s="2">
        <v>1.35</v>
      </c>
      <c r="K261" s="2">
        <v>2.4E-2</v>
      </c>
      <c r="L261" s="92">
        <f t="shared" si="3"/>
        <v>3.2852799999999998</v>
      </c>
    </row>
    <row r="262" spans="1:12" x14ac:dyDescent="0.3">
      <c r="A262" s="95">
        <v>44935</v>
      </c>
      <c r="B262" s="96">
        <v>0.50836805555555553</v>
      </c>
      <c r="C262" s="2">
        <v>2.97</v>
      </c>
      <c r="D262" s="2">
        <v>5.35</v>
      </c>
      <c r="E262" s="2">
        <v>5.35</v>
      </c>
      <c r="F262" s="2">
        <v>7.86</v>
      </c>
      <c r="G262" s="2">
        <v>2.8</v>
      </c>
      <c r="H262" s="2">
        <v>24.7</v>
      </c>
      <c r="I262" s="2">
        <v>40.94</v>
      </c>
      <c r="J262" s="2">
        <v>1.35</v>
      </c>
      <c r="K262" s="2">
        <v>2.3E-2</v>
      </c>
      <c r="L262" s="92">
        <f t="shared" si="3"/>
        <v>3.1492499999999994</v>
      </c>
    </row>
    <row r="263" spans="1:12" x14ac:dyDescent="0.3">
      <c r="A263" s="95">
        <v>44935</v>
      </c>
      <c r="B263" s="96">
        <v>0.50906249999999997</v>
      </c>
      <c r="C263" s="2">
        <v>2.96</v>
      </c>
      <c r="D263" s="2">
        <v>5.35</v>
      </c>
      <c r="E263" s="2">
        <v>5.35</v>
      </c>
      <c r="F263" s="2">
        <v>7.88</v>
      </c>
      <c r="G263" s="2">
        <v>2.75</v>
      </c>
      <c r="H263" s="2">
        <v>24.71</v>
      </c>
      <c r="I263" s="2">
        <v>40.85</v>
      </c>
      <c r="J263" s="2">
        <v>1.35</v>
      </c>
      <c r="K263" s="2">
        <v>2.3E-2</v>
      </c>
      <c r="L263" s="92">
        <f t="shared" si="3"/>
        <v>3.1492499999999994</v>
      </c>
    </row>
    <row r="264" spans="1:12" x14ac:dyDescent="0.3">
      <c r="A264" s="95">
        <v>44935</v>
      </c>
      <c r="B264" s="96">
        <v>0.50975694444444442</v>
      </c>
      <c r="C264" s="2">
        <v>2.97</v>
      </c>
      <c r="D264" s="2">
        <v>5.35</v>
      </c>
      <c r="E264" s="2">
        <v>5.35</v>
      </c>
      <c r="F264" s="2">
        <v>7.87</v>
      </c>
      <c r="G264" s="2">
        <v>2.78</v>
      </c>
      <c r="H264" s="2">
        <v>24.71</v>
      </c>
      <c r="I264" s="2">
        <v>40.75</v>
      </c>
      <c r="J264" s="2">
        <v>1.35</v>
      </c>
      <c r="K264" s="2">
        <v>2.3E-2</v>
      </c>
      <c r="L264" s="92">
        <f t="shared" si="3"/>
        <v>3.1492499999999994</v>
      </c>
    </row>
    <row r="265" spans="1:12" x14ac:dyDescent="0.3">
      <c r="A265" s="95">
        <v>44935</v>
      </c>
      <c r="B265" s="96">
        <v>0.51045138888888886</v>
      </c>
      <c r="C265" s="2">
        <v>2.99</v>
      </c>
      <c r="D265" s="2">
        <v>5.35</v>
      </c>
      <c r="E265" s="2">
        <v>5.35</v>
      </c>
      <c r="F265" s="2">
        <v>7.87</v>
      </c>
      <c r="G265" s="2">
        <v>2.85</v>
      </c>
      <c r="H265" s="2">
        <v>24.71</v>
      </c>
      <c r="I265" s="2">
        <v>40.659999999999997</v>
      </c>
      <c r="J265" s="2">
        <v>1.35</v>
      </c>
      <c r="K265" s="2">
        <v>2.4E-2</v>
      </c>
      <c r="L265" s="92">
        <f t="shared" si="3"/>
        <v>3.2852799999999998</v>
      </c>
    </row>
    <row r="266" spans="1:12" x14ac:dyDescent="0.3">
      <c r="A266" s="95">
        <v>44935</v>
      </c>
      <c r="B266" s="96">
        <v>0.5111458333333333</v>
      </c>
      <c r="C266" s="2">
        <v>2.97</v>
      </c>
      <c r="D266" s="2">
        <v>5.35</v>
      </c>
      <c r="E266" s="2">
        <v>5.35</v>
      </c>
      <c r="F266" s="2">
        <v>7.87</v>
      </c>
      <c r="G266" s="2">
        <v>2.79</v>
      </c>
      <c r="H266" s="2">
        <v>24.71</v>
      </c>
      <c r="I266" s="2">
        <v>40.61</v>
      </c>
      <c r="J266" s="2">
        <v>1.35</v>
      </c>
      <c r="K266" s="2">
        <v>2.3E-2</v>
      </c>
      <c r="L266" s="92">
        <f t="shared" si="3"/>
        <v>3.1492499999999994</v>
      </c>
    </row>
    <row r="267" spans="1:12" x14ac:dyDescent="0.3">
      <c r="A267" s="95">
        <v>44935</v>
      </c>
      <c r="B267" s="96">
        <v>0.51184027777777785</v>
      </c>
      <c r="C267" s="2">
        <v>2.95</v>
      </c>
      <c r="D267" s="2">
        <v>5.35</v>
      </c>
      <c r="E267" s="2">
        <v>5.35</v>
      </c>
      <c r="F267" s="2">
        <v>7.87</v>
      </c>
      <c r="G267" s="2">
        <v>2.78</v>
      </c>
      <c r="H267" s="2">
        <v>24.72</v>
      </c>
      <c r="I267" s="2">
        <v>40.61</v>
      </c>
      <c r="J267" s="2">
        <v>1.35</v>
      </c>
      <c r="K267" s="2">
        <v>2.3E-2</v>
      </c>
      <c r="L267" s="92">
        <f t="shared" si="3"/>
        <v>3.1492499999999994</v>
      </c>
    </row>
    <row r="268" spans="1:12" x14ac:dyDescent="0.3">
      <c r="A268" s="95">
        <v>44935</v>
      </c>
      <c r="B268" s="96">
        <v>0.51253472222222218</v>
      </c>
      <c r="C268" s="2">
        <v>2.96</v>
      </c>
      <c r="D268" s="2">
        <v>5.35</v>
      </c>
      <c r="E268" s="2">
        <v>5.35</v>
      </c>
      <c r="F268" s="2">
        <v>7.86</v>
      </c>
      <c r="G268" s="2">
        <v>2.78</v>
      </c>
      <c r="H268" s="2">
        <v>24.72</v>
      </c>
      <c r="I268" s="2">
        <v>40.6</v>
      </c>
      <c r="J268" s="2">
        <v>1.35</v>
      </c>
      <c r="K268" s="2">
        <v>2.3E-2</v>
      </c>
      <c r="L268" s="92">
        <f t="shared" si="3"/>
        <v>3.1492499999999994</v>
      </c>
    </row>
    <row r="269" spans="1:12" x14ac:dyDescent="0.3">
      <c r="A269" s="95">
        <v>44935</v>
      </c>
      <c r="B269" s="96">
        <v>0.51322916666666674</v>
      </c>
      <c r="C269" s="2">
        <v>2.98</v>
      </c>
      <c r="D269" s="2">
        <v>5.35</v>
      </c>
      <c r="E269" s="2">
        <v>5.35</v>
      </c>
      <c r="F269" s="2">
        <v>7.91</v>
      </c>
      <c r="G269" s="2">
        <v>2.79</v>
      </c>
      <c r="H269" s="2">
        <v>24.71</v>
      </c>
      <c r="I269" s="2">
        <v>40.6</v>
      </c>
      <c r="J269" s="2">
        <v>1.35</v>
      </c>
      <c r="K269" s="2">
        <v>2.3E-2</v>
      </c>
      <c r="L269" s="92">
        <f t="shared" si="3"/>
        <v>3.1492499999999994</v>
      </c>
    </row>
    <row r="270" spans="1:12" x14ac:dyDescent="0.3">
      <c r="A270" s="95">
        <v>44935</v>
      </c>
      <c r="B270" s="96">
        <v>0.51392361111111107</v>
      </c>
      <c r="C270" s="2">
        <v>2.95</v>
      </c>
      <c r="D270" s="2">
        <v>5.35</v>
      </c>
      <c r="E270" s="2">
        <v>5.35</v>
      </c>
      <c r="F270" s="2">
        <v>7.87</v>
      </c>
      <c r="G270" s="2">
        <v>2.79</v>
      </c>
      <c r="H270" s="2">
        <v>24.71</v>
      </c>
      <c r="I270" s="2">
        <v>40.56</v>
      </c>
      <c r="J270" s="2">
        <v>1.35</v>
      </c>
      <c r="K270" s="2">
        <v>2.3E-2</v>
      </c>
      <c r="L270" s="92">
        <f t="shared" si="3"/>
        <v>3.1492499999999994</v>
      </c>
    </row>
    <row r="271" spans="1:12" x14ac:dyDescent="0.3">
      <c r="A271" s="95">
        <v>44935</v>
      </c>
      <c r="B271" s="96">
        <v>0.51461805555555562</v>
      </c>
      <c r="C271" s="2">
        <v>2.95</v>
      </c>
      <c r="D271" s="2">
        <v>5.35</v>
      </c>
      <c r="E271" s="2">
        <v>5.35</v>
      </c>
      <c r="F271" s="2">
        <v>7.87</v>
      </c>
      <c r="G271" s="2">
        <v>2.8</v>
      </c>
      <c r="H271" s="2">
        <v>24.69</v>
      </c>
      <c r="I271" s="2">
        <v>40.549999999999997</v>
      </c>
      <c r="J271" s="2">
        <v>1.35</v>
      </c>
      <c r="K271" s="2">
        <v>2.3E-2</v>
      </c>
      <c r="L271" s="92">
        <f t="shared" si="3"/>
        <v>3.1492499999999994</v>
      </c>
    </row>
    <row r="272" spans="1:12" x14ac:dyDescent="0.3">
      <c r="A272" s="95">
        <v>44935</v>
      </c>
      <c r="B272" s="96">
        <v>0.51531249999999995</v>
      </c>
      <c r="C272" s="2">
        <v>2.96</v>
      </c>
      <c r="D272" s="2">
        <v>5.35</v>
      </c>
      <c r="E272" s="2">
        <v>5.35</v>
      </c>
      <c r="F272" s="2">
        <v>7.86</v>
      </c>
      <c r="G272" s="2">
        <v>2.8</v>
      </c>
      <c r="H272" s="2">
        <v>24.7</v>
      </c>
      <c r="I272" s="2">
        <v>40.549999999999997</v>
      </c>
      <c r="J272" s="2">
        <v>1.35</v>
      </c>
      <c r="K272" s="2">
        <v>2.3E-2</v>
      </c>
      <c r="L272" s="92">
        <f t="shared" si="3"/>
        <v>3.1492499999999994</v>
      </c>
    </row>
    <row r="273" spans="1:12" x14ac:dyDescent="0.3">
      <c r="A273" s="95">
        <v>44935</v>
      </c>
      <c r="B273" s="96">
        <v>0.5160069444444445</v>
      </c>
      <c r="C273" s="2">
        <v>2.96</v>
      </c>
      <c r="D273" s="2">
        <v>5.35</v>
      </c>
      <c r="E273" s="2">
        <v>5.35</v>
      </c>
      <c r="F273" s="2">
        <v>7.83</v>
      </c>
      <c r="G273" s="2">
        <v>2.79</v>
      </c>
      <c r="H273" s="2">
        <v>24.71</v>
      </c>
      <c r="I273" s="2">
        <v>40.57</v>
      </c>
      <c r="J273" s="2">
        <v>1.35</v>
      </c>
      <c r="K273" s="2">
        <v>2.3E-2</v>
      </c>
      <c r="L273" s="92">
        <f t="shared" si="3"/>
        <v>3.1492499999999994</v>
      </c>
    </row>
    <row r="274" spans="1:12" x14ac:dyDescent="0.3">
      <c r="A274" s="95">
        <v>44935</v>
      </c>
      <c r="B274" s="96">
        <v>0.51670138888888884</v>
      </c>
      <c r="C274" s="2">
        <v>2.98</v>
      </c>
      <c r="D274" s="2">
        <v>5.35</v>
      </c>
      <c r="E274" s="2">
        <v>5.35</v>
      </c>
      <c r="F274" s="2">
        <v>7.9</v>
      </c>
      <c r="G274" s="2">
        <v>2.79</v>
      </c>
      <c r="H274" s="2">
        <v>24.71</v>
      </c>
      <c r="I274" s="2">
        <v>40.58</v>
      </c>
      <c r="J274" s="2">
        <v>1.35</v>
      </c>
      <c r="K274" s="2">
        <v>2.3E-2</v>
      </c>
      <c r="L274" s="92">
        <f t="shared" si="3"/>
        <v>3.1492499999999994</v>
      </c>
    </row>
    <row r="275" spans="1:12" x14ac:dyDescent="0.3">
      <c r="A275" s="95">
        <v>44935</v>
      </c>
      <c r="B275" s="96">
        <v>0.51739583333333339</v>
      </c>
      <c r="C275" s="2">
        <v>2.96</v>
      </c>
      <c r="D275" s="2">
        <v>5.35</v>
      </c>
      <c r="E275" s="2">
        <v>5.35</v>
      </c>
      <c r="F275" s="2">
        <v>7.9</v>
      </c>
      <c r="G275" s="2">
        <v>2.79</v>
      </c>
      <c r="H275" s="2">
        <v>24.7</v>
      </c>
      <c r="I275" s="2">
        <v>40.6</v>
      </c>
      <c r="J275" s="2">
        <v>1.35</v>
      </c>
      <c r="K275" s="2">
        <v>2.3E-2</v>
      </c>
      <c r="L275" s="92">
        <f t="shared" si="3"/>
        <v>3.1492499999999994</v>
      </c>
    </row>
    <row r="276" spans="1:12" x14ac:dyDescent="0.3">
      <c r="A276" s="95">
        <v>44935</v>
      </c>
      <c r="B276" s="96">
        <v>0.51809027777777772</v>
      </c>
      <c r="C276" s="2">
        <v>2.96</v>
      </c>
      <c r="D276" s="2">
        <v>5.35</v>
      </c>
      <c r="E276" s="2">
        <v>5.35</v>
      </c>
      <c r="F276" s="2">
        <v>7.87</v>
      </c>
      <c r="G276" s="2">
        <v>2.77</v>
      </c>
      <c r="H276" s="2">
        <v>24.66</v>
      </c>
      <c r="I276" s="2">
        <v>40.619999999999997</v>
      </c>
      <c r="J276" s="2">
        <v>1.35</v>
      </c>
      <c r="K276" s="2">
        <v>2.3E-2</v>
      </c>
      <c r="L276" s="92">
        <f t="shared" si="3"/>
        <v>3.1492499999999994</v>
      </c>
    </row>
    <row r="277" spans="1:12" x14ac:dyDescent="0.3">
      <c r="A277" s="95">
        <v>44935</v>
      </c>
      <c r="B277" s="96">
        <v>0.51878472222222227</v>
      </c>
      <c r="C277" s="2">
        <v>2.96</v>
      </c>
      <c r="D277" s="2">
        <v>5.35</v>
      </c>
      <c r="E277" s="2">
        <v>5.35</v>
      </c>
      <c r="F277" s="2">
        <v>7.87</v>
      </c>
      <c r="G277" s="2">
        <v>2.78</v>
      </c>
      <c r="H277" s="2">
        <v>24.67</v>
      </c>
      <c r="I277" s="2">
        <v>40.619999999999997</v>
      </c>
      <c r="J277" s="2">
        <v>1.35</v>
      </c>
      <c r="K277" s="2">
        <v>2.3E-2</v>
      </c>
      <c r="L277" s="92">
        <f t="shared" si="3"/>
        <v>3.1492499999999994</v>
      </c>
    </row>
    <row r="278" spans="1:12" x14ac:dyDescent="0.3">
      <c r="A278" s="95">
        <v>44935</v>
      </c>
      <c r="B278" s="96">
        <v>0.5194791666666666</v>
      </c>
      <c r="C278" s="2">
        <v>2.96</v>
      </c>
      <c r="D278" s="2">
        <v>5.35</v>
      </c>
      <c r="E278" s="2">
        <v>5.35</v>
      </c>
      <c r="F278" s="2">
        <v>7.87</v>
      </c>
      <c r="G278" s="2">
        <v>2.77</v>
      </c>
      <c r="H278" s="2">
        <v>24.69</v>
      </c>
      <c r="I278" s="2">
        <v>40.61</v>
      </c>
      <c r="J278" s="2">
        <v>1.35</v>
      </c>
      <c r="K278" s="2">
        <v>2.3E-2</v>
      </c>
      <c r="L278" s="92">
        <f t="shared" si="3"/>
        <v>3.1492499999999994</v>
      </c>
    </row>
    <row r="279" spans="1:12" x14ac:dyDescent="0.3">
      <c r="A279" s="95">
        <v>44935</v>
      </c>
      <c r="B279" s="96">
        <v>0.52017361111111116</v>
      </c>
      <c r="C279" s="2">
        <v>2.94</v>
      </c>
      <c r="D279" s="2">
        <v>5.35</v>
      </c>
      <c r="E279" s="2">
        <v>5.35</v>
      </c>
      <c r="F279" s="2">
        <v>7.86</v>
      </c>
      <c r="G279" s="2">
        <v>2.74</v>
      </c>
      <c r="H279" s="2">
        <v>24.67</v>
      </c>
      <c r="I279" s="2">
        <v>40.619999999999997</v>
      </c>
      <c r="J279" s="2">
        <v>1.35</v>
      </c>
      <c r="K279" s="2">
        <v>2.3E-2</v>
      </c>
      <c r="L279" s="92">
        <f t="shared" si="3"/>
        <v>3.1492499999999994</v>
      </c>
    </row>
    <row r="280" spans="1:12" x14ac:dyDescent="0.3">
      <c r="A280" s="95">
        <v>44935</v>
      </c>
      <c r="B280" s="96">
        <v>0.52086805555555549</v>
      </c>
      <c r="C280" s="2">
        <v>2.93</v>
      </c>
      <c r="D280" s="2">
        <v>5.35</v>
      </c>
      <c r="E280" s="2">
        <v>5.35</v>
      </c>
      <c r="F280" s="2">
        <v>7.88</v>
      </c>
      <c r="G280" s="2">
        <v>2.79</v>
      </c>
      <c r="H280" s="2">
        <v>24.69</v>
      </c>
      <c r="I280" s="2">
        <v>40.61</v>
      </c>
      <c r="J280" s="2">
        <v>1.35</v>
      </c>
      <c r="K280" s="2">
        <v>2.3E-2</v>
      </c>
      <c r="L280" s="92">
        <f t="shared" si="3"/>
        <v>3.1492499999999994</v>
      </c>
    </row>
    <row r="281" spans="1:12" x14ac:dyDescent="0.3">
      <c r="A281" s="95">
        <v>44935</v>
      </c>
      <c r="B281" s="96">
        <v>0.52156250000000004</v>
      </c>
      <c r="C281" s="2">
        <v>2.93</v>
      </c>
      <c r="D281" s="2">
        <v>5.35</v>
      </c>
      <c r="E281" s="2">
        <v>5.34</v>
      </c>
      <c r="F281" s="2">
        <v>7.88</v>
      </c>
      <c r="G281" s="2">
        <v>2.91</v>
      </c>
      <c r="H281" s="2">
        <v>24.7</v>
      </c>
      <c r="I281" s="2">
        <v>40.61</v>
      </c>
      <c r="J281" s="2">
        <v>1.35</v>
      </c>
      <c r="K281" s="2">
        <v>2.3E-2</v>
      </c>
      <c r="L281" s="92">
        <f t="shared" si="3"/>
        <v>3.1492499999999994</v>
      </c>
    </row>
    <row r="282" spans="1:12" x14ac:dyDescent="0.3">
      <c r="A282" s="95">
        <v>44935</v>
      </c>
      <c r="B282" s="96">
        <v>0.52225694444444437</v>
      </c>
      <c r="C282" s="2">
        <v>2.94</v>
      </c>
      <c r="D282" s="2">
        <v>5.35</v>
      </c>
      <c r="E282" s="2">
        <v>5.35</v>
      </c>
      <c r="F282" s="2">
        <v>7.87</v>
      </c>
      <c r="G282" s="2">
        <v>2.8</v>
      </c>
      <c r="H282" s="2">
        <v>24.69</v>
      </c>
      <c r="I282" s="2">
        <v>40.58</v>
      </c>
      <c r="J282" s="2">
        <v>1.35</v>
      </c>
      <c r="K282" s="2">
        <v>2.3E-2</v>
      </c>
      <c r="L282" s="92">
        <f t="shared" si="3"/>
        <v>3.1492499999999994</v>
      </c>
    </row>
    <row r="283" spans="1:12" x14ac:dyDescent="0.3">
      <c r="A283" s="95">
        <v>44935</v>
      </c>
      <c r="B283" s="96">
        <v>0.52295138888888892</v>
      </c>
      <c r="C283" s="2">
        <v>2.94</v>
      </c>
      <c r="D283" s="2">
        <v>5.35</v>
      </c>
      <c r="E283" s="2">
        <v>5.35</v>
      </c>
      <c r="F283" s="2">
        <v>7.87</v>
      </c>
      <c r="G283" s="2">
        <v>2.79</v>
      </c>
      <c r="H283" s="2">
        <v>24.71</v>
      </c>
      <c r="I283" s="2">
        <v>40.590000000000003</v>
      </c>
      <c r="J283" s="2">
        <v>1.35</v>
      </c>
      <c r="K283" s="2">
        <v>2.3E-2</v>
      </c>
      <c r="L283" s="92">
        <f t="shared" si="3"/>
        <v>3.1492499999999994</v>
      </c>
    </row>
    <row r="284" spans="1:12" x14ac:dyDescent="0.3">
      <c r="A284" s="95">
        <v>44935</v>
      </c>
      <c r="B284" s="96">
        <v>0.52364583333333337</v>
      </c>
      <c r="C284" s="2">
        <v>2.93</v>
      </c>
      <c r="D284" s="2">
        <v>5.35</v>
      </c>
      <c r="E284" s="2">
        <v>5.35</v>
      </c>
      <c r="F284" s="2">
        <v>7.87</v>
      </c>
      <c r="G284" s="2">
        <v>2.79</v>
      </c>
      <c r="H284" s="2">
        <v>24.71</v>
      </c>
      <c r="I284" s="2">
        <v>40.590000000000003</v>
      </c>
      <c r="J284" s="2">
        <v>1.35</v>
      </c>
      <c r="K284" s="2">
        <v>2.3E-2</v>
      </c>
      <c r="L284" s="92">
        <f t="shared" si="3"/>
        <v>3.1492499999999994</v>
      </c>
    </row>
    <row r="285" spans="1:12" x14ac:dyDescent="0.3">
      <c r="A285" s="95">
        <v>44935</v>
      </c>
      <c r="B285" s="96">
        <v>0.52434027777777781</v>
      </c>
      <c r="C285" s="2">
        <v>2.96</v>
      </c>
      <c r="D285" s="2">
        <v>5.35</v>
      </c>
      <c r="E285" s="2">
        <v>5.35</v>
      </c>
      <c r="F285" s="2">
        <v>7.86</v>
      </c>
      <c r="G285" s="2">
        <v>2.79</v>
      </c>
      <c r="H285" s="2">
        <v>24.69</v>
      </c>
      <c r="I285" s="2">
        <v>40.61</v>
      </c>
      <c r="J285" s="2">
        <v>1.35</v>
      </c>
      <c r="K285" s="2">
        <v>2.3E-2</v>
      </c>
      <c r="L285" s="92">
        <f t="shared" si="3"/>
        <v>3.1492499999999994</v>
      </c>
    </row>
    <row r="286" spans="1:12" x14ac:dyDescent="0.3">
      <c r="A286" s="95">
        <v>44935</v>
      </c>
      <c r="B286" s="96">
        <v>0.52503472222222225</v>
      </c>
      <c r="C286" s="2">
        <v>2.93</v>
      </c>
      <c r="D286" s="2">
        <v>5.35</v>
      </c>
      <c r="E286" s="2">
        <v>5.35</v>
      </c>
      <c r="F286" s="2">
        <v>7.87</v>
      </c>
      <c r="G286" s="2">
        <v>2.8</v>
      </c>
      <c r="H286" s="2">
        <v>24.68</v>
      </c>
      <c r="I286" s="2">
        <v>40.61</v>
      </c>
      <c r="J286" s="2">
        <v>1.35</v>
      </c>
      <c r="K286" s="2">
        <v>2.3E-2</v>
      </c>
      <c r="L286" s="92">
        <f t="shared" si="3"/>
        <v>3.1492499999999994</v>
      </c>
    </row>
    <row r="287" spans="1:12" x14ac:dyDescent="0.3">
      <c r="A287" s="95">
        <v>44935</v>
      </c>
      <c r="B287" s="96">
        <v>0.52572916666666669</v>
      </c>
      <c r="C287" s="2">
        <v>2.92</v>
      </c>
      <c r="D287" s="2">
        <v>5.35</v>
      </c>
      <c r="E287" s="2">
        <v>5.35</v>
      </c>
      <c r="F287" s="2">
        <v>7.87</v>
      </c>
      <c r="G287" s="2">
        <v>2.8</v>
      </c>
      <c r="H287" s="2">
        <v>24.7</v>
      </c>
      <c r="I287" s="2">
        <v>40.6</v>
      </c>
      <c r="J287" s="2">
        <v>1.35</v>
      </c>
      <c r="K287" s="2">
        <v>2.3E-2</v>
      </c>
      <c r="L287" s="92">
        <f t="shared" si="3"/>
        <v>3.1492499999999994</v>
      </c>
    </row>
    <row r="288" spans="1:12" x14ac:dyDescent="0.3">
      <c r="A288" s="95">
        <v>44935</v>
      </c>
      <c r="B288" s="96">
        <v>0.52642361111111113</v>
      </c>
      <c r="C288" s="2">
        <v>2.91</v>
      </c>
      <c r="D288" s="2">
        <v>5.35</v>
      </c>
      <c r="E288" s="2">
        <v>5.35</v>
      </c>
      <c r="F288" s="2">
        <v>7.88</v>
      </c>
      <c r="G288" s="2">
        <v>2.79</v>
      </c>
      <c r="H288" s="2">
        <v>24.71</v>
      </c>
      <c r="I288" s="2">
        <v>40.6</v>
      </c>
      <c r="J288" s="2">
        <v>1.35</v>
      </c>
      <c r="K288" s="2">
        <v>2.3E-2</v>
      </c>
      <c r="L288" s="92">
        <f t="shared" si="3"/>
        <v>3.1492499999999994</v>
      </c>
    </row>
    <row r="289" spans="1:13" x14ac:dyDescent="0.3">
      <c r="A289" s="95">
        <v>44935</v>
      </c>
      <c r="B289" s="96">
        <v>0.52711805555555558</v>
      </c>
      <c r="C289" s="2">
        <v>2.94</v>
      </c>
      <c r="D289" s="2">
        <v>5.35</v>
      </c>
      <c r="E289" s="2">
        <v>5.35</v>
      </c>
      <c r="F289" s="2">
        <v>7.87</v>
      </c>
      <c r="G289" s="2">
        <v>2.8</v>
      </c>
      <c r="H289" s="2">
        <v>24.69</v>
      </c>
      <c r="I289" s="2">
        <v>40.61</v>
      </c>
      <c r="J289" s="2">
        <v>1.35</v>
      </c>
      <c r="K289" s="2">
        <v>2.3E-2</v>
      </c>
      <c r="L289" s="92">
        <f t="shared" si="3"/>
        <v>3.1492499999999994</v>
      </c>
    </row>
    <row r="290" spans="1:13" x14ac:dyDescent="0.3">
      <c r="A290" s="95">
        <v>44935</v>
      </c>
      <c r="B290" s="96">
        <v>0.52781250000000002</v>
      </c>
      <c r="C290" s="2">
        <v>2.93</v>
      </c>
      <c r="D290" s="2">
        <v>5.35</v>
      </c>
      <c r="E290" s="2">
        <v>5.35</v>
      </c>
      <c r="F290" s="2">
        <v>7.86</v>
      </c>
      <c r="G290" s="2">
        <v>2.78</v>
      </c>
      <c r="H290" s="2">
        <v>24.71</v>
      </c>
      <c r="I290" s="2">
        <v>40.6</v>
      </c>
      <c r="J290" s="2">
        <v>1.35</v>
      </c>
      <c r="K290" s="2">
        <v>2.3E-2</v>
      </c>
      <c r="L290" s="92">
        <f t="shared" si="3"/>
        <v>3.1492499999999994</v>
      </c>
      <c r="M290" s="2" t="s">
        <v>207</v>
      </c>
    </row>
    <row r="291" spans="1:13" x14ac:dyDescent="0.3">
      <c r="A291" s="95">
        <v>44935</v>
      </c>
      <c r="B291" s="96">
        <v>0.52850694444444446</v>
      </c>
      <c r="C291" s="2">
        <v>2.94</v>
      </c>
      <c r="D291" s="2">
        <v>5.35</v>
      </c>
      <c r="E291" s="2">
        <v>5.35</v>
      </c>
      <c r="F291" s="2">
        <v>7.98</v>
      </c>
      <c r="G291" s="2">
        <v>5.43</v>
      </c>
      <c r="H291" s="2">
        <v>24.66</v>
      </c>
      <c r="I291" s="2">
        <v>40.630000000000003</v>
      </c>
      <c r="J291" s="2">
        <v>1.35</v>
      </c>
      <c r="K291" s="2">
        <v>2.3E-2</v>
      </c>
    </row>
    <row r="292" spans="1:13" x14ac:dyDescent="0.3">
      <c r="A292" s="95">
        <v>44935</v>
      </c>
      <c r="B292" s="96">
        <v>0.5292013888888889</v>
      </c>
      <c r="C292" s="2">
        <v>2.44</v>
      </c>
      <c r="D292" s="2">
        <v>5.35</v>
      </c>
      <c r="E292" s="2">
        <v>5.35</v>
      </c>
      <c r="F292" s="2">
        <v>-0.69</v>
      </c>
      <c r="G292" s="2">
        <v>-0.64</v>
      </c>
      <c r="H292" s="2">
        <v>24.68</v>
      </c>
      <c r="I292" s="2">
        <v>40.619999999999997</v>
      </c>
      <c r="J292" s="2">
        <v>1.35</v>
      </c>
      <c r="K292" s="2">
        <v>1.9E-2</v>
      </c>
    </row>
    <row r="293" spans="1:13" x14ac:dyDescent="0.3">
      <c r="A293" s="95">
        <v>44935</v>
      </c>
      <c r="B293" s="96">
        <v>0.52989583333333334</v>
      </c>
      <c r="C293" s="2">
        <v>1.2</v>
      </c>
      <c r="D293" s="2">
        <v>5.35</v>
      </c>
      <c r="E293" s="2">
        <v>5.35</v>
      </c>
      <c r="F293" s="2">
        <v>-0.69</v>
      </c>
      <c r="G293" s="2">
        <v>2.88</v>
      </c>
      <c r="H293" s="2">
        <v>24.69</v>
      </c>
      <c r="I293" s="2">
        <v>40.619999999999997</v>
      </c>
      <c r="J293" s="2">
        <v>1.35</v>
      </c>
      <c r="K293" s="2">
        <v>8.9999999999999993E-3</v>
      </c>
    </row>
    <row r="294" spans="1:13" x14ac:dyDescent="0.3">
      <c r="A294" s="95">
        <v>44935</v>
      </c>
      <c r="B294" s="96">
        <v>0.53059027777777779</v>
      </c>
      <c r="C294" s="2">
        <v>0.72</v>
      </c>
      <c r="D294" s="2">
        <v>5.35</v>
      </c>
      <c r="E294" s="2">
        <v>5.35</v>
      </c>
      <c r="F294" s="2">
        <v>-0.7</v>
      </c>
      <c r="G294" s="2">
        <v>2.87</v>
      </c>
      <c r="H294" s="2">
        <v>24.7</v>
      </c>
      <c r="I294" s="2">
        <v>40.61</v>
      </c>
      <c r="J294" s="2">
        <v>1.35</v>
      </c>
      <c r="K294" s="2">
        <v>6.0000000000000001E-3</v>
      </c>
    </row>
    <row r="295" spans="1:13" x14ac:dyDescent="0.3">
      <c r="A295" s="95">
        <v>44935</v>
      </c>
      <c r="B295" s="96">
        <v>0.53128472222222223</v>
      </c>
      <c r="C295" s="2">
        <v>0.55000000000000004</v>
      </c>
      <c r="D295" s="2">
        <v>5.36</v>
      </c>
      <c r="E295" s="2">
        <v>5.35</v>
      </c>
      <c r="F295" s="2">
        <v>-0.7</v>
      </c>
      <c r="G295" s="2">
        <v>2.84</v>
      </c>
      <c r="H295" s="2">
        <v>24.68</v>
      </c>
      <c r="I295" s="2">
        <v>40.630000000000003</v>
      </c>
      <c r="J295" s="2">
        <v>1.35</v>
      </c>
      <c r="K295" s="2">
        <v>4.0000000000000001E-3</v>
      </c>
    </row>
    <row r="296" spans="1:13" x14ac:dyDescent="0.3">
      <c r="A296" s="95">
        <v>44935</v>
      </c>
      <c r="B296" s="96">
        <v>0.53197916666666667</v>
      </c>
      <c r="C296" s="2">
        <v>0.49</v>
      </c>
      <c r="D296" s="2">
        <v>5.35</v>
      </c>
      <c r="E296" s="2">
        <v>5.35</v>
      </c>
      <c r="F296" s="2">
        <v>-0.71</v>
      </c>
      <c r="G296" s="2">
        <v>2.88</v>
      </c>
      <c r="H296" s="2">
        <v>24.67</v>
      </c>
      <c r="I296" s="2">
        <v>40.64</v>
      </c>
      <c r="J296" s="2">
        <v>1.35</v>
      </c>
      <c r="K296" s="2">
        <v>4.0000000000000001E-3</v>
      </c>
    </row>
    <row r="297" spans="1:13" x14ac:dyDescent="0.3">
      <c r="A297" s="95">
        <v>44935</v>
      </c>
      <c r="B297" s="96">
        <v>0.53267361111111111</v>
      </c>
      <c r="C297" s="2">
        <v>0.47</v>
      </c>
      <c r="D297" s="2">
        <v>5.35</v>
      </c>
      <c r="E297" s="2">
        <v>5.35</v>
      </c>
      <c r="F297" s="2">
        <v>-0.68</v>
      </c>
      <c r="G297" s="2">
        <v>3.03</v>
      </c>
      <c r="H297" s="2">
        <v>24.67</v>
      </c>
      <c r="I297" s="2">
        <v>40.71</v>
      </c>
      <c r="J297" s="2">
        <v>1.35</v>
      </c>
      <c r="K297" s="2">
        <v>4.0000000000000001E-3</v>
      </c>
    </row>
    <row r="298" spans="1:13" x14ac:dyDescent="0.3">
      <c r="A298" s="95">
        <v>44935</v>
      </c>
      <c r="B298" s="96">
        <v>0.53336805555555555</v>
      </c>
      <c r="C298" s="2">
        <v>0.45</v>
      </c>
      <c r="D298" s="2">
        <v>5.35</v>
      </c>
      <c r="E298" s="2">
        <v>5.35</v>
      </c>
      <c r="F298" s="2">
        <v>-0.69</v>
      </c>
      <c r="G298" s="2">
        <v>2.9</v>
      </c>
      <c r="H298" s="2">
        <v>24.69</v>
      </c>
      <c r="I298" s="2">
        <v>40.770000000000003</v>
      </c>
      <c r="J298" s="2">
        <v>1.35</v>
      </c>
      <c r="K298" s="2">
        <v>4.0000000000000001E-3</v>
      </c>
    </row>
    <row r="299" spans="1:13" x14ac:dyDescent="0.3">
      <c r="A299" s="95">
        <v>44935</v>
      </c>
      <c r="B299" s="96">
        <v>0.5340625</v>
      </c>
      <c r="C299" s="2">
        <v>0.46</v>
      </c>
      <c r="D299" s="2">
        <v>5.35</v>
      </c>
      <c r="E299" s="2">
        <v>5.34</v>
      </c>
      <c r="F299" s="2">
        <v>-0.7</v>
      </c>
      <c r="G299" s="2">
        <v>2.91</v>
      </c>
      <c r="H299" s="2">
        <v>24.68</v>
      </c>
      <c r="I299" s="2">
        <v>40.81</v>
      </c>
      <c r="J299" s="2">
        <v>1.35</v>
      </c>
      <c r="K299" s="2">
        <v>4.0000000000000001E-3</v>
      </c>
    </row>
    <row r="300" spans="1:13" x14ac:dyDescent="0.3">
      <c r="A300" s="95">
        <v>44935</v>
      </c>
      <c r="B300" s="96">
        <v>0.53475694444444444</v>
      </c>
      <c r="C300" s="2">
        <v>0.46</v>
      </c>
      <c r="D300" s="2">
        <v>5.35</v>
      </c>
      <c r="E300" s="2">
        <v>5.35</v>
      </c>
      <c r="F300" s="2">
        <v>-0.7</v>
      </c>
      <c r="G300" s="2">
        <v>2.89</v>
      </c>
      <c r="H300" s="2">
        <v>24.66</v>
      </c>
      <c r="I300" s="2">
        <v>40.869999999999997</v>
      </c>
      <c r="J300" s="2">
        <v>1.35</v>
      </c>
      <c r="K300" s="2">
        <v>4.0000000000000001E-3</v>
      </c>
    </row>
    <row r="301" spans="1:13" x14ac:dyDescent="0.3">
      <c r="A301" s="95"/>
      <c r="B301" s="96"/>
    </row>
    <row r="302" spans="1:13" ht="30" customHeight="1" x14ac:dyDescent="0.3">
      <c r="A302" s="95" t="str">
        <f>A11</f>
        <v>Date</v>
      </c>
      <c r="B302" s="96"/>
      <c r="C302" s="120" t="str">
        <f>C11</f>
        <v>Conc. [PPM]</v>
      </c>
      <c r="D302" s="120" t="str">
        <f t="shared" ref="D302:L302" si="4">D11</f>
        <v>Inlet Flow [LPM]</v>
      </c>
      <c r="E302" s="120" t="str">
        <f t="shared" si="4"/>
        <v>Exhaust Flow [LPM]</v>
      </c>
      <c r="F302" s="120" t="str">
        <f t="shared" si="4"/>
        <v>TA Low Flow [ml/min]</v>
      </c>
      <c r="G302" s="120" t="str">
        <f t="shared" si="4"/>
        <v>TA High Flow [ml/min]</v>
      </c>
      <c r="H302" s="120" t="str">
        <f t="shared" si="4"/>
        <v>Temperature [C]</v>
      </c>
      <c r="I302" s="120" t="str">
        <f t="shared" si="4"/>
        <v>Humidity [%]</v>
      </c>
      <c r="J302" s="120" t="str">
        <f t="shared" si="4"/>
        <v>DHS Carrier  [LPM]</v>
      </c>
      <c r="K302" s="120" t="str">
        <f t="shared" si="4"/>
        <v>IR Volt Out [AU]</v>
      </c>
      <c r="L302" s="120" t="str">
        <f t="shared" si="4"/>
        <v>Piecewise [PPM]</v>
      </c>
    </row>
    <row r="303" spans="1:13" x14ac:dyDescent="0.3">
      <c r="A303" s="95">
        <f>A12</f>
        <v>44935</v>
      </c>
      <c r="B303" s="96" t="s">
        <v>1</v>
      </c>
      <c r="C303" s="92">
        <f t="shared" ref="C303:K303" si="5">AVERAGE(C51:C290)</f>
        <v>2.876750000000007</v>
      </c>
      <c r="D303" s="92">
        <f t="shared" si="5"/>
        <v>5.3499999999999943</v>
      </c>
      <c r="E303" s="92">
        <f t="shared" si="5"/>
        <v>5.3491249999999928</v>
      </c>
      <c r="F303" s="92">
        <f t="shared" si="5"/>
        <v>7.8719166666666389</v>
      </c>
      <c r="G303" s="92">
        <f t="shared" si="5"/>
        <v>2.7790416666666617</v>
      </c>
      <c r="H303" s="92">
        <f>AVERAGE(H51:H290)</f>
        <v>24.471999999999976</v>
      </c>
      <c r="I303" s="92">
        <f t="shared" si="5"/>
        <v>41.932000000000023</v>
      </c>
      <c r="J303" s="92">
        <f t="shared" si="5"/>
        <v>1.3500000000000016</v>
      </c>
      <c r="K303" s="92">
        <f t="shared" si="5"/>
        <v>2.2633333333333304E-2</v>
      </c>
      <c r="L303" s="92">
        <f>AVERAGE(L51:L290)</f>
        <v>3.0993723333333429</v>
      </c>
    </row>
    <row r="304" spans="1:13" x14ac:dyDescent="0.3">
      <c r="A304" s="95"/>
      <c r="B304" s="96" t="s">
        <v>79</v>
      </c>
      <c r="C304" s="92">
        <f t="shared" ref="C304:K304" si="6">STDEV(C51:C290)</f>
        <v>0.14625113095439432</v>
      </c>
      <c r="D304" s="92">
        <f t="shared" si="6"/>
        <v>5.3402075638242861E-15</v>
      </c>
      <c r="E304" s="92">
        <f t="shared" si="6"/>
        <v>2.8315688984691728E-3</v>
      </c>
      <c r="F304" s="92">
        <f t="shared" si="6"/>
        <v>1.1771594299713259E-2</v>
      </c>
      <c r="G304" s="92">
        <f t="shared" si="6"/>
        <v>5.184784560080484E-2</v>
      </c>
      <c r="H304" s="92">
        <f t="shared" si="6"/>
        <v>0.20246431577732471</v>
      </c>
      <c r="I304" s="92">
        <f t="shared" si="6"/>
        <v>0.82141178599757914</v>
      </c>
      <c r="J304" s="92">
        <f t="shared" si="6"/>
        <v>1.5575605394487502E-15</v>
      </c>
      <c r="K304" s="92">
        <f t="shared" si="6"/>
        <v>1.1420698623255713E-3</v>
      </c>
      <c r="L304" s="92">
        <f>STDEV(L51:L290)</f>
        <v>0.15535576337214888</v>
      </c>
    </row>
    <row r="305" spans="1:2" x14ac:dyDescent="0.3">
      <c r="A305" s="95"/>
      <c r="B305" s="96"/>
    </row>
    <row r="306" spans="1:2" x14ac:dyDescent="0.3">
      <c r="A306" s="95"/>
      <c r="B306" s="96"/>
    </row>
    <row r="307" spans="1:2" x14ac:dyDescent="0.3">
      <c r="A307" s="95"/>
      <c r="B307" s="96"/>
    </row>
    <row r="308" spans="1:2" x14ac:dyDescent="0.3">
      <c r="A308" s="95"/>
      <c r="B308" s="96"/>
    </row>
    <row r="309" spans="1:2" x14ac:dyDescent="0.3">
      <c r="A309" s="95"/>
      <c r="B309" s="96"/>
    </row>
    <row r="310" spans="1:2" x14ac:dyDescent="0.3">
      <c r="A310" s="95"/>
      <c r="B310" s="96"/>
    </row>
    <row r="311" spans="1:2" x14ac:dyDescent="0.3">
      <c r="A311" s="95"/>
      <c r="B311" s="96"/>
    </row>
    <row r="312" spans="1:2" x14ac:dyDescent="0.3">
      <c r="A312" s="95"/>
      <c r="B312" s="96"/>
    </row>
    <row r="313" spans="1:2" x14ac:dyDescent="0.3">
      <c r="A313" s="95"/>
      <c r="B313" s="96"/>
    </row>
    <row r="314" spans="1:2" x14ac:dyDescent="0.3">
      <c r="A314" s="95"/>
      <c r="B314" s="96"/>
    </row>
    <row r="315" spans="1:2" x14ac:dyDescent="0.3">
      <c r="A315" s="95"/>
      <c r="B315" s="9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33</vt:i4>
      </vt:variant>
    </vt:vector>
  </HeadingPairs>
  <TitlesOfParts>
    <vt:vector size="33" baseType="lpstr">
      <vt:lpstr>In Vitro Summary Speen 2022</vt:lpstr>
      <vt:lpstr>In Vivo Summary Mouse</vt:lpstr>
      <vt:lpstr>All Acr GC</vt:lpstr>
      <vt:lpstr>1ppm Acr Exp</vt:lpstr>
      <vt:lpstr>1ppm Acr air exp</vt:lpstr>
      <vt:lpstr>3.2ppm Acr Exp</vt:lpstr>
      <vt:lpstr>3.2ppm Acr air exp</vt:lpstr>
      <vt:lpstr>All TCE DHS</vt:lpstr>
      <vt:lpstr>3.2ppm TCE exp</vt:lpstr>
      <vt:lpstr>3.2ppm TCE air exp</vt:lpstr>
      <vt:lpstr>10ppm TCE exp</vt:lpstr>
      <vt:lpstr>10ppm TCE air exp</vt:lpstr>
      <vt:lpstr>32ppm TCE exp</vt:lpstr>
      <vt:lpstr>32ppm TCE air exp</vt:lpstr>
      <vt:lpstr>100ppm TCE exp</vt:lpstr>
      <vt:lpstr>100ppm TCE air exp</vt:lpstr>
      <vt:lpstr>All DCM DHS</vt:lpstr>
      <vt:lpstr>15.8ppm DCM Exp</vt:lpstr>
      <vt:lpstr>15.8ppm DCM air exp</vt:lpstr>
      <vt:lpstr>50ppm DCM exp</vt:lpstr>
      <vt:lpstr>50ppm DCM air exp</vt:lpstr>
      <vt:lpstr>158ppm DCM exp</vt:lpstr>
      <vt:lpstr>158ppm DCM air exp</vt:lpstr>
      <vt:lpstr>500ppm DCM exp</vt:lpstr>
      <vt:lpstr>500ppm DCM air exp</vt:lpstr>
      <vt:lpstr>5ppm BD exp</vt:lpstr>
      <vt:lpstr>5ppm BD air exp</vt:lpstr>
      <vt:lpstr>15.8ppm BD exp</vt:lpstr>
      <vt:lpstr>15.8ppm BD air exp</vt:lpstr>
      <vt:lpstr>50ppm BD exp</vt:lpstr>
      <vt:lpstr>50ppm BD air exp</vt:lpstr>
      <vt:lpstr>158ppm BD exp</vt:lpstr>
      <vt:lpstr>158ppm BD air exp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Evansky, Paul</dc:creator>
  <cp:lastModifiedBy>Gavett, Stephen</cp:lastModifiedBy>
  <dcterms:created xsi:type="dcterms:W3CDTF">2023-05-15T19:59:51Z</dcterms:created>
  <dcterms:modified xsi:type="dcterms:W3CDTF">2025-08-01T13:56:28Z</dcterms:modified>
</cp:coreProperties>
</file>