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usepa-my.sharepoint.com/personal/leduc_stephen_epa_gov/Documents/Profile/Documents/The_Duke/Forest Climate Assessment/Mangroves/"/>
    </mc:Choice>
  </mc:AlternateContent>
  <xr:revisionPtr revIDLastSave="237" documentId="11_CE78FDF22BB3894D3517E07E3283D27DAF4DE131" xr6:coauthVersionLast="47" xr6:coauthVersionMax="47" xr10:uidLastSave="{7079CEA2-000E-4CD0-9825-402BACF3A444}"/>
  <bookViews>
    <workbookView xWindow="-96" yWindow="-96" windowWidth="23232" windowHeight="13872" xr2:uid="{00000000-000D-0000-FFFF-FFFF00000000}"/>
  </bookViews>
  <sheets>
    <sheet name="US Totals" sheetId="1" r:id="rId1"/>
    <sheet name="Gulf Totals" sheetId="2" r:id="rId2"/>
    <sheet name="Caribbean Totals" sheetId="3" r:id="rId3"/>
    <sheet name="Pacific Totals" sheetId="4" r:id="rId4"/>
    <sheet name="FL" sheetId="7" r:id="rId5"/>
    <sheet name="LA" sheetId="6" r:id="rId6"/>
    <sheet name="TX" sheetId="5" r:id="rId7"/>
    <sheet name="PR" sheetId="8" r:id="rId8"/>
    <sheet name="USVI" sheetId="9" r:id="rId9"/>
    <sheet name="Guam" sheetId="10" r:id="rId10"/>
    <sheet name="HI" sheetId="12" r:id="rId11"/>
    <sheet name="Samoa" sheetId="1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1" l="1"/>
  <c r="C14" i="11"/>
  <c r="B14" i="11"/>
  <c r="D11" i="11"/>
  <c r="D12" i="11" s="1"/>
  <c r="D13" i="11" s="1"/>
  <c r="C11" i="11"/>
  <c r="C12" i="11" s="1"/>
  <c r="C13" i="11" s="1"/>
  <c r="B11" i="11"/>
  <c r="B12" i="11" s="1"/>
  <c r="B13" i="11" s="1"/>
  <c r="D8" i="11"/>
  <c r="D9" i="11" s="1"/>
  <c r="D10" i="11" s="1"/>
  <c r="C8" i="11"/>
  <c r="C9" i="11" s="1"/>
  <c r="C10" i="11" s="1"/>
  <c r="B8" i="11"/>
  <c r="B9" i="11" s="1"/>
  <c r="B10" i="11" s="1"/>
  <c r="D7" i="11"/>
  <c r="C7" i="11"/>
  <c r="B7" i="11"/>
  <c r="D14" i="12"/>
  <c r="C14" i="12"/>
  <c r="B14" i="12"/>
  <c r="D11" i="12"/>
  <c r="D12" i="12" s="1"/>
  <c r="D13" i="12" s="1"/>
  <c r="C11" i="12"/>
  <c r="C12" i="12" s="1"/>
  <c r="C13" i="12" s="1"/>
  <c r="B11" i="12"/>
  <c r="B12" i="12" s="1"/>
  <c r="B13" i="12" s="1"/>
  <c r="D8" i="12"/>
  <c r="D9" i="12" s="1"/>
  <c r="D10" i="12" s="1"/>
  <c r="C8" i="12"/>
  <c r="C9" i="12" s="1"/>
  <c r="C10" i="12" s="1"/>
  <c r="B8" i="12"/>
  <c r="B9" i="12" s="1"/>
  <c r="B10" i="12" s="1"/>
  <c r="D7" i="12"/>
  <c r="C7" i="12"/>
  <c r="B7" i="12"/>
  <c r="D14" i="10"/>
  <c r="C14" i="10"/>
  <c r="B14" i="10"/>
  <c r="D11" i="10"/>
  <c r="D12" i="10" s="1"/>
  <c r="D13" i="10" s="1"/>
  <c r="C11" i="10"/>
  <c r="C12" i="10" s="1"/>
  <c r="C13" i="10" s="1"/>
  <c r="B11" i="10"/>
  <c r="B12" i="10" s="1"/>
  <c r="B13" i="10" s="1"/>
  <c r="D8" i="10"/>
  <c r="D9" i="10" s="1"/>
  <c r="D10" i="10" s="1"/>
  <c r="C8" i="10"/>
  <c r="C9" i="10" s="1"/>
  <c r="C10" i="10" s="1"/>
  <c r="B8" i="10"/>
  <c r="B9" i="10" s="1"/>
  <c r="B10" i="10" s="1"/>
  <c r="D7" i="10"/>
  <c r="C7" i="10"/>
  <c r="B7" i="10"/>
  <c r="D14" i="9"/>
  <c r="C14" i="9"/>
  <c r="B14" i="9"/>
  <c r="D11" i="9"/>
  <c r="D12" i="9" s="1"/>
  <c r="D13" i="9" s="1"/>
  <c r="C11" i="9"/>
  <c r="C12" i="9" s="1"/>
  <c r="C13" i="9" s="1"/>
  <c r="B11" i="9"/>
  <c r="B12" i="9" s="1"/>
  <c r="B13" i="9" s="1"/>
  <c r="D8" i="9"/>
  <c r="D9" i="9" s="1"/>
  <c r="D10" i="9" s="1"/>
  <c r="C8" i="9"/>
  <c r="C9" i="9" s="1"/>
  <c r="C10" i="9" s="1"/>
  <c r="B8" i="9"/>
  <c r="B9" i="9" s="1"/>
  <c r="B10" i="9" s="1"/>
  <c r="D7" i="9"/>
  <c r="C7" i="9"/>
  <c r="B7" i="9"/>
  <c r="D14" i="8"/>
  <c r="C14" i="8"/>
  <c r="B14" i="8"/>
  <c r="D11" i="8"/>
  <c r="D12" i="8" s="1"/>
  <c r="D13" i="8" s="1"/>
  <c r="C11" i="8"/>
  <c r="C12" i="8" s="1"/>
  <c r="C13" i="8" s="1"/>
  <c r="B11" i="8"/>
  <c r="B12" i="8" s="1"/>
  <c r="B13" i="8" s="1"/>
  <c r="D8" i="8"/>
  <c r="D9" i="8" s="1"/>
  <c r="D10" i="8" s="1"/>
  <c r="C8" i="8"/>
  <c r="C9" i="8" s="1"/>
  <c r="C10" i="8" s="1"/>
  <c r="B8" i="8"/>
  <c r="B9" i="8" s="1"/>
  <c r="B10" i="8" s="1"/>
  <c r="D7" i="8"/>
  <c r="C7" i="8"/>
  <c r="B7" i="8"/>
  <c r="D14" i="5"/>
  <c r="C14" i="5"/>
  <c r="B14" i="5"/>
  <c r="D11" i="5"/>
  <c r="D12" i="5" s="1"/>
  <c r="D13" i="5" s="1"/>
  <c r="C11" i="5"/>
  <c r="C12" i="5" s="1"/>
  <c r="C13" i="5" s="1"/>
  <c r="B11" i="5"/>
  <c r="B12" i="5" s="1"/>
  <c r="B13" i="5" s="1"/>
  <c r="D8" i="5"/>
  <c r="D9" i="5" s="1"/>
  <c r="D10" i="5" s="1"/>
  <c r="C8" i="5"/>
  <c r="C9" i="5" s="1"/>
  <c r="C10" i="5" s="1"/>
  <c r="B8" i="5"/>
  <c r="B9" i="5" s="1"/>
  <c r="B10" i="5" s="1"/>
  <c r="D7" i="5"/>
  <c r="C7" i="5"/>
  <c r="B7" i="5"/>
  <c r="D14" i="6"/>
  <c r="C14" i="6"/>
  <c r="B14" i="6"/>
  <c r="B12" i="6"/>
  <c r="B13" i="6" s="1"/>
  <c r="D11" i="6"/>
  <c r="D12" i="6" s="1"/>
  <c r="D13" i="6" s="1"/>
  <c r="C11" i="6"/>
  <c r="C12" i="6" s="1"/>
  <c r="C13" i="6" s="1"/>
  <c r="B11" i="6"/>
  <c r="D8" i="6"/>
  <c r="D9" i="6" s="1"/>
  <c r="D10" i="6" s="1"/>
  <c r="C8" i="6"/>
  <c r="C9" i="6" s="1"/>
  <c r="C10" i="6" s="1"/>
  <c r="B8" i="6"/>
  <c r="B9" i="6" s="1"/>
  <c r="B10" i="6" s="1"/>
  <c r="D7" i="6"/>
  <c r="C7" i="6"/>
  <c r="B7" i="6"/>
  <c r="C14" i="7"/>
  <c r="D14" i="7"/>
  <c r="B8" i="7"/>
  <c r="B14" i="7"/>
  <c r="D11" i="7"/>
  <c r="D12" i="7" s="1"/>
  <c r="D13" i="7" s="1"/>
  <c r="D8" i="7"/>
  <c r="D9" i="7" s="1"/>
  <c r="D10" i="7" s="1"/>
  <c r="D7" i="7"/>
  <c r="B7" i="4"/>
  <c r="D14" i="4"/>
  <c r="C14" i="4"/>
  <c r="B14" i="4"/>
  <c r="D11" i="4"/>
  <c r="D12" i="4" s="1"/>
  <c r="D13" i="4" s="1"/>
  <c r="C11" i="4"/>
  <c r="C12" i="4" s="1"/>
  <c r="C13" i="4" s="1"/>
  <c r="B11" i="4"/>
  <c r="B12" i="4" s="1"/>
  <c r="B13" i="4" s="1"/>
  <c r="D8" i="4"/>
  <c r="D9" i="4" s="1"/>
  <c r="D10" i="4" s="1"/>
  <c r="C8" i="4"/>
  <c r="C9" i="4" s="1"/>
  <c r="C10" i="4" s="1"/>
  <c r="B8" i="4"/>
  <c r="B9" i="4" s="1"/>
  <c r="B10" i="4" s="1"/>
  <c r="D7" i="4"/>
  <c r="C7" i="4"/>
  <c r="D14" i="3"/>
  <c r="D8" i="3"/>
  <c r="C8" i="3"/>
  <c r="B8" i="3"/>
  <c r="C14" i="3"/>
  <c r="B14" i="3"/>
  <c r="D11" i="3"/>
  <c r="D12" i="3" s="1"/>
  <c r="D13" i="3" s="1"/>
  <c r="C11" i="3"/>
  <c r="C12" i="3" s="1"/>
  <c r="C13" i="3" s="1"/>
  <c r="B11" i="3"/>
  <c r="B12" i="3" s="1"/>
  <c r="B13" i="3" s="1"/>
  <c r="D9" i="3"/>
  <c r="D10" i="3" s="1"/>
  <c r="C9" i="3"/>
  <c r="C10" i="3" s="1"/>
  <c r="B9" i="3"/>
  <c r="B10" i="3" s="1"/>
  <c r="D7" i="3"/>
  <c r="C7" i="3"/>
  <c r="B7" i="3"/>
  <c r="C7" i="7" l="1"/>
  <c r="C8" i="7"/>
  <c r="C9" i="7" s="1"/>
  <c r="C10" i="7" s="1"/>
  <c r="C11" i="7"/>
  <c r="C12" i="7" s="1"/>
  <c r="C13" i="7" s="1"/>
  <c r="B7" i="7"/>
  <c r="B9" i="7"/>
  <c r="B10" i="7" s="1"/>
  <c r="B11" i="7"/>
  <c r="B12" i="7" s="1"/>
  <c r="B13" i="7" s="1"/>
  <c r="B12" i="2"/>
  <c r="B13" i="2" s="1"/>
  <c r="B11" i="2"/>
  <c r="C10" i="2"/>
  <c r="B9" i="2"/>
  <c r="B10" i="2" s="1"/>
  <c r="B14" i="2"/>
  <c r="D14" i="2"/>
  <c r="C14" i="2"/>
  <c r="D11" i="2"/>
  <c r="D12" i="2" s="1"/>
  <c r="D13" i="2" s="1"/>
  <c r="C11" i="2"/>
  <c r="C12" i="2" s="1"/>
  <c r="C13" i="2" s="1"/>
  <c r="D8" i="2"/>
  <c r="D9" i="2" s="1"/>
  <c r="D10" i="2" s="1"/>
  <c r="C8" i="2"/>
  <c r="C9" i="2" s="1"/>
  <c r="B8" i="2"/>
  <c r="D7" i="2"/>
  <c r="C7" i="2"/>
  <c r="B7" i="2"/>
  <c r="B39" i="1" l="1"/>
  <c r="B38" i="1"/>
  <c r="D14" i="1"/>
  <c r="C14" i="1"/>
  <c r="B14" i="1"/>
  <c r="B13" i="1"/>
  <c r="D12" i="1"/>
  <c r="D13" i="1" s="1"/>
  <c r="D11" i="1"/>
  <c r="C11" i="1"/>
  <c r="C12" i="1" s="1"/>
  <c r="C13" i="1" s="1"/>
  <c r="B11" i="1"/>
  <c r="B12" i="1" s="1"/>
  <c r="D8" i="1"/>
  <c r="D9" i="1" s="1"/>
  <c r="D10" i="1" s="1"/>
  <c r="C8" i="1"/>
  <c r="C9" i="1" s="1"/>
  <c r="C10" i="1" s="1"/>
  <c r="B8" i="1"/>
  <c r="B9" i="1" s="1"/>
  <c r="B10" i="1" s="1"/>
  <c r="D7" i="1"/>
  <c r="C7" i="1"/>
  <c r="B7" i="1"/>
</calcChain>
</file>

<file path=xl/sharedStrings.xml><?xml version="1.0" encoding="utf-8"?>
<sst xmlns="http://schemas.openxmlformats.org/spreadsheetml/2006/main" count="200" uniqueCount="46">
  <si>
    <t>Total US Mangrove Ecosystem Loss to Sea Level Rise (SLR) Scenarios</t>
  </si>
  <si>
    <t>% Area Inundated Comparisons</t>
  </si>
  <si>
    <t>Ecosystem Services</t>
  </si>
  <si>
    <t>Initial Mangrove Area</t>
  </si>
  <si>
    <t>State</t>
  </si>
  <si>
    <t>Total Initial Area in Mangroves (minus subtracted area inundated at 0 m; ha)</t>
  </si>
  <si>
    <t>Category</t>
  </si>
  <si>
    <t xml:space="preserve">0.3 m SLR </t>
  </si>
  <si>
    <t>0.61 m SLR</t>
  </si>
  <si>
    <t>3.0 m SLR</t>
  </si>
  <si>
    <t>Area of Mangrove Inundated (ha)</t>
  </si>
  <si>
    <t>Percent Area Inundated</t>
  </si>
  <si>
    <t>Annual loss of carbon sequestration if entire area inundated converts to salt marsh ecosystem (best case scenario) (Metric ton C/y)</t>
  </si>
  <si>
    <t>Annual loss of carbon sequestration if area converts to salt marsh in CO2 equivalents (Metric ton CO2/y)</t>
  </si>
  <si>
    <t>Annual cost of loss of CO2 sequestration (2020 USD per metric ton of CO2/y)</t>
  </si>
  <si>
    <t>Annual loss of carbon sequestration if area inundated converts to ocean shelf ecosystem (worst case scenario) (Metric ton C/y)</t>
  </si>
  <si>
    <t>Annual loss of carbon sequestration if area converts to ocean shelf in CO2 equivalents (Metric ton CO2/y)</t>
  </si>
  <si>
    <t>Sources for Calculations</t>
  </si>
  <si>
    <r>
      <rPr>
        <b/>
        <sz val="11"/>
        <color theme="1"/>
        <rFont val="Calibri"/>
      </rPr>
      <t>GIS Source:</t>
    </r>
    <r>
      <rPr>
        <sz val="11"/>
        <color theme="1"/>
        <rFont val="Calibri"/>
      </rPr>
      <t xml:space="preserve"> Land Cover Rasters - European Space Agency WorldCover 2021 generated by remote sensing from Sentinel-1 &amp; -2 Link to online map viewer: https://worldcover2021.esa.int/viewer</t>
    </r>
  </si>
  <si>
    <r>
      <rPr>
        <b/>
        <sz val="11"/>
        <color theme="1"/>
        <rFont val="Calibri"/>
      </rPr>
      <t>GIS Source:</t>
    </r>
    <r>
      <rPr>
        <sz val="11"/>
        <color theme="1"/>
        <rFont val="Calibri"/>
      </rPr>
      <t xml:space="preserve"> Sea Level Rise Projections - NOAA SLR Link to online map viewer: https://coast.noaa.gov/slr/#/layer/slr </t>
    </r>
  </si>
  <si>
    <t>Coastal Ecosystem Carbon Sequestration Rates</t>
  </si>
  <si>
    <r>
      <rPr>
        <b/>
        <sz val="11"/>
        <color theme="1"/>
        <rFont val="Calibri"/>
      </rPr>
      <t xml:space="preserve">Source: </t>
    </r>
    <r>
      <rPr>
        <sz val="11"/>
        <color theme="1"/>
        <rFont val="Calibri"/>
      </rPr>
      <t>Daniel M Alongi (2014) Carbon sequestration in mangrove forests, Carbon Management, 3:3, 313-322 (Table 2). DOI: 10.4155/cmt.12.20</t>
    </r>
  </si>
  <si>
    <r>
      <rPr>
        <b/>
        <sz val="11"/>
        <color theme="1"/>
        <rFont val="Calibri"/>
      </rPr>
      <t xml:space="preserve">Cost of Carbon at Near-Term Ramsey Discount Rate </t>
    </r>
    <r>
      <rPr>
        <sz val="11"/>
        <color theme="1"/>
        <rFont val="Calibri"/>
      </rPr>
      <t>(2020 USD/metric ton of CO2)</t>
    </r>
  </si>
  <si>
    <t>Emission Year</t>
  </si>
  <si>
    <t>Estimates of Cost-CO2 at 2.0%</t>
  </si>
  <si>
    <t>Total Gulf Mangrove Ecosystem Loss to Sea Level Rise (SLR) Scenarios</t>
  </si>
  <si>
    <t>0.3 m SLR</t>
  </si>
  <si>
    <t>Total Caribbean Mangrove Ecosystem Loss to Sea Level Rise (SLR) Scenarios</t>
  </si>
  <si>
    <t>Total Pacific Mangrove Ecosystem Loss to Sea Level Rise (SLR) Scenarios</t>
  </si>
  <si>
    <t>Salt Marsh C Sequestration Rate (gC m-2 y-1)</t>
  </si>
  <si>
    <t>Ocean Shelf C Sequestration Rate (gC m-2 y-1)</t>
  </si>
  <si>
    <t>Mangrove C Sequestration Rate (gC m-2 y-1)</t>
  </si>
  <si>
    <r>
      <t xml:space="preserve">Annual Mean Value for Ecosystem Services for a Average Coastal Wetland and River Delta Ecosystem </t>
    </r>
    <r>
      <rPr>
        <sz val="11"/>
        <color theme="1"/>
        <rFont val="Calibri"/>
        <family val="2"/>
      </rPr>
      <t>(2022 Int$/ha/y, Int$ = USD)</t>
    </r>
  </si>
  <si>
    <r>
      <t xml:space="preserve">Annual Mean Value for Ecosystem Services from Mangrove Ecosystems </t>
    </r>
    <r>
      <rPr>
        <sz val="11"/>
        <color theme="1"/>
        <rFont val="Calibri"/>
      </rPr>
      <t>(2022 Int$/ha/y, Int$ = USD)</t>
    </r>
  </si>
  <si>
    <r>
      <rPr>
        <b/>
        <sz val="11"/>
        <color theme="1"/>
        <rFont val="Calibri"/>
      </rPr>
      <t>Source for Mangrove Ecosystems:</t>
    </r>
    <r>
      <rPr>
        <sz val="11"/>
        <color theme="1"/>
        <rFont val="Calibri"/>
      </rPr>
      <t xml:space="preserve"> Ecosystem Services Valuation Database, Food and Agriculture Org of the United Nations, The role of forest ecosystem services to support the green recovery https://www.esvd.info/_files/ugd/53b4f9_7bbc37969cd440b4917a8bfb56d7bb1c.pdf</t>
    </r>
  </si>
  <si>
    <r>
      <t xml:space="preserve">Annual value of net ecosystem services lost if area of mangrove inundated converts to average coastal wetland and river delta ecosystem </t>
    </r>
    <r>
      <rPr>
        <sz val="11"/>
        <rFont val="Calibri"/>
        <family val="2"/>
        <scheme val="minor"/>
      </rPr>
      <t>wetland and river delta ecosystem</t>
    </r>
    <r>
      <rPr>
        <sz val="11"/>
        <rFont val="Calibri, sans-serif"/>
      </rPr>
      <t xml:space="preserve"> </t>
    </r>
    <r>
      <rPr>
        <sz val="11"/>
        <rFont val="Calibri"/>
        <family val="2"/>
        <scheme val="minor"/>
      </rPr>
      <t>(2022 Int$/y)</t>
    </r>
  </si>
  <si>
    <t>Total Florida Mangrove Ecosystem Loss to Sea Level Rise (SLR) Scenarios</t>
  </si>
  <si>
    <t>Total Louisana Mangrove Ecosystem Loss to Sea Level Rise (SLR) Scenarios</t>
  </si>
  <si>
    <t>Total Texas Mangrove Ecosystem Loss to Sea Level Rise (SLR) Scenarios</t>
  </si>
  <si>
    <t>Total Puerto Rico Mangrove Ecosystem Loss to Sea Level Rise (SLR) Scenarios</t>
  </si>
  <si>
    <t>Total USVI Mangrove Ecosystem Loss to Sea Level Rise (SLR) Scenarios</t>
  </si>
  <si>
    <t>Total Guam Mangrove Ecosystem Loss to Sea Level Rise (SLR) Scenarios</t>
  </si>
  <si>
    <t>Total Hawai'i Mangrove Ecosystem Loss to Sea Level Rise (SLR) Scenarios</t>
  </si>
  <si>
    <t>Total Samoa Mangrove Ecosystem Loss to Sea Level Rise (SLR) Scenarios</t>
  </si>
  <si>
    <r>
      <rPr>
        <b/>
        <sz val="11"/>
        <color theme="1"/>
        <rFont val="Calibri"/>
        <family val="2"/>
        <scheme val="minor"/>
      </rPr>
      <t>Source for Average Coastal Wetland and River Delta Ecosystem</t>
    </r>
    <r>
      <rPr>
        <sz val="11"/>
        <color theme="1"/>
        <rFont val="Calibri"/>
        <scheme val="minor"/>
      </rPr>
      <t xml:space="preserve">: Ecosystem Services Valuation Database (https://www.esvd.net/), accessed June 5, 2025. Mean Value of $69.863 multiplied by 1.13 to account for inflation between 2020 and 2022 </t>
    </r>
  </si>
  <si>
    <r>
      <rPr>
        <b/>
        <sz val="11"/>
        <color theme="1"/>
        <rFont val="Calibri"/>
      </rPr>
      <t xml:space="preserve">Source: </t>
    </r>
    <r>
      <rPr>
        <sz val="11"/>
        <color theme="1"/>
        <rFont val="Calibri"/>
      </rPr>
      <t>2023 EPA Report on the Social Cost of GHG's (Table 3.1.1, p78) https://www.epa.gov/system/files/documents/2023-12/epa_scghg_2023_report_final.pdf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</si>
</sst>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b/>
      <u/>
      <sz val="11"/>
      <color theme="1"/>
      <name val="Calibri"/>
    </font>
    <font>
      <b/>
      <sz val="11"/>
      <color theme="1"/>
      <name val="Calibri"/>
      <scheme val="minor"/>
    </font>
    <font>
      <b/>
      <u/>
      <sz val="18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scheme val="minor"/>
    </font>
    <font>
      <sz val="11"/>
      <color rgb="FFFF0000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, sans-serif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2" fontId="3" fillId="0" borderId="0" xfId="0" applyNumberFormat="1" applyFont="1"/>
    <xf numFmtId="2" fontId="3" fillId="0" borderId="0" xfId="0" applyNumberFormat="1" applyFont="1" applyAlignment="1">
      <alignment wrapText="1"/>
    </xf>
    <xf numFmtId="4" fontId="3" fillId="0" borderId="0" xfId="0" applyNumberFormat="1" applyFont="1"/>
    <xf numFmtId="10" fontId="3" fillId="0" borderId="0" xfId="0" applyNumberFormat="1" applyFont="1"/>
    <xf numFmtId="0" fontId="5" fillId="0" borderId="0" xfId="0" applyFont="1" applyAlignment="1"/>
    <xf numFmtId="0" fontId="7" fillId="0" borderId="0" xfId="0" applyFont="1" applyAlignment="1"/>
    <xf numFmtId="0" fontId="3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1" fillId="0" borderId="0" xfId="0" applyFont="1" applyAlignment="1">
      <alignment horizontal="right"/>
    </xf>
    <xf numFmtId="4" fontId="9" fillId="0" borderId="0" xfId="0" applyNumberFormat="1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6" fillId="0" borderId="1" xfId="0" applyFont="1" applyFill="1" applyBorder="1" applyAlignment="1"/>
    <xf numFmtId="0" fontId="0" fillId="0" borderId="0" xfId="0" applyFont="1" applyFill="1" applyAlignment="1"/>
    <xf numFmtId="2" fontId="9" fillId="0" borderId="0" xfId="0" applyNumberFormat="1" applyFont="1" applyAlignment="1"/>
    <xf numFmtId="0" fontId="7" fillId="0" borderId="0" xfId="0" applyFont="1" applyFill="1" applyAlignment="1"/>
    <xf numFmtId="0" fontId="5" fillId="0" borderId="0" xfId="0" applyFont="1" applyFill="1"/>
    <xf numFmtId="0" fontId="3" fillId="0" borderId="1" xfId="0" applyFont="1" applyFill="1" applyBorder="1" applyAlignment="1"/>
    <xf numFmtId="0" fontId="3" fillId="0" borderId="1" xfId="0" applyFont="1" applyFill="1" applyBorder="1"/>
    <xf numFmtId="2" fontId="5" fillId="0" borderId="0" xfId="0" applyNumberFormat="1" applyFont="1"/>
    <xf numFmtId="0" fontId="16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10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9" fillId="0" borderId="0" xfId="0" applyFont="1" applyAlignment="1">
      <alignment wrapText="1"/>
    </xf>
    <xf numFmtId="2" fontId="11" fillId="0" borderId="0" xfId="0" applyNumberFormat="1" applyFont="1" applyAlignment="1">
      <alignment horizontal="right"/>
    </xf>
    <xf numFmtId="2" fontId="1" fillId="0" borderId="0" xfId="0" applyNumberFormat="1" applyFont="1" applyFill="1"/>
    <xf numFmtId="4" fontId="11" fillId="0" borderId="0" xfId="0" applyNumberFormat="1" applyFont="1" applyAlignment="1">
      <alignment horizontal="right"/>
    </xf>
    <xf numFmtId="2" fontId="0" fillId="0" borderId="0" xfId="0" applyNumberFormat="1" applyAlignment="1">
      <alignment vertical="center" wrapText="1"/>
    </xf>
    <xf numFmtId="4" fontId="18" fillId="0" borderId="0" xfId="0" applyNumberFormat="1" applyFont="1" applyFill="1" applyAlignme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Fill="1"/>
    <xf numFmtId="0" fontId="10" fillId="0" borderId="0" xfId="0" applyFont="1" applyAlignment="1">
      <alignment wrapText="1"/>
    </xf>
    <xf numFmtId="0" fontId="1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0</xdr:row>
      <xdr:rowOff>0</xdr:rowOff>
    </xdr:from>
    <xdr:ext cx="5286375" cy="1171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702813" y="3198975"/>
          <a:ext cx="5286375" cy="1162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Scenarios in which marginal damages are high at the same time consumption growth is high will be discounted at a higher rate when using the Ramsey formula. On the other hand, scenarios in which marginal damages are high when consumption growth is low will be discounted at a lower rate.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Converted 2.0% SC-CO2 to C and applied 2080 value to 2100 and 2150.</a:t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0</xdr:rowOff>
    </xdr:from>
    <xdr:ext cx="9763125" cy="13525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464438" y="3108488"/>
          <a:ext cx="9763125" cy="13430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Scenarios in which marginal damages are high at the same time consumption growth is high will be discounted at a higher rate when using the Ramsey formula. On the other hand, scenarios in which marginal damages are high when consumption growth is low will be discounted at a lower rate.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Converted 2.0% SC-CO2 to C and applied 2080 value to 2100 and 2150.</a:t>
          </a:r>
          <a:endParaRPr sz="11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0</xdr:row>
      <xdr:rowOff>0</xdr:rowOff>
    </xdr:from>
    <xdr:ext cx="8867775" cy="117157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912113" y="3198975"/>
          <a:ext cx="8867775" cy="1162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Scenarios in which marginal damages are high at the same time consumption growth is high will be discounted at a higher rate when using the Ramsey formula. On the other hand, scenarios in which marginal damages are high when consumption growth is low will be discounted at a lower rate.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Converted 2.0% SC-CO2 to C and applied 2080 value to 2100 and 2150.</a:t>
          </a:r>
          <a:endParaRPr sz="11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0</xdr:rowOff>
    </xdr:from>
    <xdr:ext cx="4067175" cy="11715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3312413" y="3198975"/>
          <a:ext cx="4067175" cy="1162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Scenarios in which marginal damages are high at the same time consumption growth is high will be discounted at a higher rate when using the Ramsey formula. On the other hand, scenarios in which marginal damages are high when consumption growth is low will be discounted at a lower rate.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Converted 2.0% SC-CO2 to C and applied 2080 value to 2100 and 2150.</a:t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2"/>
  <sheetViews>
    <sheetView tabSelected="1" topLeftCell="A14" workbookViewId="0">
      <selection activeCell="A42" sqref="A42"/>
    </sheetView>
  </sheetViews>
  <sheetFormatPr defaultColWidth="14.41796875" defaultRowHeight="15" customHeight="1"/>
  <cols>
    <col min="1" max="1" width="63" customWidth="1"/>
    <col min="2" max="2" width="26.68359375" customWidth="1"/>
    <col min="3" max="4" width="20" customWidth="1"/>
    <col min="5" max="6" width="45.578125" customWidth="1"/>
    <col min="7" max="15" width="8.68359375" customWidth="1"/>
    <col min="16" max="16" width="9.83984375" customWidth="1"/>
    <col min="17" max="17" width="18.83984375" customWidth="1"/>
    <col min="18" max="20" width="8.68359375" customWidth="1"/>
    <col min="21" max="23" width="17.83984375" customWidth="1"/>
    <col min="24" max="26" width="8.68359375" customWidth="1"/>
  </cols>
  <sheetData>
    <row r="1" spans="1:24" ht="14.25" customHeight="1">
      <c r="A1" s="1" t="s">
        <v>0</v>
      </c>
      <c r="D1" s="2"/>
      <c r="M1" s="46" t="s">
        <v>1</v>
      </c>
      <c r="N1" s="47"/>
      <c r="O1" s="47"/>
      <c r="P1" s="47"/>
      <c r="Q1" s="47"/>
      <c r="U1" s="48" t="s">
        <v>2</v>
      </c>
      <c r="V1" s="47"/>
      <c r="W1" s="47"/>
      <c r="X1" s="47"/>
    </row>
    <row r="2" spans="1:24" ht="14.25" customHeight="1">
      <c r="D2" s="2"/>
      <c r="M2" s="3"/>
      <c r="N2" s="3">
        <v>1</v>
      </c>
      <c r="O2" s="3">
        <v>2</v>
      </c>
      <c r="P2" s="3">
        <v>10</v>
      </c>
      <c r="Q2" s="3" t="s">
        <v>3</v>
      </c>
      <c r="U2" s="3">
        <v>0.3</v>
      </c>
      <c r="V2" s="3">
        <v>0.61</v>
      </c>
      <c r="W2" s="3">
        <v>3</v>
      </c>
      <c r="X2" s="4" t="s">
        <v>4</v>
      </c>
    </row>
    <row r="3" spans="1:24" ht="14.25" customHeight="1">
      <c r="A3" s="4" t="s">
        <v>5</v>
      </c>
      <c r="B3" s="39">
        <v>266758.41677722544</v>
      </c>
      <c r="D3" s="2"/>
    </row>
    <row r="4" spans="1:24" ht="14.25" customHeight="1">
      <c r="B4" s="5"/>
      <c r="D4" s="2"/>
    </row>
    <row r="5" spans="1:24" ht="14.25" customHeight="1">
      <c r="A5" s="3" t="s">
        <v>6</v>
      </c>
      <c r="B5" s="23" t="s">
        <v>7</v>
      </c>
      <c r="C5" s="23" t="s">
        <v>8</v>
      </c>
      <c r="D5" s="23" t="s">
        <v>9</v>
      </c>
    </row>
    <row r="6" spans="1:24" ht="14.25" customHeight="1">
      <c r="A6" s="33" t="s">
        <v>10</v>
      </c>
      <c r="B6" s="7">
        <v>105569.24997471287</v>
      </c>
      <c r="C6" s="7">
        <v>121074.14127694113</v>
      </c>
      <c r="D6" s="7">
        <v>126558.13275990836</v>
      </c>
    </row>
    <row r="7" spans="1:24" ht="14.25" customHeight="1">
      <c r="A7" s="33" t="s">
        <v>11</v>
      </c>
      <c r="B7" s="8">
        <f>B6/B3</f>
        <v>0.39574852501421004</v>
      </c>
      <c r="C7" s="8">
        <f>C6/B3</f>
        <v>0.45387186931032142</v>
      </c>
      <c r="D7" s="8">
        <f>D6/B3</f>
        <v>0.47442976416222787</v>
      </c>
    </row>
    <row r="8" spans="1:24" ht="14.25" customHeight="1">
      <c r="A8" s="33" t="s">
        <v>12</v>
      </c>
      <c r="B8" s="7">
        <f t="shared" ref="B8:D8" si="0">((B6*(174*10000))-(B6*(150*10000)))/1000000</f>
        <v>25336.61999393109</v>
      </c>
      <c r="C8" s="7">
        <f t="shared" si="0"/>
        <v>29057.793906465882</v>
      </c>
      <c r="D8" s="7">
        <f t="shared" si="0"/>
        <v>30373.951862377991</v>
      </c>
    </row>
    <row r="9" spans="1:24" ht="14.25" customHeight="1">
      <c r="A9" s="33" t="s">
        <v>13</v>
      </c>
      <c r="B9" s="7">
        <f t="shared" ref="B9:D9" si="1">B8*(44/12)</f>
        <v>92900.93997774733</v>
      </c>
      <c r="C9" s="7">
        <f t="shared" si="1"/>
        <v>106545.24432370823</v>
      </c>
      <c r="D9" s="7">
        <f t="shared" si="1"/>
        <v>111371.15682871929</v>
      </c>
    </row>
    <row r="10" spans="1:24" ht="14.25" customHeight="1">
      <c r="A10" s="33" t="s">
        <v>14</v>
      </c>
      <c r="B10" s="7">
        <f>B9*310</f>
        <v>28799291.393101674</v>
      </c>
      <c r="C10" s="7">
        <f t="shared" ref="C10:D10" si="2">C9*410</f>
        <v>43683550.172720373</v>
      </c>
      <c r="D10" s="7">
        <f t="shared" si="2"/>
        <v>45662174.299774908</v>
      </c>
    </row>
    <row r="11" spans="1:24" ht="14.25" customHeight="1">
      <c r="A11" s="33" t="s">
        <v>15</v>
      </c>
      <c r="B11" s="7">
        <f t="shared" ref="B11:D11" si="3">((B6*(174*10000))-(B6*(17*10000)))/1000000</f>
        <v>165743.72246029921</v>
      </c>
      <c r="C11" s="7">
        <f t="shared" si="3"/>
        <v>190086.40180479758</v>
      </c>
      <c r="D11" s="7">
        <f t="shared" si="3"/>
        <v>198696.26843305613</v>
      </c>
    </row>
    <row r="12" spans="1:24" ht="14.25" customHeight="1">
      <c r="A12" s="33" t="s">
        <v>16</v>
      </c>
      <c r="B12" s="7">
        <f t="shared" ref="B12:D12" si="4">B11*(44/12)</f>
        <v>607726.98235443037</v>
      </c>
      <c r="C12" s="7">
        <f t="shared" si="4"/>
        <v>696983.47328425781</v>
      </c>
      <c r="D12" s="7">
        <f t="shared" si="4"/>
        <v>728552.98425453913</v>
      </c>
    </row>
    <row r="13" spans="1:24" ht="14.25" customHeight="1">
      <c r="A13" s="33" t="s">
        <v>14</v>
      </c>
      <c r="B13" s="7">
        <f>B12*310</f>
        <v>188395364.5298734</v>
      </c>
      <c r="C13" s="7">
        <f t="shared" ref="C13:D13" si="5">C12*410</f>
        <v>285763224.04654568</v>
      </c>
      <c r="D13" s="7">
        <f t="shared" si="5"/>
        <v>298706723.54436105</v>
      </c>
    </row>
    <row r="14" spans="1:24" ht="53.1" customHeight="1">
      <c r="A14" s="35" t="s">
        <v>35</v>
      </c>
      <c r="B14" s="7">
        <f t="shared" ref="B14:D14" si="6">(B6*217104)-(B6*78945.51)</f>
        <v>14585288166.938869</v>
      </c>
      <c r="C14" s="7">
        <f t="shared" si="6"/>
        <v>16727420536.868856</v>
      </c>
      <c r="D14" s="7">
        <f t="shared" si="6"/>
        <v>17485080519.328476</v>
      </c>
    </row>
    <row r="15" spans="1:24" ht="14.25" customHeight="1">
      <c r="A15" s="6"/>
      <c r="B15" s="7"/>
      <c r="C15" s="7"/>
      <c r="D15" s="7"/>
    </row>
    <row r="16" spans="1:24" ht="14.25" customHeight="1">
      <c r="D16" s="2"/>
    </row>
    <row r="17" spans="1:4" ht="14.25" customHeight="1">
      <c r="D17" s="2"/>
    </row>
    <row r="18" spans="1:4" ht="14.25" customHeight="1">
      <c r="D18" s="2"/>
    </row>
    <row r="19" spans="1:4" s="25" customFormat="1" ht="14.25" customHeight="1">
      <c r="A19" s="24" t="s">
        <v>17</v>
      </c>
    </row>
    <row r="20" spans="1:4" ht="14.25" customHeight="1">
      <c r="A20" s="9" t="s">
        <v>18</v>
      </c>
    </row>
    <row r="21" spans="1:4" ht="14.25" customHeight="1">
      <c r="A21" s="9" t="s">
        <v>19</v>
      </c>
    </row>
    <row r="22" spans="1:4" ht="14.25" customHeight="1"/>
    <row r="23" spans="1:4" ht="14.25" customHeight="1">
      <c r="A23" s="10" t="s">
        <v>20</v>
      </c>
    </row>
    <row r="24" spans="1:4" ht="14.25" customHeight="1">
      <c r="A24" s="11" t="s">
        <v>29</v>
      </c>
      <c r="B24" s="2">
        <v>150</v>
      </c>
    </row>
    <row r="25" spans="1:4" ht="14.25" customHeight="1">
      <c r="A25" s="11" t="s">
        <v>30</v>
      </c>
      <c r="B25" s="2">
        <v>17</v>
      </c>
    </row>
    <row r="26" spans="1:4" ht="14.25" customHeight="1">
      <c r="A26" s="11" t="s">
        <v>31</v>
      </c>
      <c r="B26" s="2">
        <v>174</v>
      </c>
    </row>
    <row r="27" spans="1:4" ht="14.25" customHeight="1">
      <c r="A27" s="9" t="s">
        <v>21</v>
      </c>
    </row>
    <row r="28" spans="1:4" ht="14.25" customHeight="1"/>
    <row r="29" spans="1:4" ht="35.4" customHeight="1">
      <c r="A29" s="32" t="s">
        <v>33</v>
      </c>
      <c r="B29" s="4">
        <v>217104</v>
      </c>
    </row>
    <row r="30" spans="1:4" ht="28.2" customHeight="1">
      <c r="A30" s="32" t="s">
        <v>32</v>
      </c>
      <c r="B30" s="31">
        <v>78945.506399999998</v>
      </c>
    </row>
    <row r="31" spans="1:4" ht="14.25" customHeight="1">
      <c r="A31" s="22"/>
      <c r="B31" s="4"/>
    </row>
    <row r="32" spans="1:4" ht="14.25" customHeight="1">
      <c r="A32" s="21" t="s">
        <v>34</v>
      </c>
    </row>
    <row r="33" spans="1:6" ht="14.25" customHeight="1">
      <c r="A33" s="45" t="s">
        <v>44</v>
      </c>
    </row>
    <row r="34" spans="1:6" ht="14.25" customHeight="1"/>
    <row r="35" spans="1:6" ht="14.25" customHeight="1"/>
    <row r="36" spans="1:6" ht="14.25" customHeight="1">
      <c r="A36" s="27" t="s">
        <v>22</v>
      </c>
      <c r="B36" s="25"/>
    </row>
    <row r="37" spans="1:6" ht="14.25" customHeight="1">
      <c r="A37" s="28" t="s">
        <v>23</v>
      </c>
      <c r="B37" s="29" t="s">
        <v>24</v>
      </c>
    </row>
    <row r="38" spans="1:6" ht="14.25" customHeight="1">
      <c r="A38" s="28">
        <v>2050</v>
      </c>
      <c r="B38" s="30">
        <f>310</f>
        <v>310</v>
      </c>
    </row>
    <row r="39" spans="1:6" ht="14.25" customHeight="1">
      <c r="A39" s="28">
        <v>2080</v>
      </c>
      <c r="B39" s="30">
        <f>410</f>
        <v>410</v>
      </c>
    </row>
    <row r="40" spans="1:6" ht="14.25" customHeight="1">
      <c r="A40" s="21" t="s">
        <v>45</v>
      </c>
    </row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>
      <c r="E48" s="8"/>
      <c r="F48" s="8"/>
    </row>
    <row r="49" spans="4:6" ht="14.25" customHeight="1">
      <c r="E49" s="2"/>
    </row>
    <row r="50" spans="4:6" ht="14.25" customHeight="1">
      <c r="E50" s="2"/>
    </row>
    <row r="51" spans="4:6" ht="14.25" customHeight="1"/>
    <row r="52" spans="4:6" ht="14.25" customHeight="1">
      <c r="F52" s="2"/>
    </row>
    <row r="53" spans="4:6" ht="14.25" customHeight="1">
      <c r="D53" s="2"/>
    </row>
    <row r="54" spans="4:6" ht="14.25" customHeight="1">
      <c r="D54" s="2"/>
    </row>
    <row r="55" spans="4:6" ht="14.25" customHeight="1">
      <c r="D55" s="2"/>
    </row>
    <row r="56" spans="4:6" ht="14.25" customHeight="1">
      <c r="D56" s="2"/>
    </row>
    <row r="57" spans="4:6" ht="14.25" customHeight="1">
      <c r="D57" s="2"/>
    </row>
    <row r="58" spans="4:6" ht="14.25" customHeight="1">
      <c r="D58" s="2"/>
    </row>
    <row r="59" spans="4:6" ht="14.25" customHeight="1">
      <c r="D59" s="2"/>
    </row>
    <row r="60" spans="4:6" ht="14.25" customHeight="1">
      <c r="D60" s="2"/>
    </row>
    <row r="61" spans="4:6" ht="14.25" customHeight="1">
      <c r="D61" s="2"/>
    </row>
    <row r="62" spans="4:6" ht="14.25" customHeight="1">
      <c r="D62" s="2"/>
    </row>
    <row r="63" spans="4:6" ht="14.25" customHeight="1">
      <c r="D63" s="2"/>
    </row>
    <row r="64" spans="4:6" ht="14.25" customHeight="1">
      <c r="D64" s="2"/>
    </row>
    <row r="65" spans="4:4" ht="14.25" customHeight="1">
      <c r="D65" s="2"/>
    </row>
    <row r="66" spans="4:4" ht="14.25" customHeight="1">
      <c r="D66" s="2"/>
    </row>
    <row r="67" spans="4:4" ht="14.25" customHeight="1">
      <c r="D67" s="2"/>
    </row>
    <row r="68" spans="4:4" ht="14.25" customHeight="1">
      <c r="D68" s="2"/>
    </row>
    <row r="69" spans="4:4" ht="14.25" customHeight="1">
      <c r="D69" s="2"/>
    </row>
    <row r="70" spans="4:4" ht="14.25" customHeight="1">
      <c r="D70" s="2"/>
    </row>
    <row r="71" spans="4:4" ht="14.25" customHeight="1">
      <c r="D71" s="2"/>
    </row>
    <row r="72" spans="4:4" ht="14.25" customHeight="1">
      <c r="D72" s="2"/>
    </row>
    <row r="73" spans="4:4" ht="14.25" customHeight="1">
      <c r="D73" s="2"/>
    </row>
    <row r="74" spans="4:4" ht="14.25" customHeight="1">
      <c r="D74" s="2"/>
    </row>
    <row r="75" spans="4:4" ht="14.25" customHeight="1">
      <c r="D75" s="2"/>
    </row>
    <row r="76" spans="4:4" ht="14.25" customHeight="1">
      <c r="D76" s="2"/>
    </row>
    <row r="77" spans="4:4" ht="14.25" customHeight="1">
      <c r="D77" s="2"/>
    </row>
    <row r="78" spans="4:4" ht="14.25" customHeight="1">
      <c r="D78" s="2"/>
    </row>
    <row r="79" spans="4:4" ht="14.25" customHeight="1">
      <c r="D79" s="2"/>
    </row>
    <row r="80" spans="4:4" ht="14.25" customHeight="1">
      <c r="D80" s="2"/>
    </row>
    <row r="81" spans="4:4" ht="14.25" customHeight="1">
      <c r="D81" s="2"/>
    </row>
    <row r="82" spans="4:4" ht="14.25" customHeight="1">
      <c r="D82" s="2"/>
    </row>
    <row r="83" spans="4:4" ht="14.25" customHeight="1">
      <c r="D83" s="2"/>
    </row>
    <row r="84" spans="4:4" ht="14.25" customHeight="1">
      <c r="D84" s="2"/>
    </row>
    <row r="85" spans="4:4" ht="14.25" customHeight="1">
      <c r="D85" s="2"/>
    </row>
    <row r="86" spans="4:4" ht="14.25" customHeight="1">
      <c r="D86" s="2"/>
    </row>
    <row r="87" spans="4:4" ht="14.25" customHeight="1">
      <c r="D87" s="2"/>
    </row>
    <row r="88" spans="4:4" ht="14.25" customHeight="1">
      <c r="D88" s="2"/>
    </row>
    <row r="89" spans="4:4" ht="14.25" customHeight="1">
      <c r="D89" s="2"/>
    </row>
    <row r="90" spans="4:4" ht="14.25" customHeight="1">
      <c r="D90" s="2"/>
    </row>
    <row r="91" spans="4:4" ht="14.25" customHeight="1">
      <c r="D91" s="2"/>
    </row>
    <row r="92" spans="4:4" ht="14.25" customHeight="1">
      <c r="D92" s="2"/>
    </row>
    <row r="93" spans="4:4" ht="14.25" customHeight="1">
      <c r="D93" s="2"/>
    </row>
    <row r="94" spans="4:4" ht="14.25" customHeight="1">
      <c r="D94" s="2"/>
    </row>
    <row r="95" spans="4:4" ht="14.25" customHeight="1">
      <c r="D95" s="2"/>
    </row>
    <row r="96" spans="4:4" ht="14.25" customHeight="1">
      <c r="D96" s="2"/>
    </row>
    <row r="97" spans="4:4" ht="14.25" customHeight="1">
      <c r="D97" s="2"/>
    </row>
    <row r="98" spans="4:4" ht="14.25" customHeight="1">
      <c r="D98" s="2"/>
    </row>
    <row r="99" spans="4:4" ht="14.25" customHeight="1">
      <c r="D99" s="2"/>
    </row>
    <row r="100" spans="4:4" ht="14.25" customHeight="1">
      <c r="D100" s="2"/>
    </row>
    <row r="101" spans="4:4" ht="14.25" customHeight="1">
      <c r="D101" s="2"/>
    </row>
    <row r="102" spans="4:4" ht="14.25" customHeight="1">
      <c r="D102" s="2"/>
    </row>
    <row r="103" spans="4:4" ht="14.25" customHeight="1">
      <c r="D103" s="2"/>
    </row>
    <row r="104" spans="4:4" ht="14.25" customHeight="1">
      <c r="D104" s="2"/>
    </row>
    <row r="105" spans="4:4" ht="14.25" customHeight="1">
      <c r="D105" s="2"/>
    </row>
    <row r="106" spans="4:4" ht="14.25" customHeight="1">
      <c r="D106" s="2"/>
    </row>
    <row r="107" spans="4:4" ht="14.25" customHeight="1">
      <c r="D107" s="2"/>
    </row>
    <row r="108" spans="4:4" ht="14.25" customHeight="1">
      <c r="D108" s="2"/>
    </row>
    <row r="109" spans="4:4" ht="14.25" customHeight="1">
      <c r="D109" s="2"/>
    </row>
    <row r="110" spans="4:4" ht="14.25" customHeight="1">
      <c r="D110" s="2"/>
    </row>
    <row r="111" spans="4:4" ht="14.25" customHeight="1">
      <c r="D111" s="2"/>
    </row>
    <row r="112" spans="4:4" ht="14.25" customHeight="1">
      <c r="D112" s="2"/>
    </row>
    <row r="113" spans="4:4" ht="14.25" customHeight="1">
      <c r="D113" s="2"/>
    </row>
    <row r="114" spans="4:4" ht="14.25" customHeight="1">
      <c r="D114" s="2"/>
    </row>
    <row r="115" spans="4:4" ht="14.25" customHeight="1">
      <c r="D115" s="2"/>
    </row>
    <row r="116" spans="4:4" ht="14.25" customHeight="1">
      <c r="D116" s="2"/>
    </row>
    <row r="117" spans="4:4" ht="14.25" customHeight="1">
      <c r="D117" s="2"/>
    </row>
    <row r="118" spans="4:4" ht="14.25" customHeight="1">
      <c r="D118" s="2"/>
    </row>
    <row r="119" spans="4:4" ht="14.25" customHeight="1">
      <c r="D119" s="2"/>
    </row>
    <row r="120" spans="4:4" ht="14.25" customHeight="1">
      <c r="D120" s="2"/>
    </row>
    <row r="121" spans="4:4" ht="14.25" customHeight="1">
      <c r="D121" s="2"/>
    </row>
    <row r="122" spans="4:4" ht="14.25" customHeight="1">
      <c r="D122" s="2"/>
    </row>
    <row r="123" spans="4:4" ht="14.25" customHeight="1">
      <c r="D123" s="2"/>
    </row>
    <row r="124" spans="4:4" ht="14.25" customHeight="1">
      <c r="D124" s="2"/>
    </row>
    <row r="125" spans="4:4" ht="14.25" customHeight="1">
      <c r="D125" s="2"/>
    </row>
    <row r="126" spans="4:4" ht="14.25" customHeight="1">
      <c r="D126" s="2"/>
    </row>
    <row r="127" spans="4:4" ht="14.25" customHeight="1">
      <c r="D127" s="2"/>
    </row>
    <row r="128" spans="4:4" ht="14.25" customHeight="1">
      <c r="D128" s="2"/>
    </row>
    <row r="129" spans="4:4" ht="14.25" customHeight="1">
      <c r="D129" s="2"/>
    </row>
    <row r="130" spans="4:4" ht="14.25" customHeight="1">
      <c r="D130" s="2"/>
    </row>
    <row r="131" spans="4:4" ht="14.25" customHeight="1">
      <c r="D131" s="2"/>
    </row>
    <row r="132" spans="4:4" ht="14.25" customHeight="1">
      <c r="D132" s="2"/>
    </row>
    <row r="133" spans="4:4" ht="14.25" customHeight="1">
      <c r="D133" s="2"/>
    </row>
    <row r="134" spans="4:4" ht="14.25" customHeight="1">
      <c r="D134" s="2"/>
    </row>
    <row r="135" spans="4:4" ht="14.25" customHeight="1">
      <c r="D135" s="2"/>
    </row>
    <row r="136" spans="4:4" ht="14.25" customHeight="1">
      <c r="D136" s="2"/>
    </row>
    <row r="137" spans="4:4" ht="14.25" customHeight="1">
      <c r="D137" s="2"/>
    </row>
    <row r="138" spans="4:4" ht="14.25" customHeight="1">
      <c r="D138" s="2"/>
    </row>
    <row r="139" spans="4:4" ht="14.25" customHeight="1">
      <c r="D139" s="2"/>
    </row>
    <row r="140" spans="4:4" ht="14.25" customHeight="1">
      <c r="D140" s="2"/>
    </row>
    <row r="141" spans="4:4" ht="14.25" customHeight="1">
      <c r="D141" s="2"/>
    </row>
    <row r="142" spans="4:4" ht="14.25" customHeight="1">
      <c r="D142" s="2"/>
    </row>
    <row r="143" spans="4:4" ht="14.25" customHeight="1">
      <c r="D143" s="2"/>
    </row>
    <row r="144" spans="4:4" ht="14.25" customHeight="1">
      <c r="D144" s="2"/>
    </row>
    <row r="145" spans="4:4" ht="14.25" customHeight="1">
      <c r="D145" s="2"/>
    </row>
    <row r="146" spans="4:4" ht="14.25" customHeight="1">
      <c r="D146" s="2"/>
    </row>
    <row r="147" spans="4:4" ht="14.25" customHeight="1">
      <c r="D147" s="2"/>
    </row>
    <row r="148" spans="4:4" ht="14.25" customHeight="1">
      <c r="D148" s="2"/>
    </row>
    <row r="149" spans="4:4" ht="14.25" customHeight="1">
      <c r="D149" s="2"/>
    </row>
    <row r="150" spans="4:4" ht="14.25" customHeight="1">
      <c r="D150" s="2"/>
    </row>
    <row r="151" spans="4:4" ht="14.25" customHeight="1">
      <c r="D151" s="2"/>
    </row>
    <row r="152" spans="4:4" ht="14.25" customHeight="1">
      <c r="D152" s="2"/>
    </row>
    <row r="153" spans="4:4" ht="14.25" customHeight="1">
      <c r="D153" s="2"/>
    </row>
    <row r="154" spans="4:4" ht="14.25" customHeight="1">
      <c r="D154" s="2"/>
    </row>
    <row r="155" spans="4:4" ht="14.25" customHeight="1">
      <c r="D155" s="2"/>
    </row>
    <row r="156" spans="4:4" ht="14.25" customHeight="1">
      <c r="D156" s="2"/>
    </row>
    <row r="157" spans="4:4" ht="14.25" customHeight="1">
      <c r="D157" s="2"/>
    </row>
    <row r="158" spans="4:4" ht="14.25" customHeight="1">
      <c r="D158" s="2"/>
    </row>
    <row r="159" spans="4:4" ht="14.25" customHeight="1">
      <c r="D159" s="2"/>
    </row>
    <row r="160" spans="4:4" ht="14.25" customHeight="1">
      <c r="D160" s="2"/>
    </row>
    <row r="161" spans="4:4" ht="14.25" customHeight="1">
      <c r="D161" s="2"/>
    </row>
    <row r="162" spans="4:4" ht="14.25" customHeight="1">
      <c r="D162" s="2"/>
    </row>
    <row r="163" spans="4:4" ht="14.25" customHeight="1">
      <c r="D163" s="2"/>
    </row>
    <row r="164" spans="4:4" ht="14.25" customHeight="1">
      <c r="D164" s="2"/>
    </row>
    <row r="165" spans="4:4" ht="14.25" customHeight="1">
      <c r="D165" s="2"/>
    </row>
    <row r="166" spans="4:4" ht="14.25" customHeight="1">
      <c r="D166" s="2"/>
    </row>
    <row r="167" spans="4:4" ht="14.25" customHeight="1">
      <c r="D167" s="2"/>
    </row>
    <row r="168" spans="4:4" ht="14.25" customHeight="1">
      <c r="D168" s="2"/>
    </row>
    <row r="169" spans="4:4" ht="14.25" customHeight="1">
      <c r="D169" s="2"/>
    </row>
    <row r="170" spans="4:4" ht="14.25" customHeight="1">
      <c r="D170" s="2"/>
    </row>
    <row r="171" spans="4:4" ht="14.25" customHeight="1">
      <c r="D171" s="2"/>
    </row>
    <row r="172" spans="4:4" ht="14.25" customHeight="1">
      <c r="D172" s="2"/>
    </row>
    <row r="173" spans="4:4" ht="14.25" customHeight="1">
      <c r="D173" s="2"/>
    </row>
    <row r="174" spans="4:4" ht="14.25" customHeight="1">
      <c r="D174" s="2"/>
    </row>
    <row r="175" spans="4:4" ht="14.25" customHeight="1">
      <c r="D175" s="2"/>
    </row>
    <row r="176" spans="4:4" ht="14.25" customHeight="1">
      <c r="D176" s="2"/>
    </row>
    <row r="177" spans="4:4" ht="14.25" customHeight="1">
      <c r="D177" s="2"/>
    </row>
    <row r="178" spans="4:4" ht="14.25" customHeight="1">
      <c r="D178" s="2"/>
    </row>
    <row r="179" spans="4:4" ht="14.25" customHeight="1">
      <c r="D179" s="2"/>
    </row>
    <row r="180" spans="4:4" ht="14.25" customHeight="1">
      <c r="D180" s="2"/>
    </row>
    <row r="181" spans="4:4" ht="14.25" customHeight="1">
      <c r="D181" s="2"/>
    </row>
    <row r="182" spans="4:4" ht="14.25" customHeight="1">
      <c r="D182" s="2"/>
    </row>
    <row r="183" spans="4:4" ht="14.25" customHeight="1">
      <c r="D183" s="2"/>
    </row>
    <row r="184" spans="4:4" ht="14.25" customHeight="1">
      <c r="D184" s="2"/>
    </row>
    <row r="185" spans="4:4" ht="14.25" customHeight="1">
      <c r="D185" s="2"/>
    </row>
    <row r="186" spans="4:4" ht="14.25" customHeight="1">
      <c r="D186" s="2"/>
    </row>
    <row r="187" spans="4:4" ht="14.25" customHeight="1">
      <c r="D187" s="2"/>
    </row>
    <row r="188" spans="4:4" ht="14.25" customHeight="1">
      <c r="D188" s="2"/>
    </row>
    <row r="189" spans="4:4" ht="14.25" customHeight="1">
      <c r="D189" s="2"/>
    </row>
    <row r="190" spans="4:4" ht="14.25" customHeight="1">
      <c r="D190" s="2"/>
    </row>
    <row r="191" spans="4:4" ht="14.25" customHeight="1">
      <c r="D191" s="2"/>
    </row>
    <row r="192" spans="4:4" ht="14.25" customHeight="1">
      <c r="D192" s="2"/>
    </row>
    <row r="193" spans="4:4" ht="14.25" customHeight="1">
      <c r="D193" s="2"/>
    </row>
    <row r="194" spans="4:4" ht="14.25" customHeight="1">
      <c r="D194" s="2"/>
    </row>
    <row r="195" spans="4:4" ht="14.25" customHeight="1">
      <c r="D195" s="2"/>
    </row>
    <row r="196" spans="4:4" ht="14.25" customHeight="1">
      <c r="D196" s="2"/>
    </row>
    <row r="197" spans="4:4" ht="14.25" customHeight="1">
      <c r="D197" s="2"/>
    </row>
    <row r="198" spans="4:4" ht="14.25" customHeight="1">
      <c r="D198" s="2"/>
    </row>
    <row r="199" spans="4:4" ht="14.25" customHeight="1">
      <c r="D199" s="2"/>
    </row>
    <row r="200" spans="4:4" ht="14.25" customHeight="1">
      <c r="D200" s="2"/>
    </row>
    <row r="201" spans="4:4" ht="14.25" customHeight="1">
      <c r="D201" s="2"/>
    </row>
    <row r="202" spans="4:4" ht="14.25" customHeight="1">
      <c r="D202" s="2"/>
    </row>
    <row r="203" spans="4:4" ht="14.25" customHeight="1">
      <c r="D203" s="2"/>
    </row>
    <row r="204" spans="4:4" ht="14.25" customHeight="1">
      <c r="D204" s="2"/>
    </row>
    <row r="205" spans="4:4" ht="14.25" customHeight="1">
      <c r="D205" s="2"/>
    </row>
    <row r="206" spans="4:4" ht="14.25" customHeight="1">
      <c r="D206" s="2"/>
    </row>
    <row r="207" spans="4:4" ht="14.25" customHeight="1">
      <c r="D207" s="2"/>
    </row>
    <row r="208" spans="4:4" ht="14.25" customHeight="1">
      <c r="D208" s="2"/>
    </row>
    <row r="209" spans="4:4" ht="14.25" customHeight="1">
      <c r="D209" s="2"/>
    </row>
    <row r="210" spans="4:4" ht="14.25" customHeight="1">
      <c r="D210" s="2"/>
    </row>
    <row r="211" spans="4:4" ht="14.25" customHeight="1">
      <c r="D211" s="2"/>
    </row>
    <row r="212" spans="4:4" ht="14.25" customHeight="1">
      <c r="D212" s="2"/>
    </row>
    <row r="213" spans="4:4" ht="14.25" customHeight="1">
      <c r="D213" s="2"/>
    </row>
    <row r="214" spans="4:4" ht="14.25" customHeight="1">
      <c r="D214" s="2"/>
    </row>
    <row r="215" spans="4:4" ht="14.25" customHeight="1">
      <c r="D215" s="2"/>
    </row>
    <row r="216" spans="4:4" ht="14.25" customHeight="1">
      <c r="D216" s="2"/>
    </row>
    <row r="217" spans="4:4" ht="14.25" customHeight="1">
      <c r="D217" s="2"/>
    </row>
    <row r="218" spans="4:4" ht="14.25" customHeight="1">
      <c r="D218" s="2"/>
    </row>
    <row r="219" spans="4:4" ht="14.25" customHeight="1">
      <c r="D219" s="2"/>
    </row>
    <row r="220" spans="4:4" ht="14.25" customHeight="1">
      <c r="D220" s="2"/>
    </row>
    <row r="221" spans="4:4" ht="14.25" customHeight="1">
      <c r="D221" s="2"/>
    </row>
    <row r="222" spans="4:4" ht="14.25" customHeight="1">
      <c r="D222" s="2"/>
    </row>
    <row r="223" spans="4:4" ht="14.25" customHeight="1">
      <c r="D223" s="2"/>
    </row>
    <row r="224" spans="4:4" ht="14.25" customHeight="1">
      <c r="D224" s="2"/>
    </row>
    <row r="225" spans="4:4" ht="14.25" customHeight="1">
      <c r="D225" s="2"/>
    </row>
    <row r="226" spans="4:4" ht="14.25" customHeight="1">
      <c r="D226" s="2"/>
    </row>
    <row r="227" spans="4:4" ht="14.25" customHeight="1">
      <c r="D227" s="2"/>
    </row>
    <row r="228" spans="4:4" ht="14.25" customHeight="1">
      <c r="D228" s="2"/>
    </row>
    <row r="229" spans="4:4" ht="14.25" customHeight="1">
      <c r="D229" s="2"/>
    </row>
    <row r="230" spans="4:4" ht="14.25" customHeight="1">
      <c r="D230" s="2"/>
    </row>
    <row r="231" spans="4:4" ht="14.25" customHeight="1">
      <c r="D231" s="2"/>
    </row>
    <row r="232" spans="4:4" ht="14.25" customHeight="1">
      <c r="D232" s="2"/>
    </row>
    <row r="233" spans="4:4" ht="14.25" customHeight="1">
      <c r="D233" s="2"/>
    </row>
    <row r="234" spans="4:4" ht="14.25" customHeight="1">
      <c r="D234" s="2"/>
    </row>
    <row r="235" spans="4:4" ht="14.25" customHeight="1">
      <c r="D235" s="2"/>
    </row>
    <row r="236" spans="4:4" ht="14.25" customHeight="1">
      <c r="D236" s="2"/>
    </row>
    <row r="237" spans="4:4" ht="14.25" customHeight="1">
      <c r="D237" s="2"/>
    </row>
    <row r="238" spans="4:4" ht="14.25" customHeight="1">
      <c r="D238" s="2"/>
    </row>
    <row r="239" spans="4:4" ht="14.25" customHeight="1">
      <c r="D239" s="2"/>
    </row>
    <row r="240" spans="4:4" ht="14.25" customHeight="1">
      <c r="D240" s="2"/>
    </row>
    <row r="241" spans="4:4" ht="14.25" customHeight="1">
      <c r="D241" s="2"/>
    </row>
    <row r="242" spans="4:4" ht="14.25" customHeight="1">
      <c r="D242" s="2"/>
    </row>
    <row r="243" spans="4:4" ht="14.25" customHeight="1">
      <c r="D243" s="2"/>
    </row>
    <row r="244" spans="4:4" ht="14.25" customHeight="1">
      <c r="D244" s="2"/>
    </row>
    <row r="245" spans="4:4" ht="14.25" customHeight="1">
      <c r="D245" s="2"/>
    </row>
    <row r="246" spans="4:4" ht="14.25" customHeight="1">
      <c r="D246" s="2"/>
    </row>
    <row r="247" spans="4:4" ht="14.25" customHeight="1">
      <c r="D247" s="2"/>
    </row>
    <row r="248" spans="4:4" ht="14.25" customHeight="1">
      <c r="D248" s="2"/>
    </row>
    <row r="249" spans="4:4" ht="14.25" customHeight="1">
      <c r="D249" s="2"/>
    </row>
    <row r="250" spans="4:4" ht="14.25" customHeight="1">
      <c r="D250" s="2"/>
    </row>
    <row r="251" spans="4:4" ht="14.25" customHeight="1">
      <c r="D251" s="2"/>
    </row>
    <row r="252" spans="4:4" ht="14.25" customHeight="1">
      <c r="D252" s="2"/>
    </row>
    <row r="253" spans="4:4" ht="14.25" customHeight="1">
      <c r="D253" s="2"/>
    </row>
    <row r="254" spans="4:4" ht="14.25" customHeight="1">
      <c r="D254" s="2"/>
    </row>
    <row r="255" spans="4:4" ht="14.25" customHeight="1">
      <c r="D255" s="2"/>
    </row>
    <row r="256" spans="4:4" ht="14.25" customHeight="1">
      <c r="D256" s="2"/>
    </row>
    <row r="257" spans="4:4" ht="14.25" customHeight="1">
      <c r="D257" s="2"/>
    </row>
    <row r="258" spans="4:4" ht="14.25" customHeight="1">
      <c r="D258" s="2"/>
    </row>
    <row r="259" spans="4:4" ht="14.25" customHeight="1">
      <c r="D259" s="2"/>
    </row>
    <row r="260" spans="4:4" ht="14.25" customHeight="1">
      <c r="D260" s="2"/>
    </row>
    <row r="261" spans="4:4" ht="14.25" customHeight="1">
      <c r="D261" s="2"/>
    </row>
    <row r="262" spans="4:4" ht="14.25" customHeight="1">
      <c r="D262" s="2"/>
    </row>
    <row r="263" spans="4:4" ht="14.25" customHeight="1">
      <c r="D263" s="2"/>
    </row>
    <row r="264" spans="4:4" ht="14.25" customHeight="1">
      <c r="D264" s="2"/>
    </row>
    <row r="265" spans="4:4" ht="14.25" customHeight="1">
      <c r="D265" s="2"/>
    </row>
    <row r="266" spans="4:4" ht="14.25" customHeight="1">
      <c r="D266" s="2"/>
    </row>
    <row r="267" spans="4:4" ht="14.25" customHeight="1">
      <c r="D267" s="2"/>
    </row>
    <row r="268" spans="4:4" ht="14.25" customHeight="1">
      <c r="D268" s="2"/>
    </row>
    <row r="269" spans="4:4" ht="14.25" customHeight="1">
      <c r="D269" s="2"/>
    </row>
    <row r="270" spans="4:4" ht="14.25" customHeight="1">
      <c r="D270" s="2"/>
    </row>
    <row r="271" spans="4:4" ht="14.25" customHeight="1">
      <c r="D271" s="2"/>
    </row>
    <row r="272" spans="4:4" ht="14.25" customHeight="1">
      <c r="D272" s="2"/>
    </row>
    <row r="273" spans="4:4" ht="14.25" customHeight="1">
      <c r="D273" s="2"/>
    </row>
    <row r="274" spans="4:4" ht="14.25" customHeight="1">
      <c r="D274" s="2"/>
    </row>
    <row r="275" spans="4:4" ht="14.25" customHeight="1">
      <c r="D275" s="2"/>
    </row>
    <row r="276" spans="4:4" ht="14.25" customHeight="1">
      <c r="D276" s="2"/>
    </row>
    <row r="277" spans="4:4" ht="14.25" customHeight="1">
      <c r="D277" s="2"/>
    </row>
    <row r="278" spans="4:4" ht="14.25" customHeight="1">
      <c r="D278" s="2"/>
    </row>
    <row r="279" spans="4:4" ht="14.25" customHeight="1">
      <c r="D279" s="2"/>
    </row>
    <row r="280" spans="4:4" ht="14.25" customHeight="1">
      <c r="D280" s="2"/>
    </row>
    <row r="281" spans="4:4" ht="14.25" customHeight="1">
      <c r="D281" s="2"/>
    </row>
    <row r="282" spans="4:4" ht="14.25" customHeight="1">
      <c r="D282" s="2"/>
    </row>
    <row r="283" spans="4:4" ht="14.25" customHeight="1">
      <c r="D283" s="2"/>
    </row>
    <row r="284" spans="4:4" ht="14.25" customHeight="1">
      <c r="D284" s="2"/>
    </row>
    <row r="285" spans="4:4" ht="14.25" customHeight="1">
      <c r="D285" s="2"/>
    </row>
    <row r="286" spans="4:4" ht="14.25" customHeight="1">
      <c r="D286" s="2"/>
    </row>
    <row r="287" spans="4:4" ht="14.25" customHeight="1">
      <c r="D287" s="2"/>
    </row>
    <row r="288" spans="4:4" ht="14.25" customHeight="1">
      <c r="D288" s="2"/>
    </row>
    <row r="289" spans="4:4" ht="14.25" customHeight="1">
      <c r="D289" s="2"/>
    </row>
    <row r="290" spans="4:4" ht="14.25" customHeight="1">
      <c r="D290" s="2"/>
    </row>
    <row r="291" spans="4:4" ht="14.25" customHeight="1">
      <c r="D291" s="2"/>
    </row>
    <row r="292" spans="4:4" ht="14.25" customHeight="1">
      <c r="D292" s="2"/>
    </row>
    <row r="293" spans="4:4" ht="14.25" customHeight="1">
      <c r="D293" s="2"/>
    </row>
    <row r="294" spans="4:4" ht="14.25" customHeight="1">
      <c r="D294" s="2"/>
    </row>
    <row r="295" spans="4:4" ht="14.25" customHeight="1">
      <c r="D295" s="2"/>
    </row>
    <row r="296" spans="4:4" ht="14.25" customHeight="1">
      <c r="D296" s="2"/>
    </row>
    <row r="297" spans="4:4" ht="14.25" customHeight="1">
      <c r="D297" s="2"/>
    </row>
    <row r="298" spans="4:4" ht="14.25" customHeight="1">
      <c r="D298" s="2"/>
    </row>
    <row r="299" spans="4:4" ht="14.25" customHeight="1">
      <c r="D299" s="2"/>
    </row>
    <row r="300" spans="4:4" ht="14.25" customHeight="1">
      <c r="D300" s="2"/>
    </row>
    <row r="301" spans="4:4" ht="14.25" customHeight="1">
      <c r="D301" s="2"/>
    </row>
    <row r="302" spans="4:4" ht="14.25" customHeight="1">
      <c r="D302" s="2"/>
    </row>
    <row r="303" spans="4:4" ht="14.25" customHeight="1">
      <c r="D303" s="2"/>
    </row>
    <row r="304" spans="4:4" ht="14.25" customHeight="1">
      <c r="D304" s="2"/>
    </row>
    <row r="305" spans="4:4" ht="14.25" customHeight="1">
      <c r="D305" s="2"/>
    </row>
    <row r="306" spans="4:4" ht="14.25" customHeight="1">
      <c r="D306" s="2"/>
    </row>
    <row r="307" spans="4:4" ht="14.25" customHeight="1">
      <c r="D307" s="2"/>
    </row>
    <row r="308" spans="4:4" ht="14.25" customHeight="1">
      <c r="D308" s="2"/>
    </row>
    <row r="309" spans="4:4" ht="14.25" customHeight="1">
      <c r="D309" s="2"/>
    </row>
    <row r="310" spans="4:4" ht="14.25" customHeight="1">
      <c r="D310" s="2"/>
    </row>
    <row r="311" spans="4:4" ht="14.25" customHeight="1">
      <c r="D311" s="2"/>
    </row>
    <row r="312" spans="4:4" ht="14.25" customHeight="1">
      <c r="D312" s="2"/>
    </row>
    <row r="313" spans="4:4" ht="14.25" customHeight="1">
      <c r="D313" s="2"/>
    </row>
    <row r="314" spans="4:4" ht="14.25" customHeight="1">
      <c r="D314" s="2"/>
    </row>
    <row r="315" spans="4:4" ht="14.25" customHeight="1">
      <c r="D315" s="2"/>
    </row>
    <row r="316" spans="4:4" ht="14.25" customHeight="1">
      <c r="D316" s="2"/>
    </row>
    <row r="317" spans="4:4" ht="14.25" customHeight="1">
      <c r="D317" s="2"/>
    </row>
    <row r="318" spans="4:4" ht="14.25" customHeight="1">
      <c r="D318" s="2"/>
    </row>
    <row r="319" spans="4:4" ht="14.25" customHeight="1">
      <c r="D319" s="2"/>
    </row>
    <row r="320" spans="4:4" ht="14.25" customHeight="1">
      <c r="D320" s="2"/>
    </row>
    <row r="321" spans="4:4" ht="14.25" customHeight="1">
      <c r="D321" s="2"/>
    </row>
    <row r="322" spans="4:4" ht="14.25" customHeight="1">
      <c r="D322" s="2"/>
    </row>
    <row r="323" spans="4:4" ht="14.25" customHeight="1">
      <c r="D323" s="2"/>
    </row>
    <row r="324" spans="4:4" ht="14.25" customHeight="1">
      <c r="D324" s="2"/>
    </row>
    <row r="325" spans="4:4" ht="14.25" customHeight="1">
      <c r="D325" s="2"/>
    </row>
    <row r="326" spans="4:4" ht="14.25" customHeight="1">
      <c r="D326" s="2"/>
    </row>
    <row r="327" spans="4:4" ht="14.25" customHeight="1">
      <c r="D327" s="2"/>
    </row>
    <row r="328" spans="4:4" ht="14.25" customHeight="1">
      <c r="D328" s="2"/>
    </row>
    <row r="329" spans="4:4" ht="14.25" customHeight="1">
      <c r="D329" s="2"/>
    </row>
    <row r="330" spans="4:4" ht="14.25" customHeight="1">
      <c r="D330" s="2"/>
    </row>
    <row r="331" spans="4:4" ht="14.25" customHeight="1">
      <c r="D331" s="2"/>
    </row>
    <row r="332" spans="4:4" ht="14.25" customHeight="1">
      <c r="D332" s="2"/>
    </row>
    <row r="333" spans="4:4" ht="14.25" customHeight="1">
      <c r="D333" s="2"/>
    </row>
    <row r="334" spans="4:4" ht="14.25" customHeight="1">
      <c r="D334" s="2"/>
    </row>
    <row r="335" spans="4:4" ht="14.25" customHeight="1">
      <c r="D335" s="2"/>
    </row>
    <row r="336" spans="4:4" ht="14.25" customHeight="1">
      <c r="D336" s="2"/>
    </row>
    <row r="337" spans="4:4" ht="14.25" customHeight="1">
      <c r="D337" s="2"/>
    </row>
    <row r="338" spans="4:4" ht="14.25" customHeight="1">
      <c r="D338" s="2"/>
    </row>
    <row r="339" spans="4:4" ht="14.25" customHeight="1">
      <c r="D339" s="2"/>
    </row>
    <row r="340" spans="4:4" ht="14.25" customHeight="1">
      <c r="D340" s="2"/>
    </row>
    <row r="341" spans="4:4" ht="14.25" customHeight="1">
      <c r="D341" s="2"/>
    </row>
    <row r="342" spans="4:4" ht="14.25" customHeight="1">
      <c r="D342" s="2"/>
    </row>
    <row r="343" spans="4:4" ht="14.25" customHeight="1">
      <c r="D343" s="2"/>
    </row>
    <row r="344" spans="4:4" ht="14.25" customHeight="1">
      <c r="D344" s="2"/>
    </row>
    <row r="345" spans="4:4" ht="14.25" customHeight="1">
      <c r="D345" s="2"/>
    </row>
    <row r="346" spans="4:4" ht="14.25" customHeight="1">
      <c r="D346" s="2"/>
    </row>
    <row r="347" spans="4:4" ht="14.25" customHeight="1">
      <c r="D347" s="2"/>
    </row>
    <row r="348" spans="4:4" ht="14.25" customHeight="1">
      <c r="D348" s="2"/>
    </row>
    <row r="349" spans="4:4" ht="14.25" customHeight="1">
      <c r="D349" s="2"/>
    </row>
    <row r="350" spans="4:4" ht="14.25" customHeight="1">
      <c r="D350" s="2"/>
    </row>
    <row r="351" spans="4:4" ht="14.25" customHeight="1">
      <c r="D351" s="2"/>
    </row>
    <row r="352" spans="4:4" ht="14.25" customHeight="1">
      <c r="D352" s="2"/>
    </row>
    <row r="353" spans="4:4" ht="14.25" customHeight="1">
      <c r="D353" s="2"/>
    </row>
    <row r="354" spans="4:4" ht="14.25" customHeight="1">
      <c r="D354" s="2"/>
    </row>
    <row r="355" spans="4:4" ht="14.25" customHeight="1">
      <c r="D355" s="2"/>
    </row>
    <row r="356" spans="4:4" ht="14.25" customHeight="1">
      <c r="D356" s="2"/>
    </row>
    <row r="357" spans="4:4" ht="14.25" customHeight="1">
      <c r="D357" s="2"/>
    </row>
    <row r="358" spans="4:4" ht="14.25" customHeight="1">
      <c r="D358" s="2"/>
    </row>
    <row r="359" spans="4:4" ht="14.25" customHeight="1">
      <c r="D359" s="2"/>
    </row>
    <row r="360" spans="4:4" ht="14.25" customHeight="1">
      <c r="D360" s="2"/>
    </row>
    <row r="361" spans="4:4" ht="14.25" customHeight="1">
      <c r="D361" s="2"/>
    </row>
    <row r="362" spans="4:4" ht="14.25" customHeight="1">
      <c r="D362" s="2"/>
    </row>
    <row r="363" spans="4:4" ht="14.25" customHeight="1">
      <c r="D363" s="2"/>
    </row>
    <row r="364" spans="4:4" ht="14.25" customHeight="1">
      <c r="D364" s="2"/>
    </row>
    <row r="365" spans="4:4" ht="14.25" customHeight="1">
      <c r="D365" s="2"/>
    </row>
    <row r="366" spans="4:4" ht="14.25" customHeight="1">
      <c r="D366" s="2"/>
    </row>
    <row r="367" spans="4:4" ht="14.25" customHeight="1">
      <c r="D367" s="2"/>
    </row>
    <row r="368" spans="4:4" ht="14.25" customHeight="1">
      <c r="D368" s="2"/>
    </row>
    <row r="369" spans="4:4" ht="14.25" customHeight="1">
      <c r="D369" s="2"/>
    </row>
    <row r="370" spans="4:4" ht="14.25" customHeight="1">
      <c r="D370" s="2"/>
    </row>
    <row r="371" spans="4:4" ht="14.25" customHeight="1">
      <c r="D371" s="2"/>
    </row>
    <row r="372" spans="4:4" ht="14.25" customHeight="1">
      <c r="D372" s="2"/>
    </row>
    <row r="373" spans="4:4" ht="14.25" customHeight="1">
      <c r="D373" s="2"/>
    </row>
    <row r="374" spans="4:4" ht="14.25" customHeight="1">
      <c r="D374" s="2"/>
    </row>
    <row r="375" spans="4:4" ht="14.25" customHeight="1">
      <c r="D375" s="2"/>
    </row>
    <row r="376" spans="4:4" ht="14.25" customHeight="1">
      <c r="D376" s="2"/>
    </row>
    <row r="377" spans="4:4" ht="14.25" customHeight="1">
      <c r="D377" s="2"/>
    </row>
    <row r="378" spans="4:4" ht="14.25" customHeight="1">
      <c r="D378" s="2"/>
    </row>
    <row r="379" spans="4:4" ht="14.25" customHeight="1">
      <c r="D379" s="2"/>
    </row>
    <row r="380" spans="4:4" ht="14.25" customHeight="1">
      <c r="D380" s="2"/>
    </row>
    <row r="381" spans="4:4" ht="14.25" customHeight="1">
      <c r="D381" s="2"/>
    </row>
    <row r="382" spans="4:4" ht="14.25" customHeight="1">
      <c r="D382" s="2"/>
    </row>
    <row r="383" spans="4:4" ht="14.25" customHeight="1">
      <c r="D383" s="2"/>
    </row>
    <row r="384" spans="4:4" ht="14.25" customHeight="1">
      <c r="D384" s="2"/>
    </row>
    <row r="385" spans="4:4" ht="14.25" customHeight="1">
      <c r="D385" s="2"/>
    </row>
    <row r="386" spans="4:4" ht="14.25" customHeight="1">
      <c r="D386" s="2"/>
    </row>
    <row r="387" spans="4:4" ht="14.25" customHeight="1">
      <c r="D387" s="2"/>
    </row>
    <row r="388" spans="4:4" ht="14.25" customHeight="1">
      <c r="D388" s="2"/>
    </row>
    <row r="389" spans="4:4" ht="14.25" customHeight="1">
      <c r="D389" s="2"/>
    </row>
    <row r="390" spans="4:4" ht="14.25" customHeight="1">
      <c r="D390" s="2"/>
    </row>
    <row r="391" spans="4:4" ht="14.25" customHeight="1">
      <c r="D391" s="2"/>
    </row>
    <row r="392" spans="4:4" ht="14.25" customHeight="1">
      <c r="D392" s="2"/>
    </row>
    <row r="393" spans="4:4" ht="14.25" customHeight="1">
      <c r="D393" s="2"/>
    </row>
    <row r="394" spans="4:4" ht="14.25" customHeight="1">
      <c r="D394" s="2"/>
    </row>
    <row r="395" spans="4:4" ht="14.25" customHeight="1">
      <c r="D395" s="2"/>
    </row>
    <row r="396" spans="4:4" ht="14.25" customHeight="1">
      <c r="D396" s="2"/>
    </row>
    <row r="397" spans="4:4" ht="14.25" customHeight="1">
      <c r="D397" s="2"/>
    </row>
    <row r="398" spans="4:4" ht="14.25" customHeight="1">
      <c r="D398" s="2"/>
    </row>
    <row r="399" spans="4:4" ht="14.25" customHeight="1">
      <c r="D399" s="2"/>
    </row>
    <row r="400" spans="4:4" ht="14.25" customHeight="1">
      <c r="D400" s="2"/>
    </row>
    <row r="401" spans="4:4" ht="14.25" customHeight="1">
      <c r="D401" s="2"/>
    </row>
    <row r="402" spans="4:4" ht="14.25" customHeight="1">
      <c r="D402" s="2"/>
    </row>
    <row r="403" spans="4:4" ht="14.25" customHeight="1">
      <c r="D403" s="2"/>
    </row>
    <row r="404" spans="4:4" ht="14.25" customHeight="1">
      <c r="D404" s="2"/>
    </row>
    <row r="405" spans="4:4" ht="14.25" customHeight="1">
      <c r="D405" s="2"/>
    </row>
    <row r="406" spans="4:4" ht="14.25" customHeight="1">
      <c r="D406" s="2"/>
    </row>
    <row r="407" spans="4:4" ht="14.25" customHeight="1">
      <c r="D407" s="2"/>
    </row>
    <row r="408" spans="4:4" ht="14.25" customHeight="1">
      <c r="D408" s="2"/>
    </row>
    <row r="409" spans="4:4" ht="14.25" customHeight="1">
      <c r="D409" s="2"/>
    </row>
    <row r="410" spans="4:4" ht="14.25" customHeight="1">
      <c r="D410" s="2"/>
    </row>
    <row r="411" spans="4:4" ht="14.25" customHeight="1">
      <c r="D411" s="2"/>
    </row>
    <row r="412" spans="4:4" ht="14.25" customHeight="1">
      <c r="D412" s="2"/>
    </row>
    <row r="413" spans="4:4" ht="14.25" customHeight="1">
      <c r="D413" s="2"/>
    </row>
    <row r="414" spans="4:4" ht="14.25" customHeight="1">
      <c r="D414" s="2"/>
    </row>
    <row r="415" spans="4:4" ht="14.25" customHeight="1">
      <c r="D415" s="2"/>
    </row>
    <row r="416" spans="4:4" ht="14.25" customHeight="1">
      <c r="D416" s="2"/>
    </row>
    <row r="417" spans="4:4" ht="14.25" customHeight="1">
      <c r="D417" s="2"/>
    </row>
    <row r="418" spans="4:4" ht="14.25" customHeight="1">
      <c r="D418" s="2"/>
    </row>
    <row r="419" spans="4:4" ht="14.25" customHeight="1">
      <c r="D419" s="2"/>
    </row>
    <row r="420" spans="4:4" ht="14.25" customHeight="1">
      <c r="D420" s="2"/>
    </row>
    <row r="421" spans="4:4" ht="14.25" customHeight="1">
      <c r="D421" s="2"/>
    </row>
    <row r="422" spans="4:4" ht="14.25" customHeight="1">
      <c r="D422" s="2"/>
    </row>
    <row r="423" spans="4:4" ht="14.25" customHeight="1">
      <c r="D423" s="2"/>
    </row>
    <row r="424" spans="4:4" ht="14.25" customHeight="1">
      <c r="D424" s="2"/>
    </row>
    <row r="425" spans="4:4" ht="14.25" customHeight="1">
      <c r="D425" s="2"/>
    </row>
    <row r="426" spans="4:4" ht="14.25" customHeight="1">
      <c r="D426" s="2"/>
    </row>
    <row r="427" spans="4:4" ht="14.25" customHeight="1">
      <c r="D427" s="2"/>
    </row>
    <row r="428" spans="4:4" ht="14.25" customHeight="1">
      <c r="D428" s="2"/>
    </row>
    <row r="429" spans="4:4" ht="14.25" customHeight="1">
      <c r="D429" s="2"/>
    </row>
    <row r="430" spans="4:4" ht="14.25" customHeight="1">
      <c r="D430" s="2"/>
    </row>
    <row r="431" spans="4:4" ht="14.25" customHeight="1">
      <c r="D431" s="2"/>
    </row>
    <row r="432" spans="4:4" ht="14.25" customHeight="1">
      <c r="D432" s="2"/>
    </row>
    <row r="433" spans="4:4" ht="14.25" customHeight="1">
      <c r="D433" s="2"/>
    </row>
    <row r="434" spans="4:4" ht="14.25" customHeight="1">
      <c r="D434" s="2"/>
    </row>
    <row r="435" spans="4:4" ht="14.25" customHeight="1">
      <c r="D435" s="2"/>
    </row>
    <row r="436" spans="4:4" ht="14.25" customHeight="1">
      <c r="D436" s="2"/>
    </row>
    <row r="437" spans="4:4" ht="14.25" customHeight="1">
      <c r="D437" s="2"/>
    </row>
    <row r="438" spans="4:4" ht="14.25" customHeight="1">
      <c r="D438" s="2"/>
    </row>
    <row r="439" spans="4:4" ht="14.25" customHeight="1">
      <c r="D439" s="2"/>
    </row>
    <row r="440" spans="4:4" ht="14.25" customHeight="1">
      <c r="D440" s="2"/>
    </row>
    <row r="441" spans="4:4" ht="14.25" customHeight="1">
      <c r="D441" s="2"/>
    </row>
    <row r="442" spans="4:4" ht="14.25" customHeight="1">
      <c r="D442" s="2"/>
    </row>
    <row r="443" spans="4:4" ht="14.25" customHeight="1">
      <c r="D443" s="2"/>
    </row>
    <row r="444" spans="4:4" ht="14.25" customHeight="1">
      <c r="D444" s="2"/>
    </row>
    <row r="445" spans="4:4" ht="14.25" customHeight="1">
      <c r="D445" s="2"/>
    </row>
    <row r="446" spans="4:4" ht="14.25" customHeight="1">
      <c r="D446" s="2"/>
    </row>
    <row r="447" spans="4:4" ht="14.25" customHeight="1">
      <c r="D447" s="2"/>
    </row>
    <row r="448" spans="4:4" ht="14.25" customHeight="1">
      <c r="D448" s="2"/>
    </row>
    <row r="449" spans="4:4" ht="14.25" customHeight="1">
      <c r="D449" s="2"/>
    </row>
    <row r="450" spans="4:4" ht="14.25" customHeight="1">
      <c r="D450" s="2"/>
    </row>
    <row r="451" spans="4:4" ht="14.25" customHeight="1">
      <c r="D451" s="2"/>
    </row>
    <row r="452" spans="4:4" ht="14.25" customHeight="1">
      <c r="D452" s="2"/>
    </row>
    <row r="453" spans="4:4" ht="14.25" customHeight="1">
      <c r="D453" s="2"/>
    </row>
    <row r="454" spans="4:4" ht="14.25" customHeight="1">
      <c r="D454" s="2"/>
    </row>
    <row r="455" spans="4:4" ht="14.25" customHeight="1">
      <c r="D455" s="2"/>
    </row>
    <row r="456" spans="4:4" ht="14.25" customHeight="1">
      <c r="D456" s="2"/>
    </row>
    <row r="457" spans="4:4" ht="14.25" customHeight="1">
      <c r="D457" s="2"/>
    </row>
    <row r="458" spans="4:4" ht="14.25" customHeight="1">
      <c r="D458" s="2"/>
    </row>
    <row r="459" spans="4:4" ht="14.25" customHeight="1">
      <c r="D459" s="2"/>
    </row>
    <row r="460" spans="4:4" ht="14.25" customHeight="1">
      <c r="D460" s="2"/>
    </row>
    <row r="461" spans="4:4" ht="14.25" customHeight="1">
      <c r="D461" s="2"/>
    </row>
    <row r="462" spans="4:4" ht="14.25" customHeight="1">
      <c r="D462" s="2"/>
    </row>
    <row r="463" spans="4:4" ht="14.25" customHeight="1">
      <c r="D463" s="2"/>
    </row>
    <row r="464" spans="4:4" ht="14.25" customHeight="1">
      <c r="D464" s="2"/>
    </row>
    <row r="465" spans="4:4" ht="14.25" customHeight="1">
      <c r="D465" s="2"/>
    </row>
    <row r="466" spans="4:4" ht="14.25" customHeight="1">
      <c r="D466" s="2"/>
    </row>
    <row r="467" spans="4:4" ht="14.25" customHeight="1">
      <c r="D467" s="2"/>
    </row>
    <row r="468" spans="4:4" ht="14.25" customHeight="1">
      <c r="D468" s="2"/>
    </row>
    <row r="469" spans="4:4" ht="14.25" customHeight="1">
      <c r="D469" s="2"/>
    </row>
    <row r="470" spans="4:4" ht="14.25" customHeight="1">
      <c r="D470" s="2"/>
    </row>
    <row r="471" spans="4:4" ht="14.25" customHeight="1">
      <c r="D471" s="2"/>
    </row>
    <row r="472" spans="4:4" ht="14.25" customHeight="1">
      <c r="D472" s="2"/>
    </row>
    <row r="473" spans="4:4" ht="14.25" customHeight="1">
      <c r="D473" s="2"/>
    </row>
    <row r="474" spans="4:4" ht="14.25" customHeight="1">
      <c r="D474" s="2"/>
    </row>
    <row r="475" spans="4:4" ht="14.25" customHeight="1">
      <c r="D475" s="2"/>
    </row>
    <row r="476" spans="4:4" ht="14.25" customHeight="1">
      <c r="D476" s="2"/>
    </row>
    <row r="477" spans="4:4" ht="14.25" customHeight="1">
      <c r="D477" s="2"/>
    </row>
    <row r="478" spans="4:4" ht="14.25" customHeight="1">
      <c r="D478" s="2"/>
    </row>
    <row r="479" spans="4:4" ht="14.25" customHeight="1">
      <c r="D479" s="2"/>
    </row>
    <row r="480" spans="4:4" ht="14.25" customHeight="1">
      <c r="D480" s="2"/>
    </row>
    <row r="481" spans="4:4" ht="14.25" customHeight="1">
      <c r="D481" s="2"/>
    </row>
    <row r="482" spans="4:4" ht="14.25" customHeight="1">
      <c r="D482" s="2"/>
    </row>
    <row r="483" spans="4:4" ht="14.25" customHeight="1">
      <c r="D483" s="2"/>
    </row>
    <row r="484" spans="4:4" ht="14.25" customHeight="1">
      <c r="D484" s="2"/>
    </row>
    <row r="485" spans="4:4" ht="14.25" customHeight="1">
      <c r="D485" s="2"/>
    </row>
    <row r="486" spans="4:4" ht="14.25" customHeight="1">
      <c r="D486" s="2"/>
    </row>
    <row r="487" spans="4:4" ht="14.25" customHeight="1">
      <c r="D487" s="2"/>
    </row>
    <row r="488" spans="4:4" ht="14.25" customHeight="1">
      <c r="D488" s="2"/>
    </row>
    <row r="489" spans="4:4" ht="14.25" customHeight="1">
      <c r="D489" s="2"/>
    </row>
    <row r="490" spans="4:4" ht="14.25" customHeight="1">
      <c r="D490" s="2"/>
    </row>
    <row r="491" spans="4:4" ht="14.25" customHeight="1">
      <c r="D491" s="2"/>
    </row>
    <row r="492" spans="4:4" ht="14.25" customHeight="1">
      <c r="D492" s="2"/>
    </row>
    <row r="493" spans="4:4" ht="14.25" customHeight="1">
      <c r="D493" s="2"/>
    </row>
    <row r="494" spans="4:4" ht="14.25" customHeight="1">
      <c r="D494" s="2"/>
    </row>
    <row r="495" spans="4:4" ht="14.25" customHeight="1">
      <c r="D495" s="2"/>
    </row>
    <row r="496" spans="4:4" ht="14.25" customHeight="1">
      <c r="D496" s="2"/>
    </row>
    <row r="497" spans="4:4" ht="14.25" customHeight="1">
      <c r="D497" s="2"/>
    </row>
    <row r="498" spans="4:4" ht="14.25" customHeight="1">
      <c r="D498" s="2"/>
    </row>
    <row r="499" spans="4:4" ht="14.25" customHeight="1">
      <c r="D499" s="2"/>
    </row>
    <row r="500" spans="4:4" ht="14.25" customHeight="1">
      <c r="D500" s="2"/>
    </row>
    <row r="501" spans="4:4" ht="14.25" customHeight="1">
      <c r="D501" s="2"/>
    </row>
    <row r="502" spans="4:4" ht="14.25" customHeight="1">
      <c r="D502" s="2"/>
    </row>
    <row r="503" spans="4:4" ht="14.25" customHeight="1">
      <c r="D503" s="2"/>
    </row>
    <row r="504" spans="4:4" ht="14.25" customHeight="1">
      <c r="D504" s="2"/>
    </row>
    <row r="505" spans="4:4" ht="14.25" customHeight="1">
      <c r="D505" s="2"/>
    </row>
    <row r="506" spans="4:4" ht="14.25" customHeight="1">
      <c r="D506" s="2"/>
    </row>
    <row r="507" spans="4:4" ht="14.25" customHeight="1">
      <c r="D507" s="2"/>
    </row>
    <row r="508" spans="4:4" ht="14.25" customHeight="1">
      <c r="D508" s="2"/>
    </row>
    <row r="509" spans="4:4" ht="14.25" customHeight="1">
      <c r="D509" s="2"/>
    </row>
    <row r="510" spans="4:4" ht="14.25" customHeight="1">
      <c r="D510" s="2"/>
    </row>
    <row r="511" spans="4:4" ht="14.25" customHeight="1">
      <c r="D511" s="2"/>
    </row>
    <row r="512" spans="4:4" ht="14.25" customHeight="1">
      <c r="D512" s="2"/>
    </row>
    <row r="513" spans="4:4" ht="14.25" customHeight="1">
      <c r="D513" s="2"/>
    </row>
    <row r="514" spans="4:4" ht="14.25" customHeight="1">
      <c r="D514" s="2"/>
    </row>
    <row r="515" spans="4:4" ht="14.25" customHeight="1">
      <c r="D515" s="2"/>
    </row>
    <row r="516" spans="4:4" ht="14.25" customHeight="1">
      <c r="D516" s="2"/>
    </row>
    <row r="517" spans="4:4" ht="14.25" customHeight="1">
      <c r="D517" s="2"/>
    </row>
    <row r="518" spans="4:4" ht="14.25" customHeight="1">
      <c r="D518" s="2"/>
    </row>
    <row r="519" spans="4:4" ht="14.25" customHeight="1">
      <c r="D519" s="2"/>
    </row>
    <row r="520" spans="4:4" ht="14.25" customHeight="1">
      <c r="D520" s="2"/>
    </row>
    <row r="521" spans="4:4" ht="14.25" customHeight="1">
      <c r="D521" s="2"/>
    </row>
    <row r="522" spans="4:4" ht="14.25" customHeight="1">
      <c r="D522" s="2"/>
    </row>
    <row r="523" spans="4:4" ht="14.25" customHeight="1">
      <c r="D523" s="2"/>
    </row>
    <row r="524" spans="4:4" ht="14.25" customHeight="1">
      <c r="D524" s="2"/>
    </row>
    <row r="525" spans="4:4" ht="14.25" customHeight="1">
      <c r="D525" s="2"/>
    </row>
    <row r="526" spans="4:4" ht="14.25" customHeight="1">
      <c r="D526" s="2"/>
    </row>
    <row r="527" spans="4:4" ht="14.25" customHeight="1">
      <c r="D527" s="2"/>
    </row>
    <row r="528" spans="4:4" ht="14.25" customHeight="1">
      <c r="D528" s="2"/>
    </row>
    <row r="529" spans="4:4" ht="14.25" customHeight="1">
      <c r="D529" s="2"/>
    </row>
    <row r="530" spans="4:4" ht="14.25" customHeight="1">
      <c r="D530" s="2"/>
    </row>
    <row r="531" spans="4:4" ht="14.25" customHeight="1">
      <c r="D531" s="2"/>
    </row>
    <row r="532" spans="4:4" ht="14.25" customHeight="1">
      <c r="D532" s="2"/>
    </row>
    <row r="533" spans="4:4" ht="14.25" customHeight="1">
      <c r="D533" s="2"/>
    </row>
    <row r="534" spans="4:4" ht="14.25" customHeight="1">
      <c r="D534" s="2"/>
    </row>
    <row r="535" spans="4:4" ht="14.25" customHeight="1">
      <c r="D535" s="2"/>
    </row>
    <row r="536" spans="4:4" ht="14.25" customHeight="1">
      <c r="D536" s="2"/>
    </row>
    <row r="537" spans="4:4" ht="14.25" customHeight="1">
      <c r="D537" s="2"/>
    </row>
    <row r="538" spans="4:4" ht="14.25" customHeight="1">
      <c r="D538" s="2"/>
    </row>
    <row r="539" spans="4:4" ht="14.25" customHeight="1">
      <c r="D539" s="2"/>
    </row>
    <row r="540" spans="4:4" ht="14.25" customHeight="1">
      <c r="D540" s="2"/>
    </row>
    <row r="541" spans="4:4" ht="14.25" customHeight="1">
      <c r="D541" s="2"/>
    </row>
    <row r="542" spans="4:4" ht="14.25" customHeight="1">
      <c r="D542" s="2"/>
    </row>
    <row r="543" spans="4:4" ht="14.25" customHeight="1">
      <c r="D543" s="2"/>
    </row>
    <row r="544" spans="4:4" ht="14.25" customHeight="1">
      <c r="D544" s="2"/>
    </row>
    <row r="545" spans="4:4" ht="14.25" customHeight="1">
      <c r="D545" s="2"/>
    </row>
    <row r="546" spans="4:4" ht="14.25" customHeight="1">
      <c r="D546" s="2"/>
    </row>
    <row r="547" spans="4:4" ht="14.25" customHeight="1">
      <c r="D547" s="2"/>
    </row>
    <row r="548" spans="4:4" ht="14.25" customHeight="1">
      <c r="D548" s="2"/>
    </row>
    <row r="549" spans="4:4" ht="14.25" customHeight="1">
      <c r="D549" s="2"/>
    </row>
    <row r="550" spans="4:4" ht="14.25" customHeight="1">
      <c r="D550" s="2"/>
    </row>
    <row r="551" spans="4:4" ht="14.25" customHeight="1">
      <c r="D551" s="2"/>
    </row>
    <row r="552" spans="4:4" ht="14.25" customHeight="1">
      <c r="D552" s="2"/>
    </row>
    <row r="553" spans="4:4" ht="14.25" customHeight="1">
      <c r="D553" s="2"/>
    </row>
    <row r="554" spans="4:4" ht="14.25" customHeight="1">
      <c r="D554" s="2"/>
    </row>
    <row r="555" spans="4:4" ht="14.25" customHeight="1">
      <c r="D555" s="2"/>
    </row>
    <row r="556" spans="4:4" ht="14.25" customHeight="1">
      <c r="D556" s="2"/>
    </row>
    <row r="557" spans="4:4" ht="14.25" customHeight="1">
      <c r="D557" s="2"/>
    </row>
    <row r="558" spans="4:4" ht="14.25" customHeight="1">
      <c r="D558" s="2"/>
    </row>
    <row r="559" spans="4:4" ht="14.25" customHeight="1">
      <c r="D559" s="2"/>
    </row>
    <row r="560" spans="4:4" ht="14.25" customHeight="1">
      <c r="D560" s="2"/>
    </row>
    <row r="561" spans="4:4" ht="14.25" customHeight="1">
      <c r="D561" s="2"/>
    </row>
    <row r="562" spans="4:4" ht="14.25" customHeight="1">
      <c r="D562" s="2"/>
    </row>
    <row r="563" spans="4:4" ht="14.25" customHeight="1">
      <c r="D563" s="2"/>
    </row>
    <row r="564" spans="4:4" ht="14.25" customHeight="1">
      <c r="D564" s="2"/>
    </row>
    <row r="565" spans="4:4" ht="14.25" customHeight="1">
      <c r="D565" s="2"/>
    </row>
    <row r="566" spans="4:4" ht="14.25" customHeight="1">
      <c r="D566" s="2"/>
    </row>
    <row r="567" spans="4:4" ht="14.25" customHeight="1">
      <c r="D567" s="2"/>
    </row>
    <row r="568" spans="4:4" ht="14.25" customHeight="1">
      <c r="D568" s="2"/>
    </row>
    <row r="569" spans="4:4" ht="14.25" customHeight="1">
      <c r="D569" s="2"/>
    </row>
    <row r="570" spans="4:4" ht="14.25" customHeight="1">
      <c r="D570" s="2"/>
    </row>
    <row r="571" spans="4:4" ht="14.25" customHeight="1">
      <c r="D571" s="2"/>
    </row>
    <row r="572" spans="4:4" ht="14.25" customHeight="1">
      <c r="D572" s="2"/>
    </row>
    <row r="573" spans="4:4" ht="14.25" customHeight="1">
      <c r="D573" s="2"/>
    </row>
    <row r="574" spans="4:4" ht="14.25" customHeight="1">
      <c r="D574" s="2"/>
    </row>
    <row r="575" spans="4:4" ht="14.25" customHeight="1">
      <c r="D575" s="2"/>
    </row>
    <row r="576" spans="4:4" ht="14.25" customHeight="1">
      <c r="D576" s="2"/>
    </row>
    <row r="577" spans="4:4" ht="14.25" customHeight="1">
      <c r="D577" s="2"/>
    </row>
    <row r="578" spans="4:4" ht="14.25" customHeight="1">
      <c r="D578" s="2"/>
    </row>
    <row r="579" spans="4:4" ht="14.25" customHeight="1">
      <c r="D579" s="2"/>
    </row>
    <row r="580" spans="4:4" ht="14.25" customHeight="1">
      <c r="D580" s="2"/>
    </row>
    <row r="581" spans="4:4" ht="14.25" customHeight="1">
      <c r="D581" s="2"/>
    </row>
    <row r="582" spans="4:4" ht="14.25" customHeight="1">
      <c r="D582" s="2"/>
    </row>
    <row r="583" spans="4:4" ht="14.25" customHeight="1">
      <c r="D583" s="2"/>
    </row>
    <row r="584" spans="4:4" ht="14.25" customHeight="1">
      <c r="D584" s="2"/>
    </row>
    <row r="585" spans="4:4" ht="14.25" customHeight="1">
      <c r="D585" s="2"/>
    </row>
    <row r="586" spans="4:4" ht="14.25" customHeight="1">
      <c r="D586" s="2"/>
    </row>
    <row r="587" spans="4:4" ht="14.25" customHeight="1">
      <c r="D587" s="2"/>
    </row>
    <row r="588" spans="4:4" ht="14.25" customHeight="1">
      <c r="D588" s="2"/>
    </row>
    <row r="589" spans="4:4" ht="14.25" customHeight="1">
      <c r="D589" s="2"/>
    </row>
    <row r="590" spans="4:4" ht="14.25" customHeight="1">
      <c r="D590" s="2"/>
    </row>
    <row r="591" spans="4:4" ht="14.25" customHeight="1">
      <c r="D591" s="2"/>
    </row>
    <row r="592" spans="4:4" ht="14.25" customHeight="1">
      <c r="D592" s="2"/>
    </row>
    <row r="593" spans="4:4" ht="14.25" customHeight="1">
      <c r="D593" s="2"/>
    </row>
    <row r="594" spans="4:4" ht="14.25" customHeight="1">
      <c r="D594" s="2"/>
    </row>
    <row r="595" spans="4:4" ht="14.25" customHeight="1">
      <c r="D595" s="2"/>
    </row>
    <row r="596" spans="4:4" ht="14.25" customHeight="1">
      <c r="D596" s="2"/>
    </row>
    <row r="597" spans="4:4" ht="14.25" customHeight="1">
      <c r="D597" s="2"/>
    </row>
    <row r="598" spans="4:4" ht="14.25" customHeight="1">
      <c r="D598" s="2"/>
    </row>
    <row r="599" spans="4:4" ht="14.25" customHeight="1">
      <c r="D599" s="2"/>
    </row>
    <row r="600" spans="4:4" ht="14.25" customHeight="1">
      <c r="D600" s="2"/>
    </row>
    <row r="601" spans="4:4" ht="14.25" customHeight="1">
      <c r="D601" s="2"/>
    </row>
    <row r="602" spans="4:4" ht="14.25" customHeight="1">
      <c r="D602" s="2"/>
    </row>
    <row r="603" spans="4:4" ht="14.25" customHeight="1">
      <c r="D603" s="2"/>
    </row>
    <row r="604" spans="4:4" ht="14.25" customHeight="1">
      <c r="D604" s="2"/>
    </row>
    <row r="605" spans="4:4" ht="14.25" customHeight="1">
      <c r="D605" s="2"/>
    </row>
    <row r="606" spans="4:4" ht="14.25" customHeight="1">
      <c r="D606" s="2"/>
    </row>
    <row r="607" spans="4:4" ht="14.25" customHeight="1">
      <c r="D607" s="2"/>
    </row>
    <row r="608" spans="4:4" ht="14.25" customHeight="1">
      <c r="D608" s="2"/>
    </row>
    <row r="609" spans="4:4" ht="14.25" customHeight="1">
      <c r="D609" s="2"/>
    </row>
    <row r="610" spans="4:4" ht="14.25" customHeight="1">
      <c r="D610" s="2"/>
    </row>
    <row r="611" spans="4:4" ht="14.25" customHeight="1">
      <c r="D611" s="2"/>
    </row>
    <row r="612" spans="4:4" ht="14.25" customHeight="1">
      <c r="D612" s="2"/>
    </row>
    <row r="613" spans="4:4" ht="14.25" customHeight="1">
      <c r="D613" s="2"/>
    </row>
    <row r="614" spans="4:4" ht="14.25" customHeight="1">
      <c r="D614" s="2"/>
    </row>
    <row r="615" spans="4:4" ht="14.25" customHeight="1">
      <c r="D615" s="2"/>
    </row>
    <row r="616" spans="4:4" ht="14.25" customHeight="1">
      <c r="D616" s="2"/>
    </row>
    <row r="617" spans="4:4" ht="14.25" customHeight="1">
      <c r="D617" s="2"/>
    </row>
    <row r="618" spans="4:4" ht="14.25" customHeight="1">
      <c r="D618" s="2"/>
    </row>
    <row r="619" spans="4:4" ht="14.25" customHeight="1">
      <c r="D619" s="2"/>
    </row>
    <row r="620" spans="4:4" ht="14.25" customHeight="1">
      <c r="D620" s="2"/>
    </row>
    <row r="621" spans="4:4" ht="14.25" customHeight="1">
      <c r="D621" s="2"/>
    </row>
    <row r="622" spans="4:4" ht="14.25" customHeight="1">
      <c r="D622" s="2"/>
    </row>
    <row r="623" spans="4:4" ht="14.25" customHeight="1">
      <c r="D623" s="2"/>
    </row>
    <row r="624" spans="4:4" ht="14.25" customHeight="1">
      <c r="D624" s="2"/>
    </row>
    <row r="625" spans="4:4" ht="14.25" customHeight="1">
      <c r="D625" s="2"/>
    </row>
    <row r="626" spans="4:4" ht="14.25" customHeight="1">
      <c r="D626" s="2"/>
    </row>
    <row r="627" spans="4:4" ht="14.25" customHeight="1">
      <c r="D627" s="2"/>
    </row>
    <row r="628" spans="4:4" ht="14.25" customHeight="1">
      <c r="D628" s="2"/>
    </row>
    <row r="629" spans="4:4" ht="14.25" customHeight="1">
      <c r="D629" s="2"/>
    </row>
    <row r="630" spans="4:4" ht="14.25" customHeight="1">
      <c r="D630" s="2"/>
    </row>
    <row r="631" spans="4:4" ht="14.25" customHeight="1">
      <c r="D631" s="2"/>
    </row>
    <row r="632" spans="4:4" ht="14.25" customHeight="1">
      <c r="D632" s="2"/>
    </row>
    <row r="633" spans="4:4" ht="14.25" customHeight="1">
      <c r="D633" s="2"/>
    </row>
    <row r="634" spans="4:4" ht="14.25" customHeight="1">
      <c r="D634" s="2"/>
    </row>
    <row r="635" spans="4:4" ht="14.25" customHeight="1">
      <c r="D635" s="2"/>
    </row>
    <row r="636" spans="4:4" ht="14.25" customHeight="1">
      <c r="D636" s="2"/>
    </row>
    <row r="637" spans="4:4" ht="14.25" customHeight="1">
      <c r="D637" s="2"/>
    </row>
    <row r="638" spans="4:4" ht="14.25" customHeight="1">
      <c r="D638" s="2"/>
    </row>
    <row r="639" spans="4:4" ht="14.25" customHeight="1">
      <c r="D639" s="2"/>
    </row>
    <row r="640" spans="4:4" ht="14.25" customHeight="1">
      <c r="D640" s="2"/>
    </row>
    <row r="641" spans="4:4" ht="14.25" customHeight="1">
      <c r="D641" s="2"/>
    </row>
    <row r="642" spans="4:4" ht="14.25" customHeight="1">
      <c r="D642" s="2"/>
    </row>
    <row r="643" spans="4:4" ht="14.25" customHeight="1">
      <c r="D643" s="2"/>
    </row>
    <row r="644" spans="4:4" ht="14.25" customHeight="1">
      <c r="D644" s="2"/>
    </row>
    <row r="645" spans="4:4" ht="14.25" customHeight="1">
      <c r="D645" s="2"/>
    </row>
    <row r="646" spans="4:4" ht="14.25" customHeight="1">
      <c r="D646" s="2"/>
    </row>
    <row r="647" spans="4:4" ht="14.25" customHeight="1">
      <c r="D647" s="2"/>
    </row>
    <row r="648" spans="4:4" ht="14.25" customHeight="1">
      <c r="D648" s="2"/>
    </row>
    <row r="649" spans="4:4" ht="14.25" customHeight="1">
      <c r="D649" s="2"/>
    </row>
    <row r="650" spans="4:4" ht="14.25" customHeight="1">
      <c r="D650" s="2"/>
    </row>
    <row r="651" spans="4:4" ht="14.25" customHeight="1">
      <c r="D651" s="2"/>
    </row>
    <row r="652" spans="4:4" ht="14.25" customHeight="1">
      <c r="D652" s="2"/>
    </row>
    <row r="653" spans="4:4" ht="14.25" customHeight="1">
      <c r="D653" s="2"/>
    </row>
    <row r="654" spans="4:4" ht="14.25" customHeight="1">
      <c r="D654" s="2"/>
    </row>
    <row r="655" spans="4:4" ht="14.25" customHeight="1">
      <c r="D655" s="2"/>
    </row>
    <row r="656" spans="4:4" ht="14.25" customHeight="1">
      <c r="D656" s="2"/>
    </row>
    <row r="657" spans="4:4" ht="14.25" customHeight="1">
      <c r="D657" s="2"/>
    </row>
    <row r="658" spans="4:4" ht="14.25" customHeight="1">
      <c r="D658" s="2"/>
    </row>
    <row r="659" spans="4:4" ht="14.25" customHeight="1">
      <c r="D659" s="2"/>
    </row>
    <row r="660" spans="4:4" ht="14.25" customHeight="1">
      <c r="D660" s="2"/>
    </row>
    <row r="661" spans="4:4" ht="14.25" customHeight="1">
      <c r="D661" s="2"/>
    </row>
    <row r="662" spans="4:4" ht="14.25" customHeight="1">
      <c r="D662" s="2"/>
    </row>
    <row r="663" spans="4:4" ht="14.25" customHeight="1">
      <c r="D663" s="2"/>
    </row>
    <row r="664" spans="4:4" ht="14.25" customHeight="1">
      <c r="D664" s="2"/>
    </row>
    <row r="665" spans="4:4" ht="14.25" customHeight="1">
      <c r="D665" s="2"/>
    </row>
    <row r="666" spans="4:4" ht="14.25" customHeight="1">
      <c r="D666" s="2"/>
    </row>
    <row r="667" spans="4:4" ht="14.25" customHeight="1">
      <c r="D667" s="2"/>
    </row>
    <row r="668" spans="4:4" ht="14.25" customHeight="1">
      <c r="D668" s="2"/>
    </row>
    <row r="669" spans="4:4" ht="14.25" customHeight="1">
      <c r="D669" s="2"/>
    </row>
    <row r="670" spans="4:4" ht="14.25" customHeight="1">
      <c r="D670" s="2"/>
    </row>
    <row r="671" spans="4:4" ht="14.25" customHeight="1">
      <c r="D671" s="2"/>
    </row>
    <row r="672" spans="4:4" ht="14.25" customHeight="1">
      <c r="D672" s="2"/>
    </row>
    <row r="673" spans="4:4" ht="14.25" customHeight="1">
      <c r="D673" s="2"/>
    </row>
    <row r="674" spans="4:4" ht="14.25" customHeight="1">
      <c r="D674" s="2"/>
    </row>
    <row r="675" spans="4:4" ht="14.25" customHeight="1">
      <c r="D675" s="2"/>
    </row>
    <row r="676" spans="4:4" ht="14.25" customHeight="1">
      <c r="D676" s="2"/>
    </row>
    <row r="677" spans="4:4" ht="14.25" customHeight="1">
      <c r="D677" s="2"/>
    </row>
    <row r="678" spans="4:4" ht="14.25" customHeight="1">
      <c r="D678" s="2"/>
    </row>
    <row r="679" spans="4:4" ht="14.25" customHeight="1">
      <c r="D679" s="2"/>
    </row>
    <row r="680" spans="4:4" ht="14.25" customHeight="1">
      <c r="D680" s="2"/>
    </row>
    <row r="681" spans="4:4" ht="14.25" customHeight="1">
      <c r="D681" s="2"/>
    </row>
    <row r="682" spans="4:4" ht="14.25" customHeight="1">
      <c r="D682" s="2"/>
    </row>
    <row r="683" spans="4:4" ht="14.25" customHeight="1">
      <c r="D683" s="2"/>
    </row>
    <row r="684" spans="4:4" ht="14.25" customHeight="1">
      <c r="D684" s="2"/>
    </row>
    <row r="685" spans="4:4" ht="14.25" customHeight="1">
      <c r="D685" s="2"/>
    </row>
    <row r="686" spans="4:4" ht="14.25" customHeight="1">
      <c r="D686" s="2"/>
    </row>
    <row r="687" spans="4:4" ht="14.25" customHeight="1">
      <c r="D687" s="2"/>
    </row>
    <row r="688" spans="4:4" ht="14.25" customHeight="1">
      <c r="D688" s="2"/>
    </row>
    <row r="689" spans="4:4" ht="14.25" customHeight="1">
      <c r="D689" s="2"/>
    </row>
    <row r="690" spans="4:4" ht="14.25" customHeight="1">
      <c r="D690" s="2"/>
    </row>
    <row r="691" spans="4:4" ht="14.25" customHeight="1">
      <c r="D691" s="2"/>
    </row>
    <row r="692" spans="4:4" ht="14.25" customHeight="1">
      <c r="D692" s="2"/>
    </row>
    <row r="693" spans="4:4" ht="14.25" customHeight="1">
      <c r="D693" s="2"/>
    </row>
    <row r="694" spans="4:4" ht="14.25" customHeight="1">
      <c r="D694" s="2"/>
    </row>
    <row r="695" spans="4:4" ht="14.25" customHeight="1">
      <c r="D695" s="2"/>
    </row>
    <row r="696" spans="4:4" ht="14.25" customHeight="1">
      <c r="D696" s="2"/>
    </row>
    <row r="697" spans="4:4" ht="14.25" customHeight="1">
      <c r="D697" s="2"/>
    </row>
    <row r="698" spans="4:4" ht="14.25" customHeight="1">
      <c r="D698" s="2"/>
    </row>
    <row r="699" spans="4:4" ht="14.25" customHeight="1">
      <c r="D699" s="2"/>
    </row>
    <row r="700" spans="4:4" ht="14.25" customHeight="1">
      <c r="D700" s="2"/>
    </row>
    <row r="701" spans="4:4" ht="14.25" customHeight="1">
      <c r="D701" s="2"/>
    </row>
    <row r="702" spans="4:4" ht="14.25" customHeight="1">
      <c r="D702" s="2"/>
    </row>
    <row r="703" spans="4:4" ht="14.25" customHeight="1">
      <c r="D703" s="2"/>
    </row>
    <row r="704" spans="4:4" ht="14.25" customHeight="1">
      <c r="D704" s="2"/>
    </row>
    <row r="705" spans="4:4" ht="14.25" customHeight="1">
      <c r="D705" s="2"/>
    </row>
    <row r="706" spans="4:4" ht="14.25" customHeight="1">
      <c r="D706" s="2"/>
    </row>
    <row r="707" spans="4:4" ht="14.25" customHeight="1">
      <c r="D707" s="2"/>
    </row>
    <row r="708" spans="4:4" ht="14.25" customHeight="1">
      <c r="D708" s="2"/>
    </row>
    <row r="709" spans="4:4" ht="14.25" customHeight="1">
      <c r="D709" s="2"/>
    </row>
    <row r="710" spans="4:4" ht="14.25" customHeight="1">
      <c r="D710" s="2"/>
    </row>
    <row r="711" spans="4:4" ht="14.25" customHeight="1">
      <c r="D711" s="2"/>
    </row>
    <row r="712" spans="4:4" ht="14.25" customHeight="1">
      <c r="D712" s="2"/>
    </row>
    <row r="713" spans="4:4" ht="14.25" customHeight="1">
      <c r="D713" s="2"/>
    </row>
    <row r="714" spans="4:4" ht="14.25" customHeight="1">
      <c r="D714" s="2"/>
    </row>
    <row r="715" spans="4:4" ht="14.25" customHeight="1">
      <c r="D715" s="2"/>
    </row>
    <row r="716" spans="4:4" ht="14.25" customHeight="1">
      <c r="D716" s="2"/>
    </row>
    <row r="717" spans="4:4" ht="14.25" customHeight="1">
      <c r="D717" s="2"/>
    </row>
    <row r="718" spans="4:4" ht="14.25" customHeight="1">
      <c r="D718" s="2"/>
    </row>
    <row r="719" spans="4:4" ht="14.25" customHeight="1">
      <c r="D719" s="2"/>
    </row>
    <row r="720" spans="4:4" ht="14.25" customHeight="1">
      <c r="D720" s="2"/>
    </row>
    <row r="721" spans="4:4" ht="14.25" customHeight="1">
      <c r="D721" s="2"/>
    </row>
    <row r="722" spans="4:4" ht="14.25" customHeight="1">
      <c r="D722" s="2"/>
    </row>
    <row r="723" spans="4:4" ht="14.25" customHeight="1">
      <c r="D723" s="2"/>
    </row>
    <row r="724" spans="4:4" ht="14.25" customHeight="1">
      <c r="D724" s="2"/>
    </row>
    <row r="725" spans="4:4" ht="14.25" customHeight="1">
      <c r="D725" s="2"/>
    </row>
    <row r="726" spans="4:4" ht="14.25" customHeight="1">
      <c r="D726" s="2"/>
    </row>
    <row r="727" spans="4:4" ht="14.25" customHeight="1">
      <c r="D727" s="2"/>
    </row>
    <row r="728" spans="4:4" ht="14.25" customHeight="1">
      <c r="D728" s="2"/>
    </row>
    <row r="729" spans="4:4" ht="14.25" customHeight="1">
      <c r="D729" s="2"/>
    </row>
    <row r="730" spans="4:4" ht="14.25" customHeight="1">
      <c r="D730" s="2"/>
    </row>
    <row r="731" spans="4:4" ht="14.25" customHeight="1">
      <c r="D731" s="2"/>
    </row>
    <row r="732" spans="4:4" ht="14.25" customHeight="1">
      <c r="D732" s="2"/>
    </row>
    <row r="733" spans="4:4" ht="14.25" customHeight="1">
      <c r="D733" s="2"/>
    </row>
    <row r="734" spans="4:4" ht="14.25" customHeight="1">
      <c r="D734" s="2"/>
    </row>
    <row r="735" spans="4:4" ht="14.25" customHeight="1">
      <c r="D735" s="2"/>
    </row>
    <row r="736" spans="4:4" ht="14.25" customHeight="1">
      <c r="D736" s="2"/>
    </row>
    <row r="737" spans="4:4" ht="14.25" customHeight="1">
      <c r="D737" s="2"/>
    </row>
    <row r="738" spans="4:4" ht="14.25" customHeight="1">
      <c r="D738" s="2"/>
    </row>
    <row r="739" spans="4:4" ht="14.25" customHeight="1">
      <c r="D739" s="2"/>
    </row>
    <row r="740" spans="4:4" ht="14.25" customHeight="1">
      <c r="D740" s="2"/>
    </row>
    <row r="741" spans="4:4" ht="14.25" customHeight="1">
      <c r="D741" s="2"/>
    </row>
    <row r="742" spans="4:4" ht="14.25" customHeight="1">
      <c r="D742" s="2"/>
    </row>
    <row r="743" spans="4:4" ht="14.25" customHeight="1">
      <c r="D743" s="2"/>
    </row>
    <row r="744" spans="4:4" ht="14.25" customHeight="1">
      <c r="D744" s="2"/>
    </row>
    <row r="745" spans="4:4" ht="14.25" customHeight="1">
      <c r="D745" s="2"/>
    </row>
    <row r="746" spans="4:4" ht="14.25" customHeight="1">
      <c r="D746" s="2"/>
    </row>
    <row r="747" spans="4:4" ht="14.25" customHeight="1">
      <c r="D747" s="2"/>
    </row>
    <row r="748" spans="4:4" ht="14.25" customHeight="1">
      <c r="D748" s="2"/>
    </row>
    <row r="749" spans="4:4" ht="14.25" customHeight="1">
      <c r="D749" s="2"/>
    </row>
    <row r="750" spans="4:4" ht="14.25" customHeight="1">
      <c r="D750" s="2"/>
    </row>
    <row r="751" spans="4:4" ht="14.25" customHeight="1">
      <c r="D751" s="2"/>
    </row>
    <row r="752" spans="4:4" ht="14.25" customHeight="1">
      <c r="D752" s="2"/>
    </row>
    <row r="753" spans="4:4" ht="14.25" customHeight="1">
      <c r="D753" s="2"/>
    </row>
    <row r="754" spans="4:4" ht="14.25" customHeight="1">
      <c r="D754" s="2"/>
    </row>
    <row r="755" spans="4:4" ht="14.25" customHeight="1">
      <c r="D755" s="2"/>
    </row>
    <row r="756" spans="4:4" ht="14.25" customHeight="1">
      <c r="D756" s="2"/>
    </row>
    <row r="757" spans="4:4" ht="14.25" customHeight="1">
      <c r="D757" s="2"/>
    </row>
    <row r="758" spans="4:4" ht="14.25" customHeight="1">
      <c r="D758" s="2"/>
    </row>
    <row r="759" spans="4:4" ht="14.25" customHeight="1">
      <c r="D759" s="2"/>
    </row>
    <row r="760" spans="4:4" ht="14.25" customHeight="1">
      <c r="D760" s="2"/>
    </row>
    <row r="761" spans="4:4" ht="14.25" customHeight="1">
      <c r="D761" s="2"/>
    </row>
    <row r="762" spans="4:4" ht="14.25" customHeight="1">
      <c r="D762" s="2"/>
    </row>
    <row r="763" spans="4:4" ht="14.25" customHeight="1">
      <c r="D763" s="2"/>
    </row>
    <row r="764" spans="4:4" ht="14.25" customHeight="1">
      <c r="D764" s="2"/>
    </row>
    <row r="765" spans="4:4" ht="14.25" customHeight="1">
      <c r="D765" s="2"/>
    </row>
    <row r="766" spans="4:4" ht="14.25" customHeight="1">
      <c r="D766" s="2"/>
    </row>
    <row r="767" spans="4:4" ht="14.25" customHeight="1">
      <c r="D767" s="2"/>
    </row>
    <row r="768" spans="4:4" ht="14.25" customHeight="1">
      <c r="D768" s="2"/>
    </row>
    <row r="769" spans="4:4" ht="14.25" customHeight="1">
      <c r="D769" s="2"/>
    </row>
    <row r="770" spans="4:4" ht="14.25" customHeight="1">
      <c r="D770" s="2"/>
    </row>
    <row r="771" spans="4:4" ht="14.25" customHeight="1">
      <c r="D771" s="2"/>
    </row>
    <row r="772" spans="4:4" ht="14.25" customHeight="1">
      <c r="D772" s="2"/>
    </row>
    <row r="773" spans="4:4" ht="14.25" customHeight="1">
      <c r="D773" s="2"/>
    </row>
    <row r="774" spans="4:4" ht="14.25" customHeight="1">
      <c r="D774" s="2"/>
    </row>
    <row r="775" spans="4:4" ht="14.25" customHeight="1">
      <c r="D775" s="2"/>
    </row>
    <row r="776" spans="4:4" ht="14.25" customHeight="1">
      <c r="D776" s="2"/>
    </row>
    <row r="777" spans="4:4" ht="14.25" customHeight="1">
      <c r="D777" s="2"/>
    </row>
    <row r="778" spans="4:4" ht="14.25" customHeight="1">
      <c r="D778" s="2"/>
    </row>
    <row r="779" spans="4:4" ht="14.25" customHeight="1">
      <c r="D779" s="2"/>
    </row>
    <row r="780" spans="4:4" ht="14.25" customHeight="1">
      <c r="D780" s="2"/>
    </row>
    <row r="781" spans="4:4" ht="14.25" customHeight="1">
      <c r="D781" s="2"/>
    </row>
    <row r="782" spans="4:4" ht="14.25" customHeight="1">
      <c r="D782" s="2"/>
    </row>
    <row r="783" spans="4:4" ht="14.25" customHeight="1">
      <c r="D783" s="2"/>
    </row>
    <row r="784" spans="4:4" ht="14.25" customHeight="1">
      <c r="D784" s="2"/>
    </row>
    <row r="785" spans="4:4" ht="14.25" customHeight="1">
      <c r="D785" s="2"/>
    </row>
    <row r="786" spans="4:4" ht="14.25" customHeight="1">
      <c r="D786" s="2"/>
    </row>
    <row r="787" spans="4:4" ht="14.25" customHeight="1">
      <c r="D787" s="2"/>
    </row>
    <row r="788" spans="4:4" ht="14.25" customHeight="1">
      <c r="D788" s="2"/>
    </row>
    <row r="789" spans="4:4" ht="14.25" customHeight="1">
      <c r="D789" s="2"/>
    </row>
    <row r="790" spans="4:4" ht="14.25" customHeight="1">
      <c r="D790" s="2"/>
    </row>
    <row r="791" spans="4:4" ht="14.25" customHeight="1">
      <c r="D791" s="2"/>
    </row>
    <row r="792" spans="4:4" ht="14.25" customHeight="1">
      <c r="D792" s="2"/>
    </row>
    <row r="793" spans="4:4" ht="14.25" customHeight="1">
      <c r="D793" s="2"/>
    </row>
    <row r="794" spans="4:4" ht="14.25" customHeight="1">
      <c r="D794" s="2"/>
    </row>
    <row r="795" spans="4:4" ht="14.25" customHeight="1">
      <c r="D795" s="2"/>
    </row>
    <row r="796" spans="4:4" ht="14.25" customHeight="1">
      <c r="D796" s="2"/>
    </row>
    <row r="797" spans="4:4" ht="14.25" customHeight="1">
      <c r="D797" s="2"/>
    </row>
    <row r="798" spans="4:4" ht="14.25" customHeight="1">
      <c r="D798" s="2"/>
    </row>
    <row r="799" spans="4:4" ht="14.25" customHeight="1">
      <c r="D799" s="2"/>
    </row>
    <row r="800" spans="4:4" ht="14.25" customHeight="1">
      <c r="D800" s="2"/>
    </row>
    <row r="801" spans="4:4" ht="14.25" customHeight="1">
      <c r="D801" s="2"/>
    </row>
    <row r="802" spans="4:4" ht="14.25" customHeight="1">
      <c r="D802" s="2"/>
    </row>
    <row r="803" spans="4:4" ht="14.25" customHeight="1">
      <c r="D803" s="2"/>
    </row>
    <row r="804" spans="4:4" ht="14.25" customHeight="1">
      <c r="D804" s="2"/>
    </row>
    <row r="805" spans="4:4" ht="14.25" customHeight="1">
      <c r="D805" s="2"/>
    </row>
    <row r="806" spans="4:4" ht="14.25" customHeight="1">
      <c r="D806" s="2"/>
    </row>
    <row r="807" spans="4:4" ht="14.25" customHeight="1">
      <c r="D807" s="2"/>
    </row>
    <row r="808" spans="4:4" ht="14.25" customHeight="1">
      <c r="D808" s="2"/>
    </row>
    <row r="809" spans="4:4" ht="14.25" customHeight="1">
      <c r="D809" s="2"/>
    </row>
    <row r="810" spans="4:4" ht="14.25" customHeight="1">
      <c r="D810" s="2"/>
    </row>
    <row r="811" spans="4:4" ht="14.25" customHeight="1">
      <c r="D811" s="2"/>
    </row>
    <row r="812" spans="4:4" ht="14.25" customHeight="1">
      <c r="D812" s="2"/>
    </row>
    <row r="813" spans="4:4" ht="14.25" customHeight="1">
      <c r="D813" s="2"/>
    </row>
    <row r="814" spans="4:4" ht="14.25" customHeight="1">
      <c r="D814" s="2"/>
    </row>
    <row r="815" spans="4:4" ht="14.25" customHeight="1">
      <c r="D815" s="2"/>
    </row>
    <row r="816" spans="4:4" ht="14.25" customHeight="1">
      <c r="D816" s="2"/>
    </row>
    <row r="817" spans="4:4" ht="14.25" customHeight="1">
      <c r="D817" s="2"/>
    </row>
    <row r="818" spans="4:4" ht="14.25" customHeight="1">
      <c r="D818" s="2"/>
    </row>
    <row r="819" spans="4:4" ht="14.25" customHeight="1">
      <c r="D819" s="2"/>
    </row>
    <row r="820" spans="4:4" ht="14.25" customHeight="1">
      <c r="D820" s="2"/>
    </row>
    <row r="821" spans="4:4" ht="14.25" customHeight="1">
      <c r="D821" s="2"/>
    </row>
    <row r="822" spans="4:4" ht="14.25" customHeight="1">
      <c r="D822" s="2"/>
    </row>
    <row r="823" spans="4:4" ht="14.25" customHeight="1">
      <c r="D823" s="2"/>
    </row>
    <row r="824" spans="4:4" ht="14.25" customHeight="1">
      <c r="D824" s="2"/>
    </row>
    <row r="825" spans="4:4" ht="14.25" customHeight="1">
      <c r="D825" s="2"/>
    </row>
    <row r="826" spans="4:4" ht="14.25" customHeight="1">
      <c r="D826" s="2"/>
    </row>
    <row r="827" spans="4:4" ht="14.25" customHeight="1">
      <c r="D827" s="2"/>
    </row>
    <row r="828" spans="4:4" ht="14.25" customHeight="1">
      <c r="D828" s="2"/>
    </row>
    <row r="829" spans="4:4" ht="14.25" customHeight="1">
      <c r="D829" s="2"/>
    </row>
    <row r="830" spans="4:4" ht="14.25" customHeight="1">
      <c r="D830" s="2"/>
    </row>
    <row r="831" spans="4:4" ht="14.25" customHeight="1">
      <c r="D831" s="2"/>
    </row>
    <row r="832" spans="4:4" ht="14.25" customHeight="1">
      <c r="D832" s="2"/>
    </row>
    <row r="833" spans="4:4" ht="14.25" customHeight="1">
      <c r="D833" s="2"/>
    </row>
    <row r="834" spans="4:4" ht="14.25" customHeight="1">
      <c r="D834" s="2"/>
    </row>
    <row r="835" spans="4:4" ht="14.25" customHeight="1">
      <c r="D835" s="2"/>
    </row>
    <row r="836" spans="4:4" ht="14.25" customHeight="1">
      <c r="D836" s="2"/>
    </row>
    <row r="837" spans="4:4" ht="14.25" customHeight="1">
      <c r="D837" s="2"/>
    </row>
    <row r="838" spans="4:4" ht="14.25" customHeight="1">
      <c r="D838" s="2"/>
    </row>
    <row r="839" spans="4:4" ht="14.25" customHeight="1">
      <c r="D839" s="2"/>
    </row>
    <row r="840" spans="4:4" ht="14.25" customHeight="1">
      <c r="D840" s="2"/>
    </row>
    <row r="841" spans="4:4" ht="14.25" customHeight="1">
      <c r="D841" s="2"/>
    </row>
    <row r="842" spans="4:4" ht="14.25" customHeight="1">
      <c r="D842" s="2"/>
    </row>
    <row r="843" spans="4:4" ht="14.25" customHeight="1">
      <c r="D843" s="2"/>
    </row>
    <row r="844" spans="4:4" ht="14.25" customHeight="1">
      <c r="D844" s="2"/>
    </row>
    <row r="845" spans="4:4" ht="14.25" customHeight="1">
      <c r="D845" s="2"/>
    </row>
    <row r="846" spans="4:4" ht="14.25" customHeight="1">
      <c r="D846" s="2"/>
    </row>
    <row r="847" spans="4:4" ht="14.25" customHeight="1">
      <c r="D847" s="2"/>
    </row>
    <row r="848" spans="4:4" ht="14.25" customHeight="1">
      <c r="D848" s="2"/>
    </row>
    <row r="849" spans="4:4" ht="14.25" customHeight="1">
      <c r="D849" s="2"/>
    </row>
    <row r="850" spans="4:4" ht="14.25" customHeight="1">
      <c r="D850" s="2"/>
    </row>
    <row r="851" spans="4:4" ht="14.25" customHeight="1">
      <c r="D851" s="2"/>
    </row>
    <row r="852" spans="4:4" ht="14.25" customHeight="1">
      <c r="D852" s="2"/>
    </row>
    <row r="853" spans="4:4" ht="14.25" customHeight="1">
      <c r="D853" s="2"/>
    </row>
    <row r="854" spans="4:4" ht="14.25" customHeight="1">
      <c r="D854" s="2"/>
    </row>
    <row r="855" spans="4:4" ht="14.25" customHeight="1">
      <c r="D855" s="2"/>
    </row>
    <row r="856" spans="4:4" ht="14.25" customHeight="1">
      <c r="D856" s="2"/>
    </row>
    <row r="857" spans="4:4" ht="14.25" customHeight="1">
      <c r="D857" s="2"/>
    </row>
    <row r="858" spans="4:4" ht="14.25" customHeight="1">
      <c r="D858" s="2"/>
    </row>
    <row r="859" spans="4:4" ht="14.25" customHeight="1">
      <c r="D859" s="2"/>
    </row>
    <row r="860" spans="4:4" ht="14.25" customHeight="1">
      <c r="D860" s="2"/>
    </row>
    <row r="861" spans="4:4" ht="14.25" customHeight="1">
      <c r="D861" s="2"/>
    </row>
    <row r="862" spans="4:4" ht="14.25" customHeight="1">
      <c r="D862" s="2"/>
    </row>
    <row r="863" spans="4:4" ht="14.25" customHeight="1">
      <c r="D863" s="2"/>
    </row>
    <row r="864" spans="4:4" ht="14.25" customHeight="1">
      <c r="D864" s="2"/>
    </row>
    <row r="865" spans="4:4" ht="14.25" customHeight="1">
      <c r="D865" s="2"/>
    </row>
    <row r="866" spans="4:4" ht="14.25" customHeight="1">
      <c r="D866" s="2"/>
    </row>
    <row r="867" spans="4:4" ht="14.25" customHeight="1">
      <c r="D867" s="2"/>
    </row>
    <row r="868" spans="4:4" ht="14.25" customHeight="1">
      <c r="D868" s="2"/>
    </row>
    <row r="869" spans="4:4" ht="14.25" customHeight="1">
      <c r="D869" s="2"/>
    </row>
    <row r="870" spans="4:4" ht="14.25" customHeight="1">
      <c r="D870" s="2"/>
    </row>
    <row r="871" spans="4:4" ht="14.25" customHeight="1">
      <c r="D871" s="2"/>
    </row>
    <row r="872" spans="4:4" ht="14.25" customHeight="1">
      <c r="D872" s="2"/>
    </row>
    <row r="873" spans="4:4" ht="14.25" customHeight="1">
      <c r="D873" s="2"/>
    </row>
    <row r="874" spans="4:4" ht="14.25" customHeight="1">
      <c r="D874" s="2"/>
    </row>
    <row r="875" spans="4:4" ht="14.25" customHeight="1">
      <c r="D875" s="2"/>
    </row>
    <row r="876" spans="4:4" ht="14.25" customHeight="1">
      <c r="D876" s="2"/>
    </row>
    <row r="877" spans="4:4" ht="14.25" customHeight="1">
      <c r="D877" s="2"/>
    </row>
    <row r="878" spans="4:4" ht="14.25" customHeight="1">
      <c r="D878" s="2"/>
    </row>
    <row r="879" spans="4:4" ht="14.25" customHeight="1">
      <c r="D879" s="2"/>
    </row>
    <row r="880" spans="4:4" ht="14.25" customHeight="1">
      <c r="D880" s="2"/>
    </row>
    <row r="881" spans="4:4" ht="14.25" customHeight="1">
      <c r="D881" s="2"/>
    </row>
    <row r="882" spans="4:4" ht="14.25" customHeight="1">
      <c r="D882" s="2"/>
    </row>
    <row r="883" spans="4:4" ht="14.25" customHeight="1">
      <c r="D883" s="2"/>
    </row>
    <row r="884" spans="4:4" ht="14.25" customHeight="1">
      <c r="D884" s="2"/>
    </row>
    <row r="885" spans="4:4" ht="14.25" customHeight="1">
      <c r="D885" s="2"/>
    </row>
    <row r="886" spans="4:4" ht="14.25" customHeight="1">
      <c r="D886" s="2"/>
    </row>
    <row r="887" spans="4:4" ht="14.25" customHeight="1">
      <c r="D887" s="2"/>
    </row>
    <row r="888" spans="4:4" ht="14.25" customHeight="1">
      <c r="D888" s="2"/>
    </row>
    <row r="889" spans="4:4" ht="14.25" customHeight="1">
      <c r="D889" s="2"/>
    </row>
    <row r="890" spans="4:4" ht="14.25" customHeight="1">
      <c r="D890" s="2"/>
    </row>
    <row r="891" spans="4:4" ht="14.25" customHeight="1">
      <c r="D891" s="2"/>
    </row>
    <row r="892" spans="4:4" ht="14.25" customHeight="1">
      <c r="D892" s="2"/>
    </row>
    <row r="893" spans="4:4" ht="14.25" customHeight="1">
      <c r="D893" s="2"/>
    </row>
    <row r="894" spans="4:4" ht="14.25" customHeight="1">
      <c r="D894" s="2"/>
    </row>
    <row r="895" spans="4:4" ht="14.25" customHeight="1">
      <c r="D895" s="2"/>
    </row>
    <row r="896" spans="4:4" ht="14.25" customHeight="1">
      <c r="D896" s="2"/>
    </row>
    <row r="897" spans="4:4" ht="14.25" customHeight="1">
      <c r="D897" s="2"/>
    </row>
    <row r="898" spans="4:4" ht="14.25" customHeight="1">
      <c r="D898" s="2"/>
    </row>
    <row r="899" spans="4:4" ht="14.25" customHeight="1">
      <c r="D899" s="2"/>
    </row>
    <row r="900" spans="4:4" ht="14.25" customHeight="1">
      <c r="D900" s="2"/>
    </row>
    <row r="901" spans="4:4" ht="14.25" customHeight="1">
      <c r="D901" s="2"/>
    </row>
    <row r="902" spans="4:4" ht="14.25" customHeight="1">
      <c r="D902" s="2"/>
    </row>
    <row r="903" spans="4:4" ht="14.25" customHeight="1">
      <c r="D903" s="2"/>
    </row>
    <row r="904" spans="4:4" ht="14.25" customHeight="1">
      <c r="D904" s="2"/>
    </row>
    <row r="905" spans="4:4" ht="14.25" customHeight="1">
      <c r="D905" s="2"/>
    </row>
    <row r="906" spans="4:4" ht="14.25" customHeight="1">
      <c r="D906" s="2"/>
    </row>
    <row r="907" spans="4:4" ht="14.25" customHeight="1">
      <c r="D907" s="2"/>
    </row>
    <row r="908" spans="4:4" ht="14.25" customHeight="1">
      <c r="D908" s="2"/>
    </row>
    <row r="909" spans="4:4" ht="14.25" customHeight="1">
      <c r="D909" s="2"/>
    </row>
    <row r="910" spans="4:4" ht="14.25" customHeight="1">
      <c r="D910" s="2"/>
    </row>
    <row r="911" spans="4:4" ht="14.25" customHeight="1">
      <c r="D911" s="2"/>
    </row>
    <row r="912" spans="4:4" ht="14.25" customHeight="1">
      <c r="D912" s="2"/>
    </row>
    <row r="913" spans="4:4" ht="14.25" customHeight="1">
      <c r="D913" s="2"/>
    </row>
    <row r="914" spans="4:4" ht="14.25" customHeight="1">
      <c r="D914" s="2"/>
    </row>
    <row r="915" spans="4:4" ht="14.25" customHeight="1">
      <c r="D915" s="2"/>
    </row>
    <row r="916" spans="4:4" ht="14.25" customHeight="1">
      <c r="D916" s="2"/>
    </row>
    <row r="917" spans="4:4" ht="14.25" customHeight="1">
      <c r="D917" s="2"/>
    </row>
    <row r="918" spans="4:4" ht="14.25" customHeight="1">
      <c r="D918" s="2"/>
    </row>
    <row r="919" spans="4:4" ht="14.25" customHeight="1">
      <c r="D919" s="2"/>
    </row>
    <row r="920" spans="4:4" ht="14.25" customHeight="1">
      <c r="D920" s="2"/>
    </row>
    <row r="921" spans="4:4" ht="14.25" customHeight="1">
      <c r="D921" s="2"/>
    </row>
    <row r="922" spans="4:4" ht="14.25" customHeight="1">
      <c r="D922" s="2"/>
    </row>
    <row r="923" spans="4:4" ht="14.25" customHeight="1">
      <c r="D923" s="2"/>
    </row>
    <row r="924" spans="4:4" ht="14.25" customHeight="1">
      <c r="D924" s="2"/>
    </row>
    <row r="925" spans="4:4" ht="14.25" customHeight="1">
      <c r="D925" s="2"/>
    </row>
    <row r="926" spans="4:4" ht="14.25" customHeight="1">
      <c r="D926" s="2"/>
    </row>
    <row r="927" spans="4:4" ht="14.25" customHeight="1">
      <c r="D927" s="2"/>
    </row>
    <row r="928" spans="4:4" ht="14.25" customHeight="1">
      <c r="D928" s="2"/>
    </row>
    <row r="929" spans="4:4" ht="14.25" customHeight="1">
      <c r="D929" s="2"/>
    </row>
    <row r="930" spans="4:4" ht="14.25" customHeight="1">
      <c r="D930" s="2"/>
    </row>
    <row r="931" spans="4:4" ht="14.25" customHeight="1">
      <c r="D931" s="2"/>
    </row>
    <row r="932" spans="4:4" ht="14.25" customHeight="1">
      <c r="D932" s="2"/>
    </row>
    <row r="933" spans="4:4" ht="14.25" customHeight="1">
      <c r="D933" s="2"/>
    </row>
    <row r="934" spans="4:4" ht="14.25" customHeight="1">
      <c r="D934" s="2"/>
    </row>
    <row r="935" spans="4:4" ht="14.25" customHeight="1">
      <c r="D935" s="2"/>
    </row>
    <row r="936" spans="4:4" ht="14.25" customHeight="1">
      <c r="D936" s="2"/>
    </row>
    <row r="937" spans="4:4" ht="14.25" customHeight="1">
      <c r="D937" s="2"/>
    </row>
    <row r="938" spans="4:4" ht="14.25" customHeight="1">
      <c r="D938" s="2"/>
    </row>
    <row r="939" spans="4:4" ht="14.25" customHeight="1">
      <c r="D939" s="2"/>
    </row>
    <row r="940" spans="4:4" ht="14.25" customHeight="1">
      <c r="D940" s="2"/>
    </row>
    <row r="941" spans="4:4" ht="14.25" customHeight="1">
      <c r="D941" s="2"/>
    </row>
    <row r="942" spans="4:4" ht="14.25" customHeight="1">
      <c r="D942" s="2"/>
    </row>
    <row r="943" spans="4:4" ht="14.25" customHeight="1">
      <c r="D943" s="2"/>
    </row>
    <row r="944" spans="4:4" ht="14.25" customHeight="1">
      <c r="D944" s="2"/>
    </row>
    <row r="945" spans="4:4" ht="14.25" customHeight="1">
      <c r="D945" s="2"/>
    </row>
    <row r="946" spans="4:4" ht="14.25" customHeight="1">
      <c r="D946" s="2"/>
    </row>
    <row r="947" spans="4:4" ht="14.25" customHeight="1">
      <c r="D947" s="2"/>
    </row>
    <row r="948" spans="4:4" ht="14.25" customHeight="1">
      <c r="D948" s="2"/>
    </row>
    <row r="949" spans="4:4" ht="14.25" customHeight="1">
      <c r="D949" s="2"/>
    </row>
    <row r="950" spans="4:4" ht="14.25" customHeight="1">
      <c r="D950" s="2"/>
    </row>
    <row r="951" spans="4:4" ht="14.25" customHeight="1">
      <c r="D951" s="2"/>
    </row>
    <row r="952" spans="4:4" ht="14.25" customHeight="1">
      <c r="D952" s="2"/>
    </row>
    <row r="953" spans="4:4" ht="14.25" customHeight="1">
      <c r="D953" s="2"/>
    </row>
    <row r="954" spans="4:4" ht="14.25" customHeight="1">
      <c r="D954" s="2"/>
    </row>
    <row r="955" spans="4:4" ht="14.25" customHeight="1">
      <c r="D955" s="2"/>
    </row>
    <row r="956" spans="4:4" ht="14.25" customHeight="1">
      <c r="D956" s="2"/>
    </row>
    <row r="957" spans="4:4" ht="14.25" customHeight="1">
      <c r="D957" s="2"/>
    </row>
    <row r="958" spans="4:4" ht="14.25" customHeight="1">
      <c r="D958" s="2"/>
    </row>
    <row r="959" spans="4:4" ht="14.25" customHeight="1">
      <c r="D959" s="2"/>
    </row>
    <row r="960" spans="4:4" ht="14.25" customHeight="1">
      <c r="D960" s="2"/>
    </row>
    <row r="961" spans="4:4" ht="14.25" customHeight="1">
      <c r="D961" s="2"/>
    </row>
    <row r="962" spans="4:4" ht="14.25" customHeight="1">
      <c r="D962" s="2"/>
    </row>
    <row r="963" spans="4:4" ht="14.25" customHeight="1">
      <c r="D963" s="2"/>
    </row>
    <row r="964" spans="4:4" ht="14.25" customHeight="1">
      <c r="D964" s="2"/>
    </row>
    <row r="965" spans="4:4" ht="14.25" customHeight="1">
      <c r="D965" s="2"/>
    </row>
    <row r="966" spans="4:4" ht="14.25" customHeight="1">
      <c r="D966" s="2"/>
    </row>
    <row r="967" spans="4:4" ht="14.25" customHeight="1">
      <c r="D967" s="2"/>
    </row>
    <row r="968" spans="4:4" ht="14.25" customHeight="1">
      <c r="D968" s="2"/>
    </row>
    <row r="969" spans="4:4" ht="14.25" customHeight="1">
      <c r="D969" s="2"/>
    </row>
    <row r="970" spans="4:4" ht="14.25" customHeight="1">
      <c r="D970" s="2"/>
    </row>
    <row r="971" spans="4:4" ht="14.25" customHeight="1">
      <c r="D971" s="2"/>
    </row>
    <row r="972" spans="4:4" ht="14.25" customHeight="1">
      <c r="D972" s="2"/>
    </row>
    <row r="973" spans="4:4" ht="14.25" customHeight="1">
      <c r="D973" s="2"/>
    </row>
    <row r="974" spans="4:4" ht="14.25" customHeight="1">
      <c r="D974" s="2"/>
    </row>
    <row r="975" spans="4:4" ht="14.25" customHeight="1">
      <c r="D975" s="2"/>
    </row>
    <row r="976" spans="4:4" ht="14.25" customHeight="1">
      <c r="D976" s="2"/>
    </row>
    <row r="977" spans="4:4" ht="14.25" customHeight="1">
      <c r="D977" s="2"/>
    </row>
    <row r="978" spans="4:4" ht="14.25" customHeight="1">
      <c r="D978" s="2"/>
    </row>
    <row r="979" spans="4:4" ht="14.25" customHeight="1">
      <c r="D979" s="2"/>
    </row>
    <row r="980" spans="4:4" ht="14.25" customHeight="1">
      <c r="D980" s="2"/>
    </row>
    <row r="981" spans="4:4" ht="14.25" customHeight="1">
      <c r="D981" s="2"/>
    </row>
    <row r="982" spans="4:4" ht="14.25" customHeight="1">
      <c r="D982" s="2"/>
    </row>
    <row r="983" spans="4:4" ht="14.25" customHeight="1">
      <c r="D983" s="2"/>
    </row>
    <row r="984" spans="4:4" ht="14.25" customHeight="1">
      <c r="D984" s="2"/>
    </row>
    <row r="985" spans="4:4" ht="14.25" customHeight="1">
      <c r="D985" s="2"/>
    </row>
    <row r="986" spans="4:4" ht="14.25" customHeight="1">
      <c r="D986" s="2"/>
    </row>
    <row r="987" spans="4:4" ht="14.25" customHeight="1">
      <c r="D987" s="2"/>
    </row>
    <row r="988" spans="4:4" ht="14.25" customHeight="1">
      <c r="D988" s="2"/>
    </row>
    <row r="989" spans="4:4" ht="14.25" customHeight="1">
      <c r="D989" s="2"/>
    </row>
    <row r="990" spans="4:4" ht="14.25" customHeight="1">
      <c r="D990" s="2"/>
    </row>
    <row r="991" spans="4:4" ht="14.25" customHeight="1">
      <c r="D991" s="2"/>
    </row>
    <row r="992" spans="4:4" ht="14.25" customHeight="1">
      <c r="D992" s="2"/>
    </row>
    <row r="993" spans="4:4" ht="14.25" customHeight="1">
      <c r="D993" s="2"/>
    </row>
    <row r="994" spans="4:4" ht="14.25" customHeight="1">
      <c r="D994" s="2"/>
    </row>
    <row r="995" spans="4:4" ht="14.25" customHeight="1">
      <c r="D995" s="2"/>
    </row>
    <row r="996" spans="4:4" ht="14.25" customHeight="1">
      <c r="D996" s="2"/>
    </row>
    <row r="997" spans="4:4" ht="14.25" customHeight="1">
      <c r="D997" s="2"/>
    </row>
    <row r="998" spans="4:4" ht="14.25" customHeight="1">
      <c r="D998" s="2"/>
    </row>
    <row r="999" spans="4:4" ht="14.25" customHeight="1">
      <c r="D999" s="2"/>
    </row>
    <row r="1000" spans="4:4" ht="14.25" customHeight="1">
      <c r="D1000" s="2"/>
    </row>
    <row r="1001" spans="4:4" ht="14.25" customHeight="1">
      <c r="D1001" s="2"/>
    </row>
    <row r="1002" spans="4:4" ht="14.25" customHeight="1">
      <c r="D1002" s="2"/>
    </row>
  </sheetData>
  <mergeCells count="2">
    <mergeCell ref="M1:Q1"/>
    <mergeCell ref="U1:X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52"/>
  <sheetViews>
    <sheetView workbookViewId="0">
      <selection sqref="A1:D14"/>
    </sheetView>
  </sheetViews>
  <sheetFormatPr defaultColWidth="14.41796875" defaultRowHeight="15" customHeight="1"/>
  <cols>
    <col min="1" max="1" width="119.41796875" customWidth="1"/>
    <col min="2" max="2" width="15.578125" customWidth="1"/>
    <col min="3" max="3" width="17.15625" customWidth="1"/>
    <col min="4" max="4" width="15.578125" customWidth="1"/>
    <col min="5" max="5" width="18.83984375" customWidth="1"/>
    <col min="6" max="6" width="16.578125" customWidth="1"/>
    <col min="7" max="13" width="8.68359375" hidden="1" customWidth="1"/>
    <col min="14" max="14" width="8.68359375" customWidth="1"/>
    <col min="15" max="15" width="28.41796875" customWidth="1"/>
    <col min="16" max="16" width="17.41796875" customWidth="1"/>
    <col min="17" max="17" width="24.83984375" customWidth="1"/>
    <col min="18" max="18" width="30.578125" customWidth="1"/>
    <col min="19" max="19" width="27.68359375" customWidth="1"/>
    <col min="20" max="26" width="8.68359375" customWidth="1"/>
  </cols>
  <sheetData>
    <row r="1" spans="1:4" ht="26.1" customHeight="1">
      <c r="A1" s="12" t="s">
        <v>41</v>
      </c>
      <c r="B1" s="16"/>
      <c r="C1" s="16"/>
      <c r="D1" s="16"/>
    </row>
    <row r="2" spans="1:4" ht="14.25" customHeight="1">
      <c r="A2" s="16"/>
      <c r="B2" s="16"/>
      <c r="C2" s="16"/>
      <c r="D2" s="16"/>
    </row>
    <row r="3" spans="1:4" ht="14.25" customHeight="1">
      <c r="A3" s="16" t="s">
        <v>5</v>
      </c>
      <c r="B3" s="42">
        <v>89.122347023714994</v>
      </c>
      <c r="C3" s="16"/>
      <c r="D3" s="16"/>
    </row>
    <row r="4" spans="1:4" ht="14.25" customHeight="1">
      <c r="A4" s="16"/>
      <c r="B4" s="16"/>
      <c r="C4" s="16"/>
      <c r="D4" s="16"/>
    </row>
    <row r="5" spans="1:4" ht="14.25" customHeight="1">
      <c r="A5" s="15" t="s">
        <v>6</v>
      </c>
      <c r="B5" s="34" t="s">
        <v>26</v>
      </c>
      <c r="C5" s="34" t="s">
        <v>8</v>
      </c>
      <c r="D5" s="34" t="s">
        <v>9</v>
      </c>
    </row>
    <row r="6" spans="1:4" ht="14.25" customHeight="1">
      <c r="A6" s="36" t="s">
        <v>10</v>
      </c>
      <c r="B6" s="43">
        <v>46.186121925346995</v>
      </c>
      <c r="C6" s="41">
        <v>56.046410695945703</v>
      </c>
      <c r="D6" s="41">
        <v>71.556461277863605</v>
      </c>
    </row>
    <row r="7" spans="1:4" ht="14.25" customHeight="1">
      <c r="A7" s="36" t="s">
        <v>11</v>
      </c>
      <c r="B7" s="8">
        <f>B6/B3</f>
        <v>0.5182327829972555</v>
      </c>
      <c r="C7" s="8">
        <f>C6/B3</f>
        <v>0.62887045244703943</v>
      </c>
      <c r="D7" s="8">
        <f>D6/B3</f>
        <v>0.80290144579364364</v>
      </c>
    </row>
    <row r="8" spans="1:4" ht="14.25" customHeight="1">
      <c r="A8" s="36" t="s">
        <v>12</v>
      </c>
      <c r="B8" s="7">
        <f>((B6*(174*10000))-(B6*(150*10000)))/1000000</f>
        <v>11.084669262083278</v>
      </c>
      <c r="C8" s="7">
        <f>((C6*(174*10000))-(C6*(150*10000)))/1000000</f>
        <v>13.451138567026973</v>
      </c>
      <c r="D8" s="7">
        <f>((D6*(174*10000))-(D6*(150*10000)))/1000000</f>
        <v>17.173550706687273</v>
      </c>
    </row>
    <row r="9" spans="1:4" ht="14.25" customHeight="1">
      <c r="A9" s="36" t="s">
        <v>13</v>
      </c>
      <c r="B9" s="7">
        <f>B8*(44/12)</f>
        <v>40.643787294305348</v>
      </c>
      <c r="C9" s="7">
        <f t="shared" ref="C9:D9" si="0">C8*(44/12)</f>
        <v>49.32084141243223</v>
      </c>
      <c r="D9" s="7">
        <f t="shared" si="0"/>
        <v>62.96968592452</v>
      </c>
    </row>
    <row r="10" spans="1:4" ht="14.25" customHeight="1">
      <c r="A10" s="36" t="s">
        <v>14</v>
      </c>
      <c r="B10" s="7">
        <f>B9*310</f>
        <v>12599.574061234658</v>
      </c>
      <c r="C10" s="7">
        <f>C9*410</f>
        <v>20221.544979097216</v>
      </c>
      <c r="D10" s="7">
        <f t="shared" ref="D10" si="1">D9*410</f>
        <v>25817.571229053199</v>
      </c>
    </row>
    <row r="11" spans="1:4" ht="14.25" customHeight="1">
      <c r="A11" s="36" t="s">
        <v>15</v>
      </c>
      <c r="B11" s="7">
        <f>((B6*(174*10000))-(B6*(17*10000)))/1000000</f>
        <v>72.512211422794792</v>
      </c>
      <c r="C11" s="7">
        <f t="shared" ref="C11:D11" si="2">((C6*(174*10000))-(C6*(17*10000)))/1000000</f>
        <v>87.992864792634762</v>
      </c>
      <c r="D11" s="7">
        <f t="shared" si="2"/>
        <v>112.34364420624587</v>
      </c>
    </row>
    <row r="12" spans="1:4" ht="14.25" customHeight="1">
      <c r="A12" s="36" t="s">
        <v>16</v>
      </c>
      <c r="B12" s="7">
        <f>B11*(44/12)</f>
        <v>265.87810855024753</v>
      </c>
      <c r="C12" s="7">
        <f t="shared" ref="C12:D12" si="3">C11*(44/12)</f>
        <v>322.6405042396608</v>
      </c>
      <c r="D12" s="7">
        <f t="shared" si="3"/>
        <v>411.9266954229015</v>
      </c>
    </row>
    <row r="13" spans="1:4" ht="14.25" customHeight="1">
      <c r="A13" s="36" t="s">
        <v>14</v>
      </c>
      <c r="B13" s="7">
        <f>B12*310</f>
        <v>82422.213650576741</v>
      </c>
      <c r="C13" s="7">
        <f t="shared" ref="C13:D13" si="4">C12*410</f>
        <v>132282.60673826092</v>
      </c>
      <c r="D13" s="7">
        <f t="shared" si="4"/>
        <v>168889.94512338963</v>
      </c>
    </row>
    <row r="14" spans="1:4" ht="14.25" customHeight="1">
      <c r="A14" s="35" t="s">
        <v>35</v>
      </c>
      <c r="B14" s="7">
        <f t="shared" ref="B14:C14" si="5">(B6*217104)-(B6*78945.51)</f>
        <v>6381004.8641618341</v>
      </c>
      <c r="C14" s="7">
        <f t="shared" si="5"/>
        <v>7743287.4716717079</v>
      </c>
      <c r="D14" s="7">
        <f>(D6*217104)-(D6*78945.51)</f>
        <v>9886132.6398931071</v>
      </c>
    </row>
    <row r="15" spans="1:4" ht="14.25" customHeight="1"/>
    <row r="16" spans="1:4" ht="14.25" customHeight="1"/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  <row r="23" customFormat="1" ht="14.25" customHeight="1"/>
    <row r="24" customFormat="1" ht="14.25" customHeight="1"/>
    <row r="25" customFormat="1" ht="14.25" customHeight="1"/>
    <row r="26" customFormat="1" ht="14.25" customHeight="1"/>
    <row r="27" customFormat="1" ht="14.25" customHeight="1"/>
    <row r="28" customFormat="1" ht="14.25" customHeight="1"/>
    <row r="29" customFormat="1" ht="14.25" customHeight="1"/>
    <row r="30" customFormat="1" ht="14.25" customHeight="1"/>
    <row r="31" customFormat="1" ht="14.25" customHeight="1"/>
    <row r="32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5" customHeight="1"/>
    <row r="938" customFormat="1" ht="15" customHeight="1"/>
    <row r="939" customFormat="1" ht="15" customHeight="1"/>
    <row r="940" customFormat="1" ht="15" customHeight="1"/>
    <row r="941" customFormat="1" ht="15" customHeight="1"/>
    <row r="942" customFormat="1" ht="15" customHeight="1"/>
    <row r="943" customFormat="1" ht="15" customHeight="1"/>
    <row r="944" customFormat="1" ht="15" customHeight="1"/>
    <row r="945" customFormat="1" ht="15" customHeight="1"/>
    <row r="946" customFormat="1" ht="15" customHeight="1"/>
    <row r="947" customFormat="1" ht="15" customHeight="1"/>
    <row r="948" customFormat="1" ht="15" customHeight="1"/>
    <row r="949" customFormat="1" ht="15" customHeight="1"/>
    <row r="950" customFormat="1" ht="15" customHeight="1"/>
    <row r="951" customFormat="1" ht="15" customHeight="1"/>
    <row r="952" customFormat="1" ht="15" customHeight="1"/>
  </sheetData>
  <pageMargins left="0.7" right="0.7" top="0.75" bottom="0.75" header="0" footer="0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35"/>
  <sheetViews>
    <sheetView workbookViewId="0">
      <selection sqref="A1:D14"/>
    </sheetView>
  </sheetViews>
  <sheetFormatPr defaultColWidth="14.41796875" defaultRowHeight="15" customHeight="1"/>
  <cols>
    <col min="1" max="1" width="114.83984375" customWidth="1"/>
    <col min="2" max="2" width="14.26171875" customWidth="1"/>
    <col min="3" max="3" width="13.41796875" customWidth="1"/>
    <col min="4" max="7" width="14.578125" customWidth="1"/>
    <col min="8" max="9" width="12.15625" customWidth="1"/>
    <col min="10" max="11" width="8.83984375" hidden="1" customWidth="1"/>
    <col min="12" max="12" width="16.41796875" customWidth="1"/>
    <col min="13" max="13" width="13.578125" customWidth="1"/>
    <col min="14" max="14" width="16.83984375" customWidth="1"/>
    <col min="15" max="15" width="17.83984375" customWidth="1"/>
    <col min="16" max="16" width="14.578125" customWidth="1"/>
    <col min="17" max="19" width="8.68359375" customWidth="1"/>
    <col min="20" max="20" width="22.15625" customWidth="1"/>
    <col min="21" max="21" width="28" customWidth="1"/>
    <col min="22" max="22" width="48" customWidth="1"/>
    <col min="23" max="29" width="8.68359375" customWidth="1"/>
  </cols>
  <sheetData>
    <row r="1" spans="1:4" ht="37.799999999999997" customHeight="1">
      <c r="A1" s="12" t="s">
        <v>42</v>
      </c>
      <c r="B1" s="16"/>
      <c r="C1" s="16"/>
      <c r="D1" s="16"/>
    </row>
    <row r="2" spans="1:4" ht="14.25" customHeight="1">
      <c r="A2" s="16"/>
      <c r="B2" s="16"/>
      <c r="C2" s="16"/>
      <c r="D2" s="16"/>
    </row>
    <row r="3" spans="1:4" ht="14.25" customHeight="1">
      <c r="A3" s="16" t="s">
        <v>5</v>
      </c>
      <c r="B3" s="42">
        <v>625.86836894818805</v>
      </c>
      <c r="C3" s="16"/>
      <c r="D3" s="16"/>
    </row>
    <row r="4" spans="1:4" ht="14.25" customHeight="1">
      <c r="A4" s="16"/>
      <c r="B4" s="16"/>
      <c r="C4" s="16"/>
      <c r="D4" s="16"/>
    </row>
    <row r="5" spans="1:4" ht="14.25" customHeight="1">
      <c r="A5" s="15" t="s">
        <v>6</v>
      </c>
      <c r="B5" s="34" t="s">
        <v>26</v>
      </c>
      <c r="C5" s="34" t="s">
        <v>8</v>
      </c>
      <c r="D5" s="34" t="s">
        <v>9</v>
      </c>
    </row>
    <row r="6" spans="1:4" ht="14.25" customHeight="1">
      <c r="A6" s="36" t="s">
        <v>10</v>
      </c>
      <c r="B6" s="43">
        <v>93.82010322977861</v>
      </c>
      <c r="C6" s="41">
        <v>251.29142023073362</v>
      </c>
      <c r="D6" s="41">
        <v>517.94082103813525</v>
      </c>
    </row>
    <row r="7" spans="1:4" ht="14.25" customHeight="1">
      <c r="A7" s="36" t="s">
        <v>11</v>
      </c>
      <c r="B7" s="8">
        <f>B6/B3</f>
        <v>0.14990389015416983</v>
      </c>
      <c r="C7" s="8">
        <f>C6/B3</f>
        <v>0.40150842045755558</v>
      </c>
      <c r="D7" s="8">
        <f>D6/B3</f>
        <v>0.82755551604016675</v>
      </c>
    </row>
    <row r="8" spans="1:4" ht="14.25" customHeight="1">
      <c r="A8" s="36" t="s">
        <v>12</v>
      </c>
      <c r="B8" s="7">
        <f>((B6*(174*10000))-(B6*(150*10000)))/1000000</f>
        <v>22.516824775146873</v>
      </c>
      <c r="C8" s="7">
        <f>((C6*(174*10000))-(C6*(150*10000)))/1000000</f>
        <v>60.309940855376063</v>
      </c>
      <c r="D8" s="7">
        <f>((D6*(174*10000))-(D6*(150*10000)))/1000000</f>
        <v>124.30579704915237</v>
      </c>
    </row>
    <row r="9" spans="1:4" ht="14.25" customHeight="1">
      <c r="A9" s="36" t="s">
        <v>13</v>
      </c>
      <c r="B9" s="7">
        <f>B8*(44/12)</f>
        <v>82.561690842205195</v>
      </c>
      <c r="C9" s="7">
        <f t="shared" ref="C9:D9" si="0">C8*(44/12)</f>
        <v>221.13644980304556</v>
      </c>
      <c r="D9" s="7">
        <f t="shared" si="0"/>
        <v>455.78792251355867</v>
      </c>
    </row>
    <row r="10" spans="1:4" ht="14.25" customHeight="1">
      <c r="A10" s="36" t="s">
        <v>14</v>
      </c>
      <c r="B10" s="7">
        <f>B9*310</f>
        <v>25594.124161083611</v>
      </c>
      <c r="C10" s="7">
        <f>C9*410</f>
        <v>90665.944419248684</v>
      </c>
      <c r="D10" s="7">
        <f t="shared" ref="D10" si="1">D9*410</f>
        <v>186873.04823055904</v>
      </c>
    </row>
    <row r="11" spans="1:4" ht="14.25" customHeight="1">
      <c r="A11" s="36" t="s">
        <v>15</v>
      </c>
      <c r="B11" s="7">
        <f>((B6*(174*10000))-(B6*(17*10000)))/1000000</f>
        <v>147.29756207075241</v>
      </c>
      <c r="C11" s="7">
        <f t="shared" ref="C11:D11" si="2">((C6*(174*10000))-(C6*(17*10000)))/1000000</f>
        <v>394.52752976225179</v>
      </c>
      <c r="D11" s="7">
        <f t="shared" si="2"/>
        <v>813.16708902987227</v>
      </c>
    </row>
    <row r="12" spans="1:4" ht="14.25" customHeight="1">
      <c r="A12" s="36" t="s">
        <v>16</v>
      </c>
      <c r="B12" s="7">
        <f>B11*(44/12)</f>
        <v>540.09106092609215</v>
      </c>
      <c r="C12" s="7">
        <f t="shared" ref="C12:D12" si="3">C11*(44/12)</f>
        <v>1446.6009424615897</v>
      </c>
      <c r="D12" s="7">
        <f t="shared" si="3"/>
        <v>2981.6126597761981</v>
      </c>
    </row>
    <row r="13" spans="1:4" ht="14.25" customHeight="1">
      <c r="A13" s="36" t="s">
        <v>14</v>
      </c>
      <c r="B13" s="7">
        <f>B12*310</f>
        <v>167428.22888708857</v>
      </c>
      <c r="C13" s="7">
        <f t="shared" ref="C13:D13" si="4">C12*410</f>
        <v>593106.38640925183</v>
      </c>
      <c r="D13" s="7">
        <f t="shared" si="4"/>
        <v>1222461.1905082413</v>
      </c>
    </row>
    <row r="14" spans="1:4" ht="14.25" customHeight="1">
      <c r="A14" s="35" t="s">
        <v>35</v>
      </c>
      <c r="B14" s="7">
        <f t="shared" ref="B14:C14" si="5">(B6*217104)-(B6*78945.51)</f>
        <v>12962043.793870337</v>
      </c>
      <c r="C14" s="7">
        <f t="shared" si="5"/>
        <v>34718043.169033609</v>
      </c>
      <c r="D14" s="7">
        <f>(D6*217104)-(D6*78945.51)</f>
        <v>71557921.743988991</v>
      </c>
    </row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</sheetData>
  <pageMargins left="0.7" right="0.7" top="0.75" bottom="0.75" header="0" footer="0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951"/>
  <sheetViews>
    <sheetView workbookViewId="0">
      <selection activeCell="A16" sqref="A16"/>
    </sheetView>
  </sheetViews>
  <sheetFormatPr defaultColWidth="14.41796875" defaultRowHeight="15" customHeight="1"/>
  <cols>
    <col min="1" max="1" width="103.89453125" customWidth="1"/>
    <col min="2" max="2" width="22.41796875" customWidth="1"/>
    <col min="3" max="3" width="17.15625" customWidth="1"/>
    <col min="4" max="4" width="13.83984375" customWidth="1"/>
    <col min="5" max="5" width="39.578125" customWidth="1"/>
    <col min="6" max="6" width="13.83984375" customWidth="1"/>
    <col min="7" max="7" width="18.68359375" customWidth="1"/>
    <col min="8" max="8" width="12.15625" customWidth="1"/>
    <col min="9" max="26" width="8.68359375" customWidth="1"/>
  </cols>
  <sheetData>
    <row r="1" spans="1:4" ht="25.5" customHeight="1">
      <c r="A1" s="12" t="s">
        <v>43</v>
      </c>
      <c r="B1" s="16"/>
      <c r="C1" s="16"/>
      <c r="D1" s="16"/>
    </row>
    <row r="2" spans="1:4" ht="14.25" customHeight="1">
      <c r="A2" s="16"/>
      <c r="B2" s="16"/>
      <c r="C2" s="16"/>
      <c r="D2" s="16"/>
    </row>
    <row r="3" spans="1:4" ht="14.25" customHeight="1">
      <c r="A3" s="36" t="s">
        <v>5</v>
      </c>
      <c r="B3" s="42">
        <v>40.4294959233927</v>
      </c>
      <c r="C3" s="16"/>
      <c r="D3" s="16"/>
    </row>
    <row r="4" spans="1:4" ht="14.25" customHeight="1">
      <c r="A4" s="36"/>
      <c r="B4" s="16"/>
      <c r="C4" s="16"/>
      <c r="D4" s="16"/>
    </row>
    <row r="5" spans="1:4" ht="14.25" customHeight="1">
      <c r="A5" s="44" t="s">
        <v>6</v>
      </c>
      <c r="B5" s="34" t="s">
        <v>26</v>
      </c>
      <c r="C5" s="34" t="s">
        <v>8</v>
      </c>
      <c r="D5" s="34" t="s">
        <v>9</v>
      </c>
    </row>
    <row r="6" spans="1:4" ht="14.25" customHeight="1">
      <c r="A6" s="36" t="s">
        <v>10</v>
      </c>
      <c r="B6" s="43">
        <v>6.7311940942361197</v>
      </c>
      <c r="C6" s="41">
        <v>15.733356842495422</v>
      </c>
      <c r="D6" s="41">
        <v>33.805834733932123</v>
      </c>
    </row>
    <row r="7" spans="1:4" ht="14.25" customHeight="1">
      <c r="A7" s="36" t="s">
        <v>11</v>
      </c>
      <c r="B7" s="8">
        <f>B6/B3</f>
        <v>0.16649215975857415</v>
      </c>
      <c r="C7" s="8">
        <f>C6/B3</f>
        <v>0.38915540456669473</v>
      </c>
      <c r="D7" s="8">
        <f>D6/B3</f>
        <v>0.8361676039193926</v>
      </c>
    </row>
    <row r="8" spans="1:4" ht="14.25" customHeight="1">
      <c r="A8" s="36" t="s">
        <v>12</v>
      </c>
      <c r="B8" s="7">
        <f>((B6*(174*10000))-(B6*(150*10000)))/1000000</f>
        <v>1.61548658261667</v>
      </c>
      <c r="C8" s="7">
        <f>((C6*(174*10000))-(C6*(150*10000)))/1000000</f>
        <v>3.7760056421989017</v>
      </c>
      <c r="D8" s="7">
        <f>((D6*(174*10000))-(D6*(150*10000)))/1000000</f>
        <v>8.1134003361437106</v>
      </c>
    </row>
    <row r="9" spans="1:4" ht="14.25" customHeight="1">
      <c r="A9" s="36" t="s">
        <v>13</v>
      </c>
      <c r="B9" s="7">
        <f>B8*(44/12)</f>
        <v>5.9234508029277899</v>
      </c>
      <c r="C9" s="7">
        <f t="shared" ref="C9:D9" si="0">C8*(44/12)</f>
        <v>13.845354021395972</v>
      </c>
      <c r="D9" s="7">
        <f t="shared" si="0"/>
        <v>29.74913456586027</v>
      </c>
    </row>
    <row r="10" spans="1:4" ht="14.25" customHeight="1">
      <c r="A10" s="36" t="s">
        <v>14</v>
      </c>
      <c r="B10" s="7">
        <f>B9*310</f>
        <v>1836.2697489076149</v>
      </c>
      <c r="C10" s="7">
        <f>C9*410</f>
        <v>5676.5951487723487</v>
      </c>
      <c r="D10" s="7">
        <f t="shared" ref="D10" si="1">D9*410</f>
        <v>12197.145172002711</v>
      </c>
    </row>
    <row r="11" spans="1:4" ht="14.25" customHeight="1">
      <c r="A11" s="36" t="s">
        <v>15</v>
      </c>
      <c r="B11" s="7">
        <f>((B6*(174*10000))-(B6*(17*10000)))/1000000</f>
        <v>10.567974727950709</v>
      </c>
      <c r="C11" s="7">
        <f t="shared" ref="C11:D11" si="2">((C6*(174*10000))-(C6*(17*10000)))/1000000</f>
        <v>24.701370242717815</v>
      </c>
      <c r="D11" s="7">
        <f t="shared" si="2"/>
        <v>53.075160532273436</v>
      </c>
    </row>
    <row r="12" spans="1:4" ht="14.25" customHeight="1">
      <c r="A12" s="36" t="s">
        <v>16</v>
      </c>
      <c r="B12" s="7">
        <f>B11*(44/12)</f>
        <v>38.749240669152599</v>
      </c>
      <c r="C12" s="7">
        <f t="shared" ref="C12:D12" si="3">C11*(44/12)</f>
        <v>90.571690889965311</v>
      </c>
      <c r="D12" s="7">
        <f t="shared" si="3"/>
        <v>194.60892195166926</v>
      </c>
    </row>
    <row r="13" spans="1:4" ht="14.25" customHeight="1">
      <c r="A13" s="36" t="s">
        <v>14</v>
      </c>
      <c r="B13" s="7">
        <f>B12*310</f>
        <v>12012.264607437306</v>
      </c>
      <c r="C13" s="7">
        <f t="shared" ref="C13:D13" si="4">C12*410</f>
        <v>37134.393264885781</v>
      </c>
      <c r="D13" s="7">
        <f t="shared" si="4"/>
        <v>79789.658000184398</v>
      </c>
    </row>
    <row r="14" spans="1:4" ht="38.4" customHeight="1">
      <c r="A14" s="35" t="s">
        <v>35</v>
      </c>
      <c r="B14" s="7">
        <f t="shared" ref="B14:C14" si="5">(B6*217104)-(B6*78945.51)</f>
        <v>929971.61195658008</v>
      </c>
      <c r="C14" s="7">
        <f t="shared" si="5"/>
        <v>2173696.8239903352</v>
      </c>
      <c r="D14" s="7">
        <f>(D6*217104)-(D6*78945.51)</f>
        <v>4670563.0800296143</v>
      </c>
    </row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</sheetData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7"/>
  <sheetViews>
    <sheetView workbookViewId="0">
      <selection activeCell="B3" sqref="B3"/>
    </sheetView>
  </sheetViews>
  <sheetFormatPr defaultColWidth="14.41796875" defaultRowHeight="15" customHeight="1"/>
  <cols>
    <col min="1" max="1" width="68.9453125" customWidth="1"/>
    <col min="2" max="2" width="16.578125" customWidth="1"/>
    <col min="3" max="3" width="18.62890625" customWidth="1"/>
    <col min="4" max="4" width="17.7890625" customWidth="1"/>
  </cols>
  <sheetData>
    <row r="1" spans="1:4" ht="15" customHeight="1">
      <c r="A1" s="12" t="s">
        <v>25</v>
      </c>
      <c r="B1" s="13"/>
      <c r="C1" s="13"/>
      <c r="D1" s="13"/>
    </row>
    <row r="2" spans="1:4" ht="14.4">
      <c r="A2" s="13"/>
      <c r="B2" s="13"/>
      <c r="C2" s="13"/>
      <c r="D2" s="13"/>
    </row>
    <row r="3" spans="1:4" ht="14.4">
      <c r="A3" s="14" t="s">
        <v>5</v>
      </c>
      <c r="B3" s="39">
        <v>257352.89</v>
      </c>
      <c r="C3" s="13"/>
      <c r="D3" s="13"/>
    </row>
    <row r="4" spans="1:4" ht="14.4">
      <c r="A4" s="13"/>
      <c r="B4" s="13"/>
      <c r="C4" s="13"/>
      <c r="D4" s="13"/>
    </row>
    <row r="5" spans="1:4" ht="14.4">
      <c r="A5" s="15" t="s">
        <v>6</v>
      </c>
      <c r="B5" s="34" t="s">
        <v>26</v>
      </c>
      <c r="C5" s="34" t="s">
        <v>8</v>
      </c>
      <c r="D5" s="34" t="s">
        <v>9</v>
      </c>
    </row>
    <row r="6" spans="1:4" ht="14.4">
      <c r="A6" s="16" t="s">
        <v>10</v>
      </c>
      <c r="B6" s="7">
        <v>100360.70449578016</v>
      </c>
      <c r="C6" s="7">
        <v>114311.32331943669</v>
      </c>
      <c r="D6" s="7">
        <v>118618.98410003453</v>
      </c>
    </row>
    <row r="7" spans="1:4" ht="14.4">
      <c r="A7" s="16" t="s">
        <v>11</v>
      </c>
      <c r="B7" s="8">
        <f>B6/B3</f>
        <v>0.38997310073253949</v>
      </c>
      <c r="C7" s="8">
        <f>C6/B3</f>
        <v>0.44418123036985008</v>
      </c>
      <c r="D7" s="8">
        <f>D6/B3</f>
        <v>0.46091957273156919</v>
      </c>
    </row>
    <row r="8" spans="1:4" ht="14.4">
      <c r="A8" s="16" t="s">
        <v>12</v>
      </c>
      <c r="B8" s="7">
        <f t="shared" ref="B8:D8" si="0">((B6*(174*10000))-(B6*(150*10000)))/1000000</f>
        <v>24086.569078987242</v>
      </c>
      <c r="C8" s="7">
        <f t="shared" si="0"/>
        <v>27434.717596664825</v>
      </c>
      <c r="D8" s="7">
        <f t="shared" si="0"/>
        <v>28468.556184008299</v>
      </c>
    </row>
    <row r="9" spans="1:4" ht="14.4">
      <c r="A9" s="16" t="s">
        <v>13</v>
      </c>
      <c r="B9" s="7">
        <f>B8*(44/12)</f>
        <v>88317.419956286554</v>
      </c>
      <c r="C9" s="7">
        <f t="shared" ref="C9:D9" si="1">C8*(44/12)</f>
        <v>100593.96452110435</v>
      </c>
      <c r="D9" s="7">
        <f t="shared" si="1"/>
        <v>104384.70600803042</v>
      </c>
    </row>
    <row r="10" spans="1:4" ht="14.4">
      <c r="A10" s="16" t="s">
        <v>14</v>
      </c>
      <c r="B10" s="7">
        <f>B9*310</f>
        <v>27378400.186448831</v>
      </c>
      <c r="C10" s="7">
        <f>C9*410</f>
        <v>41243525.453652784</v>
      </c>
      <c r="D10" s="7">
        <f t="shared" ref="D10" si="2">D9*410</f>
        <v>42797729.463292472</v>
      </c>
    </row>
    <row r="11" spans="1:4" ht="14.4">
      <c r="A11" s="16" t="s">
        <v>15</v>
      </c>
      <c r="B11" s="7">
        <f>((B6*(174*10000))-(B6*(17*10000)))/1000000</f>
        <v>157566.30605837484</v>
      </c>
      <c r="C11" s="7">
        <f t="shared" ref="C11:D11" si="3">((C6*(174*10000))-(C6*(17*10000)))/1000000</f>
        <v>179468.77761151563</v>
      </c>
      <c r="D11" s="7">
        <f t="shared" si="3"/>
        <v>186231.80503705423</v>
      </c>
    </row>
    <row r="12" spans="1:4" ht="14.4">
      <c r="A12" s="16" t="s">
        <v>16</v>
      </c>
      <c r="B12" s="7">
        <f>B11*(44/12)</f>
        <v>577743.12221404107</v>
      </c>
      <c r="C12" s="7">
        <f t="shared" ref="C12:D12" si="4">C11*(44/12)</f>
        <v>658052.18457555724</v>
      </c>
      <c r="D12" s="7">
        <f t="shared" si="4"/>
        <v>682849.95180253219</v>
      </c>
    </row>
    <row r="13" spans="1:4" ht="14.4">
      <c r="A13" s="16" t="s">
        <v>14</v>
      </c>
      <c r="B13" s="7">
        <f>B12*310</f>
        <v>179100367.88635272</v>
      </c>
      <c r="C13" s="7">
        <f t="shared" ref="C13:D13" si="5">C12*410</f>
        <v>269801395.67597848</v>
      </c>
      <c r="D13" s="7">
        <f t="shared" si="5"/>
        <v>279968480.23903817</v>
      </c>
    </row>
    <row r="14" spans="1:4" ht="43.2">
      <c r="A14" s="35" t="s">
        <v>35</v>
      </c>
      <c r="B14" s="7">
        <f t="shared" ref="B14:D14" si="6">(B6*217104)-(B6*78945.51)</f>
        <v>13865683388.4732</v>
      </c>
      <c r="C14" s="7">
        <f t="shared" si="6"/>
        <v>15793079819.71516</v>
      </c>
      <c r="D14" s="7">
        <f t="shared" si="6"/>
        <v>16388219728.594782</v>
      </c>
    </row>
    <row r="15" spans="1:4" ht="14.4">
      <c r="A15" s="17"/>
      <c r="B15" s="13"/>
      <c r="C15" s="13"/>
      <c r="D15" s="13"/>
    </row>
    <row r="17" spans="1:1" ht="14.4">
      <c r="A17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4"/>
  <sheetViews>
    <sheetView workbookViewId="0">
      <selection activeCell="B3" sqref="B3"/>
    </sheetView>
  </sheetViews>
  <sheetFormatPr defaultColWidth="14.41796875" defaultRowHeight="15" customHeight="1"/>
  <cols>
    <col min="1" max="1" width="67" customWidth="1"/>
    <col min="3" max="3" width="17.47265625" customWidth="1"/>
    <col min="4" max="4" width="23.1015625" customWidth="1"/>
  </cols>
  <sheetData>
    <row r="1" spans="1:4" ht="15" customHeight="1">
      <c r="A1" s="12" t="s">
        <v>27</v>
      </c>
      <c r="B1" s="13"/>
      <c r="C1" s="13"/>
      <c r="D1" s="13"/>
    </row>
    <row r="2" spans="1:4" ht="14.4">
      <c r="A2" s="13"/>
      <c r="B2" s="13"/>
      <c r="C2" s="13"/>
      <c r="D2" s="13"/>
    </row>
    <row r="3" spans="1:4" ht="14.4">
      <c r="A3" s="14" t="s">
        <v>5</v>
      </c>
      <c r="B3" s="39">
        <v>8650.11</v>
      </c>
      <c r="C3" s="13"/>
      <c r="D3" s="13"/>
    </row>
    <row r="4" spans="1:4" ht="14.4">
      <c r="A4" s="13"/>
      <c r="B4" s="13"/>
      <c r="C4" s="13"/>
      <c r="D4" s="13"/>
    </row>
    <row r="5" spans="1:4" ht="14.4">
      <c r="A5" s="15" t="s">
        <v>6</v>
      </c>
      <c r="B5" s="34" t="s">
        <v>26</v>
      </c>
      <c r="C5" s="34" t="s">
        <v>8</v>
      </c>
      <c r="D5" s="34" t="s">
        <v>9</v>
      </c>
    </row>
    <row r="6" spans="1:4" ht="14.4">
      <c r="A6" s="16" t="s">
        <v>10</v>
      </c>
      <c r="B6" s="7">
        <v>5061.8080596833588</v>
      </c>
      <c r="C6" s="7">
        <v>6439.7467697352577</v>
      </c>
      <c r="D6" s="7">
        <v>7315.8455428238922</v>
      </c>
    </row>
    <row r="7" spans="1:4" ht="14.4">
      <c r="A7" s="16" t="s">
        <v>11</v>
      </c>
      <c r="B7" s="8">
        <f>B6/B3</f>
        <v>0.58517268100444486</v>
      </c>
      <c r="C7" s="8">
        <f>C6/B3</f>
        <v>0.74446992809747592</v>
      </c>
      <c r="D7" s="8">
        <f>D6/B3</f>
        <v>0.84575173527549263</v>
      </c>
    </row>
    <row r="8" spans="1:4" ht="14.4">
      <c r="A8" s="16" t="s">
        <v>12</v>
      </c>
      <c r="B8" s="7">
        <f>((B6*(174*10000))-(B6*(150*10000)))/1000000</f>
        <v>1214.833934324007</v>
      </c>
      <c r="C8" s="7">
        <f>((C6*(174*10000))-(C6*(150*10000)))/1000000</f>
        <v>1545.5392247364616</v>
      </c>
      <c r="D8" s="7">
        <f>((D6*(174*10000))-(D6*(150*10000)))/1000000</f>
        <v>1755.8029302777347</v>
      </c>
    </row>
    <row r="9" spans="1:4" ht="14.4">
      <c r="A9" s="16" t="s">
        <v>13</v>
      </c>
      <c r="B9" s="7">
        <f>B8*(44/12)</f>
        <v>4454.3910925213586</v>
      </c>
      <c r="C9" s="7">
        <f t="shared" ref="C9:D9" si="0">C8*(44/12)</f>
        <v>5666.9771573670259</v>
      </c>
      <c r="D9" s="7">
        <f t="shared" si="0"/>
        <v>6437.944077685027</v>
      </c>
    </row>
    <row r="10" spans="1:4" ht="14.4">
      <c r="A10" s="16" t="s">
        <v>14</v>
      </c>
      <c r="B10" s="7">
        <f>B9*310</f>
        <v>1380861.2386816212</v>
      </c>
      <c r="C10" s="7">
        <f>C9*410</f>
        <v>2323460.6345204804</v>
      </c>
      <c r="D10" s="7">
        <f t="shared" ref="D10" si="1">D9*410</f>
        <v>2639557.071850861</v>
      </c>
    </row>
    <row r="11" spans="1:4" ht="14.4">
      <c r="A11" s="16" t="s">
        <v>15</v>
      </c>
      <c r="B11" s="7">
        <f>((B6*(174*10000))-(B6*(17*10000)))/1000000</f>
        <v>7947.0386537028744</v>
      </c>
      <c r="C11" s="7">
        <f t="shared" ref="C11:D11" si="2">((C6*(174*10000))-(C6*(17*10000)))/1000000</f>
        <v>10110.402428484354</v>
      </c>
      <c r="D11" s="7">
        <f t="shared" si="2"/>
        <v>11485.87750223351</v>
      </c>
    </row>
    <row r="12" spans="1:4" ht="14.4">
      <c r="A12" s="16" t="s">
        <v>16</v>
      </c>
      <c r="B12" s="7">
        <f>B11*(44/12)</f>
        <v>29139.141730243871</v>
      </c>
      <c r="C12" s="7">
        <f t="shared" ref="C12:D12" si="3">C11*(44/12)</f>
        <v>37071.475571109295</v>
      </c>
      <c r="D12" s="7">
        <f t="shared" si="3"/>
        <v>42114.884174856204</v>
      </c>
    </row>
    <row r="13" spans="1:4" ht="14.4">
      <c r="A13" s="16" t="s">
        <v>14</v>
      </c>
      <c r="B13" s="7">
        <f>B12*310</f>
        <v>9033133.9363755994</v>
      </c>
      <c r="C13" s="7">
        <f t="shared" ref="C13:D13" si="4">C12*410</f>
        <v>15199304.984154811</v>
      </c>
      <c r="D13" s="7">
        <f t="shared" si="4"/>
        <v>17267102.511691045</v>
      </c>
    </row>
    <row r="14" spans="1:4" ht="32.700000000000003" customHeight="1">
      <c r="A14" s="35" t="s">
        <v>35</v>
      </c>
      <c r="B14" s="7">
        <f t="shared" ref="B14:C14" si="5">(B6*217104)-(B6*78945.51)</f>
        <v>699331758.19568276</v>
      </c>
      <c r="C14" s="7">
        <f t="shared" si="5"/>
        <v>889705689.68900084</v>
      </c>
      <c r="D14" s="7">
        <f>(D6*217104)-(D6*78945.51)</f>
        <v>1010746173.2697793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14"/>
  <sheetViews>
    <sheetView workbookViewId="0">
      <selection activeCell="B7" sqref="B7:D14"/>
    </sheetView>
  </sheetViews>
  <sheetFormatPr defaultColWidth="14.41796875" defaultRowHeight="15" customHeight="1"/>
  <cols>
    <col min="1" max="1" width="40.578125" customWidth="1"/>
  </cols>
  <sheetData>
    <row r="1" spans="1:4" ht="42.3" customHeight="1">
      <c r="A1" s="12" t="s">
        <v>28</v>
      </c>
      <c r="B1" s="13"/>
      <c r="C1" s="13"/>
      <c r="D1" s="13"/>
    </row>
    <row r="2" spans="1:4" ht="14.4">
      <c r="A2" s="13"/>
      <c r="B2" s="13"/>
      <c r="C2" s="13"/>
      <c r="D2" s="13"/>
    </row>
    <row r="3" spans="1:4" ht="14.4">
      <c r="A3" s="16" t="s">
        <v>5</v>
      </c>
      <c r="B3" s="19">
        <v>755.42</v>
      </c>
      <c r="C3" s="13"/>
      <c r="D3" s="13"/>
    </row>
    <row r="4" spans="1:4" ht="14.4">
      <c r="A4" s="13"/>
      <c r="B4" s="13"/>
      <c r="C4" s="13"/>
      <c r="D4" s="13"/>
    </row>
    <row r="5" spans="1:4" ht="14.4">
      <c r="A5" s="15" t="s">
        <v>6</v>
      </c>
      <c r="B5" s="15" t="s">
        <v>26</v>
      </c>
      <c r="C5" s="15" t="s">
        <v>8</v>
      </c>
      <c r="D5" s="15" t="s">
        <v>9</v>
      </c>
    </row>
    <row r="6" spans="1:4" ht="14.4">
      <c r="A6" s="16" t="s">
        <v>10</v>
      </c>
      <c r="B6" s="26">
        <v>146.73741924936172</v>
      </c>
      <c r="C6" s="26">
        <v>323.07118776917474</v>
      </c>
      <c r="D6" s="26">
        <v>623.30311704993096</v>
      </c>
    </row>
    <row r="7" spans="1:4" ht="14.4">
      <c r="A7" s="16" t="s">
        <v>11</v>
      </c>
      <c r="B7" s="8">
        <f>B6/B3</f>
        <v>0.19424614022578399</v>
      </c>
      <c r="C7" s="8">
        <f>C6/B3</f>
        <v>0.42767094830580971</v>
      </c>
      <c r="D7" s="8">
        <f>D6/B3</f>
        <v>0.82510804195008203</v>
      </c>
    </row>
    <row r="8" spans="1:4" ht="14.4">
      <c r="A8" s="16" t="s">
        <v>12</v>
      </c>
      <c r="B8" s="7">
        <f>((B6*(174*10000))-(B6*(150*10000)))/1000000</f>
        <v>35.216980619846822</v>
      </c>
      <c r="C8" s="7">
        <f>((C6*(174*10000))-(C6*(150*10000)))/1000000</f>
        <v>77.537085064601897</v>
      </c>
      <c r="D8" s="7">
        <f>((D6*(174*10000))-(D6*(150*10000)))/1000000</f>
        <v>149.59274809198342</v>
      </c>
    </row>
    <row r="9" spans="1:4" ht="14.4">
      <c r="A9" s="16" t="s">
        <v>13</v>
      </c>
      <c r="B9" s="7">
        <f>B8*(44/12)</f>
        <v>129.12892893943834</v>
      </c>
      <c r="C9" s="7">
        <f t="shared" ref="C9:D9" si="0">C8*(44/12)</f>
        <v>284.30264523687362</v>
      </c>
      <c r="D9" s="7">
        <f t="shared" si="0"/>
        <v>548.50674300393916</v>
      </c>
    </row>
    <row r="10" spans="1:4" ht="14.4">
      <c r="A10" s="16" t="s">
        <v>14</v>
      </c>
      <c r="B10" s="7">
        <f>B9*310</f>
        <v>40029.967971225888</v>
      </c>
      <c r="C10" s="7">
        <f>C9*410</f>
        <v>116564.08454711818</v>
      </c>
      <c r="D10" s="7">
        <f t="shared" ref="D10" si="1">D9*410</f>
        <v>224887.76463161505</v>
      </c>
    </row>
    <row r="11" spans="1:4" ht="14.4">
      <c r="A11" s="16" t="s">
        <v>15</v>
      </c>
      <c r="B11" s="7">
        <f>((B6*(174*10000))-(B6*(17*10000)))/1000000</f>
        <v>230.37774822149788</v>
      </c>
      <c r="C11" s="7">
        <f t="shared" ref="C11:D11" si="2">((C6*(174*10000))-(C6*(17*10000)))/1000000</f>
        <v>507.22176479760435</v>
      </c>
      <c r="D11" s="7">
        <f t="shared" si="2"/>
        <v>978.58589376839166</v>
      </c>
    </row>
    <row r="12" spans="1:4" ht="14.4">
      <c r="A12" s="16" t="s">
        <v>16</v>
      </c>
      <c r="B12" s="7">
        <f>B11*(44/12)</f>
        <v>844.71841014549216</v>
      </c>
      <c r="C12" s="7">
        <f t="shared" ref="C12:D12" si="3">C11*(44/12)</f>
        <v>1859.813137591216</v>
      </c>
      <c r="D12" s="7">
        <f t="shared" si="3"/>
        <v>3588.1482771507694</v>
      </c>
    </row>
    <row r="13" spans="1:4" ht="14.4">
      <c r="A13" s="16" t="s">
        <v>14</v>
      </c>
      <c r="B13" s="7">
        <f>B12*310</f>
        <v>261862.70714510255</v>
      </c>
      <c r="C13" s="7">
        <f t="shared" ref="C13:D13" si="4">C12*410</f>
        <v>762523.38641239854</v>
      </c>
      <c r="D13" s="7">
        <f t="shared" si="4"/>
        <v>1471140.7936318156</v>
      </c>
    </row>
    <row r="14" spans="1:4" ht="57.6">
      <c r="A14" s="35" t="s">
        <v>35</v>
      </c>
      <c r="B14" s="7">
        <f t="shared" ref="B14:C14" si="5">(B6*217104)-(B6*78945.51)</f>
        <v>20273020.269988753</v>
      </c>
      <c r="C14" s="7">
        <f t="shared" si="5"/>
        <v>44635027.464695662</v>
      </c>
      <c r="D14" s="7">
        <f>(D6*217104)-(D6*78945.51)</f>
        <v>86114617.463911727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938"/>
  <sheetViews>
    <sheetView workbookViewId="0">
      <selection sqref="A1:D14"/>
    </sheetView>
  </sheetViews>
  <sheetFormatPr defaultColWidth="14.41796875" defaultRowHeight="15" customHeight="1"/>
  <cols>
    <col min="1" max="1" width="112.26171875" customWidth="1"/>
    <col min="2" max="2" width="18.26171875" customWidth="1"/>
    <col min="3" max="3" width="19.3125" customWidth="1"/>
    <col min="4" max="4" width="25.41796875" customWidth="1"/>
    <col min="5" max="5" width="6.578125" customWidth="1"/>
    <col min="6" max="6" width="5.41796875" customWidth="1"/>
    <col min="7" max="7" width="6.83984375" customWidth="1"/>
    <col min="8" max="13" width="8.68359375" customWidth="1"/>
    <col min="14" max="15" width="5.41796875" customWidth="1"/>
    <col min="16" max="16" width="4.578125" customWidth="1"/>
    <col min="17" max="17" width="5.83984375" customWidth="1"/>
    <col min="18" max="18" width="2.68359375" customWidth="1"/>
    <col min="19" max="19" width="2.41796875" customWidth="1"/>
    <col min="20" max="20" width="3.578125" customWidth="1"/>
    <col min="21" max="21" width="4.15625" customWidth="1"/>
    <col min="22" max="22" width="8.68359375" customWidth="1"/>
    <col min="23" max="23" width="14" customWidth="1"/>
    <col min="24" max="24" width="19.26171875" customWidth="1"/>
    <col min="25" max="25" width="22.41796875" customWidth="1"/>
    <col min="26" max="26" width="18.41796875" customWidth="1"/>
    <col min="27" max="27" width="10.83984375" customWidth="1"/>
    <col min="28" max="30" width="8.68359375" customWidth="1"/>
    <col min="31" max="31" width="27" customWidth="1"/>
    <col min="32" max="38" width="8.68359375" customWidth="1"/>
  </cols>
  <sheetData>
    <row r="1" spans="1:25" ht="31.5" customHeight="1">
      <c r="A1" s="12" t="s">
        <v>36</v>
      </c>
      <c r="B1" s="16"/>
      <c r="C1" s="16"/>
      <c r="D1" s="16"/>
      <c r="Y1" s="2"/>
    </row>
    <row r="2" spans="1:25" ht="14.25" customHeight="1">
      <c r="A2" s="16"/>
      <c r="B2" s="16"/>
      <c r="C2" s="16"/>
      <c r="D2" s="16"/>
      <c r="Y2" s="2"/>
    </row>
    <row r="3" spans="1:25" ht="14.25" customHeight="1">
      <c r="A3" s="16" t="s">
        <v>5</v>
      </c>
      <c r="B3" s="37">
        <v>256602.06219999999</v>
      </c>
      <c r="C3" s="16"/>
      <c r="D3" s="16"/>
      <c r="Y3" s="2"/>
    </row>
    <row r="4" spans="1:25" ht="14.25" customHeight="1">
      <c r="A4" s="16"/>
      <c r="B4" s="16"/>
      <c r="C4" s="16"/>
      <c r="D4" s="16"/>
      <c r="Y4" s="2"/>
    </row>
    <row r="5" spans="1:25" ht="14.25" customHeight="1">
      <c r="A5" s="15" t="s">
        <v>6</v>
      </c>
      <c r="B5" s="15" t="s">
        <v>26</v>
      </c>
      <c r="C5" s="15" t="s">
        <v>8</v>
      </c>
      <c r="D5" s="15" t="s">
        <v>9</v>
      </c>
      <c r="Y5" s="2"/>
    </row>
    <row r="6" spans="1:25" ht="14.25" customHeight="1">
      <c r="A6" s="16" t="s">
        <v>10</v>
      </c>
      <c r="B6" s="20">
        <v>100050.09613937656</v>
      </c>
      <c r="C6" s="20">
        <v>113868.50121638137</v>
      </c>
      <c r="D6" s="20">
        <v>118098.32710980219</v>
      </c>
      <c r="Y6" s="2"/>
    </row>
    <row r="7" spans="1:25" ht="14.25" customHeight="1">
      <c r="A7" s="16" t="s">
        <v>11</v>
      </c>
      <c r="B7" s="8">
        <f>B6/B3</f>
        <v>0.38990371036611476</v>
      </c>
      <c r="C7" s="8">
        <f>C6/B3</f>
        <v>0.44375520695398907</v>
      </c>
      <c r="D7" s="8">
        <f>D6/B3</f>
        <v>0.46023919721172918</v>
      </c>
      <c r="Y7" s="2"/>
    </row>
    <row r="8" spans="1:25" ht="14.25" customHeight="1">
      <c r="A8" s="16" t="s">
        <v>12</v>
      </c>
      <c r="B8" s="7">
        <f>((B6*(174*10000))-(B6*(150*10000)))/1000000</f>
        <v>24012.023073450378</v>
      </c>
      <c r="C8" s="7">
        <f>((C6*(174*10000))-(C6*(150*10000)))/1000000</f>
        <v>27328.440291931518</v>
      </c>
      <c r="D8" s="7">
        <f>((D6*(174*10000))-(D6*(150*10000)))/1000000</f>
        <v>28343.59850635254</v>
      </c>
      <c r="Y8" s="2"/>
    </row>
    <row r="9" spans="1:25" ht="14.25" customHeight="1">
      <c r="A9" s="16" t="s">
        <v>13</v>
      </c>
      <c r="B9" s="7">
        <f>B8*(44/12)</f>
        <v>88044.08460265139</v>
      </c>
      <c r="C9" s="7">
        <f t="shared" ref="C9:D9" si="0">C8*(44/12)</f>
        <v>100204.28107041556</v>
      </c>
      <c r="D9" s="7">
        <f t="shared" si="0"/>
        <v>103926.52785662598</v>
      </c>
      <c r="Y9" s="2"/>
    </row>
    <row r="10" spans="1:25" ht="14.25" customHeight="1">
      <c r="A10" s="16" t="s">
        <v>14</v>
      </c>
      <c r="B10" s="7">
        <f>B9*310</f>
        <v>27293666.226821929</v>
      </c>
      <c r="C10" s="7">
        <f>C9*410</f>
        <v>41083755.238870375</v>
      </c>
      <c r="D10" s="7">
        <f t="shared" ref="D10" si="1">D9*410</f>
        <v>42609876.421216652</v>
      </c>
      <c r="Y10" s="2"/>
    </row>
    <row r="11" spans="1:25" ht="14.25" customHeight="1">
      <c r="A11" s="16" t="s">
        <v>15</v>
      </c>
      <c r="B11" s="7">
        <f>((B6*(174*10000))-(B6*(17*10000)))/1000000</f>
        <v>157078.65093882123</v>
      </c>
      <c r="C11" s="7">
        <f t="shared" ref="C11:D11" si="2">((C6*(174*10000))-(C6*(17*10000)))/1000000</f>
        <v>178773.54690971875</v>
      </c>
      <c r="D11" s="7">
        <f t="shared" si="2"/>
        <v>185414.37356238943</v>
      </c>
      <c r="Y11" s="2"/>
    </row>
    <row r="12" spans="1:25" ht="14.25" customHeight="1">
      <c r="A12" s="16" t="s">
        <v>16</v>
      </c>
      <c r="B12" s="7">
        <f>B11*(44/12)</f>
        <v>575955.05344234454</v>
      </c>
      <c r="C12" s="7">
        <f t="shared" ref="C12:D12" si="3">C11*(44/12)</f>
        <v>655503.00533563539</v>
      </c>
      <c r="D12" s="7">
        <f t="shared" si="3"/>
        <v>679852.70306209452</v>
      </c>
      <c r="Y12" s="2"/>
    </row>
    <row r="13" spans="1:25" ht="14.25" customHeight="1">
      <c r="A13" s="16" t="s">
        <v>14</v>
      </c>
      <c r="B13" s="7">
        <f>B12*310</f>
        <v>178546066.56712681</v>
      </c>
      <c r="C13" s="7">
        <f t="shared" ref="C13:D13" si="4">C12*410</f>
        <v>268756232.18761051</v>
      </c>
      <c r="D13" s="7">
        <f t="shared" si="4"/>
        <v>278739608.25545877</v>
      </c>
      <c r="Y13" s="2"/>
    </row>
    <row r="14" spans="1:25" ht="14.25" customHeight="1">
      <c r="A14" s="35" t="s">
        <v>35</v>
      </c>
      <c r="B14" s="7">
        <f t="shared" ref="B14:C14" si="5">(B6*217104)-(B6*78945.51)</f>
        <v>13822770206.971096</v>
      </c>
      <c r="C14" s="7">
        <f t="shared" si="5"/>
        <v>15731900186.618414</v>
      </c>
      <c r="D14" s="7">
        <f>(D6*217104)-(D6*78945.51)</f>
        <v>16316286545.016336</v>
      </c>
      <c r="Y14" s="2"/>
    </row>
    <row r="15" spans="1:25" ht="14.25" customHeight="1">
      <c r="Y15" s="2"/>
    </row>
    <row r="16" spans="1:25" ht="14.25" customHeight="1">
      <c r="Y16" s="2"/>
    </row>
    <row r="17" spans="25:25" ht="14.25" customHeight="1">
      <c r="Y17" s="2"/>
    </row>
    <row r="18" spans="25:25" ht="14.25" customHeight="1">
      <c r="Y18" s="2"/>
    </row>
    <row r="19" spans="25:25" ht="14.25" customHeight="1">
      <c r="Y19" s="2"/>
    </row>
    <row r="20" spans="25:25" ht="14.25" customHeight="1">
      <c r="Y20" s="2"/>
    </row>
    <row r="21" spans="25:25" ht="14.25" customHeight="1">
      <c r="Y21" s="2"/>
    </row>
    <row r="22" spans="25:25" ht="14.25" customHeight="1">
      <c r="Y22" s="2"/>
    </row>
    <row r="23" spans="25:25" ht="14.25" customHeight="1">
      <c r="Y23" s="2"/>
    </row>
    <row r="24" spans="25:25" ht="14.25" customHeight="1">
      <c r="Y24" s="2"/>
    </row>
    <row r="25" spans="25:25" ht="14.25" customHeight="1">
      <c r="Y25" s="2"/>
    </row>
    <row r="26" spans="25:25" ht="14.25" customHeight="1">
      <c r="Y26" s="2"/>
    </row>
    <row r="27" spans="25:25" ht="14.25" customHeight="1">
      <c r="Y27" s="2"/>
    </row>
    <row r="28" spans="25:25" ht="14.25" customHeight="1">
      <c r="Y28" s="2"/>
    </row>
    <row r="29" spans="25:25" ht="14.25" customHeight="1">
      <c r="Y29" s="2"/>
    </row>
    <row r="30" spans="25:25" ht="14.25" customHeight="1">
      <c r="Y30" s="2"/>
    </row>
    <row r="31" spans="25:25" ht="14.25" customHeight="1">
      <c r="Y31" s="2"/>
    </row>
    <row r="32" spans="25:25" ht="14.25" customHeight="1">
      <c r="Y32" s="2"/>
    </row>
    <row r="33" spans="25:25" ht="14.25" customHeight="1">
      <c r="Y33" s="2"/>
    </row>
    <row r="34" spans="25:25" ht="14.25" customHeight="1">
      <c r="Y34" s="2"/>
    </row>
    <row r="35" spans="25:25" ht="14.25" customHeight="1">
      <c r="Y35" s="2"/>
    </row>
    <row r="36" spans="25:25" ht="14.25" customHeight="1">
      <c r="Y36" s="2"/>
    </row>
    <row r="37" spans="25:25" ht="14.25" customHeight="1">
      <c r="Y37" s="2"/>
    </row>
    <row r="38" spans="25:25" ht="14.25" customHeight="1">
      <c r="Y38" s="2"/>
    </row>
    <row r="39" spans="25:25" ht="14.25" customHeight="1">
      <c r="Y39" s="2"/>
    </row>
    <row r="40" spans="25:25" ht="14.25" customHeight="1">
      <c r="Y40" s="2"/>
    </row>
    <row r="41" spans="25:25" ht="14.25" customHeight="1">
      <c r="Y41" s="2"/>
    </row>
    <row r="42" spans="25:25" ht="14.25" customHeight="1">
      <c r="Y42" s="2"/>
    </row>
    <row r="43" spans="25:25" ht="14.25" customHeight="1">
      <c r="Y43" s="2"/>
    </row>
    <row r="44" spans="25:25" ht="14.25" customHeight="1">
      <c r="Y44" s="2"/>
    </row>
    <row r="45" spans="25:25" ht="14.25" customHeight="1">
      <c r="Y45" s="2"/>
    </row>
    <row r="46" spans="25:25" ht="14.25" customHeight="1">
      <c r="Y46" s="2"/>
    </row>
    <row r="47" spans="25:25" ht="14.25" customHeight="1">
      <c r="Y47" s="2"/>
    </row>
    <row r="48" spans="25:25" ht="14.25" customHeight="1">
      <c r="Y48" s="2"/>
    </row>
    <row r="49" spans="25:25" ht="14.25" customHeight="1">
      <c r="Y49" s="2"/>
    </row>
    <row r="50" spans="25:25" ht="14.25" customHeight="1">
      <c r="Y50" s="2"/>
    </row>
    <row r="51" spans="25:25" ht="14.25" customHeight="1">
      <c r="Y51" s="2"/>
    </row>
    <row r="52" spans="25:25" ht="14.25" customHeight="1">
      <c r="Y52" s="2"/>
    </row>
    <row r="53" spans="25:25" ht="14.25" customHeight="1">
      <c r="Y53" s="2"/>
    </row>
    <row r="54" spans="25:25" ht="14.25" customHeight="1">
      <c r="Y54" s="2"/>
    </row>
    <row r="55" spans="25:25" ht="14.25" customHeight="1">
      <c r="Y55" s="2"/>
    </row>
    <row r="56" spans="25:25" ht="14.25" customHeight="1">
      <c r="Y56" s="2"/>
    </row>
    <row r="57" spans="25:25" ht="14.25" customHeight="1">
      <c r="Y57" s="2"/>
    </row>
    <row r="58" spans="25:25" ht="14.25" customHeight="1">
      <c r="Y58" s="2"/>
    </row>
    <row r="59" spans="25:25" ht="14.25" customHeight="1">
      <c r="Y59" s="2"/>
    </row>
    <row r="60" spans="25:25" ht="14.25" customHeight="1">
      <c r="Y60" s="2"/>
    </row>
    <row r="61" spans="25:25" ht="14.25" customHeight="1">
      <c r="Y61" s="2"/>
    </row>
    <row r="62" spans="25:25" ht="14.25" customHeight="1">
      <c r="Y62" s="2"/>
    </row>
    <row r="63" spans="25:25" ht="14.25" customHeight="1">
      <c r="Y63" s="2"/>
    </row>
    <row r="64" spans="25:25" ht="14.25" customHeight="1">
      <c r="Y64" s="2"/>
    </row>
    <row r="65" spans="25:25" ht="14.25" customHeight="1">
      <c r="Y65" s="2"/>
    </row>
    <row r="66" spans="25:25" ht="14.25" customHeight="1">
      <c r="Y66" s="2"/>
    </row>
    <row r="67" spans="25:25" ht="14.25" customHeight="1">
      <c r="Y67" s="2"/>
    </row>
    <row r="68" spans="25:25" ht="14.25" customHeight="1">
      <c r="Y68" s="2"/>
    </row>
    <row r="69" spans="25:25" ht="14.25" customHeight="1">
      <c r="Y69" s="2"/>
    </row>
    <row r="70" spans="25:25" ht="14.25" customHeight="1">
      <c r="Y70" s="2"/>
    </row>
    <row r="71" spans="25:25" ht="14.25" customHeight="1">
      <c r="Y71" s="2"/>
    </row>
    <row r="72" spans="25:25" ht="14.25" customHeight="1">
      <c r="Y72" s="2"/>
    </row>
    <row r="73" spans="25:25" ht="14.25" customHeight="1">
      <c r="Y73" s="2"/>
    </row>
    <row r="74" spans="25:25" ht="14.25" customHeight="1">
      <c r="Y74" s="2"/>
    </row>
    <row r="75" spans="25:25" ht="14.25" customHeight="1">
      <c r="Y75" s="2"/>
    </row>
    <row r="76" spans="25:25" ht="14.25" customHeight="1">
      <c r="Y76" s="2"/>
    </row>
    <row r="77" spans="25:25" ht="14.25" customHeight="1">
      <c r="Y77" s="2"/>
    </row>
    <row r="78" spans="25:25" ht="14.25" customHeight="1">
      <c r="Y78" s="2"/>
    </row>
    <row r="79" spans="25:25" ht="14.25" customHeight="1">
      <c r="Y79" s="2"/>
    </row>
    <row r="80" spans="25:25" ht="14.25" customHeight="1">
      <c r="Y80" s="2"/>
    </row>
    <row r="81" spans="25:25" ht="14.25" customHeight="1">
      <c r="Y81" s="2"/>
    </row>
    <row r="82" spans="25:25" ht="14.25" customHeight="1">
      <c r="Y82" s="2"/>
    </row>
    <row r="83" spans="25:25" ht="14.25" customHeight="1">
      <c r="Y83" s="2"/>
    </row>
    <row r="84" spans="25:25" ht="14.25" customHeight="1">
      <c r="Y84" s="2"/>
    </row>
    <row r="85" spans="25:25" ht="14.25" customHeight="1">
      <c r="Y85" s="2"/>
    </row>
    <row r="86" spans="25:25" ht="14.25" customHeight="1">
      <c r="Y86" s="2"/>
    </row>
    <row r="87" spans="25:25" ht="14.25" customHeight="1">
      <c r="Y87" s="2"/>
    </row>
    <row r="88" spans="25:25" ht="14.25" customHeight="1">
      <c r="Y88" s="2"/>
    </row>
    <row r="89" spans="25:25" ht="14.25" customHeight="1">
      <c r="Y89" s="2"/>
    </row>
    <row r="90" spans="25:25" ht="14.25" customHeight="1">
      <c r="Y90" s="2"/>
    </row>
    <row r="91" spans="25:25" ht="14.25" customHeight="1">
      <c r="Y91" s="2"/>
    </row>
    <row r="92" spans="25:25" ht="14.25" customHeight="1">
      <c r="Y92" s="2"/>
    </row>
    <row r="93" spans="25:25" ht="14.25" customHeight="1">
      <c r="Y93" s="2"/>
    </row>
    <row r="94" spans="25:25" ht="14.25" customHeight="1">
      <c r="Y94" s="2"/>
    </row>
    <row r="95" spans="25:25" ht="14.25" customHeight="1">
      <c r="Y95" s="2"/>
    </row>
    <row r="96" spans="25:25" ht="14.25" customHeight="1">
      <c r="Y96" s="2"/>
    </row>
    <row r="97" spans="25:25" ht="14.25" customHeight="1">
      <c r="Y97" s="2"/>
    </row>
    <row r="98" spans="25:25" ht="14.25" customHeight="1">
      <c r="Y98" s="2"/>
    </row>
    <row r="99" spans="25:25" ht="14.25" customHeight="1">
      <c r="Y99" s="2"/>
    </row>
    <row r="100" spans="25:25" ht="14.25" customHeight="1">
      <c r="Y100" s="2"/>
    </row>
    <row r="101" spans="25:25" ht="14.25" customHeight="1">
      <c r="Y101" s="2"/>
    </row>
    <row r="102" spans="25:25" ht="14.25" customHeight="1">
      <c r="Y102" s="2"/>
    </row>
    <row r="103" spans="25:25" ht="14.25" customHeight="1">
      <c r="Y103" s="2"/>
    </row>
    <row r="104" spans="25:25" ht="14.25" customHeight="1">
      <c r="Y104" s="2"/>
    </row>
    <row r="105" spans="25:25" ht="14.25" customHeight="1">
      <c r="Y105" s="2"/>
    </row>
    <row r="106" spans="25:25" ht="14.25" customHeight="1">
      <c r="Y106" s="2"/>
    </row>
    <row r="107" spans="25:25" ht="14.25" customHeight="1">
      <c r="Y107" s="2"/>
    </row>
    <row r="108" spans="25:25" ht="14.25" customHeight="1">
      <c r="Y108" s="2"/>
    </row>
    <row r="109" spans="25:25" ht="14.25" customHeight="1">
      <c r="Y109" s="2"/>
    </row>
    <row r="110" spans="25:25" ht="14.25" customHeight="1">
      <c r="Y110" s="2"/>
    </row>
    <row r="111" spans="25:25" ht="14.25" customHeight="1">
      <c r="Y111" s="2"/>
    </row>
    <row r="112" spans="25:25" ht="14.25" customHeight="1">
      <c r="Y112" s="2"/>
    </row>
    <row r="113" spans="25:25" ht="14.25" customHeight="1">
      <c r="Y113" s="2"/>
    </row>
    <row r="114" spans="25:25" ht="14.25" customHeight="1">
      <c r="Y114" s="2"/>
    </row>
    <row r="115" spans="25:25" ht="14.25" customHeight="1">
      <c r="Y115" s="2"/>
    </row>
    <row r="116" spans="25:25" ht="14.25" customHeight="1">
      <c r="Y116" s="2"/>
    </row>
    <row r="117" spans="25:25" ht="14.25" customHeight="1">
      <c r="Y117" s="2"/>
    </row>
    <row r="118" spans="25:25" ht="14.25" customHeight="1">
      <c r="Y118" s="2"/>
    </row>
    <row r="119" spans="25:25" ht="14.25" customHeight="1">
      <c r="Y119" s="2"/>
    </row>
    <row r="120" spans="25:25" ht="14.25" customHeight="1">
      <c r="Y120" s="2"/>
    </row>
    <row r="121" spans="25:25" ht="14.25" customHeight="1">
      <c r="Y121" s="2"/>
    </row>
    <row r="122" spans="25:25" ht="14.25" customHeight="1">
      <c r="Y122" s="2"/>
    </row>
    <row r="123" spans="25:25" ht="14.25" customHeight="1">
      <c r="Y123" s="2"/>
    </row>
    <row r="124" spans="25:25" ht="14.25" customHeight="1">
      <c r="Y124" s="2"/>
    </row>
    <row r="125" spans="25:25" ht="14.25" customHeight="1">
      <c r="Y125" s="2"/>
    </row>
    <row r="126" spans="25:25" ht="14.25" customHeight="1">
      <c r="Y126" s="2"/>
    </row>
    <row r="127" spans="25:25" ht="14.25" customHeight="1">
      <c r="Y127" s="2"/>
    </row>
    <row r="128" spans="25:25" ht="14.25" customHeight="1">
      <c r="Y128" s="2"/>
    </row>
    <row r="129" spans="25:25" ht="14.25" customHeight="1">
      <c r="Y129" s="2"/>
    </row>
    <row r="130" spans="25:25" ht="14.25" customHeight="1">
      <c r="Y130" s="2"/>
    </row>
    <row r="131" spans="25:25" ht="14.25" customHeight="1">
      <c r="Y131" s="2"/>
    </row>
    <row r="132" spans="25:25" ht="14.25" customHeight="1">
      <c r="Y132" s="2"/>
    </row>
    <row r="133" spans="25:25" ht="14.25" customHeight="1">
      <c r="Y133" s="2"/>
    </row>
    <row r="134" spans="25:25" ht="14.25" customHeight="1">
      <c r="Y134" s="2"/>
    </row>
    <row r="135" spans="25:25" ht="14.25" customHeight="1">
      <c r="Y135" s="2"/>
    </row>
    <row r="136" spans="25:25" ht="14.25" customHeight="1">
      <c r="Y136" s="2"/>
    </row>
    <row r="137" spans="25:25" ht="14.25" customHeight="1">
      <c r="Y137" s="2"/>
    </row>
    <row r="138" spans="25:25" ht="14.25" customHeight="1">
      <c r="Y138" s="2"/>
    </row>
    <row r="139" spans="25:25" ht="14.25" customHeight="1">
      <c r="Y139" s="2"/>
    </row>
    <row r="140" spans="25:25" ht="14.25" customHeight="1">
      <c r="Y140" s="2"/>
    </row>
    <row r="141" spans="25:25" ht="14.25" customHeight="1">
      <c r="Y141" s="2"/>
    </row>
    <row r="142" spans="25:25" ht="14.25" customHeight="1">
      <c r="Y142" s="2"/>
    </row>
    <row r="143" spans="25:25" ht="14.25" customHeight="1">
      <c r="Y143" s="2"/>
    </row>
    <row r="144" spans="25:25" ht="14.25" customHeight="1">
      <c r="Y144" s="2"/>
    </row>
    <row r="145" spans="25:25" ht="14.25" customHeight="1">
      <c r="Y145" s="2"/>
    </row>
    <row r="146" spans="25:25" ht="14.25" customHeight="1">
      <c r="Y146" s="2"/>
    </row>
    <row r="147" spans="25:25" ht="14.25" customHeight="1">
      <c r="Y147" s="2"/>
    </row>
    <row r="148" spans="25:25" ht="14.25" customHeight="1">
      <c r="Y148" s="2"/>
    </row>
    <row r="149" spans="25:25" ht="14.25" customHeight="1">
      <c r="Y149" s="2"/>
    </row>
    <row r="150" spans="25:25" ht="14.25" customHeight="1">
      <c r="Y150" s="2"/>
    </row>
    <row r="151" spans="25:25" ht="14.25" customHeight="1">
      <c r="Y151" s="2"/>
    </row>
    <row r="152" spans="25:25" ht="14.25" customHeight="1">
      <c r="Y152" s="2"/>
    </row>
    <row r="153" spans="25:25" ht="14.25" customHeight="1">
      <c r="Y153" s="2"/>
    </row>
    <row r="154" spans="25:25" ht="14.25" customHeight="1">
      <c r="Y154" s="2"/>
    </row>
    <row r="155" spans="25:25" ht="14.25" customHeight="1">
      <c r="Y155" s="2"/>
    </row>
    <row r="156" spans="25:25" ht="14.25" customHeight="1">
      <c r="Y156" s="2"/>
    </row>
    <row r="157" spans="25:25" ht="14.25" customHeight="1">
      <c r="Y157" s="2"/>
    </row>
    <row r="158" spans="25:25" ht="14.25" customHeight="1">
      <c r="Y158" s="2"/>
    </row>
    <row r="159" spans="25:25" ht="14.25" customHeight="1">
      <c r="Y159" s="2"/>
    </row>
    <row r="160" spans="25:25" ht="14.25" customHeight="1">
      <c r="Y160" s="2"/>
    </row>
    <row r="161" spans="25:25" ht="14.25" customHeight="1">
      <c r="Y161" s="2"/>
    </row>
    <row r="162" spans="25:25" ht="14.25" customHeight="1">
      <c r="Y162" s="2"/>
    </row>
    <row r="163" spans="25:25" ht="14.25" customHeight="1">
      <c r="Y163" s="2"/>
    </row>
    <row r="164" spans="25:25" ht="14.25" customHeight="1">
      <c r="Y164" s="2"/>
    </row>
    <row r="165" spans="25:25" ht="14.25" customHeight="1">
      <c r="Y165" s="2"/>
    </row>
    <row r="166" spans="25:25" ht="14.25" customHeight="1">
      <c r="Y166" s="2"/>
    </row>
    <row r="167" spans="25:25" ht="14.25" customHeight="1">
      <c r="Y167" s="2"/>
    </row>
    <row r="168" spans="25:25" ht="14.25" customHeight="1">
      <c r="Y168" s="2"/>
    </row>
    <row r="169" spans="25:25" ht="14.25" customHeight="1">
      <c r="Y169" s="2"/>
    </row>
    <row r="170" spans="25:25" ht="14.25" customHeight="1">
      <c r="Y170" s="2"/>
    </row>
    <row r="171" spans="25:25" ht="14.25" customHeight="1">
      <c r="Y171" s="2"/>
    </row>
    <row r="172" spans="25:25" ht="14.25" customHeight="1">
      <c r="Y172" s="2"/>
    </row>
    <row r="173" spans="25:25" ht="14.25" customHeight="1">
      <c r="Y173" s="2"/>
    </row>
    <row r="174" spans="25:25" ht="14.25" customHeight="1">
      <c r="Y174" s="2"/>
    </row>
    <row r="175" spans="25:25" ht="14.25" customHeight="1">
      <c r="Y175" s="2"/>
    </row>
    <row r="176" spans="25:25" ht="14.25" customHeight="1">
      <c r="Y176" s="2"/>
    </row>
    <row r="177" spans="25:25" ht="14.25" customHeight="1">
      <c r="Y177" s="2"/>
    </row>
    <row r="178" spans="25:25" ht="14.25" customHeight="1">
      <c r="Y178" s="2"/>
    </row>
    <row r="179" spans="25:25" ht="14.25" customHeight="1">
      <c r="Y179" s="2"/>
    </row>
    <row r="180" spans="25:25" ht="14.25" customHeight="1">
      <c r="Y180" s="2"/>
    </row>
    <row r="181" spans="25:25" ht="14.25" customHeight="1">
      <c r="Y181" s="2"/>
    </row>
    <row r="182" spans="25:25" ht="14.25" customHeight="1">
      <c r="Y182" s="2"/>
    </row>
    <row r="183" spans="25:25" ht="14.25" customHeight="1">
      <c r="Y183" s="2"/>
    </row>
    <row r="184" spans="25:25" ht="14.25" customHeight="1">
      <c r="Y184" s="2"/>
    </row>
    <row r="185" spans="25:25" ht="14.25" customHeight="1">
      <c r="Y185" s="2"/>
    </row>
    <row r="186" spans="25:25" ht="14.25" customHeight="1">
      <c r="Y186" s="2"/>
    </row>
    <row r="187" spans="25:25" ht="14.25" customHeight="1">
      <c r="Y187" s="2"/>
    </row>
    <row r="188" spans="25:25" ht="14.25" customHeight="1">
      <c r="Y188" s="2"/>
    </row>
    <row r="189" spans="25:25" ht="14.25" customHeight="1">
      <c r="Y189" s="2"/>
    </row>
    <row r="190" spans="25:25" ht="14.25" customHeight="1">
      <c r="Y190" s="2"/>
    </row>
    <row r="191" spans="25:25" ht="14.25" customHeight="1">
      <c r="Y191" s="2"/>
    </row>
    <row r="192" spans="25:25" ht="14.25" customHeight="1">
      <c r="Y192" s="2"/>
    </row>
    <row r="193" spans="25:25" ht="14.25" customHeight="1">
      <c r="Y193" s="2"/>
    </row>
    <row r="194" spans="25:25" ht="14.25" customHeight="1">
      <c r="Y194" s="2"/>
    </row>
    <row r="195" spans="25:25" ht="14.25" customHeight="1">
      <c r="Y195" s="2"/>
    </row>
    <row r="196" spans="25:25" ht="14.25" customHeight="1">
      <c r="Y196" s="2"/>
    </row>
    <row r="197" spans="25:25" ht="14.25" customHeight="1">
      <c r="Y197" s="2"/>
    </row>
    <row r="198" spans="25:25" ht="14.25" customHeight="1">
      <c r="Y198" s="2"/>
    </row>
    <row r="199" spans="25:25" ht="14.25" customHeight="1">
      <c r="Y199" s="2"/>
    </row>
    <row r="200" spans="25:25" ht="14.25" customHeight="1">
      <c r="Y200" s="2"/>
    </row>
    <row r="201" spans="25:25" ht="14.25" customHeight="1">
      <c r="Y201" s="2"/>
    </row>
    <row r="202" spans="25:25" ht="14.25" customHeight="1">
      <c r="Y202" s="2"/>
    </row>
    <row r="203" spans="25:25" ht="14.25" customHeight="1">
      <c r="Y203" s="2"/>
    </row>
    <row r="204" spans="25:25" ht="14.25" customHeight="1">
      <c r="Y204" s="2"/>
    </row>
    <row r="205" spans="25:25" ht="14.25" customHeight="1">
      <c r="Y205" s="2"/>
    </row>
    <row r="206" spans="25:25" ht="14.25" customHeight="1">
      <c r="Y206" s="2"/>
    </row>
    <row r="207" spans="25:25" ht="14.25" customHeight="1">
      <c r="Y207" s="2"/>
    </row>
    <row r="208" spans="25:25" ht="14.25" customHeight="1">
      <c r="Y208" s="2"/>
    </row>
    <row r="209" spans="25:25" ht="14.25" customHeight="1">
      <c r="Y209" s="2"/>
    </row>
    <row r="210" spans="25:25" ht="14.25" customHeight="1">
      <c r="Y210" s="2"/>
    </row>
    <row r="211" spans="25:25" ht="14.25" customHeight="1">
      <c r="Y211" s="2"/>
    </row>
    <row r="212" spans="25:25" ht="14.25" customHeight="1">
      <c r="Y212" s="2"/>
    </row>
    <row r="213" spans="25:25" ht="14.25" customHeight="1">
      <c r="Y213" s="2"/>
    </row>
    <row r="214" spans="25:25" ht="14.25" customHeight="1">
      <c r="Y214" s="2"/>
    </row>
    <row r="215" spans="25:25" ht="14.25" customHeight="1">
      <c r="Y215" s="2"/>
    </row>
    <row r="216" spans="25:25" ht="14.25" customHeight="1">
      <c r="Y216" s="2"/>
    </row>
    <row r="217" spans="25:25" ht="14.25" customHeight="1">
      <c r="Y217" s="2"/>
    </row>
    <row r="218" spans="25:25" ht="14.25" customHeight="1">
      <c r="Y218" s="2"/>
    </row>
    <row r="219" spans="25:25" ht="14.25" customHeight="1">
      <c r="Y219" s="2"/>
    </row>
    <row r="220" spans="25:25" ht="14.25" customHeight="1">
      <c r="Y220" s="2"/>
    </row>
    <row r="221" spans="25:25" ht="14.25" customHeight="1">
      <c r="Y221" s="2"/>
    </row>
    <row r="222" spans="25:25" ht="14.25" customHeight="1">
      <c r="Y222" s="2"/>
    </row>
    <row r="223" spans="25:25" ht="14.25" customHeight="1">
      <c r="Y223" s="2"/>
    </row>
    <row r="224" spans="25:25" ht="14.25" customHeight="1">
      <c r="Y224" s="2"/>
    </row>
    <row r="225" spans="25:25" ht="14.25" customHeight="1">
      <c r="Y225" s="2"/>
    </row>
    <row r="226" spans="25:25" ht="14.25" customHeight="1">
      <c r="Y226" s="2"/>
    </row>
    <row r="227" spans="25:25" ht="14.25" customHeight="1">
      <c r="Y227" s="2"/>
    </row>
    <row r="228" spans="25:25" ht="14.25" customHeight="1">
      <c r="Y228" s="2"/>
    </row>
    <row r="229" spans="25:25" ht="14.25" customHeight="1">
      <c r="Y229" s="2"/>
    </row>
    <row r="230" spans="25:25" ht="14.25" customHeight="1">
      <c r="Y230" s="2"/>
    </row>
    <row r="231" spans="25:25" ht="14.25" customHeight="1">
      <c r="Y231" s="2"/>
    </row>
    <row r="232" spans="25:25" ht="14.25" customHeight="1">
      <c r="Y232" s="2"/>
    </row>
    <row r="233" spans="25:25" ht="14.25" customHeight="1">
      <c r="Y233" s="2"/>
    </row>
    <row r="234" spans="25:25" ht="14.25" customHeight="1">
      <c r="Y234" s="2"/>
    </row>
    <row r="235" spans="25:25" ht="14.25" customHeight="1">
      <c r="Y235" s="2"/>
    </row>
    <row r="236" spans="25:25" ht="14.25" customHeight="1">
      <c r="Y236" s="2"/>
    </row>
    <row r="237" spans="25:25" ht="14.25" customHeight="1">
      <c r="Y237" s="2"/>
    </row>
    <row r="238" spans="25:25" ht="14.25" customHeight="1">
      <c r="Y238" s="2"/>
    </row>
    <row r="239" spans="25:25" ht="14.25" customHeight="1">
      <c r="Y239" s="2"/>
    </row>
    <row r="240" spans="25:25" ht="14.25" customHeight="1">
      <c r="Y240" s="2"/>
    </row>
    <row r="241" spans="25:25" ht="14.25" customHeight="1">
      <c r="Y241" s="2"/>
    </row>
    <row r="242" spans="25:25" ht="14.25" customHeight="1">
      <c r="Y242" s="2"/>
    </row>
    <row r="243" spans="25:25" ht="14.25" customHeight="1">
      <c r="Y243" s="2"/>
    </row>
    <row r="244" spans="25:25" ht="14.25" customHeight="1">
      <c r="Y244" s="2"/>
    </row>
    <row r="245" spans="25:25" ht="14.25" customHeight="1">
      <c r="Y245" s="2"/>
    </row>
    <row r="246" spans="25:25" ht="14.25" customHeight="1">
      <c r="Y246" s="2"/>
    </row>
    <row r="247" spans="25:25" ht="14.25" customHeight="1">
      <c r="Y247" s="2"/>
    </row>
    <row r="248" spans="25:25" ht="14.25" customHeight="1">
      <c r="Y248" s="2"/>
    </row>
    <row r="249" spans="25:25" ht="14.25" customHeight="1">
      <c r="Y249" s="2"/>
    </row>
    <row r="250" spans="25:25" ht="14.25" customHeight="1">
      <c r="Y250" s="2"/>
    </row>
    <row r="251" spans="25:25" ht="14.25" customHeight="1">
      <c r="Y251" s="2"/>
    </row>
    <row r="252" spans="25:25" ht="14.25" customHeight="1">
      <c r="Y252" s="2"/>
    </row>
    <row r="253" spans="25:25" ht="14.25" customHeight="1">
      <c r="Y253" s="2"/>
    </row>
    <row r="254" spans="25:25" ht="14.25" customHeight="1">
      <c r="Y254" s="2"/>
    </row>
    <row r="255" spans="25:25" ht="14.25" customHeight="1">
      <c r="Y255" s="2"/>
    </row>
    <row r="256" spans="25:25" ht="14.25" customHeight="1">
      <c r="Y256" s="2"/>
    </row>
    <row r="257" spans="25:25" ht="14.25" customHeight="1">
      <c r="Y257" s="2"/>
    </row>
    <row r="258" spans="25:25" ht="14.25" customHeight="1">
      <c r="Y258" s="2"/>
    </row>
    <row r="259" spans="25:25" ht="14.25" customHeight="1">
      <c r="Y259" s="2"/>
    </row>
    <row r="260" spans="25:25" ht="14.25" customHeight="1">
      <c r="Y260" s="2"/>
    </row>
    <row r="261" spans="25:25" ht="14.25" customHeight="1">
      <c r="Y261" s="2"/>
    </row>
    <row r="262" spans="25:25" ht="14.25" customHeight="1">
      <c r="Y262" s="2"/>
    </row>
    <row r="263" spans="25:25" ht="14.25" customHeight="1">
      <c r="Y263" s="2"/>
    </row>
    <row r="264" spans="25:25" ht="14.25" customHeight="1">
      <c r="Y264" s="2"/>
    </row>
    <row r="265" spans="25:25" ht="14.25" customHeight="1">
      <c r="Y265" s="2"/>
    </row>
    <row r="266" spans="25:25" ht="14.25" customHeight="1">
      <c r="Y266" s="2"/>
    </row>
    <row r="267" spans="25:25" ht="14.25" customHeight="1">
      <c r="Y267" s="2"/>
    </row>
    <row r="268" spans="25:25" ht="14.25" customHeight="1">
      <c r="Y268" s="2"/>
    </row>
    <row r="269" spans="25:25" ht="14.25" customHeight="1">
      <c r="Y269" s="2"/>
    </row>
    <row r="270" spans="25:25" ht="14.25" customHeight="1">
      <c r="Y270" s="2"/>
    </row>
    <row r="271" spans="25:25" ht="14.25" customHeight="1">
      <c r="Y271" s="2"/>
    </row>
    <row r="272" spans="25:25" ht="14.25" customHeight="1">
      <c r="Y272" s="2"/>
    </row>
    <row r="273" spans="25:25" ht="14.25" customHeight="1">
      <c r="Y273" s="2"/>
    </row>
    <row r="274" spans="25:25" ht="14.25" customHeight="1">
      <c r="Y274" s="2"/>
    </row>
    <row r="275" spans="25:25" ht="14.25" customHeight="1">
      <c r="Y275" s="2"/>
    </row>
    <row r="276" spans="25:25" ht="14.25" customHeight="1">
      <c r="Y276" s="2"/>
    </row>
    <row r="277" spans="25:25" ht="14.25" customHeight="1">
      <c r="Y277" s="2"/>
    </row>
    <row r="278" spans="25:25" ht="14.25" customHeight="1">
      <c r="Y278" s="2"/>
    </row>
    <row r="279" spans="25:25" ht="14.25" customHeight="1">
      <c r="Y279" s="2"/>
    </row>
    <row r="280" spans="25:25" ht="14.25" customHeight="1">
      <c r="Y280" s="2"/>
    </row>
    <row r="281" spans="25:25" ht="14.25" customHeight="1">
      <c r="Y281" s="2"/>
    </row>
    <row r="282" spans="25:25" ht="14.25" customHeight="1">
      <c r="Y282" s="2"/>
    </row>
    <row r="283" spans="25:25" ht="14.25" customHeight="1">
      <c r="Y283" s="2"/>
    </row>
    <row r="284" spans="25:25" ht="14.25" customHeight="1">
      <c r="Y284" s="2"/>
    </row>
    <row r="285" spans="25:25" ht="14.25" customHeight="1">
      <c r="Y285" s="2"/>
    </row>
    <row r="286" spans="25:25" ht="14.25" customHeight="1">
      <c r="Y286" s="2"/>
    </row>
    <row r="287" spans="25:25" ht="14.25" customHeight="1">
      <c r="Y287" s="2"/>
    </row>
    <row r="288" spans="25:25" ht="14.25" customHeight="1">
      <c r="Y288" s="2"/>
    </row>
    <row r="289" spans="25:25" ht="14.25" customHeight="1">
      <c r="Y289" s="2"/>
    </row>
    <row r="290" spans="25:25" ht="14.25" customHeight="1">
      <c r="Y290" s="2"/>
    </row>
    <row r="291" spans="25:25" ht="14.25" customHeight="1">
      <c r="Y291" s="2"/>
    </row>
    <row r="292" spans="25:25" ht="14.25" customHeight="1">
      <c r="Y292" s="2"/>
    </row>
    <row r="293" spans="25:25" ht="14.25" customHeight="1">
      <c r="Y293" s="2"/>
    </row>
    <row r="294" spans="25:25" ht="14.25" customHeight="1">
      <c r="Y294" s="2"/>
    </row>
    <row r="295" spans="25:25" ht="14.25" customHeight="1">
      <c r="Y295" s="2"/>
    </row>
    <row r="296" spans="25:25" ht="14.25" customHeight="1">
      <c r="Y296" s="2"/>
    </row>
    <row r="297" spans="25:25" ht="14.25" customHeight="1">
      <c r="Y297" s="2"/>
    </row>
    <row r="298" spans="25:25" ht="14.25" customHeight="1">
      <c r="Y298" s="2"/>
    </row>
    <row r="299" spans="25:25" ht="14.25" customHeight="1">
      <c r="Y299" s="2"/>
    </row>
    <row r="300" spans="25:25" ht="14.25" customHeight="1">
      <c r="Y300" s="2"/>
    </row>
    <row r="301" spans="25:25" ht="14.25" customHeight="1">
      <c r="Y301" s="2"/>
    </row>
    <row r="302" spans="25:25" ht="14.25" customHeight="1">
      <c r="Y302" s="2"/>
    </row>
    <row r="303" spans="25:25" ht="14.25" customHeight="1">
      <c r="Y303" s="2"/>
    </row>
    <row r="304" spans="25:25" ht="14.25" customHeight="1">
      <c r="Y304" s="2"/>
    </row>
    <row r="305" spans="25:25" ht="14.25" customHeight="1">
      <c r="Y305" s="2"/>
    </row>
    <row r="306" spans="25:25" ht="14.25" customHeight="1">
      <c r="Y306" s="2"/>
    </row>
    <row r="307" spans="25:25" ht="14.25" customHeight="1">
      <c r="Y307" s="2"/>
    </row>
    <row r="308" spans="25:25" ht="14.25" customHeight="1">
      <c r="Y308" s="2"/>
    </row>
    <row r="309" spans="25:25" ht="14.25" customHeight="1">
      <c r="Y309" s="2"/>
    </row>
    <row r="310" spans="25:25" ht="14.25" customHeight="1">
      <c r="Y310" s="2"/>
    </row>
    <row r="311" spans="25:25" ht="14.25" customHeight="1">
      <c r="Y311" s="2"/>
    </row>
    <row r="312" spans="25:25" ht="14.25" customHeight="1">
      <c r="Y312" s="2"/>
    </row>
    <row r="313" spans="25:25" ht="14.25" customHeight="1">
      <c r="Y313" s="2"/>
    </row>
    <row r="314" spans="25:25" ht="14.25" customHeight="1">
      <c r="Y314" s="2"/>
    </row>
    <row r="315" spans="25:25" ht="14.25" customHeight="1">
      <c r="Y315" s="2"/>
    </row>
    <row r="316" spans="25:25" ht="14.25" customHeight="1">
      <c r="Y316" s="2"/>
    </row>
    <row r="317" spans="25:25" ht="14.25" customHeight="1">
      <c r="Y317" s="2"/>
    </row>
    <row r="318" spans="25:25" ht="14.25" customHeight="1">
      <c r="Y318" s="2"/>
    </row>
    <row r="319" spans="25:25" ht="14.25" customHeight="1">
      <c r="Y319" s="2"/>
    </row>
    <row r="320" spans="25:25" ht="14.25" customHeight="1">
      <c r="Y320" s="2"/>
    </row>
    <row r="321" spans="25:25" ht="14.25" customHeight="1">
      <c r="Y321" s="2"/>
    </row>
    <row r="322" spans="25:25" ht="14.25" customHeight="1">
      <c r="Y322" s="2"/>
    </row>
    <row r="323" spans="25:25" ht="14.25" customHeight="1">
      <c r="Y323" s="2"/>
    </row>
    <row r="324" spans="25:25" ht="14.25" customHeight="1">
      <c r="Y324" s="2"/>
    </row>
    <row r="325" spans="25:25" ht="14.25" customHeight="1">
      <c r="Y325" s="2"/>
    </row>
    <row r="326" spans="25:25" ht="14.25" customHeight="1">
      <c r="Y326" s="2"/>
    </row>
    <row r="327" spans="25:25" ht="14.25" customHeight="1">
      <c r="Y327" s="2"/>
    </row>
    <row r="328" spans="25:25" ht="14.25" customHeight="1">
      <c r="Y328" s="2"/>
    </row>
    <row r="329" spans="25:25" ht="14.25" customHeight="1">
      <c r="Y329" s="2"/>
    </row>
    <row r="330" spans="25:25" ht="14.25" customHeight="1">
      <c r="Y330" s="2"/>
    </row>
    <row r="331" spans="25:25" ht="14.25" customHeight="1">
      <c r="Y331" s="2"/>
    </row>
    <row r="332" spans="25:25" ht="14.25" customHeight="1">
      <c r="Y332" s="2"/>
    </row>
    <row r="333" spans="25:25" ht="14.25" customHeight="1">
      <c r="Y333" s="2"/>
    </row>
    <row r="334" spans="25:25" ht="14.25" customHeight="1">
      <c r="Y334" s="2"/>
    </row>
    <row r="335" spans="25:25" ht="14.25" customHeight="1">
      <c r="Y335" s="2"/>
    </row>
    <row r="336" spans="25:25" ht="14.25" customHeight="1">
      <c r="Y336" s="2"/>
    </row>
    <row r="337" spans="25:25" ht="14.25" customHeight="1">
      <c r="Y337" s="2"/>
    </row>
    <row r="338" spans="25:25" ht="14.25" customHeight="1">
      <c r="Y338" s="2"/>
    </row>
    <row r="339" spans="25:25" ht="14.25" customHeight="1">
      <c r="Y339" s="2"/>
    </row>
    <row r="340" spans="25:25" ht="14.25" customHeight="1">
      <c r="Y340" s="2"/>
    </row>
    <row r="341" spans="25:25" ht="14.25" customHeight="1">
      <c r="Y341" s="2"/>
    </row>
    <row r="342" spans="25:25" ht="14.25" customHeight="1">
      <c r="Y342" s="2"/>
    </row>
    <row r="343" spans="25:25" ht="14.25" customHeight="1">
      <c r="Y343" s="2"/>
    </row>
    <row r="344" spans="25:25" ht="14.25" customHeight="1">
      <c r="Y344" s="2"/>
    </row>
    <row r="345" spans="25:25" ht="14.25" customHeight="1">
      <c r="Y345" s="2"/>
    </row>
    <row r="346" spans="25:25" ht="14.25" customHeight="1">
      <c r="Y346" s="2"/>
    </row>
    <row r="347" spans="25:25" ht="14.25" customHeight="1">
      <c r="Y347" s="2"/>
    </row>
    <row r="348" spans="25:25" ht="14.25" customHeight="1">
      <c r="Y348" s="2"/>
    </row>
    <row r="349" spans="25:25" ht="14.25" customHeight="1">
      <c r="Y349" s="2"/>
    </row>
    <row r="350" spans="25:25" ht="14.25" customHeight="1">
      <c r="Y350" s="2"/>
    </row>
    <row r="351" spans="25:25" ht="14.25" customHeight="1">
      <c r="Y351" s="2"/>
    </row>
    <row r="352" spans="25:25" ht="14.25" customHeight="1">
      <c r="Y352" s="2"/>
    </row>
    <row r="353" spans="25:25" ht="14.25" customHeight="1">
      <c r="Y353" s="2"/>
    </row>
    <row r="354" spans="25:25" ht="14.25" customHeight="1">
      <c r="Y354" s="2"/>
    </row>
    <row r="355" spans="25:25" ht="14.25" customHeight="1">
      <c r="Y355" s="2"/>
    </row>
    <row r="356" spans="25:25" ht="14.25" customHeight="1">
      <c r="Y356" s="2"/>
    </row>
    <row r="357" spans="25:25" ht="14.25" customHeight="1">
      <c r="Y357" s="2"/>
    </row>
    <row r="358" spans="25:25" ht="14.25" customHeight="1">
      <c r="Y358" s="2"/>
    </row>
    <row r="359" spans="25:25" ht="14.25" customHeight="1">
      <c r="Y359" s="2"/>
    </row>
    <row r="360" spans="25:25" ht="14.25" customHeight="1">
      <c r="Y360" s="2"/>
    </row>
    <row r="361" spans="25:25" ht="14.25" customHeight="1">
      <c r="Y361" s="2"/>
    </row>
    <row r="362" spans="25:25" ht="14.25" customHeight="1">
      <c r="Y362" s="2"/>
    </row>
    <row r="363" spans="25:25" ht="14.25" customHeight="1">
      <c r="Y363" s="2"/>
    </row>
    <row r="364" spans="25:25" ht="14.25" customHeight="1">
      <c r="Y364" s="2"/>
    </row>
    <row r="365" spans="25:25" ht="14.25" customHeight="1">
      <c r="Y365" s="2"/>
    </row>
    <row r="366" spans="25:25" ht="14.25" customHeight="1">
      <c r="Y366" s="2"/>
    </row>
    <row r="367" spans="25:25" ht="14.25" customHeight="1">
      <c r="Y367" s="2"/>
    </row>
    <row r="368" spans="25:25" ht="14.25" customHeight="1">
      <c r="Y368" s="2"/>
    </row>
    <row r="369" spans="25:25" ht="14.25" customHeight="1">
      <c r="Y369" s="2"/>
    </row>
    <row r="370" spans="25:25" ht="14.25" customHeight="1">
      <c r="Y370" s="2"/>
    </row>
    <row r="371" spans="25:25" ht="14.25" customHeight="1">
      <c r="Y371" s="2"/>
    </row>
    <row r="372" spans="25:25" ht="14.25" customHeight="1">
      <c r="Y372" s="2"/>
    </row>
    <row r="373" spans="25:25" ht="14.25" customHeight="1">
      <c r="Y373" s="2"/>
    </row>
    <row r="374" spans="25:25" ht="14.25" customHeight="1">
      <c r="Y374" s="2"/>
    </row>
    <row r="375" spans="25:25" ht="14.25" customHeight="1">
      <c r="Y375" s="2"/>
    </row>
    <row r="376" spans="25:25" ht="14.25" customHeight="1">
      <c r="Y376" s="2"/>
    </row>
    <row r="377" spans="25:25" ht="14.25" customHeight="1">
      <c r="Y377" s="2"/>
    </row>
    <row r="378" spans="25:25" ht="14.25" customHeight="1">
      <c r="Y378" s="2"/>
    </row>
    <row r="379" spans="25:25" ht="14.25" customHeight="1">
      <c r="Y379" s="2"/>
    </row>
    <row r="380" spans="25:25" ht="14.25" customHeight="1">
      <c r="Y380" s="2"/>
    </row>
    <row r="381" spans="25:25" ht="14.25" customHeight="1">
      <c r="Y381" s="2"/>
    </row>
    <row r="382" spans="25:25" ht="14.25" customHeight="1">
      <c r="Y382" s="2"/>
    </row>
    <row r="383" spans="25:25" ht="14.25" customHeight="1">
      <c r="Y383" s="2"/>
    </row>
    <row r="384" spans="25:25" ht="14.25" customHeight="1">
      <c r="Y384" s="2"/>
    </row>
    <row r="385" spans="25:25" ht="14.25" customHeight="1">
      <c r="Y385" s="2"/>
    </row>
    <row r="386" spans="25:25" ht="14.25" customHeight="1">
      <c r="Y386" s="2"/>
    </row>
    <row r="387" spans="25:25" ht="14.25" customHeight="1">
      <c r="Y387" s="2"/>
    </row>
    <row r="388" spans="25:25" ht="14.25" customHeight="1">
      <c r="Y388" s="2"/>
    </row>
    <row r="389" spans="25:25" ht="14.25" customHeight="1">
      <c r="Y389" s="2"/>
    </row>
    <row r="390" spans="25:25" ht="14.25" customHeight="1">
      <c r="Y390" s="2"/>
    </row>
    <row r="391" spans="25:25" ht="14.25" customHeight="1">
      <c r="Y391" s="2"/>
    </row>
    <row r="392" spans="25:25" ht="14.25" customHeight="1">
      <c r="Y392" s="2"/>
    </row>
    <row r="393" spans="25:25" ht="14.25" customHeight="1">
      <c r="Y393" s="2"/>
    </row>
    <row r="394" spans="25:25" ht="14.25" customHeight="1">
      <c r="Y394" s="2"/>
    </row>
    <row r="395" spans="25:25" ht="14.25" customHeight="1">
      <c r="Y395" s="2"/>
    </row>
    <row r="396" spans="25:25" ht="14.25" customHeight="1">
      <c r="Y396" s="2"/>
    </row>
    <row r="397" spans="25:25" ht="14.25" customHeight="1">
      <c r="Y397" s="2"/>
    </row>
    <row r="398" spans="25:25" ht="14.25" customHeight="1">
      <c r="Y398" s="2"/>
    </row>
    <row r="399" spans="25:25" ht="14.25" customHeight="1">
      <c r="Y399" s="2"/>
    </row>
    <row r="400" spans="25:25" ht="14.25" customHeight="1">
      <c r="Y400" s="2"/>
    </row>
    <row r="401" spans="25:25" ht="14.25" customHeight="1">
      <c r="Y401" s="2"/>
    </row>
    <row r="402" spans="25:25" ht="14.25" customHeight="1">
      <c r="Y402" s="2"/>
    </row>
    <row r="403" spans="25:25" ht="14.25" customHeight="1">
      <c r="Y403" s="2"/>
    </row>
    <row r="404" spans="25:25" ht="14.25" customHeight="1">
      <c r="Y404" s="2"/>
    </row>
    <row r="405" spans="25:25" ht="14.25" customHeight="1">
      <c r="Y405" s="2"/>
    </row>
    <row r="406" spans="25:25" ht="14.25" customHeight="1">
      <c r="Y406" s="2"/>
    </row>
    <row r="407" spans="25:25" ht="14.25" customHeight="1">
      <c r="Y407" s="2"/>
    </row>
    <row r="408" spans="25:25" ht="14.25" customHeight="1">
      <c r="Y408" s="2"/>
    </row>
    <row r="409" spans="25:25" ht="14.25" customHeight="1">
      <c r="Y409" s="2"/>
    </row>
    <row r="410" spans="25:25" ht="14.25" customHeight="1">
      <c r="Y410" s="2"/>
    </row>
    <row r="411" spans="25:25" ht="14.25" customHeight="1">
      <c r="Y411" s="2"/>
    </row>
    <row r="412" spans="25:25" ht="14.25" customHeight="1">
      <c r="Y412" s="2"/>
    </row>
    <row r="413" spans="25:25" ht="14.25" customHeight="1">
      <c r="Y413" s="2"/>
    </row>
    <row r="414" spans="25:25" ht="14.25" customHeight="1">
      <c r="Y414" s="2"/>
    </row>
    <row r="415" spans="25:25" ht="14.25" customHeight="1">
      <c r="Y415" s="2"/>
    </row>
    <row r="416" spans="25:25" ht="14.25" customHeight="1">
      <c r="Y416" s="2"/>
    </row>
    <row r="417" spans="25:25" ht="14.25" customHeight="1">
      <c r="Y417" s="2"/>
    </row>
    <row r="418" spans="25:25" ht="14.25" customHeight="1">
      <c r="Y418" s="2"/>
    </row>
    <row r="419" spans="25:25" ht="14.25" customHeight="1">
      <c r="Y419" s="2"/>
    </row>
    <row r="420" spans="25:25" ht="14.25" customHeight="1">
      <c r="Y420" s="2"/>
    </row>
    <row r="421" spans="25:25" ht="14.25" customHeight="1">
      <c r="Y421" s="2"/>
    </row>
    <row r="422" spans="25:25" ht="14.25" customHeight="1">
      <c r="Y422" s="2"/>
    </row>
    <row r="423" spans="25:25" ht="14.25" customHeight="1">
      <c r="Y423" s="2"/>
    </row>
    <row r="424" spans="25:25" ht="14.25" customHeight="1">
      <c r="Y424" s="2"/>
    </row>
    <row r="425" spans="25:25" ht="14.25" customHeight="1">
      <c r="Y425" s="2"/>
    </row>
    <row r="426" spans="25:25" ht="14.25" customHeight="1">
      <c r="Y426" s="2"/>
    </row>
    <row r="427" spans="25:25" ht="14.25" customHeight="1">
      <c r="Y427" s="2"/>
    </row>
    <row r="428" spans="25:25" ht="14.25" customHeight="1">
      <c r="Y428" s="2"/>
    </row>
    <row r="429" spans="25:25" ht="14.25" customHeight="1">
      <c r="Y429" s="2"/>
    </row>
    <row r="430" spans="25:25" ht="14.25" customHeight="1">
      <c r="Y430" s="2"/>
    </row>
    <row r="431" spans="25:25" ht="14.25" customHeight="1">
      <c r="Y431" s="2"/>
    </row>
    <row r="432" spans="25:25" ht="14.25" customHeight="1">
      <c r="Y432" s="2"/>
    </row>
    <row r="433" spans="25:25" ht="14.25" customHeight="1">
      <c r="Y433" s="2"/>
    </row>
    <row r="434" spans="25:25" ht="14.25" customHeight="1">
      <c r="Y434" s="2"/>
    </row>
    <row r="435" spans="25:25" ht="14.25" customHeight="1">
      <c r="Y435" s="2"/>
    </row>
    <row r="436" spans="25:25" ht="14.25" customHeight="1">
      <c r="Y436" s="2"/>
    </row>
    <row r="437" spans="25:25" ht="14.25" customHeight="1">
      <c r="Y437" s="2"/>
    </row>
    <row r="438" spans="25:25" ht="14.25" customHeight="1">
      <c r="Y438" s="2"/>
    </row>
    <row r="439" spans="25:25" ht="14.25" customHeight="1">
      <c r="Y439" s="2"/>
    </row>
    <row r="440" spans="25:25" ht="14.25" customHeight="1">
      <c r="Y440" s="2"/>
    </row>
    <row r="441" spans="25:25" ht="14.25" customHeight="1">
      <c r="Y441" s="2"/>
    </row>
    <row r="442" spans="25:25" ht="14.25" customHeight="1">
      <c r="Y442" s="2"/>
    </row>
    <row r="443" spans="25:25" ht="14.25" customHeight="1">
      <c r="Y443" s="2"/>
    </row>
    <row r="444" spans="25:25" ht="14.25" customHeight="1">
      <c r="Y444" s="2"/>
    </row>
    <row r="445" spans="25:25" ht="14.25" customHeight="1">
      <c r="Y445" s="2"/>
    </row>
    <row r="446" spans="25:25" ht="14.25" customHeight="1">
      <c r="Y446" s="2"/>
    </row>
    <row r="447" spans="25:25" ht="14.25" customHeight="1">
      <c r="Y447" s="2"/>
    </row>
    <row r="448" spans="25:25" ht="14.25" customHeight="1">
      <c r="Y448" s="2"/>
    </row>
    <row r="449" spans="25:25" ht="14.25" customHeight="1">
      <c r="Y449" s="2"/>
    </row>
    <row r="450" spans="25:25" ht="14.25" customHeight="1">
      <c r="Y450" s="2"/>
    </row>
    <row r="451" spans="25:25" ht="14.25" customHeight="1">
      <c r="Y451" s="2"/>
    </row>
    <row r="452" spans="25:25" ht="14.25" customHeight="1">
      <c r="Y452" s="2"/>
    </row>
    <row r="453" spans="25:25" ht="14.25" customHeight="1">
      <c r="Y453" s="2"/>
    </row>
    <row r="454" spans="25:25" ht="14.25" customHeight="1">
      <c r="Y454" s="2"/>
    </row>
    <row r="455" spans="25:25" ht="14.25" customHeight="1">
      <c r="Y455" s="2"/>
    </row>
    <row r="456" spans="25:25" ht="14.25" customHeight="1">
      <c r="Y456" s="2"/>
    </row>
    <row r="457" spans="25:25" ht="14.25" customHeight="1">
      <c r="Y457" s="2"/>
    </row>
    <row r="458" spans="25:25" ht="14.25" customHeight="1">
      <c r="Y458" s="2"/>
    </row>
    <row r="459" spans="25:25" ht="14.25" customHeight="1">
      <c r="Y459" s="2"/>
    </row>
    <row r="460" spans="25:25" ht="14.25" customHeight="1">
      <c r="Y460" s="2"/>
    </row>
    <row r="461" spans="25:25" ht="14.25" customHeight="1">
      <c r="Y461" s="2"/>
    </row>
    <row r="462" spans="25:25" ht="14.25" customHeight="1">
      <c r="Y462" s="2"/>
    </row>
    <row r="463" spans="25:25" ht="14.25" customHeight="1">
      <c r="Y463" s="2"/>
    </row>
    <row r="464" spans="25:25" ht="14.25" customHeight="1">
      <c r="Y464" s="2"/>
    </row>
    <row r="465" spans="25:25" ht="14.25" customHeight="1">
      <c r="Y465" s="2"/>
    </row>
    <row r="466" spans="25:25" ht="14.25" customHeight="1">
      <c r="Y466" s="2"/>
    </row>
    <row r="467" spans="25:25" ht="14.25" customHeight="1">
      <c r="Y467" s="2"/>
    </row>
    <row r="468" spans="25:25" ht="14.25" customHeight="1">
      <c r="Y468" s="2"/>
    </row>
    <row r="469" spans="25:25" ht="14.25" customHeight="1">
      <c r="Y469" s="2"/>
    </row>
    <row r="470" spans="25:25" ht="14.25" customHeight="1">
      <c r="Y470" s="2"/>
    </row>
    <row r="471" spans="25:25" ht="14.25" customHeight="1">
      <c r="Y471" s="2"/>
    </row>
    <row r="472" spans="25:25" ht="14.25" customHeight="1">
      <c r="Y472" s="2"/>
    </row>
    <row r="473" spans="25:25" ht="14.25" customHeight="1">
      <c r="Y473" s="2"/>
    </row>
    <row r="474" spans="25:25" ht="14.25" customHeight="1">
      <c r="Y474" s="2"/>
    </row>
    <row r="475" spans="25:25" ht="14.25" customHeight="1">
      <c r="Y475" s="2"/>
    </row>
    <row r="476" spans="25:25" ht="14.25" customHeight="1">
      <c r="Y476" s="2"/>
    </row>
    <row r="477" spans="25:25" ht="14.25" customHeight="1">
      <c r="Y477" s="2"/>
    </row>
    <row r="478" spans="25:25" ht="14.25" customHeight="1">
      <c r="Y478" s="2"/>
    </row>
    <row r="479" spans="25:25" ht="14.25" customHeight="1">
      <c r="Y479" s="2"/>
    </row>
    <row r="480" spans="25:25" ht="14.25" customHeight="1">
      <c r="Y480" s="2"/>
    </row>
    <row r="481" spans="25:25" ht="14.25" customHeight="1">
      <c r="Y481" s="2"/>
    </row>
    <row r="482" spans="25:25" ht="14.25" customHeight="1">
      <c r="Y482" s="2"/>
    </row>
    <row r="483" spans="25:25" ht="14.25" customHeight="1">
      <c r="Y483" s="2"/>
    </row>
    <row r="484" spans="25:25" ht="14.25" customHeight="1">
      <c r="Y484" s="2"/>
    </row>
    <row r="485" spans="25:25" ht="14.25" customHeight="1">
      <c r="Y485" s="2"/>
    </row>
    <row r="486" spans="25:25" ht="14.25" customHeight="1">
      <c r="Y486" s="2"/>
    </row>
    <row r="487" spans="25:25" ht="14.25" customHeight="1">
      <c r="Y487" s="2"/>
    </row>
    <row r="488" spans="25:25" ht="14.25" customHeight="1">
      <c r="Y488" s="2"/>
    </row>
    <row r="489" spans="25:25" ht="14.25" customHeight="1">
      <c r="Y489" s="2"/>
    </row>
    <row r="490" spans="25:25" ht="14.25" customHeight="1">
      <c r="Y490" s="2"/>
    </row>
    <row r="491" spans="25:25" ht="14.25" customHeight="1">
      <c r="Y491" s="2"/>
    </row>
    <row r="492" spans="25:25" ht="14.25" customHeight="1">
      <c r="Y492" s="2"/>
    </row>
    <row r="493" spans="25:25" ht="14.25" customHeight="1">
      <c r="Y493" s="2"/>
    </row>
    <row r="494" spans="25:25" ht="14.25" customHeight="1">
      <c r="Y494" s="2"/>
    </row>
    <row r="495" spans="25:25" ht="14.25" customHeight="1">
      <c r="Y495" s="2"/>
    </row>
    <row r="496" spans="25:25" ht="14.25" customHeight="1">
      <c r="Y496" s="2"/>
    </row>
    <row r="497" spans="25:25" ht="14.25" customHeight="1">
      <c r="Y497" s="2"/>
    </row>
    <row r="498" spans="25:25" ht="14.25" customHeight="1">
      <c r="Y498" s="2"/>
    </row>
    <row r="499" spans="25:25" ht="14.25" customHeight="1">
      <c r="Y499" s="2"/>
    </row>
    <row r="500" spans="25:25" ht="14.25" customHeight="1">
      <c r="Y500" s="2"/>
    </row>
    <row r="501" spans="25:25" ht="14.25" customHeight="1">
      <c r="Y501" s="2"/>
    </row>
    <row r="502" spans="25:25" ht="14.25" customHeight="1">
      <c r="Y502" s="2"/>
    </row>
    <row r="503" spans="25:25" ht="14.25" customHeight="1">
      <c r="Y503" s="2"/>
    </row>
    <row r="504" spans="25:25" ht="14.25" customHeight="1">
      <c r="Y504" s="2"/>
    </row>
    <row r="505" spans="25:25" ht="14.25" customHeight="1">
      <c r="Y505" s="2"/>
    </row>
    <row r="506" spans="25:25" ht="14.25" customHeight="1">
      <c r="Y506" s="2"/>
    </row>
    <row r="507" spans="25:25" ht="14.25" customHeight="1">
      <c r="Y507" s="2"/>
    </row>
    <row r="508" spans="25:25" ht="14.25" customHeight="1">
      <c r="Y508" s="2"/>
    </row>
    <row r="509" spans="25:25" ht="14.25" customHeight="1">
      <c r="Y509" s="2"/>
    </row>
    <row r="510" spans="25:25" ht="14.25" customHeight="1">
      <c r="Y510" s="2"/>
    </row>
    <row r="511" spans="25:25" ht="14.25" customHeight="1">
      <c r="Y511" s="2"/>
    </row>
    <row r="512" spans="25:25" ht="14.25" customHeight="1">
      <c r="Y512" s="2"/>
    </row>
    <row r="513" spans="25:25" ht="14.25" customHeight="1">
      <c r="Y513" s="2"/>
    </row>
    <row r="514" spans="25:25" ht="14.25" customHeight="1">
      <c r="Y514" s="2"/>
    </row>
    <row r="515" spans="25:25" ht="14.25" customHeight="1">
      <c r="Y515" s="2"/>
    </row>
    <row r="516" spans="25:25" ht="14.25" customHeight="1">
      <c r="Y516" s="2"/>
    </row>
    <row r="517" spans="25:25" ht="14.25" customHeight="1">
      <c r="Y517" s="2"/>
    </row>
    <row r="518" spans="25:25" ht="14.25" customHeight="1">
      <c r="Y518" s="2"/>
    </row>
    <row r="519" spans="25:25" ht="14.25" customHeight="1">
      <c r="Y519" s="2"/>
    </row>
    <row r="520" spans="25:25" ht="14.25" customHeight="1">
      <c r="Y520" s="2"/>
    </row>
    <row r="521" spans="25:25" ht="14.25" customHeight="1">
      <c r="Y521" s="2"/>
    </row>
    <row r="522" spans="25:25" ht="14.25" customHeight="1">
      <c r="Y522" s="2"/>
    </row>
    <row r="523" spans="25:25" ht="14.25" customHeight="1">
      <c r="Y523" s="2"/>
    </row>
    <row r="524" spans="25:25" ht="14.25" customHeight="1">
      <c r="Y524" s="2"/>
    </row>
    <row r="525" spans="25:25" ht="14.25" customHeight="1">
      <c r="Y525" s="2"/>
    </row>
    <row r="526" spans="25:25" ht="14.25" customHeight="1">
      <c r="Y526" s="2"/>
    </row>
    <row r="527" spans="25:25" ht="14.25" customHeight="1">
      <c r="Y527" s="2"/>
    </row>
    <row r="528" spans="25:25" ht="14.25" customHeight="1">
      <c r="Y528" s="2"/>
    </row>
    <row r="529" spans="25:25" ht="14.25" customHeight="1">
      <c r="Y529" s="2"/>
    </row>
    <row r="530" spans="25:25" ht="14.25" customHeight="1">
      <c r="Y530" s="2"/>
    </row>
    <row r="531" spans="25:25" ht="14.25" customHeight="1">
      <c r="Y531" s="2"/>
    </row>
    <row r="532" spans="25:25" ht="14.25" customHeight="1">
      <c r="Y532" s="2"/>
    </row>
    <row r="533" spans="25:25" ht="14.25" customHeight="1">
      <c r="Y533" s="2"/>
    </row>
    <row r="534" spans="25:25" ht="14.25" customHeight="1">
      <c r="Y534" s="2"/>
    </row>
    <row r="535" spans="25:25" ht="14.25" customHeight="1">
      <c r="Y535" s="2"/>
    </row>
    <row r="536" spans="25:25" ht="14.25" customHeight="1">
      <c r="Y536" s="2"/>
    </row>
    <row r="537" spans="25:25" ht="14.25" customHeight="1">
      <c r="Y537" s="2"/>
    </row>
    <row r="538" spans="25:25" ht="14.25" customHeight="1">
      <c r="Y538" s="2"/>
    </row>
    <row r="539" spans="25:25" ht="14.25" customHeight="1">
      <c r="Y539" s="2"/>
    </row>
    <row r="540" spans="25:25" ht="14.25" customHeight="1">
      <c r="Y540" s="2"/>
    </row>
    <row r="541" spans="25:25" ht="14.25" customHeight="1">
      <c r="Y541" s="2"/>
    </row>
    <row r="542" spans="25:25" ht="14.25" customHeight="1">
      <c r="Y542" s="2"/>
    </row>
    <row r="543" spans="25:25" ht="14.25" customHeight="1">
      <c r="Y543" s="2"/>
    </row>
    <row r="544" spans="25:25" ht="14.25" customHeight="1">
      <c r="Y544" s="2"/>
    </row>
    <row r="545" spans="25:25" ht="14.25" customHeight="1">
      <c r="Y545" s="2"/>
    </row>
    <row r="546" spans="25:25" ht="14.25" customHeight="1">
      <c r="Y546" s="2"/>
    </row>
    <row r="547" spans="25:25" ht="14.25" customHeight="1">
      <c r="Y547" s="2"/>
    </row>
    <row r="548" spans="25:25" ht="14.25" customHeight="1">
      <c r="Y548" s="2"/>
    </row>
    <row r="549" spans="25:25" ht="14.25" customHeight="1">
      <c r="Y549" s="2"/>
    </row>
    <row r="550" spans="25:25" ht="14.25" customHeight="1">
      <c r="Y550" s="2"/>
    </row>
    <row r="551" spans="25:25" ht="14.25" customHeight="1">
      <c r="Y551" s="2"/>
    </row>
    <row r="552" spans="25:25" ht="14.25" customHeight="1">
      <c r="Y552" s="2"/>
    </row>
    <row r="553" spans="25:25" ht="14.25" customHeight="1">
      <c r="Y553" s="2"/>
    </row>
    <row r="554" spans="25:25" ht="14.25" customHeight="1">
      <c r="Y554" s="2"/>
    </row>
    <row r="555" spans="25:25" ht="14.25" customHeight="1">
      <c r="Y555" s="2"/>
    </row>
    <row r="556" spans="25:25" ht="14.25" customHeight="1">
      <c r="Y556" s="2"/>
    </row>
    <row r="557" spans="25:25" ht="14.25" customHeight="1">
      <c r="Y557" s="2"/>
    </row>
    <row r="558" spans="25:25" ht="14.25" customHeight="1">
      <c r="Y558" s="2"/>
    </row>
    <row r="559" spans="25:25" ht="14.25" customHeight="1">
      <c r="Y559" s="2"/>
    </row>
    <row r="560" spans="25:25" ht="14.25" customHeight="1">
      <c r="Y560" s="2"/>
    </row>
    <row r="561" spans="25:25" ht="14.25" customHeight="1">
      <c r="Y561" s="2"/>
    </row>
    <row r="562" spans="25:25" ht="14.25" customHeight="1">
      <c r="Y562" s="2"/>
    </row>
    <row r="563" spans="25:25" ht="14.25" customHeight="1">
      <c r="Y563" s="2"/>
    </row>
    <row r="564" spans="25:25" ht="14.25" customHeight="1">
      <c r="Y564" s="2"/>
    </row>
    <row r="565" spans="25:25" ht="14.25" customHeight="1">
      <c r="Y565" s="2"/>
    </row>
    <row r="566" spans="25:25" ht="14.25" customHeight="1">
      <c r="Y566" s="2"/>
    </row>
    <row r="567" spans="25:25" ht="14.25" customHeight="1">
      <c r="Y567" s="2"/>
    </row>
    <row r="568" spans="25:25" ht="14.25" customHeight="1">
      <c r="Y568" s="2"/>
    </row>
    <row r="569" spans="25:25" ht="14.25" customHeight="1">
      <c r="Y569" s="2"/>
    </row>
    <row r="570" spans="25:25" ht="14.25" customHeight="1">
      <c r="Y570" s="2"/>
    </row>
    <row r="571" spans="25:25" ht="14.25" customHeight="1">
      <c r="Y571" s="2"/>
    </row>
    <row r="572" spans="25:25" ht="14.25" customHeight="1">
      <c r="Y572" s="2"/>
    </row>
    <row r="573" spans="25:25" ht="14.25" customHeight="1">
      <c r="Y573" s="2"/>
    </row>
    <row r="574" spans="25:25" ht="14.25" customHeight="1">
      <c r="Y574" s="2"/>
    </row>
    <row r="575" spans="25:25" ht="14.25" customHeight="1">
      <c r="Y575" s="2"/>
    </row>
    <row r="576" spans="25:25" ht="14.25" customHeight="1">
      <c r="Y576" s="2"/>
    </row>
    <row r="577" spans="25:25" ht="14.25" customHeight="1">
      <c r="Y577" s="2"/>
    </row>
    <row r="578" spans="25:25" ht="14.25" customHeight="1">
      <c r="Y578" s="2"/>
    </row>
    <row r="579" spans="25:25" ht="14.25" customHeight="1">
      <c r="Y579" s="2"/>
    </row>
    <row r="580" spans="25:25" ht="14.25" customHeight="1">
      <c r="Y580" s="2"/>
    </row>
    <row r="581" spans="25:25" ht="14.25" customHeight="1">
      <c r="Y581" s="2"/>
    </row>
    <row r="582" spans="25:25" ht="14.25" customHeight="1">
      <c r="Y582" s="2"/>
    </row>
    <row r="583" spans="25:25" ht="14.25" customHeight="1">
      <c r="Y583" s="2"/>
    </row>
    <row r="584" spans="25:25" ht="14.25" customHeight="1">
      <c r="Y584" s="2"/>
    </row>
    <row r="585" spans="25:25" ht="14.25" customHeight="1">
      <c r="Y585" s="2"/>
    </row>
    <row r="586" spans="25:25" ht="14.25" customHeight="1">
      <c r="Y586" s="2"/>
    </row>
    <row r="587" spans="25:25" ht="14.25" customHeight="1">
      <c r="Y587" s="2"/>
    </row>
    <row r="588" spans="25:25" ht="14.25" customHeight="1">
      <c r="Y588" s="2"/>
    </row>
    <row r="589" spans="25:25" ht="14.25" customHeight="1">
      <c r="Y589" s="2"/>
    </row>
    <row r="590" spans="25:25" ht="14.25" customHeight="1">
      <c r="Y590" s="2"/>
    </row>
    <row r="591" spans="25:25" ht="14.25" customHeight="1">
      <c r="Y591" s="2"/>
    </row>
    <row r="592" spans="25:25" ht="14.25" customHeight="1">
      <c r="Y592" s="2"/>
    </row>
    <row r="593" spans="25:25" ht="14.25" customHeight="1">
      <c r="Y593" s="2"/>
    </row>
    <row r="594" spans="25:25" ht="14.25" customHeight="1">
      <c r="Y594" s="2"/>
    </row>
    <row r="595" spans="25:25" ht="14.25" customHeight="1">
      <c r="Y595" s="2"/>
    </row>
    <row r="596" spans="25:25" ht="14.25" customHeight="1">
      <c r="Y596" s="2"/>
    </row>
    <row r="597" spans="25:25" ht="14.25" customHeight="1">
      <c r="Y597" s="2"/>
    </row>
    <row r="598" spans="25:25" ht="14.25" customHeight="1">
      <c r="Y598" s="2"/>
    </row>
    <row r="599" spans="25:25" ht="14.25" customHeight="1">
      <c r="Y599" s="2"/>
    </row>
    <row r="600" spans="25:25" ht="14.25" customHeight="1">
      <c r="Y600" s="2"/>
    </row>
    <row r="601" spans="25:25" ht="14.25" customHeight="1">
      <c r="Y601" s="2"/>
    </row>
    <row r="602" spans="25:25" ht="14.25" customHeight="1">
      <c r="Y602" s="2"/>
    </row>
    <row r="603" spans="25:25" ht="14.25" customHeight="1">
      <c r="Y603" s="2"/>
    </row>
    <row r="604" spans="25:25" ht="14.25" customHeight="1">
      <c r="Y604" s="2"/>
    </row>
    <row r="605" spans="25:25" ht="14.25" customHeight="1">
      <c r="Y605" s="2"/>
    </row>
    <row r="606" spans="25:25" ht="14.25" customHeight="1">
      <c r="Y606" s="2"/>
    </row>
    <row r="607" spans="25:25" ht="14.25" customHeight="1">
      <c r="Y607" s="2"/>
    </row>
    <row r="608" spans="25:25" ht="14.25" customHeight="1">
      <c r="Y608" s="2"/>
    </row>
    <row r="609" spans="25:25" ht="14.25" customHeight="1">
      <c r="Y609" s="2"/>
    </row>
    <row r="610" spans="25:25" ht="14.25" customHeight="1">
      <c r="Y610" s="2"/>
    </row>
    <row r="611" spans="25:25" ht="14.25" customHeight="1">
      <c r="Y611" s="2"/>
    </row>
    <row r="612" spans="25:25" ht="14.25" customHeight="1">
      <c r="Y612" s="2"/>
    </row>
    <row r="613" spans="25:25" ht="14.25" customHeight="1">
      <c r="Y613" s="2"/>
    </row>
    <row r="614" spans="25:25" ht="14.25" customHeight="1">
      <c r="Y614" s="2"/>
    </row>
    <row r="615" spans="25:25" ht="14.25" customHeight="1">
      <c r="Y615" s="2"/>
    </row>
    <row r="616" spans="25:25" ht="14.25" customHeight="1">
      <c r="Y616" s="2"/>
    </row>
    <row r="617" spans="25:25" ht="14.25" customHeight="1">
      <c r="Y617" s="2"/>
    </row>
    <row r="618" spans="25:25" ht="14.25" customHeight="1">
      <c r="Y618" s="2"/>
    </row>
    <row r="619" spans="25:25" ht="14.25" customHeight="1">
      <c r="Y619" s="2"/>
    </row>
    <row r="620" spans="25:25" ht="14.25" customHeight="1">
      <c r="Y620" s="2"/>
    </row>
    <row r="621" spans="25:25" ht="14.25" customHeight="1">
      <c r="Y621" s="2"/>
    </row>
    <row r="622" spans="25:25" ht="14.25" customHeight="1">
      <c r="Y622" s="2"/>
    </row>
    <row r="623" spans="25:25" ht="14.25" customHeight="1">
      <c r="Y623" s="2"/>
    </row>
    <row r="624" spans="25:25" ht="14.25" customHeight="1">
      <c r="Y624" s="2"/>
    </row>
    <row r="625" spans="25:25" ht="14.25" customHeight="1">
      <c r="Y625" s="2"/>
    </row>
    <row r="626" spans="25:25" ht="14.25" customHeight="1">
      <c r="Y626" s="2"/>
    </row>
    <row r="627" spans="25:25" ht="14.25" customHeight="1">
      <c r="Y627" s="2"/>
    </row>
    <row r="628" spans="25:25" ht="14.25" customHeight="1">
      <c r="Y628" s="2"/>
    </row>
    <row r="629" spans="25:25" ht="14.25" customHeight="1">
      <c r="Y629" s="2"/>
    </row>
    <row r="630" spans="25:25" ht="14.25" customHeight="1">
      <c r="Y630" s="2"/>
    </row>
    <row r="631" spans="25:25" ht="14.25" customHeight="1">
      <c r="Y631" s="2"/>
    </row>
    <row r="632" spans="25:25" ht="14.25" customHeight="1">
      <c r="Y632" s="2"/>
    </row>
    <row r="633" spans="25:25" ht="14.25" customHeight="1">
      <c r="Y633" s="2"/>
    </row>
    <row r="634" spans="25:25" ht="14.25" customHeight="1">
      <c r="Y634" s="2"/>
    </row>
    <row r="635" spans="25:25" ht="14.25" customHeight="1">
      <c r="Y635" s="2"/>
    </row>
    <row r="636" spans="25:25" ht="14.25" customHeight="1">
      <c r="Y636" s="2"/>
    </row>
    <row r="637" spans="25:25" ht="14.25" customHeight="1">
      <c r="Y637" s="2"/>
    </row>
    <row r="638" spans="25:25" ht="14.25" customHeight="1">
      <c r="Y638" s="2"/>
    </row>
    <row r="639" spans="25:25" ht="14.25" customHeight="1">
      <c r="Y639" s="2"/>
    </row>
    <row r="640" spans="25:25" ht="14.25" customHeight="1">
      <c r="Y640" s="2"/>
    </row>
    <row r="641" spans="25:25" ht="14.25" customHeight="1">
      <c r="Y641" s="2"/>
    </row>
    <row r="642" spans="25:25" ht="14.25" customHeight="1">
      <c r="Y642" s="2"/>
    </row>
    <row r="643" spans="25:25" ht="14.25" customHeight="1">
      <c r="Y643" s="2"/>
    </row>
    <row r="644" spans="25:25" ht="14.25" customHeight="1">
      <c r="Y644" s="2"/>
    </row>
    <row r="645" spans="25:25" ht="14.25" customHeight="1">
      <c r="Y645" s="2"/>
    </row>
    <row r="646" spans="25:25" ht="14.25" customHeight="1">
      <c r="Y646" s="2"/>
    </row>
    <row r="647" spans="25:25" ht="14.25" customHeight="1">
      <c r="Y647" s="2"/>
    </row>
    <row r="648" spans="25:25" ht="14.25" customHeight="1">
      <c r="Y648" s="2"/>
    </row>
    <row r="649" spans="25:25" ht="14.25" customHeight="1">
      <c r="Y649" s="2"/>
    </row>
    <row r="650" spans="25:25" ht="14.25" customHeight="1">
      <c r="Y650" s="2"/>
    </row>
    <row r="651" spans="25:25" ht="14.25" customHeight="1">
      <c r="Y651" s="2"/>
    </row>
    <row r="652" spans="25:25" ht="14.25" customHeight="1">
      <c r="Y652" s="2"/>
    </row>
    <row r="653" spans="25:25" ht="14.25" customHeight="1">
      <c r="Y653" s="2"/>
    </row>
    <row r="654" spans="25:25" ht="14.25" customHeight="1">
      <c r="Y654" s="2"/>
    </row>
    <row r="655" spans="25:25" ht="14.25" customHeight="1">
      <c r="Y655" s="2"/>
    </row>
    <row r="656" spans="25:25" ht="14.25" customHeight="1">
      <c r="Y656" s="2"/>
    </row>
    <row r="657" spans="25:25" ht="14.25" customHeight="1">
      <c r="Y657" s="2"/>
    </row>
    <row r="658" spans="25:25" ht="14.25" customHeight="1">
      <c r="Y658" s="2"/>
    </row>
    <row r="659" spans="25:25" ht="14.25" customHeight="1">
      <c r="Y659" s="2"/>
    </row>
    <row r="660" spans="25:25" ht="14.25" customHeight="1">
      <c r="Y660" s="2"/>
    </row>
    <row r="661" spans="25:25" ht="14.25" customHeight="1">
      <c r="Y661" s="2"/>
    </row>
    <row r="662" spans="25:25" ht="14.25" customHeight="1">
      <c r="Y662" s="2"/>
    </row>
    <row r="663" spans="25:25" ht="14.25" customHeight="1">
      <c r="Y663" s="2"/>
    </row>
    <row r="664" spans="25:25" ht="14.25" customHeight="1">
      <c r="Y664" s="2"/>
    </row>
    <row r="665" spans="25:25" ht="14.25" customHeight="1">
      <c r="Y665" s="2"/>
    </row>
    <row r="666" spans="25:25" ht="14.25" customHeight="1">
      <c r="Y666" s="2"/>
    </row>
    <row r="667" spans="25:25" ht="14.25" customHeight="1">
      <c r="Y667" s="2"/>
    </row>
    <row r="668" spans="25:25" ht="14.25" customHeight="1">
      <c r="Y668" s="2"/>
    </row>
    <row r="669" spans="25:25" ht="14.25" customHeight="1">
      <c r="Y669" s="2"/>
    </row>
    <row r="670" spans="25:25" ht="14.25" customHeight="1">
      <c r="Y670" s="2"/>
    </row>
    <row r="671" spans="25:25" ht="14.25" customHeight="1">
      <c r="Y671" s="2"/>
    </row>
    <row r="672" spans="25:25" ht="14.25" customHeight="1">
      <c r="Y672" s="2"/>
    </row>
    <row r="673" spans="25:25" ht="14.25" customHeight="1">
      <c r="Y673" s="2"/>
    </row>
    <row r="674" spans="25:25" ht="14.25" customHeight="1">
      <c r="Y674" s="2"/>
    </row>
    <row r="675" spans="25:25" ht="14.25" customHeight="1">
      <c r="Y675" s="2"/>
    </row>
    <row r="676" spans="25:25" ht="14.25" customHeight="1">
      <c r="Y676" s="2"/>
    </row>
    <row r="677" spans="25:25" ht="14.25" customHeight="1">
      <c r="Y677" s="2"/>
    </row>
    <row r="678" spans="25:25" ht="14.25" customHeight="1">
      <c r="Y678" s="2"/>
    </row>
    <row r="679" spans="25:25" ht="14.25" customHeight="1">
      <c r="Y679" s="2"/>
    </row>
    <row r="680" spans="25:25" ht="14.25" customHeight="1">
      <c r="Y680" s="2"/>
    </row>
    <row r="681" spans="25:25" ht="14.25" customHeight="1">
      <c r="Y681" s="2"/>
    </row>
    <row r="682" spans="25:25" ht="14.25" customHeight="1">
      <c r="Y682" s="2"/>
    </row>
    <row r="683" spans="25:25" ht="14.25" customHeight="1">
      <c r="Y683" s="2"/>
    </row>
    <row r="684" spans="25:25" ht="14.25" customHeight="1">
      <c r="Y684" s="2"/>
    </row>
    <row r="685" spans="25:25" ht="14.25" customHeight="1">
      <c r="Y685" s="2"/>
    </row>
    <row r="686" spans="25:25" ht="14.25" customHeight="1">
      <c r="Y686" s="2"/>
    </row>
    <row r="687" spans="25:25" ht="14.25" customHeight="1">
      <c r="Y687" s="2"/>
    </row>
    <row r="688" spans="25:25" ht="14.25" customHeight="1">
      <c r="Y688" s="2"/>
    </row>
    <row r="689" spans="25:25" ht="14.25" customHeight="1">
      <c r="Y689" s="2"/>
    </row>
    <row r="690" spans="25:25" ht="14.25" customHeight="1">
      <c r="Y690" s="2"/>
    </row>
    <row r="691" spans="25:25" ht="14.25" customHeight="1">
      <c r="Y691" s="2"/>
    </row>
    <row r="692" spans="25:25" ht="14.25" customHeight="1">
      <c r="Y692" s="2"/>
    </row>
    <row r="693" spans="25:25" ht="14.25" customHeight="1">
      <c r="Y693" s="2"/>
    </row>
    <row r="694" spans="25:25" ht="14.25" customHeight="1">
      <c r="Y694" s="2"/>
    </row>
    <row r="695" spans="25:25" ht="14.25" customHeight="1">
      <c r="Y695" s="2"/>
    </row>
    <row r="696" spans="25:25" ht="14.25" customHeight="1">
      <c r="Y696" s="2"/>
    </row>
    <row r="697" spans="25:25" ht="14.25" customHeight="1">
      <c r="Y697" s="2"/>
    </row>
    <row r="698" spans="25:25" ht="14.25" customHeight="1">
      <c r="Y698" s="2"/>
    </row>
    <row r="699" spans="25:25" ht="14.25" customHeight="1">
      <c r="Y699" s="2"/>
    </row>
    <row r="700" spans="25:25" ht="14.25" customHeight="1">
      <c r="Y700" s="2"/>
    </row>
    <row r="701" spans="25:25" ht="14.25" customHeight="1">
      <c r="Y701" s="2"/>
    </row>
    <row r="702" spans="25:25" ht="14.25" customHeight="1">
      <c r="Y702" s="2"/>
    </row>
    <row r="703" spans="25:25" ht="14.25" customHeight="1">
      <c r="Y703" s="2"/>
    </row>
    <row r="704" spans="25:25" ht="14.25" customHeight="1">
      <c r="Y704" s="2"/>
    </row>
    <row r="705" spans="25:25" ht="14.25" customHeight="1">
      <c r="Y705" s="2"/>
    </row>
    <row r="706" spans="25:25" ht="14.25" customHeight="1">
      <c r="Y706" s="2"/>
    </row>
    <row r="707" spans="25:25" ht="14.25" customHeight="1">
      <c r="Y707" s="2"/>
    </row>
    <row r="708" spans="25:25" ht="14.25" customHeight="1">
      <c r="Y708" s="2"/>
    </row>
    <row r="709" spans="25:25" ht="14.25" customHeight="1">
      <c r="Y709" s="2"/>
    </row>
    <row r="710" spans="25:25" ht="14.25" customHeight="1">
      <c r="Y710" s="2"/>
    </row>
    <row r="711" spans="25:25" ht="14.25" customHeight="1">
      <c r="Y711" s="2"/>
    </row>
    <row r="712" spans="25:25" ht="14.25" customHeight="1">
      <c r="Y712" s="2"/>
    </row>
    <row r="713" spans="25:25" ht="14.25" customHeight="1">
      <c r="Y713" s="2"/>
    </row>
    <row r="714" spans="25:25" ht="14.25" customHeight="1">
      <c r="Y714" s="2"/>
    </row>
    <row r="715" spans="25:25" ht="14.25" customHeight="1">
      <c r="Y715" s="2"/>
    </row>
    <row r="716" spans="25:25" ht="14.25" customHeight="1">
      <c r="Y716" s="2"/>
    </row>
    <row r="717" spans="25:25" ht="14.25" customHeight="1">
      <c r="Y717" s="2"/>
    </row>
    <row r="718" spans="25:25" ht="14.25" customHeight="1">
      <c r="Y718" s="2"/>
    </row>
    <row r="719" spans="25:25" ht="14.25" customHeight="1">
      <c r="Y719" s="2"/>
    </row>
    <row r="720" spans="25:25" ht="14.25" customHeight="1">
      <c r="Y720" s="2"/>
    </row>
    <row r="721" spans="25:25" ht="14.25" customHeight="1">
      <c r="Y721" s="2"/>
    </row>
    <row r="722" spans="25:25" ht="14.25" customHeight="1">
      <c r="Y722" s="2"/>
    </row>
    <row r="723" spans="25:25" ht="14.25" customHeight="1">
      <c r="Y723" s="2"/>
    </row>
    <row r="724" spans="25:25" ht="14.25" customHeight="1">
      <c r="Y724" s="2"/>
    </row>
    <row r="725" spans="25:25" ht="14.25" customHeight="1">
      <c r="Y725" s="2"/>
    </row>
    <row r="726" spans="25:25" ht="14.25" customHeight="1">
      <c r="Y726" s="2"/>
    </row>
    <row r="727" spans="25:25" ht="14.25" customHeight="1">
      <c r="Y727" s="2"/>
    </row>
    <row r="728" spans="25:25" ht="14.25" customHeight="1">
      <c r="Y728" s="2"/>
    </row>
    <row r="729" spans="25:25" ht="14.25" customHeight="1">
      <c r="Y729" s="2"/>
    </row>
    <row r="730" spans="25:25" ht="14.25" customHeight="1">
      <c r="Y730" s="2"/>
    </row>
    <row r="731" spans="25:25" ht="14.25" customHeight="1">
      <c r="Y731" s="2"/>
    </row>
    <row r="732" spans="25:25" ht="14.25" customHeight="1">
      <c r="Y732" s="2"/>
    </row>
    <row r="733" spans="25:25" ht="14.25" customHeight="1">
      <c r="Y733" s="2"/>
    </row>
    <row r="734" spans="25:25" ht="14.25" customHeight="1">
      <c r="Y734" s="2"/>
    </row>
    <row r="735" spans="25:25" ht="14.25" customHeight="1">
      <c r="Y735" s="2"/>
    </row>
    <row r="736" spans="25:25" ht="14.25" customHeight="1">
      <c r="Y736" s="2"/>
    </row>
    <row r="737" spans="25:25" ht="14.25" customHeight="1">
      <c r="Y737" s="2"/>
    </row>
    <row r="738" spans="25:25" ht="14.25" customHeight="1">
      <c r="Y738" s="2"/>
    </row>
    <row r="739" spans="25:25" ht="14.25" customHeight="1">
      <c r="Y739" s="2"/>
    </row>
    <row r="740" spans="25:25" ht="14.25" customHeight="1">
      <c r="Y740" s="2"/>
    </row>
    <row r="741" spans="25:25" ht="14.25" customHeight="1">
      <c r="Y741" s="2"/>
    </row>
    <row r="742" spans="25:25" ht="14.25" customHeight="1">
      <c r="Y742" s="2"/>
    </row>
    <row r="743" spans="25:25" ht="14.25" customHeight="1">
      <c r="Y743" s="2"/>
    </row>
    <row r="744" spans="25:25" ht="14.25" customHeight="1">
      <c r="Y744" s="2"/>
    </row>
    <row r="745" spans="25:25" ht="14.25" customHeight="1">
      <c r="Y745" s="2"/>
    </row>
    <row r="746" spans="25:25" ht="14.25" customHeight="1">
      <c r="Y746" s="2"/>
    </row>
    <row r="747" spans="25:25" ht="14.25" customHeight="1">
      <c r="Y747" s="2"/>
    </row>
    <row r="748" spans="25:25" ht="14.25" customHeight="1">
      <c r="Y748" s="2"/>
    </row>
    <row r="749" spans="25:25" ht="14.25" customHeight="1">
      <c r="Y749" s="2"/>
    </row>
    <row r="750" spans="25:25" ht="14.25" customHeight="1">
      <c r="Y750" s="2"/>
    </row>
    <row r="751" spans="25:25" ht="14.25" customHeight="1">
      <c r="Y751" s="2"/>
    </row>
    <row r="752" spans="25:25" ht="14.25" customHeight="1">
      <c r="Y752" s="2"/>
    </row>
    <row r="753" spans="25:25" ht="14.25" customHeight="1">
      <c r="Y753" s="2"/>
    </row>
    <row r="754" spans="25:25" ht="14.25" customHeight="1">
      <c r="Y754" s="2"/>
    </row>
    <row r="755" spans="25:25" ht="14.25" customHeight="1">
      <c r="Y755" s="2"/>
    </row>
    <row r="756" spans="25:25" ht="14.25" customHeight="1">
      <c r="Y756" s="2"/>
    </row>
    <row r="757" spans="25:25" ht="14.25" customHeight="1">
      <c r="Y757" s="2"/>
    </row>
    <row r="758" spans="25:25" ht="14.25" customHeight="1">
      <c r="Y758" s="2"/>
    </row>
    <row r="759" spans="25:25" ht="14.25" customHeight="1">
      <c r="Y759" s="2"/>
    </row>
    <row r="760" spans="25:25" ht="14.25" customHeight="1">
      <c r="Y760" s="2"/>
    </row>
    <row r="761" spans="25:25" ht="14.25" customHeight="1">
      <c r="Y761" s="2"/>
    </row>
    <row r="762" spans="25:25" ht="14.25" customHeight="1">
      <c r="Y762" s="2"/>
    </row>
    <row r="763" spans="25:25" ht="14.25" customHeight="1">
      <c r="Y763" s="2"/>
    </row>
    <row r="764" spans="25:25" ht="14.25" customHeight="1">
      <c r="Y764" s="2"/>
    </row>
    <row r="765" spans="25:25" ht="14.25" customHeight="1">
      <c r="Y765" s="2"/>
    </row>
    <row r="766" spans="25:25" ht="14.25" customHeight="1">
      <c r="Y766" s="2"/>
    </row>
    <row r="767" spans="25:25" ht="14.25" customHeight="1">
      <c r="Y767" s="2"/>
    </row>
    <row r="768" spans="25:25" ht="14.25" customHeight="1">
      <c r="Y768" s="2"/>
    </row>
    <row r="769" spans="25:25" ht="14.25" customHeight="1">
      <c r="Y769" s="2"/>
    </row>
    <row r="770" spans="25:25" ht="14.25" customHeight="1">
      <c r="Y770" s="2"/>
    </row>
    <row r="771" spans="25:25" ht="14.25" customHeight="1">
      <c r="Y771" s="2"/>
    </row>
    <row r="772" spans="25:25" ht="14.25" customHeight="1">
      <c r="Y772" s="2"/>
    </row>
    <row r="773" spans="25:25" ht="14.25" customHeight="1">
      <c r="Y773" s="2"/>
    </row>
    <row r="774" spans="25:25" ht="14.25" customHeight="1">
      <c r="Y774" s="2"/>
    </row>
    <row r="775" spans="25:25" ht="14.25" customHeight="1">
      <c r="Y775" s="2"/>
    </row>
    <row r="776" spans="25:25" ht="14.25" customHeight="1">
      <c r="Y776" s="2"/>
    </row>
    <row r="777" spans="25:25" ht="14.25" customHeight="1">
      <c r="Y777" s="2"/>
    </row>
    <row r="778" spans="25:25" ht="14.25" customHeight="1">
      <c r="Y778" s="2"/>
    </row>
    <row r="779" spans="25:25" ht="14.25" customHeight="1">
      <c r="Y779" s="2"/>
    </row>
    <row r="780" spans="25:25" ht="14.25" customHeight="1">
      <c r="Y780" s="2"/>
    </row>
    <row r="781" spans="25:25" ht="14.25" customHeight="1">
      <c r="Y781" s="2"/>
    </row>
    <row r="782" spans="25:25" ht="14.25" customHeight="1">
      <c r="Y782" s="2"/>
    </row>
    <row r="783" spans="25:25" ht="14.25" customHeight="1">
      <c r="Y783" s="2"/>
    </row>
    <row r="784" spans="25:25" ht="14.25" customHeight="1">
      <c r="Y784" s="2"/>
    </row>
    <row r="785" spans="25:25" ht="14.25" customHeight="1">
      <c r="Y785" s="2"/>
    </row>
    <row r="786" spans="25:25" ht="14.25" customHeight="1">
      <c r="Y786" s="2"/>
    </row>
    <row r="787" spans="25:25" ht="14.25" customHeight="1">
      <c r="Y787" s="2"/>
    </row>
    <row r="788" spans="25:25" ht="14.25" customHeight="1">
      <c r="Y788" s="2"/>
    </row>
    <row r="789" spans="25:25" ht="14.25" customHeight="1">
      <c r="Y789" s="2"/>
    </row>
    <row r="790" spans="25:25" ht="14.25" customHeight="1">
      <c r="Y790" s="2"/>
    </row>
    <row r="791" spans="25:25" ht="14.25" customHeight="1">
      <c r="Y791" s="2"/>
    </row>
    <row r="792" spans="25:25" ht="14.25" customHeight="1">
      <c r="Y792" s="2"/>
    </row>
    <row r="793" spans="25:25" ht="14.25" customHeight="1">
      <c r="Y793" s="2"/>
    </row>
    <row r="794" spans="25:25" ht="14.25" customHeight="1">
      <c r="Y794" s="2"/>
    </row>
    <row r="795" spans="25:25" ht="14.25" customHeight="1">
      <c r="Y795" s="2"/>
    </row>
    <row r="796" spans="25:25" ht="14.25" customHeight="1">
      <c r="Y796" s="2"/>
    </row>
    <row r="797" spans="25:25" ht="14.25" customHeight="1">
      <c r="Y797" s="2"/>
    </row>
    <row r="798" spans="25:25" ht="14.25" customHeight="1">
      <c r="Y798" s="2"/>
    </row>
    <row r="799" spans="25:25" ht="14.25" customHeight="1">
      <c r="Y799" s="2"/>
    </row>
    <row r="800" spans="25:25" ht="14.25" customHeight="1">
      <c r="Y800" s="2"/>
    </row>
    <row r="801" spans="25:25" ht="14.25" customHeight="1">
      <c r="Y801" s="2"/>
    </row>
    <row r="802" spans="25:25" ht="14.25" customHeight="1">
      <c r="Y802" s="2"/>
    </row>
    <row r="803" spans="25:25" ht="14.25" customHeight="1">
      <c r="Y803" s="2"/>
    </row>
    <row r="804" spans="25:25" ht="14.25" customHeight="1">
      <c r="Y804" s="2"/>
    </row>
    <row r="805" spans="25:25" ht="14.25" customHeight="1">
      <c r="Y805" s="2"/>
    </row>
    <row r="806" spans="25:25" ht="14.25" customHeight="1">
      <c r="Y806" s="2"/>
    </row>
    <row r="807" spans="25:25" ht="14.25" customHeight="1">
      <c r="Y807" s="2"/>
    </row>
    <row r="808" spans="25:25" ht="14.25" customHeight="1">
      <c r="Y808" s="2"/>
    </row>
    <row r="809" spans="25:25" ht="14.25" customHeight="1">
      <c r="Y809" s="2"/>
    </row>
    <row r="810" spans="25:25" ht="14.25" customHeight="1">
      <c r="Y810" s="2"/>
    </row>
    <row r="811" spans="25:25" ht="14.25" customHeight="1">
      <c r="Y811" s="2"/>
    </row>
    <row r="812" spans="25:25" ht="14.25" customHeight="1">
      <c r="Y812" s="2"/>
    </row>
    <row r="813" spans="25:25" ht="14.25" customHeight="1">
      <c r="Y813" s="2"/>
    </row>
    <row r="814" spans="25:25" ht="14.25" customHeight="1">
      <c r="Y814" s="2"/>
    </row>
    <row r="815" spans="25:25" ht="14.25" customHeight="1">
      <c r="Y815" s="2"/>
    </row>
    <row r="816" spans="25:25" ht="14.25" customHeight="1">
      <c r="Y816" s="2"/>
    </row>
    <row r="817" spans="25:25" ht="14.25" customHeight="1">
      <c r="Y817" s="2"/>
    </row>
    <row r="818" spans="25:25" ht="14.25" customHeight="1">
      <c r="Y818" s="2"/>
    </row>
    <row r="819" spans="25:25" ht="14.25" customHeight="1">
      <c r="Y819" s="2"/>
    </row>
    <row r="820" spans="25:25" ht="14.25" customHeight="1">
      <c r="Y820" s="2"/>
    </row>
    <row r="821" spans="25:25" ht="14.25" customHeight="1">
      <c r="Y821" s="2"/>
    </row>
    <row r="822" spans="25:25" ht="14.25" customHeight="1">
      <c r="Y822" s="2"/>
    </row>
    <row r="823" spans="25:25" ht="14.25" customHeight="1">
      <c r="Y823" s="2"/>
    </row>
    <row r="824" spans="25:25" ht="14.25" customHeight="1">
      <c r="Y824" s="2"/>
    </row>
    <row r="825" spans="25:25" ht="14.25" customHeight="1">
      <c r="Y825" s="2"/>
    </row>
    <row r="826" spans="25:25" ht="14.25" customHeight="1">
      <c r="Y826" s="2"/>
    </row>
    <row r="827" spans="25:25" ht="14.25" customHeight="1">
      <c r="Y827" s="2"/>
    </row>
    <row r="828" spans="25:25" ht="14.25" customHeight="1">
      <c r="Y828" s="2"/>
    </row>
    <row r="829" spans="25:25" ht="14.25" customHeight="1">
      <c r="Y829" s="2"/>
    </row>
    <row r="830" spans="25:25" ht="14.25" customHeight="1">
      <c r="Y830" s="2"/>
    </row>
    <row r="831" spans="25:25" ht="14.25" customHeight="1">
      <c r="Y831" s="2"/>
    </row>
    <row r="832" spans="25:25" ht="14.25" customHeight="1">
      <c r="Y832" s="2"/>
    </row>
    <row r="833" spans="25:25" ht="14.25" customHeight="1">
      <c r="Y833" s="2"/>
    </row>
    <row r="834" spans="25:25" ht="14.25" customHeight="1">
      <c r="Y834" s="2"/>
    </row>
    <row r="835" spans="25:25" ht="14.25" customHeight="1">
      <c r="Y835" s="2"/>
    </row>
    <row r="836" spans="25:25" ht="14.25" customHeight="1">
      <c r="Y836" s="2"/>
    </row>
    <row r="837" spans="25:25" ht="14.25" customHeight="1">
      <c r="Y837" s="2"/>
    </row>
    <row r="838" spans="25:25" ht="14.25" customHeight="1">
      <c r="Y838" s="2"/>
    </row>
    <row r="839" spans="25:25" ht="14.25" customHeight="1">
      <c r="Y839" s="2"/>
    </row>
    <row r="840" spans="25:25" ht="14.25" customHeight="1">
      <c r="Y840" s="2"/>
    </row>
    <row r="841" spans="25:25" ht="14.25" customHeight="1">
      <c r="Y841" s="2"/>
    </row>
    <row r="842" spans="25:25" ht="14.25" customHeight="1">
      <c r="Y842" s="2"/>
    </row>
    <row r="843" spans="25:25" ht="14.25" customHeight="1">
      <c r="Y843" s="2"/>
    </row>
    <row r="844" spans="25:25" ht="14.25" customHeight="1">
      <c r="Y844" s="2"/>
    </row>
    <row r="845" spans="25:25" ht="14.25" customHeight="1">
      <c r="Y845" s="2"/>
    </row>
    <row r="846" spans="25:25" ht="14.25" customHeight="1">
      <c r="Y846" s="2"/>
    </row>
    <row r="847" spans="25:25" ht="14.25" customHeight="1">
      <c r="Y847" s="2"/>
    </row>
    <row r="848" spans="25:25" ht="14.25" customHeight="1">
      <c r="Y848" s="2"/>
    </row>
    <row r="849" spans="25:25" ht="14.25" customHeight="1">
      <c r="Y849" s="2"/>
    </row>
    <row r="850" spans="25:25" ht="14.25" customHeight="1">
      <c r="Y850" s="2"/>
    </row>
    <row r="851" spans="25:25" ht="14.25" customHeight="1">
      <c r="Y851" s="2"/>
    </row>
    <row r="852" spans="25:25" ht="14.25" customHeight="1">
      <c r="Y852" s="2"/>
    </row>
    <row r="853" spans="25:25" ht="14.25" customHeight="1">
      <c r="Y853" s="2"/>
    </row>
    <row r="854" spans="25:25" ht="14.25" customHeight="1">
      <c r="Y854" s="2"/>
    </row>
    <row r="855" spans="25:25" ht="14.25" customHeight="1">
      <c r="Y855" s="2"/>
    </row>
    <row r="856" spans="25:25" ht="14.25" customHeight="1">
      <c r="Y856" s="2"/>
    </row>
    <row r="857" spans="25:25" ht="14.25" customHeight="1">
      <c r="Y857" s="2"/>
    </row>
    <row r="858" spans="25:25" ht="14.25" customHeight="1">
      <c r="Y858" s="2"/>
    </row>
    <row r="859" spans="25:25" ht="14.25" customHeight="1">
      <c r="Y859" s="2"/>
    </row>
    <row r="860" spans="25:25" ht="14.25" customHeight="1">
      <c r="Y860" s="2"/>
    </row>
    <row r="861" spans="25:25" ht="14.25" customHeight="1">
      <c r="Y861" s="2"/>
    </row>
    <row r="862" spans="25:25" ht="14.25" customHeight="1">
      <c r="Y862" s="2"/>
    </row>
    <row r="863" spans="25:25" ht="14.25" customHeight="1">
      <c r="Y863" s="2"/>
    </row>
    <row r="864" spans="25:25" ht="14.25" customHeight="1">
      <c r="Y864" s="2"/>
    </row>
    <row r="865" spans="25:25" ht="14.25" customHeight="1">
      <c r="Y865" s="2"/>
    </row>
    <row r="866" spans="25:25" ht="14.25" customHeight="1">
      <c r="Y866" s="2"/>
    </row>
    <row r="867" spans="25:25" ht="14.25" customHeight="1">
      <c r="Y867" s="2"/>
    </row>
    <row r="868" spans="25:25" ht="14.25" customHeight="1">
      <c r="Y868" s="2"/>
    </row>
    <row r="869" spans="25:25" ht="14.25" customHeight="1">
      <c r="Y869" s="2"/>
    </row>
    <row r="870" spans="25:25" ht="14.25" customHeight="1">
      <c r="Y870" s="2"/>
    </row>
    <row r="871" spans="25:25" ht="14.25" customHeight="1">
      <c r="Y871" s="2"/>
    </row>
    <row r="872" spans="25:25" ht="14.25" customHeight="1">
      <c r="Y872" s="2"/>
    </row>
    <row r="873" spans="25:25" ht="14.25" customHeight="1">
      <c r="Y873" s="2"/>
    </row>
    <row r="874" spans="25:25" ht="14.25" customHeight="1">
      <c r="Y874" s="2"/>
    </row>
    <row r="875" spans="25:25" ht="14.25" customHeight="1">
      <c r="Y875" s="2"/>
    </row>
    <row r="876" spans="25:25" ht="14.25" customHeight="1">
      <c r="Y876" s="2"/>
    </row>
    <row r="877" spans="25:25" ht="14.25" customHeight="1">
      <c r="Y877" s="2"/>
    </row>
    <row r="878" spans="25:25" ht="14.25" customHeight="1">
      <c r="Y878" s="2"/>
    </row>
    <row r="879" spans="25:25" ht="14.25" customHeight="1">
      <c r="Y879" s="2"/>
    </row>
    <row r="880" spans="25:25" ht="14.25" customHeight="1">
      <c r="Y880" s="2"/>
    </row>
    <row r="881" spans="25:25" ht="14.25" customHeight="1">
      <c r="Y881" s="2"/>
    </row>
    <row r="882" spans="25:25" ht="14.25" customHeight="1">
      <c r="Y882" s="2"/>
    </row>
    <row r="883" spans="25:25" ht="14.25" customHeight="1">
      <c r="Y883" s="2"/>
    </row>
    <row r="884" spans="25:25" ht="14.25" customHeight="1">
      <c r="Y884" s="2"/>
    </row>
    <row r="885" spans="25:25" ht="14.25" customHeight="1">
      <c r="Y885" s="2"/>
    </row>
    <row r="886" spans="25:25" ht="14.25" customHeight="1">
      <c r="Y886" s="2"/>
    </row>
    <row r="887" spans="25:25" ht="14.25" customHeight="1">
      <c r="Y887" s="2"/>
    </row>
    <row r="888" spans="25:25" ht="14.25" customHeight="1">
      <c r="Y888" s="2"/>
    </row>
    <row r="889" spans="25:25" ht="14.25" customHeight="1">
      <c r="Y889" s="2"/>
    </row>
    <row r="890" spans="25:25" ht="14.25" customHeight="1">
      <c r="Y890" s="2"/>
    </row>
    <row r="891" spans="25:25" ht="14.25" customHeight="1">
      <c r="Y891" s="2"/>
    </row>
    <row r="892" spans="25:25" ht="14.25" customHeight="1">
      <c r="Y892" s="2"/>
    </row>
    <row r="893" spans="25:25" ht="14.25" customHeight="1">
      <c r="Y893" s="2"/>
    </row>
    <row r="894" spans="25:25" ht="14.25" customHeight="1">
      <c r="Y894" s="2"/>
    </row>
    <row r="895" spans="25:25" ht="14.25" customHeight="1">
      <c r="Y895" s="2"/>
    </row>
    <row r="896" spans="25:25" ht="14.25" customHeight="1">
      <c r="Y896" s="2"/>
    </row>
    <row r="897" spans="25:25" ht="14.25" customHeight="1">
      <c r="Y897" s="2"/>
    </row>
    <row r="898" spans="25:25" ht="14.25" customHeight="1">
      <c r="Y898" s="2"/>
    </row>
    <row r="899" spans="25:25" ht="14.25" customHeight="1">
      <c r="Y899" s="2"/>
    </row>
    <row r="900" spans="25:25" ht="14.25" customHeight="1">
      <c r="Y900" s="2"/>
    </row>
    <row r="901" spans="25:25" ht="14.25" customHeight="1">
      <c r="Y901" s="2"/>
    </row>
    <row r="902" spans="25:25" ht="14.25" customHeight="1">
      <c r="Y902" s="2"/>
    </row>
    <row r="903" spans="25:25" ht="14.25" customHeight="1">
      <c r="Y903" s="2"/>
    </row>
    <row r="904" spans="25:25" ht="14.25" customHeight="1">
      <c r="Y904" s="2"/>
    </row>
    <row r="905" spans="25:25" ht="14.25" customHeight="1">
      <c r="Y905" s="2"/>
    </row>
    <row r="906" spans="25:25" ht="14.25" customHeight="1">
      <c r="Y906" s="2"/>
    </row>
    <row r="907" spans="25:25" ht="14.25" customHeight="1">
      <c r="Y907" s="2"/>
    </row>
    <row r="908" spans="25:25" ht="14.25" customHeight="1">
      <c r="Y908" s="2"/>
    </row>
    <row r="909" spans="25:25" ht="14.25" customHeight="1">
      <c r="Y909" s="2"/>
    </row>
    <row r="910" spans="25:25" ht="14.25" customHeight="1">
      <c r="Y910" s="2"/>
    </row>
    <row r="911" spans="25:25" ht="14.25" customHeight="1">
      <c r="Y911" s="2"/>
    </row>
    <row r="912" spans="25:25" ht="14.25" customHeight="1">
      <c r="Y912" s="2"/>
    </row>
    <row r="913" spans="25:25" ht="14.25" customHeight="1">
      <c r="Y913" s="2"/>
    </row>
    <row r="914" spans="25:25" ht="14.25" customHeight="1">
      <c r="Y914" s="2"/>
    </row>
    <row r="915" spans="25:25" ht="14.25" customHeight="1">
      <c r="Y915" s="2"/>
    </row>
    <row r="916" spans="25:25" ht="14.25" customHeight="1">
      <c r="Y916" s="2"/>
    </row>
    <row r="917" spans="25:25" ht="14.25" customHeight="1">
      <c r="Y917" s="2"/>
    </row>
    <row r="918" spans="25:25" ht="14.25" customHeight="1">
      <c r="Y918" s="2"/>
    </row>
    <row r="919" spans="25:25" ht="14.25" customHeight="1">
      <c r="Y919" s="2"/>
    </row>
    <row r="920" spans="25:25" ht="14.25" customHeight="1">
      <c r="Y920" s="2"/>
    </row>
    <row r="921" spans="25:25" ht="14.25" customHeight="1">
      <c r="Y921" s="2"/>
    </row>
    <row r="922" spans="25:25" ht="14.25" customHeight="1">
      <c r="Y922" s="2"/>
    </row>
    <row r="923" spans="25:25" ht="14.25" customHeight="1">
      <c r="Y923" s="2"/>
    </row>
    <row r="924" spans="25:25" ht="14.25" customHeight="1">
      <c r="Y924" s="2"/>
    </row>
    <row r="925" spans="25:25" ht="14.25" customHeight="1">
      <c r="Y925" s="2"/>
    </row>
    <row r="926" spans="25:25" ht="14.25" customHeight="1">
      <c r="Y926" s="2"/>
    </row>
    <row r="927" spans="25:25" ht="14.25" customHeight="1">
      <c r="Y927" s="2"/>
    </row>
    <row r="928" spans="25:25" ht="14.25" customHeight="1">
      <c r="Y928" s="2"/>
    </row>
    <row r="929" spans="25:25" ht="14.25" customHeight="1">
      <c r="Y929" s="2"/>
    </row>
    <row r="930" spans="25:25" ht="14.25" customHeight="1">
      <c r="Y930" s="2"/>
    </row>
    <row r="931" spans="25:25" ht="14.25" customHeight="1">
      <c r="Y931" s="2"/>
    </row>
    <row r="932" spans="25:25" ht="14.25" customHeight="1">
      <c r="Y932" s="2"/>
    </row>
    <row r="933" spans="25:25" ht="14.25" customHeight="1">
      <c r="Y933" s="2"/>
    </row>
    <row r="934" spans="25:25" ht="14.25" customHeight="1">
      <c r="Y934" s="2"/>
    </row>
    <row r="935" spans="25:25" ht="14.25" customHeight="1">
      <c r="Y935" s="2"/>
    </row>
    <row r="936" spans="25:25" ht="14.25" customHeight="1">
      <c r="Y936" s="2"/>
    </row>
    <row r="937" spans="25:25" ht="14.25" customHeight="1">
      <c r="Y937" s="2"/>
    </row>
    <row r="938" spans="25:25" ht="14.25" customHeight="1">
      <c r="Y938" s="2"/>
    </row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53"/>
  <sheetViews>
    <sheetView workbookViewId="0">
      <selection sqref="A1:D14"/>
    </sheetView>
  </sheetViews>
  <sheetFormatPr defaultColWidth="14.41796875" defaultRowHeight="15" customHeight="1"/>
  <cols>
    <col min="1" max="1" width="75.3671875" customWidth="1"/>
    <col min="2" max="2" width="15.68359375" customWidth="1"/>
    <col min="3" max="3" width="17.68359375" customWidth="1"/>
    <col min="4" max="4" width="13.68359375" customWidth="1"/>
    <col min="5" max="5" width="70.7890625" customWidth="1"/>
    <col min="6" max="6" width="15.83984375" customWidth="1"/>
    <col min="7" max="7" width="42.26171875" customWidth="1"/>
    <col min="8" max="8" width="13.578125" customWidth="1"/>
    <col min="9" max="16" width="8.68359375" customWidth="1"/>
    <col min="17" max="17" width="28.83984375" customWidth="1"/>
    <col min="18" max="26" width="8.68359375" customWidth="1"/>
  </cols>
  <sheetData>
    <row r="1" spans="1:26" ht="24.9" customHeight="1">
      <c r="A1" s="12" t="s">
        <v>37</v>
      </c>
      <c r="B1" s="16"/>
      <c r="C1" s="16"/>
      <c r="D1" s="1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6"/>
      <c r="B2" s="16"/>
      <c r="C2" s="16"/>
      <c r="D2" s="1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6" t="s">
        <v>5</v>
      </c>
      <c r="B3" s="40">
        <v>510.88277367836702</v>
      </c>
      <c r="C3" s="16"/>
      <c r="D3" s="16"/>
    </row>
    <row r="4" spans="1:26" ht="14.25" customHeight="1">
      <c r="A4" s="16"/>
      <c r="B4" s="16"/>
      <c r="C4" s="16"/>
      <c r="D4" s="16"/>
    </row>
    <row r="5" spans="1:26" ht="14.25" customHeight="1">
      <c r="A5" s="15" t="s">
        <v>6</v>
      </c>
      <c r="B5" s="34" t="s">
        <v>26</v>
      </c>
      <c r="C5" s="34" t="s">
        <v>8</v>
      </c>
      <c r="D5" s="34" t="s">
        <v>9</v>
      </c>
    </row>
    <row r="6" spans="1:26" ht="14.25" customHeight="1">
      <c r="A6" s="36" t="s">
        <v>10</v>
      </c>
      <c r="B6" s="38">
        <v>306.04989153387004</v>
      </c>
      <c r="C6" s="41">
        <v>406.94046256296951</v>
      </c>
      <c r="D6" s="41">
        <v>424.87093276043595</v>
      </c>
    </row>
    <row r="7" spans="1:26" ht="14.25" customHeight="1">
      <c r="A7" s="36" t="s">
        <v>11</v>
      </c>
      <c r="B7" s="8">
        <f>B6/B3</f>
        <v>0.59906089479256508</v>
      </c>
      <c r="C7" s="8">
        <f>C6/B3</f>
        <v>0.79654371517166134</v>
      </c>
      <c r="D7" s="8">
        <f>D6/B3</f>
        <v>0.83164074940588828</v>
      </c>
    </row>
    <row r="8" spans="1:26" ht="14.25" customHeight="1">
      <c r="A8" s="36" t="s">
        <v>12</v>
      </c>
      <c r="B8" s="7">
        <f>((B6*(174*10000))-(B6*(150*10000)))/1000000</f>
        <v>73.451973968128854</v>
      </c>
      <c r="C8" s="7">
        <f>((C6*(174*10000))-(C6*(150*10000)))/1000000</f>
        <v>97.665711015112635</v>
      </c>
      <c r="D8" s="7">
        <f>((D6*(174*10000))-(D6*(150*10000)))/1000000</f>
        <v>101.9690238625046</v>
      </c>
    </row>
    <row r="9" spans="1:26" ht="14.25" customHeight="1">
      <c r="A9" s="36" t="s">
        <v>13</v>
      </c>
      <c r="B9" s="7">
        <f>B8*(44/12)</f>
        <v>269.32390454980577</v>
      </c>
      <c r="C9" s="7">
        <f t="shared" ref="C9:D9" si="0">C8*(44/12)</f>
        <v>358.10760705541298</v>
      </c>
      <c r="D9" s="7">
        <f t="shared" si="0"/>
        <v>373.88642082918352</v>
      </c>
    </row>
    <row r="10" spans="1:26" ht="14.25" customHeight="1">
      <c r="A10" s="36" t="s">
        <v>14</v>
      </c>
      <c r="B10" s="7">
        <f>B9*310</f>
        <v>83490.410410439785</v>
      </c>
      <c r="C10" s="7">
        <f>C9*410</f>
        <v>146824.11889271933</v>
      </c>
      <c r="D10" s="7">
        <f t="shared" ref="D10" si="1">D9*410</f>
        <v>153293.43253996523</v>
      </c>
    </row>
    <row r="11" spans="1:26" ht="14.25" customHeight="1">
      <c r="A11" s="36" t="s">
        <v>15</v>
      </c>
      <c r="B11" s="7">
        <f>((B6*(174*10000))-(B6*(17*10000)))/1000000</f>
        <v>480.49832970817602</v>
      </c>
      <c r="C11" s="7">
        <f t="shared" ref="C11:D11" si="2">((C6*(174*10000))-(C6*(17*10000)))/1000000</f>
        <v>638.89652622386222</v>
      </c>
      <c r="D11" s="7">
        <f t="shared" si="2"/>
        <v>667.04736443388447</v>
      </c>
    </row>
    <row r="12" spans="1:26" ht="14.25" customHeight="1">
      <c r="A12" s="36" t="s">
        <v>16</v>
      </c>
      <c r="B12" s="7">
        <f>B11*(44/12)</f>
        <v>1761.8272089299787</v>
      </c>
      <c r="C12" s="7">
        <f t="shared" ref="C12:D12" si="3">C11*(44/12)</f>
        <v>2342.6205961541614</v>
      </c>
      <c r="D12" s="7">
        <f t="shared" si="3"/>
        <v>2445.8403362575764</v>
      </c>
    </row>
    <row r="13" spans="1:26" ht="14.25" customHeight="1">
      <c r="A13" s="36" t="s">
        <v>14</v>
      </c>
      <c r="B13" s="7">
        <f>B12*310</f>
        <v>546166.4347682934</v>
      </c>
      <c r="C13" s="7">
        <f t="shared" ref="C13:D13" si="4">C12*410</f>
        <v>960474.44442320615</v>
      </c>
      <c r="D13" s="7">
        <f t="shared" si="4"/>
        <v>1002794.5378656064</v>
      </c>
    </row>
    <row r="14" spans="1:26" ht="43.8" customHeight="1">
      <c r="A14" s="35" t="s">
        <v>35</v>
      </c>
      <c r="B14" s="7">
        <f t="shared" ref="B14:C14" si="5">(B6*217104)-(B6*78945.51)</f>
        <v>42283390.878983274</v>
      </c>
      <c r="C14" s="7">
        <f t="shared" si="5"/>
        <v>56222279.827601403</v>
      </c>
      <c r="D14" s="7">
        <f>(D6*217104)-(D6*78945.51)</f>
        <v>58699526.515073359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43"/>
  <sheetViews>
    <sheetView topLeftCell="Z1" workbookViewId="0">
      <selection sqref="A1:D14"/>
    </sheetView>
  </sheetViews>
  <sheetFormatPr defaultColWidth="14.41796875" defaultRowHeight="15" customHeight="1"/>
  <cols>
    <col min="1" max="1" width="112.68359375" customWidth="1"/>
    <col min="2" max="2" width="14" customWidth="1"/>
    <col min="3" max="3" width="14.578125" customWidth="1"/>
    <col min="4" max="4" width="13.578125" customWidth="1"/>
    <col min="5" max="8" width="8.68359375" customWidth="1"/>
    <col min="9" max="9" width="16" customWidth="1"/>
    <col min="10" max="16" width="8.68359375" customWidth="1"/>
  </cols>
  <sheetData>
    <row r="1" spans="1:4" ht="34.5" customHeight="1">
      <c r="A1" s="12" t="s">
        <v>38</v>
      </c>
      <c r="B1" s="16"/>
      <c r="C1" s="16"/>
      <c r="D1" s="16"/>
    </row>
    <row r="2" spans="1:4" ht="14.25" customHeight="1">
      <c r="A2" s="16"/>
      <c r="B2" s="16"/>
      <c r="C2" s="16"/>
      <c r="D2" s="16"/>
    </row>
    <row r="3" spans="1:4" ht="14.25" customHeight="1">
      <c r="A3" s="16" t="s">
        <v>5</v>
      </c>
      <c r="B3" s="40">
        <v>239.94254183675</v>
      </c>
      <c r="C3" s="16"/>
      <c r="D3" s="16"/>
    </row>
    <row r="4" spans="1:4" ht="14.25" customHeight="1">
      <c r="A4" s="16"/>
      <c r="B4" s="16"/>
      <c r="C4" s="16"/>
      <c r="D4" s="16"/>
    </row>
    <row r="5" spans="1:4" ht="14.25" customHeight="1">
      <c r="A5" s="15" t="s">
        <v>6</v>
      </c>
      <c r="B5" s="34" t="s">
        <v>26</v>
      </c>
      <c r="C5" s="34" t="s">
        <v>8</v>
      </c>
      <c r="D5" s="34" t="s">
        <v>9</v>
      </c>
    </row>
    <row r="6" spans="1:4" ht="14.25" customHeight="1">
      <c r="A6" s="36" t="s">
        <v>10</v>
      </c>
      <c r="B6" s="38">
        <v>4.5584648697324406</v>
      </c>
      <c r="C6" s="41">
        <v>35.881640492356638</v>
      </c>
      <c r="D6" s="41">
        <v>95.786057471913935</v>
      </c>
    </row>
    <row r="7" spans="1:4" ht="14.25" customHeight="1">
      <c r="A7" s="36" t="s">
        <v>11</v>
      </c>
      <c r="B7" s="8">
        <f>B6/B3</f>
        <v>1.8998151952703282E-2</v>
      </c>
      <c r="C7" s="8">
        <f>C6/B3</f>
        <v>0.1495426372400834</v>
      </c>
      <c r="D7" s="8">
        <f>D6/B3</f>
        <v>0.39920414587040598</v>
      </c>
    </row>
    <row r="8" spans="1:4" ht="14.25" customHeight="1">
      <c r="A8" s="36" t="s">
        <v>12</v>
      </c>
      <c r="B8" s="7">
        <f>((B6*(174*10000))-(B6*(150*10000)))/1000000</f>
        <v>1.0940315687357858</v>
      </c>
      <c r="C8" s="7">
        <f>((C6*(174*10000))-(C6*(150*10000)))/1000000</f>
        <v>8.6115937181655919</v>
      </c>
      <c r="D8" s="7">
        <f>((D6*(174*10000))-(D6*(150*10000)))/1000000</f>
        <v>22.988653793259353</v>
      </c>
    </row>
    <row r="9" spans="1:4" ht="14.25" customHeight="1">
      <c r="A9" s="36" t="s">
        <v>13</v>
      </c>
      <c r="B9" s="7">
        <f>B8*(44/12)</f>
        <v>4.0114490853645473</v>
      </c>
      <c r="C9" s="7">
        <f t="shared" ref="C9:D9" si="0">C8*(44/12)</f>
        <v>31.575843633273834</v>
      </c>
      <c r="D9" s="7">
        <f t="shared" si="0"/>
        <v>84.291730575284291</v>
      </c>
    </row>
    <row r="10" spans="1:4" ht="14.25" customHeight="1">
      <c r="A10" s="36" t="s">
        <v>14</v>
      </c>
      <c r="B10" s="7">
        <f>B9*310</f>
        <v>1243.5492164630095</v>
      </c>
      <c r="C10" s="7">
        <f>C9*410</f>
        <v>12946.095889642273</v>
      </c>
      <c r="D10" s="7">
        <f t="shared" ref="D10" si="1">D9*410</f>
        <v>34559.609535866563</v>
      </c>
    </row>
    <row r="11" spans="1:4" ht="14.25" customHeight="1">
      <c r="A11" s="36" t="s">
        <v>15</v>
      </c>
      <c r="B11" s="7">
        <f>((B6*(174*10000))-(B6*(17*10000)))/1000000</f>
        <v>7.1567898454799312</v>
      </c>
      <c r="C11" s="7">
        <f t="shared" ref="C11:D11" si="2">((C6*(174*10000))-(C6*(17*10000)))/1000000</f>
        <v>56.334175572999918</v>
      </c>
      <c r="D11" s="7">
        <f t="shared" si="2"/>
        <v>150.38411023090487</v>
      </c>
    </row>
    <row r="12" spans="1:4" ht="14.25" customHeight="1">
      <c r="A12" s="36" t="s">
        <v>16</v>
      </c>
      <c r="B12" s="7">
        <f>B11*(44/12)</f>
        <v>26.241562766759746</v>
      </c>
      <c r="C12" s="7">
        <f t="shared" ref="C12:D12" si="3">C11*(44/12)</f>
        <v>206.55864376766635</v>
      </c>
      <c r="D12" s="7">
        <f t="shared" si="3"/>
        <v>551.40840417998447</v>
      </c>
    </row>
    <row r="13" spans="1:4" ht="14.25" customHeight="1">
      <c r="A13" s="36" t="s">
        <v>14</v>
      </c>
      <c r="B13" s="7">
        <f>B12*310</f>
        <v>8134.8844576955207</v>
      </c>
      <c r="C13" s="7">
        <f t="shared" ref="C13:D13" si="4">C12*410</f>
        <v>84689.0439447432</v>
      </c>
      <c r="D13" s="7">
        <f t="shared" si="4"/>
        <v>226077.44571379363</v>
      </c>
    </row>
    <row r="14" spans="1:4" ht="14.25" customHeight="1">
      <c r="A14" s="35" t="s">
        <v>35</v>
      </c>
      <c r="B14" s="7">
        <f t="shared" ref="B14:C14" si="5">(B6*217104)-(B6*78945.51)</f>
        <v>629790.62312028068</v>
      </c>
      <c r="C14" s="7">
        <f t="shared" si="5"/>
        <v>4957353.2691468503</v>
      </c>
      <c r="D14" s="7">
        <f>(D6*217104)-(D6*78945.51)</f>
        <v>13233657.063372847</v>
      </c>
    </row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</sheetData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934"/>
  <sheetViews>
    <sheetView topLeftCell="G1" workbookViewId="0">
      <selection sqref="A1:D14"/>
    </sheetView>
  </sheetViews>
  <sheetFormatPr defaultColWidth="14.41796875" defaultRowHeight="15" customHeight="1"/>
  <cols>
    <col min="1" max="1" width="114.83984375" customWidth="1"/>
    <col min="2" max="2" width="16.68359375" customWidth="1"/>
    <col min="3" max="3" width="15.578125" customWidth="1"/>
    <col min="4" max="4" width="18.26171875" customWidth="1"/>
    <col min="5" max="5" width="16.41796875" customWidth="1"/>
    <col min="6" max="6" width="18.26171875" customWidth="1"/>
    <col min="7" max="7" width="16.41796875" customWidth="1"/>
    <col min="8" max="8" width="18.26171875" customWidth="1"/>
    <col min="9" max="9" width="16.41796875" customWidth="1"/>
    <col min="10" max="10" width="23.41796875" customWidth="1"/>
    <col min="11" max="11" width="22.41796875" customWidth="1"/>
    <col min="12" max="12" width="16.578125" customWidth="1"/>
    <col min="13" max="13" width="15.68359375" customWidth="1"/>
    <col min="14" max="14" width="38" customWidth="1"/>
    <col min="15" max="15" width="12.578125" customWidth="1"/>
    <col min="16" max="16" width="14" customWidth="1"/>
    <col min="17" max="17" width="9.26171875" customWidth="1"/>
    <col min="18" max="26" width="8.68359375" customWidth="1"/>
  </cols>
  <sheetData>
    <row r="1" spans="1:4" ht="38.700000000000003" customHeight="1">
      <c r="A1" s="12" t="s">
        <v>39</v>
      </c>
      <c r="B1" s="16"/>
      <c r="C1" s="16"/>
      <c r="D1" s="16"/>
    </row>
    <row r="2" spans="1:4" ht="14.25" customHeight="1">
      <c r="A2" s="16"/>
      <c r="B2" s="16"/>
      <c r="C2" s="16"/>
      <c r="D2" s="16"/>
    </row>
    <row r="3" spans="1:4" ht="14.25" customHeight="1">
      <c r="A3" s="16" t="s">
        <v>5</v>
      </c>
      <c r="B3" s="42">
        <v>8482.1654303386676</v>
      </c>
      <c r="C3" s="16"/>
      <c r="D3" s="16"/>
    </row>
    <row r="4" spans="1:4" ht="14.25" customHeight="1">
      <c r="A4" s="16"/>
      <c r="B4" s="16"/>
      <c r="C4" s="16"/>
      <c r="D4" s="16"/>
    </row>
    <row r="5" spans="1:4" ht="14.25" customHeight="1">
      <c r="A5" s="15" t="s">
        <v>6</v>
      </c>
      <c r="B5" s="34" t="s">
        <v>26</v>
      </c>
      <c r="C5" s="34" t="s">
        <v>8</v>
      </c>
      <c r="D5" s="34" t="s">
        <v>9</v>
      </c>
    </row>
    <row r="6" spans="1:4" ht="14.25" customHeight="1">
      <c r="A6" s="36" t="s">
        <v>10</v>
      </c>
      <c r="B6" s="43">
        <v>4992.6842227648458</v>
      </c>
      <c r="C6" s="41">
        <v>6345.3836861065083</v>
      </c>
      <c r="D6" s="41">
        <v>7195.5598900769201</v>
      </c>
    </row>
    <row r="7" spans="1:4" ht="14.25" customHeight="1">
      <c r="A7" s="36" t="s">
        <v>11</v>
      </c>
      <c r="B7" s="8">
        <f>B6/B3</f>
        <v>0.58860962613476198</v>
      </c>
      <c r="C7" s="8">
        <f>C6/B3</f>
        <v>0.74808534898536583</v>
      </c>
      <c r="D7" s="8">
        <f>D6/B3</f>
        <v>0.84831638208094029</v>
      </c>
    </row>
    <row r="8" spans="1:4" ht="14.25" customHeight="1">
      <c r="A8" s="36" t="s">
        <v>12</v>
      </c>
      <c r="B8" s="7">
        <f>((B6*(174*10000))-(B6*(150*10000)))/1000000</f>
        <v>1198.2442134635639</v>
      </c>
      <c r="C8" s="7">
        <f>((C6*(174*10000))-(C6*(150*10000)))/1000000</f>
        <v>1522.8920846655617</v>
      </c>
      <c r="D8" s="7">
        <f>((D6*(174*10000))-(D6*(150*10000)))/1000000</f>
        <v>1726.9343736184617</v>
      </c>
    </row>
    <row r="9" spans="1:4" ht="14.25" customHeight="1">
      <c r="A9" s="36" t="s">
        <v>13</v>
      </c>
      <c r="B9" s="7">
        <f>B8*(44/12)</f>
        <v>4393.5621160330675</v>
      </c>
      <c r="C9" s="7">
        <f t="shared" ref="C9:D9" si="0">C8*(44/12)</f>
        <v>5583.9376437737264</v>
      </c>
      <c r="D9" s="7">
        <f t="shared" si="0"/>
        <v>6332.0927032676927</v>
      </c>
    </row>
    <row r="10" spans="1:4" ht="14.25" customHeight="1">
      <c r="A10" s="36" t="s">
        <v>14</v>
      </c>
      <c r="B10" s="7">
        <f>B9*310</f>
        <v>1362004.2559702508</v>
      </c>
      <c r="C10" s="7">
        <f>C9*410</f>
        <v>2289414.4339472279</v>
      </c>
      <c r="D10" s="7">
        <f t="shared" ref="D10" si="1">D9*410</f>
        <v>2596158.0083397538</v>
      </c>
    </row>
    <row r="11" spans="1:4" ht="14.25" customHeight="1">
      <c r="A11" s="36" t="s">
        <v>15</v>
      </c>
      <c r="B11" s="7">
        <f>((B6*(174*10000))-(B6*(17*10000)))/1000000</f>
        <v>7838.5142297408083</v>
      </c>
      <c r="C11" s="7">
        <f t="shared" ref="C11:D11" si="2">((C6*(174*10000))-(C6*(17*10000)))/1000000</f>
        <v>9962.2523871872181</v>
      </c>
      <c r="D11" s="7">
        <f t="shared" si="2"/>
        <v>11297.029027420765</v>
      </c>
    </row>
    <row r="12" spans="1:4" ht="14.25" customHeight="1">
      <c r="A12" s="36" t="s">
        <v>16</v>
      </c>
      <c r="B12" s="7">
        <f>B11*(44/12)</f>
        <v>28741.218842382961</v>
      </c>
      <c r="C12" s="7">
        <f t="shared" ref="C12:D12" si="3">C11*(44/12)</f>
        <v>36528.2587530198</v>
      </c>
      <c r="D12" s="7">
        <f t="shared" si="3"/>
        <v>41422.439767209471</v>
      </c>
    </row>
    <row r="13" spans="1:4" ht="14.25" customHeight="1">
      <c r="A13" s="36" t="s">
        <v>14</v>
      </c>
      <c r="B13" s="7">
        <f>B12*310</f>
        <v>8909777.8411387186</v>
      </c>
      <c r="C13" s="7">
        <f t="shared" ref="C13:D13" si="4">C12*410</f>
        <v>14976586.088738117</v>
      </c>
      <c r="D13" s="7">
        <f t="shared" si="4"/>
        <v>16983200.304555882</v>
      </c>
    </row>
    <row r="14" spans="1:4" ht="14.25" customHeight="1">
      <c r="A14" s="35" t="s">
        <v>35</v>
      </c>
      <c r="B14" s="7">
        <f t="shared" ref="B14:C14" si="5">(B6*217104)-(B6*78945.51)</f>
        <v>689781713.26401472</v>
      </c>
      <c r="C14" s="7">
        <f t="shared" si="5"/>
        <v>876668628.54310918</v>
      </c>
      <c r="D14" s="7">
        <f>(D6*217104)-(D6*78945.51)</f>
        <v>994127689.11759329</v>
      </c>
    </row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</sheetData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945"/>
  <sheetViews>
    <sheetView workbookViewId="0">
      <selection sqref="A1:D14"/>
    </sheetView>
  </sheetViews>
  <sheetFormatPr defaultColWidth="14.41796875" defaultRowHeight="15" customHeight="1"/>
  <cols>
    <col min="1" max="1" width="115.41796875" customWidth="1"/>
    <col min="2" max="2" width="16.41796875" customWidth="1"/>
    <col min="3" max="3" width="16.578125" customWidth="1"/>
    <col min="4" max="7" width="16.41796875" customWidth="1"/>
    <col min="8" max="8" width="13.578125" customWidth="1"/>
    <col min="9" max="9" width="16.83984375" customWidth="1"/>
    <col min="10" max="10" width="15.41796875" customWidth="1"/>
    <col min="11" max="26" width="8.68359375" customWidth="1"/>
  </cols>
  <sheetData>
    <row r="1" spans="1:4" ht="33.299999999999997" customHeight="1">
      <c r="A1" s="12" t="s">
        <v>40</v>
      </c>
      <c r="B1" s="16"/>
      <c r="C1" s="16"/>
      <c r="D1" s="16"/>
    </row>
    <row r="2" spans="1:4" ht="14.25" customHeight="1">
      <c r="A2" s="16"/>
      <c r="B2" s="16"/>
      <c r="C2" s="16"/>
      <c r="D2" s="16"/>
    </row>
    <row r="3" spans="1:4" ht="14.25" customHeight="1">
      <c r="A3" s="16" t="s">
        <v>5</v>
      </c>
      <c r="B3" s="42">
        <v>167.94361947633911</v>
      </c>
      <c r="C3" s="16"/>
      <c r="D3" s="16"/>
    </row>
    <row r="4" spans="1:4" ht="14.25" customHeight="1">
      <c r="A4" s="16"/>
      <c r="B4" s="16"/>
      <c r="C4" s="16"/>
      <c r="D4" s="16"/>
    </row>
    <row r="5" spans="1:4" ht="14.25" customHeight="1">
      <c r="A5" s="15" t="s">
        <v>6</v>
      </c>
      <c r="B5" s="34" t="s">
        <v>26</v>
      </c>
      <c r="C5" s="34" t="s">
        <v>8</v>
      </c>
      <c r="D5" s="34" t="s">
        <v>9</v>
      </c>
    </row>
    <row r="6" spans="1:4" ht="14.25" customHeight="1">
      <c r="A6" s="36" t="s">
        <v>10</v>
      </c>
      <c r="B6" s="43">
        <v>69.123836918513405</v>
      </c>
      <c r="C6" s="41">
        <v>94.363083628749393</v>
      </c>
      <c r="D6" s="41">
        <v>120.2856527469722</v>
      </c>
    </row>
    <row r="7" spans="1:4" ht="14.25" customHeight="1">
      <c r="A7" s="36" t="s">
        <v>11</v>
      </c>
      <c r="B7" s="8">
        <f>B6/B3</f>
        <v>0.41158953900152173</v>
      </c>
      <c r="C7" s="8">
        <f>C6/B3</f>
        <v>0.56187358545076382</v>
      </c>
      <c r="D7" s="8">
        <f>D6/B3</f>
        <v>0.71622639265505861</v>
      </c>
    </row>
    <row r="8" spans="1:4" ht="14.25" customHeight="1">
      <c r="A8" s="36" t="s">
        <v>12</v>
      </c>
      <c r="B8" s="7">
        <f>((B6*(174*10000))-(B6*(150*10000)))/1000000</f>
        <v>16.589720860443219</v>
      </c>
      <c r="C8" s="7">
        <f>((C6*(174*10000))-(C6*(150*10000)))/1000000</f>
        <v>22.647140070899844</v>
      </c>
      <c r="D8" s="7">
        <f>((D6*(174*10000))-(D6*(150*10000)))/1000000</f>
        <v>28.868556659273327</v>
      </c>
    </row>
    <row r="9" spans="1:4" ht="14.25" customHeight="1">
      <c r="A9" s="36" t="s">
        <v>13</v>
      </c>
      <c r="B9" s="7">
        <f>B8*(44/12)</f>
        <v>60.828976488291801</v>
      </c>
      <c r="C9" s="7">
        <f t="shared" ref="C9:D9" si="0">C8*(44/12)</f>
        <v>83.039513593299432</v>
      </c>
      <c r="D9" s="7">
        <f t="shared" si="0"/>
        <v>105.85137441733553</v>
      </c>
    </row>
    <row r="10" spans="1:4" ht="14.25" customHeight="1">
      <c r="A10" s="36" t="s">
        <v>14</v>
      </c>
      <c r="B10" s="7">
        <f>B9*310</f>
        <v>18856.98271137046</v>
      </c>
      <c r="C10" s="7">
        <f>C9*410</f>
        <v>34046.200573252769</v>
      </c>
      <c r="D10" s="7">
        <f t="shared" ref="D10" si="1">D9*410</f>
        <v>43399.063511107568</v>
      </c>
    </row>
    <row r="11" spans="1:4" ht="14.25" customHeight="1">
      <c r="A11" s="36" t="s">
        <v>15</v>
      </c>
      <c r="B11" s="7">
        <f>((B6*(174*10000))-(B6*(17*10000)))/1000000</f>
        <v>108.52442396206605</v>
      </c>
      <c r="C11" s="7">
        <f t="shared" ref="C11:D11" si="2">((C6*(174*10000))-(C6*(17*10000)))/1000000</f>
        <v>148.15004129713654</v>
      </c>
      <c r="D11" s="7">
        <f t="shared" si="2"/>
        <v>188.84847481274633</v>
      </c>
    </row>
    <row r="12" spans="1:4" ht="14.25" customHeight="1">
      <c r="A12" s="36" t="s">
        <v>16</v>
      </c>
      <c r="B12" s="7">
        <f>B11*(44/12)</f>
        <v>397.92288786090882</v>
      </c>
      <c r="C12" s="7">
        <f t="shared" ref="C12:D12" si="3">C11*(44/12)</f>
        <v>543.21681808950063</v>
      </c>
      <c r="D12" s="7">
        <f t="shared" si="3"/>
        <v>692.44440764673652</v>
      </c>
    </row>
    <row r="13" spans="1:4" ht="14.25" customHeight="1">
      <c r="A13" s="36" t="s">
        <v>14</v>
      </c>
      <c r="B13" s="7">
        <f>B12*310</f>
        <v>123356.09523688174</v>
      </c>
      <c r="C13" s="7">
        <f t="shared" ref="C13:D13" si="4">C12*410</f>
        <v>222718.89541669525</v>
      </c>
      <c r="D13" s="7">
        <f t="shared" si="4"/>
        <v>283902.20713516197</v>
      </c>
    </row>
    <row r="14" spans="1:4" ht="14.25" customHeight="1">
      <c r="A14" s="35" t="s">
        <v>35</v>
      </c>
      <c r="B14" s="7">
        <f t="shared" ref="B14:C14" si="5">(B6*217104)-(B6*78945.51)</f>
        <v>9550044.9316680655</v>
      </c>
      <c r="C14" s="7">
        <f t="shared" si="5"/>
        <v>13037061.145891739</v>
      </c>
      <c r="D14" s="7">
        <f>(D6*217104)-(D6*78945.51)</f>
        <v>16618484.152186032</v>
      </c>
    </row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US Totals</vt:lpstr>
      <vt:lpstr>Gulf Totals</vt:lpstr>
      <vt:lpstr>Caribbean Totals</vt:lpstr>
      <vt:lpstr>Pacific Totals</vt:lpstr>
      <vt:lpstr>FL</vt:lpstr>
      <vt:lpstr>LA</vt:lpstr>
      <vt:lpstr>TX</vt:lpstr>
      <vt:lpstr>PR</vt:lpstr>
      <vt:lpstr>USVI</vt:lpstr>
      <vt:lpstr>Guam</vt:lpstr>
      <vt:lpstr>HI</vt:lpstr>
      <vt:lpstr>Samoa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Leduc, Stephen</cp:lastModifiedBy>
  <dcterms:modified xsi:type="dcterms:W3CDTF">2025-06-23T21:18:55Z</dcterms:modified>
</cp:coreProperties>
</file>