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epa-my.sharepoint.com/personal/oudejans_lukas_epa_gov/Documents/HSRP Research/HS19-04.08-5905 CoVID19 UVCO3Steam/Products/Journal Manuscript UVC/RAPID/"/>
    </mc:Choice>
  </mc:AlternateContent>
  <xr:revisionPtr revIDLastSave="0" documentId="8_{62277A45-6DA7-46D6-8541-B734E102BCBF}" xr6:coauthVersionLast="47" xr6:coauthVersionMax="47" xr10:uidLastSave="{00000000-0000-0000-0000-000000000000}"/>
  <bookViews>
    <workbookView xWindow="28680" yWindow="-120" windowWidth="29040" windowHeight="15720" activeTab="1" xr2:uid="{727CD8F4-19BC-4E34-824B-408183E7A45B}"/>
  </bookViews>
  <sheets>
    <sheet name="Data Dictionary" sheetId="1" r:id="rId1"/>
    <sheet name="Figure2 Efficacy" sheetId="6" r:id="rId2"/>
    <sheet name="Figure3 Efficacy" sheetId="8" r:id="rId3"/>
    <sheet name="Figure5 RT-PCR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4" i="11" l="1"/>
  <c r="O13" i="11"/>
  <c r="O12" i="11"/>
  <c r="O11" i="11"/>
  <c r="O10" i="11"/>
  <c r="O9" i="11"/>
  <c r="O8" i="11"/>
  <c r="O7" i="11"/>
  <c r="O6" i="11"/>
  <c r="O5" i="11"/>
  <c r="H4" i="11"/>
  <c r="H5" i="11"/>
  <c r="U5" i="11"/>
  <c r="H6" i="11"/>
  <c r="U6" i="11"/>
  <c r="H7" i="11"/>
  <c r="U7" i="11"/>
  <c r="H8" i="11"/>
  <c r="U8" i="11"/>
  <c r="H9" i="11"/>
  <c r="U9" i="11"/>
  <c r="H10" i="11"/>
  <c r="U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I40" i="11" l="1"/>
  <c r="I43" i="11"/>
  <c r="K17" i="11"/>
  <c r="K23" i="11"/>
  <c r="I31" i="11"/>
  <c r="J7" i="11"/>
  <c r="I61" i="11"/>
  <c r="J13" i="11"/>
  <c r="I49" i="11"/>
  <c r="I4" i="11"/>
  <c r="I58" i="11"/>
  <c r="I46" i="11"/>
  <c r="I22" i="11"/>
  <c r="I7" i="11"/>
  <c r="I52" i="11"/>
  <c r="J43" i="11"/>
  <c r="I37" i="11"/>
  <c r="I25" i="11"/>
  <c r="I13" i="11"/>
  <c r="K5" i="11"/>
  <c r="K41" i="11"/>
  <c r="J31" i="11"/>
  <c r="J19" i="11"/>
  <c r="K47" i="11"/>
  <c r="I34" i="11"/>
  <c r="K53" i="11"/>
  <c r="K59" i="11"/>
  <c r="J49" i="11"/>
  <c r="I28" i="11"/>
  <c r="K35" i="11"/>
  <c r="J55" i="11"/>
  <c r="K29" i="11"/>
  <c r="J10" i="11"/>
  <c r="I16" i="11"/>
  <c r="J4" i="11"/>
  <c r="J16" i="11"/>
  <c r="J61" i="11"/>
  <c r="J28" i="11"/>
  <c r="I55" i="11"/>
  <c r="K11" i="11"/>
  <c r="I10" i="11"/>
  <c r="J52" i="11"/>
  <c r="J58" i="11"/>
  <c r="I19" i="11"/>
  <c r="J40" i="11"/>
  <c r="J46" i="11"/>
  <c r="J25" i="11"/>
  <c r="J22" i="11"/>
  <c r="J34" i="11"/>
  <c r="J37" i="11"/>
  <c r="Q8" i="11" l="1"/>
  <c r="W7" i="11" s="1"/>
  <c r="Q7" i="11"/>
  <c r="W6" i="11" s="1"/>
  <c r="P12" i="11"/>
  <c r="V9" i="11" s="1"/>
  <c r="Q5" i="11"/>
  <c r="W5" i="11" s="1"/>
  <c r="Q12" i="11"/>
  <c r="W9" i="11" s="1"/>
  <c r="S12" i="11"/>
  <c r="Y9" i="11" s="1"/>
  <c r="S11" i="11"/>
  <c r="Y14" i="11" s="1"/>
  <c r="P13" i="11"/>
  <c r="V10" i="11" s="1"/>
  <c r="R5" i="11"/>
  <c r="X5" i="11" s="1"/>
  <c r="R11" i="11"/>
  <c r="X14" i="11" s="1"/>
  <c r="S8" i="11"/>
  <c r="Y7" i="11" s="1"/>
  <c r="S7" i="11"/>
  <c r="Y6" i="11" s="1"/>
  <c r="P14" i="11"/>
  <c r="V15" i="11" s="1"/>
  <c r="P7" i="11"/>
  <c r="V6" i="11" s="1"/>
  <c r="S9" i="11"/>
  <c r="Y13" i="11" s="1"/>
  <c r="P5" i="11"/>
  <c r="V5" i="11" s="1"/>
  <c r="Q11" i="11"/>
  <c r="W14" i="11" s="1"/>
  <c r="Q6" i="11"/>
  <c r="W12" i="11" s="1"/>
  <c r="R12" i="11"/>
  <c r="X9" i="11" s="1"/>
  <c r="R7" i="11"/>
  <c r="X6" i="11" s="1"/>
  <c r="S6" i="11"/>
  <c r="Y12" i="11" s="1"/>
  <c r="Q14" i="11"/>
  <c r="W15" i="11" s="1"/>
  <c r="S13" i="11"/>
  <c r="Y10" i="11" s="1"/>
  <c r="R6" i="11"/>
  <c r="X12" i="11" s="1"/>
  <c r="R14" i="11"/>
  <c r="X15" i="11" s="1"/>
  <c r="Q13" i="11"/>
  <c r="W10" i="11" s="1"/>
  <c r="R8" i="11"/>
  <c r="X7" i="11" s="1"/>
  <c r="S5" i="11"/>
  <c r="Y5" i="11" s="1"/>
  <c r="P6" i="11"/>
  <c r="V12" i="11" s="1"/>
  <c r="P9" i="11"/>
  <c r="V13" i="11" s="1"/>
  <c r="R10" i="11"/>
  <c r="X8" i="11" s="1"/>
  <c r="R9" i="11"/>
  <c r="X13" i="11" s="1"/>
  <c r="R13" i="11"/>
  <c r="X10" i="11" s="1"/>
  <c r="S10" i="11"/>
  <c r="Y8" i="11" s="1"/>
  <c r="Q9" i="11"/>
  <c r="W13" i="11" s="1"/>
  <c r="Q10" i="11"/>
  <c r="W8" i="11" s="1"/>
  <c r="S14" i="11"/>
  <c r="Y15" i="11" s="1"/>
  <c r="P10" i="11"/>
  <c r="V8" i="11" s="1"/>
  <c r="P8" i="11"/>
  <c r="V7" i="11" s="1"/>
  <c r="P11" i="11"/>
  <c r="V14" i="11" s="1"/>
</calcChain>
</file>

<file path=xl/sharedStrings.xml><?xml version="1.0" encoding="utf-8"?>
<sst xmlns="http://schemas.openxmlformats.org/spreadsheetml/2006/main" count="305" uniqueCount="91">
  <si>
    <t>Abbreviation</t>
  </si>
  <si>
    <t>Definition</t>
  </si>
  <si>
    <t>LED</t>
  </si>
  <si>
    <t>Stainless Steel</t>
  </si>
  <si>
    <t>Light-Emitting Diode Source</t>
  </si>
  <si>
    <t>LR</t>
  </si>
  <si>
    <t>mJ</t>
  </si>
  <si>
    <t>Log Reduction</t>
  </si>
  <si>
    <t>ABS</t>
  </si>
  <si>
    <t>Acrylonitrile Butadiene Styrene Plastic</t>
  </si>
  <si>
    <t>Matrix</t>
  </si>
  <si>
    <t>Material</t>
  </si>
  <si>
    <t>Inoculum</t>
  </si>
  <si>
    <t>Bus Seat Fabric</t>
  </si>
  <si>
    <t>ABS Plastic</t>
  </si>
  <si>
    <t>STDev</t>
  </si>
  <si>
    <t>Tissue Culture Media</t>
  </si>
  <si>
    <t>Simulated Saliva Media</t>
  </si>
  <si>
    <t>Pulsed Xenon</t>
  </si>
  <si>
    <t>mJ/cm2</t>
  </si>
  <si>
    <t>Light Source</t>
  </si>
  <si>
    <t>Appearance</t>
  </si>
  <si>
    <t>Wet Droplets</t>
  </si>
  <si>
    <t>Dried Droplets</t>
  </si>
  <si>
    <t>Recoveries</t>
  </si>
  <si>
    <t>Test Coupon</t>
  </si>
  <si>
    <t>Positive Control</t>
  </si>
  <si>
    <t xml:space="preserve"> (log10 TCID50/coupon)</t>
  </si>
  <si>
    <t>milliJoule</t>
  </si>
  <si>
    <t>StDev</t>
  </si>
  <si>
    <t>Standard (Pooled) Deviation</t>
  </si>
  <si>
    <t>UVC Dose</t>
  </si>
  <si>
    <t>Figure</t>
  </si>
  <si>
    <t>1A</t>
  </si>
  <si>
    <t>1B</t>
  </si>
  <si>
    <t>2A</t>
  </si>
  <si>
    <t>cm2</t>
  </si>
  <si>
    <t>Square Centimeter</t>
  </si>
  <si>
    <t>UVC</t>
  </si>
  <si>
    <t>Ultra Violet-C</t>
  </si>
  <si>
    <t>N</t>
  </si>
  <si>
    <t>N_PC</t>
  </si>
  <si>
    <t>Mean recovery test coupon</t>
  </si>
  <si>
    <t>Mean recovery positive control</t>
  </si>
  <si>
    <t>2B</t>
  </si>
  <si>
    <t>2C</t>
  </si>
  <si>
    <t>2D</t>
  </si>
  <si>
    <t>Median [50%] Tissue Culture Infectious Dose</t>
  </si>
  <si>
    <t>TCID50</t>
  </si>
  <si>
    <t>Far-UV</t>
  </si>
  <si>
    <t>1C</t>
  </si>
  <si>
    <t>2E</t>
  </si>
  <si>
    <t>2F</t>
  </si>
  <si>
    <t>LR STDev</t>
  </si>
  <si>
    <t>Decon</t>
  </si>
  <si>
    <t>Control</t>
  </si>
  <si>
    <t>Plastic</t>
  </si>
  <si>
    <t>Saliva</t>
  </si>
  <si>
    <t>Media</t>
  </si>
  <si>
    <t>Wet</t>
  </si>
  <si>
    <t>Seat fabric</t>
  </si>
  <si>
    <t>LED-TD</t>
  </si>
  <si>
    <t>LED-SW</t>
  </si>
  <si>
    <t>LED-SD</t>
  </si>
  <si>
    <t>PXe-TD</t>
  </si>
  <si>
    <t>PXe-SW</t>
  </si>
  <si>
    <t>PXe-SD</t>
  </si>
  <si>
    <t>Xe</t>
  </si>
  <si>
    <t>Log10 Gene Copies</t>
  </si>
  <si>
    <t>Gene Copies</t>
  </si>
  <si>
    <t>CT</t>
  </si>
  <si>
    <t>Sample Type</t>
  </si>
  <si>
    <t>Matrix Type</t>
  </si>
  <si>
    <t>Test</t>
  </si>
  <si>
    <t>Pulsed xenon, Highest dose</t>
  </si>
  <si>
    <t>Pulsed xenon, Lowest dose</t>
  </si>
  <si>
    <t>LED, Highest dose</t>
  </si>
  <si>
    <t>LED, Lowest dose</t>
  </si>
  <si>
    <t>ID</t>
  </si>
  <si>
    <t>Reverse transcription quantitative polymerase chain reaction</t>
  </si>
  <si>
    <t>RT-qPCR</t>
  </si>
  <si>
    <t>Pulsed xenon, tissue culture media, dried</t>
  </si>
  <si>
    <t>Pulsed xenon, simulated saliva media, dried</t>
  </si>
  <si>
    <t>Pulsed xenon, simulated saliva media, wet</t>
  </si>
  <si>
    <t>LED, simulated saliva media, dried</t>
  </si>
  <si>
    <t>LED, simulated saliva media, wet</t>
  </si>
  <si>
    <t>LED, tissue culture media, dried</t>
  </si>
  <si>
    <t>Dried</t>
  </si>
  <si>
    <t>Average Log10 Gene Copies</t>
  </si>
  <si>
    <t>StDev Log10 Gene Copies</t>
  </si>
  <si>
    <t>T-test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</si>
</sst>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dashDot">
        <color auto="1"/>
      </top>
      <bottom/>
      <diagonal/>
    </border>
    <border>
      <left/>
      <right/>
      <top/>
      <bottom style="dashDot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2" borderId="2" xfId="0" applyFont="1" applyFill="1" applyBorder="1"/>
    <xf numFmtId="0" fontId="0" fillId="0" borderId="0" xfId="0" applyAlignment="1">
      <alignment horizontal="center"/>
    </xf>
    <xf numFmtId="0" fontId="0" fillId="0" borderId="5" xfId="0" applyBorder="1"/>
    <xf numFmtId="2" fontId="0" fillId="0" borderId="5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2" xfId="0" applyNumberFormat="1" applyFill="1" applyBorder="1" applyAlignment="1">
      <alignment horizontal="center"/>
    </xf>
    <xf numFmtId="0" fontId="2" fillId="4" borderId="4" xfId="0" applyFont="1" applyFill="1" applyBorder="1"/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/>
    <xf numFmtId="0" fontId="2" fillId="4" borderId="9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/>
    <xf numFmtId="0" fontId="2" fillId="4" borderId="6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2" fontId="0" fillId="3" borderId="8" xfId="0" applyNumberFormat="1" applyFill="1" applyBorder="1" applyAlignment="1">
      <alignment horizontal="center"/>
    </xf>
    <xf numFmtId="2" fontId="0" fillId="3" borderId="10" xfId="0" applyNumberFormat="1" applyFill="1" applyBorder="1" applyAlignment="1">
      <alignment horizontal="center"/>
    </xf>
    <xf numFmtId="0" fontId="0" fillId="0" borderId="1" xfId="0" applyFill="1" applyBorder="1"/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1" fillId="4" borderId="4" xfId="0" applyFont="1" applyFill="1" applyBorder="1"/>
    <xf numFmtId="0" fontId="1" fillId="4" borderId="5" xfId="0" applyFont="1" applyFill="1" applyBorder="1"/>
    <xf numFmtId="0" fontId="1" fillId="4" borderId="5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center"/>
    </xf>
    <xf numFmtId="0" fontId="1" fillId="4" borderId="9" xfId="0" applyFont="1" applyFill="1" applyBorder="1"/>
    <xf numFmtId="0" fontId="1" fillId="4" borderId="2" xfId="0" applyFont="1" applyFill="1" applyBorder="1"/>
    <xf numFmtId="0" fontId="1" fillId="4" borderId="2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/>
    <xf numFmtId="0" fontId="0" fillId="0" borderId="0" xfId="0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2" fontId="0" fillId="0" borderId="5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2" fontId="0" fillId="0" borderId="2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10" xfId="0" applyFont="1" applyFill="1" applyBorder="1" applyAlignment="1"/>
    <xf numFmtId="2" fontId="0" fillId="3" borderId="3" xfId="0" applyNumberFormat="1" applyFill="1" applyBorder="1" applyAlignment="1">
      <alignment horizontal="center"/>
    </xf>
    <xf numFmtId="2" fontId="0" fillId="3" borderId="12" xfId="0" applyNumberFormat="1" applyFill="1" applyBorder="1" applyAlignment="1">
      <alignment horizontal="center"/>
    </xf>
    <xf numFmtId="11" fontId="0" fillId="0" borderId="0" xfId="0" applyNumberFormat="1" applyAlignment="1">
      <alignment horizontal="center"/>
    </xf>
    <xf numFmtId="2" fontId="0" fillId="0" borderId="13" xfId="0" applyNumberFormat="1" applyBorder="1" applyAlignment="1">
      <alignment horizontal="center"/>
    </xf>
    <xf numFmtId="11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6" xfId="0" applyNumberFormat="1" applyBorder="1" applyAlignment="1">
      <alignment horizontal="center"/>
    </xf>
    <xf numFmtId="11" fontId="0" fillId="0" borderId="16" xfId="0" applyNumberFormat="1" applyBorder="1" applyAlignment="1">
      <alignment horizontal="center"/>
    </xf>
    <xf numFmtId="2" fontId="0" fillId="5" borderId="0" xfId="0" applyNumberFormat="1" applyFill="1" applyAlignment="1">
      <alignment horizontal="center"/>
    </xf>
    <xf numFmtId="11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2" fontId="0" fillId="5" borderId="18" xfId="0" applyNumberFormat="1" applyFill="1" applyBorder="1" applyAlignment="1">
      <alignment horizontal="center"/>
    </xf>
    <xf numFmtId="11" fontId="0" fillId="5" borderId="18" xfId="0" applyNumberFormat="1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0" borderId="16" xfId="0" applyBorder="1" applyAlignment="1">
      <alignment horizontal="center"/>
    </xf>
    <xf numFmtId="2" fontId="0" fillId="0" borderId="0" xfId="0" applyNumberForma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11" fontId="1" fillId="0" borderId="0" xfId="0" applyNumberFormat="1" applyFont="1" applyAlignment="1">
      <alignment horizontal="center"/>
    </xf>
    <xf numFmtId="0" fontId="0" fillId="0" borderId="20" xfId="0" applyBorder="1"/>
    <xf numFmtId="0" fontId="2" fillId="0" borderId="23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24" xfId="0" applyFont="1" applyBorder="1" applyAlignment="1">
      <alignment horizontal="center" wrapText="1"/>
    </xf>
    <xf numFmtId="0" fontId="0" fillId="0" borderId="23" xfId="0" applyBorder="1"/>
    <xf numFmtId="0" fontId="0" fillId="0" borderId="0" xfId="0" applyBorder="1"/>
    <xf numFmtId="0" fontId="0" fillId="0" borderId="24" xfId="0" applyBorder="1"/>
    <xf numFmtId="0" fontId="1" fillId="0" borderId="23" xfId="0" applyFont="1" applyBorder="1" applyAlignment="1">
      <alignment horizontal="center"/>
    </xf>
    <xf numFmtId="2" fontId="0" fillId="3" borderId="0" xfId="0" applyNumberFormat="1" applyFill="1" applyBorder="1" applyAlignment="1">
      <alignment horizontal="center"/>
    </xf>
    <xf numFmtId="2" fontId="0" fillId="3" borderId="24" xfId="0" applyNumberForma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2" fillId="4" borderId="2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1" fillId="4" borderId="2" xfId="0" applyFont="1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2" fontId="0" fillId="0" borderId="16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2" fontId="0" fillId="5" borderId="18" xfId="0" applyNumberFormat="1" applyFill="1" applyBorder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2" fontId="0" fillId="5" borderId="17" xfId="0" applyNumberForma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'Figure5 RT-PCR'!$V$2:$W$2</c:f>
              <c:strCache>
                <c:ptCount val="1"/>
                <c:pt idx="0">
                  <c:v>Control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'Figure5 RT-PCR'!$W$5:$W$10</c:f>
                <c:numCache>
                  <c:formatCode>General</c:formatCode>
                  <c:ptCount val="6"/>
                  <c:pt idx="0">
                    <c:v>3.4074136167017488E-2</c:v>
                  </c:pt>
                  <c:pt idx="1">
                    <c:v>0.13264883362689306</c:v>
                  </c:pt>
                  <c:pt idx="2">
                    <c:v>8.7043198890783796E-2</c:v>
                  </c:pt>
                  <c:pt idx="3">
                    <c:v>6.4218244014126638E-2</c:v>
                  </c:pt>
                  <c:pt idx="4">
                    <c:v>1.5791225955512824E-2</c:v>
                  </c:pt>
                  <c:pt idx="5">
                    <c:v>7.5636532162782238E-2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38100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strRef>
              <c:f>'Figure5 RT-PCR'!$U$5:$U$10</c:f>
              <c:strCache>
                <c:ptCount val="6"/>
                <c:pt idx="0">
                  <c:v>PXe-SD</c:v>
                </c:pt>
                <c:pt idx="1">
                  <c:v>PXe-SW</c:v>
                </c:pt>
                <c:pt idx="2">
                  <c:v>PXe-TD</c:v>
                </c:pt>
                <c:pt idx="3">
                  <c:v>LED-SD</c:v>
                </c:pt>
                <c:pt idx="4">
                  <c:v>LED-SW</c:v>
                </c:pt>
                <c:pt idx="5">
                  <c:v>LED-TD</c:v>
                </c:pt>
              </c:strCache>
            </c:strRef>
          </c:cat>
          <c:val>
            <c:numRef>
              <c:f>'Figure5 RT-PCR'!$V$5:$V$10</c:f>
              <c:numCache>
                <c:formatCode>0.00</c:formatCode>
                <c:ptCount val="6"/>
                <c:pt idx="0">
                  <c:v>8.0842830496668991</c:v>
                </c:pt>
                <c:pt idx="1">
                  <c:v>8.107268791324671</c:v>
                </c:pt>
                <c:pt idx="2">
                  <c:v>8.9366248762989304</c:v>
                </c:pt>
                <c:pt idx="3">
                  <c:v>8.1834348947687925</c:v>
                </c:pt>
                <c:pt idx="4">
                  <c:v>8.3157785586495816</c:v>
                </c:pt>
                <c:pt idx="5">
                  <c:v>8.9880134352080923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C2-4D8B-9A4B-530CC8357B3C}"/>
            </c:ext>
          </c:extLst>
        </c:ser>
        <c:ser>
          <c:idx val="1"/>
          <c:order val="1"/>
          <c:tx>
            <c:strRef>
              <c:f>'Figure5 RT-PCR'!$X$2</c:f>
              <c:strCache>
                <c:ptCount val="1"/>
                <c:pt idx="0">
                  <c:v>UVC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plus"/>
            <c:errValType val="cust"/>
            <c:noEndCap val="0"/>
            <c:plus>
              <c:numRef>
                <c:f>'Figure5 RT-PCR'!$Y$5:$Y$10</c:f>
                <c:numCache>
                  <c:formatCode>General</c:formatCode>
                  <c:ptCount val="6"/>
                  <c:pt idx="0">
                    <c:v>1.0628625987573064E-2</c:v>
                  </c:pt>
                  <c:pt idx="1">
                    <c:v>1.2287292101998292E-2</c:v>
                  </c:pt>
                  <c:pt idx="2">
                    <c:v>4.5979521180141029E-2</c:v>
                  </c:pt>
                  <c:pt idx="3">
                    <c:v>1.9300468098849683E-2</c:v>
                  </c:pt>
                  <c:pt idx="4">
                    <c:v>0.42988740115514285</c:v>
                  </c:pt>
                  <c:pt idx="5">
                    <c:v>2.4810209606110863E-2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38100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strRef>
              <c:f>'Figure5 RT-PCR'!$U$5:$U$10</c:f>
              <c:strCache>
                <c:ptCount val="6"/>
                <c:pt idx="0">
                  <c:v>PXe-SD</c:v>
                </c:pt>
                <c:pt idx="1">
                  <c:v>PXe-SW</c:v>
                </c:pt>
                <c:pt idx="2">
                  <c:v>PXe-TD</c:v>
                </c:pt>
                <c:pt idx="3">
                  <c:v>LED-SD</c:v>
                </c:pt>
                <c:pt idx="4">
                  <c:v>LED-SW</c:v>
                </c:pt>
                <c:pt idx="5">
                  <c:v>LED-TD</c:v>
                </c:pt>
              </c:strCache>
            </c:strRef>
          </c:cat>
          <c:val>
            <c:numRef>
              <c:f>'Figure5 RT-PCR'!$X$5:$X$10</c:f>
              <c:numCache>
                <c:formatCode>0.00</c:formatCode>
                <c:ptCount val="6"/>
                <c:pt idx="0">
                  <c:v>8.2740713742024088</c:v>
                </c:pt>
                <c:pt idx="1">
                  <c:v>7.986057948805537</c:v>
                </c:pt>
                <c:pt idx="2">
                  <c:v>8.837023821130586</c:v>
                </c:pt>
                <c:pt idx="3">
                  <c:v>8.1974535146387684</c:v>
                </c:pt>
                <c:pt idx="4">
                  <c:v>7.9635800555465108</c:v>
                </c:pt>
                <c:pt idx="5">
                  <c:v>8.8421381785511759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2-4D8B-9A4B-530CC8357B3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961085183"/>
        <c:axId val="1961089023"/>
      </c:barChart>
      <c:catAx>
        <c:axId val="196108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089023"/>
        <c:crosses val="autoZero"/>
        <c:auto val="1"/>
        <c:lblAlgn val="ctr"/>
        <c:lblOffset val="100"/>
        <c:noMultiLvlLbl val="0"/>
      </c:catAx>
      <c:valAx>
        <c:axId val="196108902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Average Log10 Gene Copies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085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326762</xdr:colOff>
      <xdr:row>17</xdr:row>
      <xdr:rowOff>169321</xdr:rowOff>
    </xdr:from>
    <xdr:to>
      <xdr:col>25</xdr:col>
      <xdr:colOff>324971</xdr:colOff>
      <xdr:row>43</xdr:row>
      <xdr:rowOff>100853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3EB62D-02B5-4C9A-B7F1-88B3630F6A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60E84-194B-453C-B453-1A79F03291A4}">
  <dimension ref="A1:B18"/>
  <sheetViews>
    <sheetView workbookViewId="0">
      <selection activeCell="F17" sqref="F17"/>
    </sheetView>
  </sheetViews>
  <sheetFormatPr defaultRowHeight="14.4" x14ac:dyDescent="0.3"/>
  <cols>
    <col min="1" max="1" width="23.109375" customWidth="1"/>
    <col min="2" max="2" width="54.88671875" customWidth="1"/>
    <col min="3" max="3" width="9.109375" customWidth="1"/>
  </cols>
  <sheetData>
    <row r="1" spans="1:2" ht="15" thickBot="1" x14ac:dyDescent="0.35">
      <c r="A1" s="5" t="s">
        <v>0</v>
      </c>
      <c r="B1" s="5" t="s">
        <v>1</v>
      </c>
    </row>
    <row r="2" spans="1:2" x14ac:dyDescent="0.3">
      <c r="A2" s="1" t="s">
        <v>2</v>
      </c>
      <c r="B2" s="1" t="s">
        <v>4</v>
      </c>
    </row>
    <row r="3" spans="1:2" x14ac:dyDescent="0.3">
      <c r="A3" s="1" t="s">
        <v>6</v>
      </c>
      <c r="B3" s="1" t="s">
        <v>28</v>
      </c>
    </row>
    <row r="4" spans="1:2" x14ac:dyDescent="0.3">
      <c r="A4" s="1" t="s">
        <v>36</v>
      </c>
      <c r="B4" s="1" t="s">
        <v>37</v>
      </c>
    </row>
    <row r="5" spans="1:2" x14ac:dyDescent="0.3">
      <c r="A5" s="1" t="s">
        <v>5</v>
      </c>
      <c r="B5" s="1" t="s">
        <v>7</v>
      </c>
    </row>
    <row r="6" spans="1:2" x14ac:dyDescent="0.3">
      <c r="A6" s="1" t="s">
        <v>29</v>
      </c>
      <c r="B6" s="1" t="s">
        <v>30</v>
      </c>
    </row>
    <row r="7" spans="1:2" x14ac:dyDescent="0.3">
      <c r="A7" s="1" t="s">
        <v>8</v>
      </c>
      <c r="B7" s="1" t="s">
        <v>9</v>
      </c>
    </row>
    <row r="8" spans="1:2" x14ac:dyDescent="0.3">
      <c r="A8" s="25" t="s">
        <v>38</v>
      </c>
      <c r="B8" s="25" t="s">
        <v>39</v>
      </c>
    </row>
    <row r="9" spans="1:2" x14ac:dyDescent="0.3">
      <c r="A9" s="25" t="s">
        <v>40</v>
      </c>
      <c r="B9" s="25" t="s">
        <v>42</v>
      </c>
    </row>
    <row r="10" spans="1:2" x14ac:dyDescent="0.3">
      <c r="A10" s="25" t="s">
        <v>41</v>
      </c>
      <c r="B10" s="25" t="s">
        <v>43</v>
      </c>
    </row>
    <row r="11" spans="1:2" x14ac:dyDescent="0.3">
      <c r="A11" s="25" t="s">
        <v>48</v>
      </c>
      <c r="B11" s="1" t="s">
        <v>47</v>
      </c>
    </row>
    <row r="12" spans="1:2" x14ac:dyDescent="0.3">
      <c r="A12" s="25" t="s">
        <v>80</v>
      </c>
      <c r="B12" s="1" t="s">
        <v>79</v>
      </c>
    </row>
    <row r="13" spans="1:2" x14ac:dyDescent="0.3">
      <c r="A13" s="1" t="s">
        <v>66</v>
      </c>
      <c r="B13" s="1" t="s">
        <v>82</v>
      </c>
    </row>
    <row r="14" spans="1:2" x14ac:dyDescent="0.3">
      <c r="A14" s="1" t="s">
        <v>65</v>
      </c>
      <c r="B14" s="1" t="s">
        <v>83</v>
      </c>
    </row>
    <row r="15" spans="1:2" x14ac:dyDescent="0.3">
      <c r="A15" s="1" t="s">
        <v>64</v>
      </c>
      <c r="B15" s="1" t="s">
        <v>81</v>
      </c>
    </row>
    <row r="16" spans="1:2" x14ac:dyDescent="0.3">
      <c r="A16" s="1" t="s">
        <v>63</v>
      </c>
      <c r="B16" s="1" t="s">
        <v>84</v>
      </c>
    </row>
    <row r="17" spans="1:2" x14ac:dyDescent="0.3">
      <c r="A17" s="1" t="s">
        <v>62</v>
      </c>
      <c r="B17" s="1" t="s">
        <v>85</v>
      </c>
    </row>
    <row r="18" spans="1:2" x14ac:dyDescent="0.3">
      <c r="A18" s="1" t="s">
        <v>61</v>
      </c>
      <c r="B18" s="1" t="s">
        <v>86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BE682-2464-476D-8ACB-D023B60735A5}">
  <dimension ref="B1:N50"/>
  <sheetViews>
    <sheetView tabSelected="1" zoomScale="80" zoomScaleNormal="80" workbookViewId="0">
      <selection activeCell="Q31" sqref="Q31"/>
    </sheetView>
  </sheetViews>
  <sheetFormatPr defaultRowHeight="14.4" x14ac:dyDescent="0.3"/>
  <cols>
    <col min="3" max="3" width="14.44140625" bestFit="1" customWidth="1"/>
    <col min="4" max="4" width="11.77734375" bestFit="1" customWidth="1"/>
    <col min="5" max="5" width="24.33203125" bestFit="1" customWidth="1"/>
    <col min="6" max="6" width="15.21875" customWidth="1"/>
    <col min="7" max="7" width="15.77734375" customWidth="1"/>
    <col min="8" max="8" width="11.21875" style="6" bestFit="1" customWidth="1"/>
    <col min="9" max="9" width="14.6640625" style="6" bestFit="1" customWidth="1"/>
    <col min="10" max="10" width="7.77734375" style="6" bestFit="1" customWidth="1"/>
    <col min="11" max="11" width="18.77734375" style="6" bestFit="1" customWidth="1"/>
    <col min="12" max="12" width="7.77734375" style="6" bestFit="1" customWidth="1"/>
    <col min="13" max="13" width="16.5546875" style="6" bestFit="1" customWidth="1"/>
    <col min="14" max="14" width="7.77734375" style="6" bestFit="1" customWidth="1"/>
  </cols>
  <sheetData>
    <row r="1" spans="2:14" ht="15" thickBot="1" x14ac:dyDescent="0.35">
      <c r="I1" s="89" t="s">
        <v>24</v>
      </c>
      <c r="J1" s="89"/>
      <c r="K1" s="89"/>
      <c r="L1" s="89"/>
    </row>
    <row r="2" spans="2:14" ht="18" x14ac:dyDescent="0.35">
      <c r="B2" s="14" t="s">
        <v>32</v>
      </c>
      <c r="C2" s="15" t="s">
        <v>20</v>
      </c>
      <c r="D2" s="15" t="s">
        <v>31</v>
      </c>
      <c r="E2" s="15" t="s">
        <v>10</v>
      </c>
      <c r="F2" s="15" t="s">
        <v>21</v>
      </c>
      <c r="G2" s="16" t="s">
        <v>11</v>
      </c>
      <c r="H2" s="15" t="s">
        <v>12</v>
      </c>
      <c r="I2" s="15" t="s">
        <v>25</v>
      </c>
      <c r="J2" s="15" t="s">
        <v>15</v>
      </c>
      <c r="K2" s="15" t="s">
        <v>26</v>
      </c>
      <c r="L2" s="15" t="s">
        <v>15</v>
      </c>
      <c r="M2" s="15" t="s">
        <v>7</v>
      </c>
      <c r="N2" s="20" t="s">
        <v>15</v>
      </c>
    </row>
    <row r="3" spans="2:14" ht="18.600000000000001" thickBot="1" x14ac:dyDescent="0.4">
      <c r="B3" s="17"/>
      <c r="C3" s="18"/>
      <c r="D3" s="18" t="s">
        <v>19</v>
      </c>
      <c r="E3" s="18"/>
      <c r="F3" s="18"/>
      <c r="G3" s="19"/>
      <c r="H3" s="90" t="s">
        <v>27</v>
      </c>
      <c r="I3" s="90"/>
      <c r="J3" s="90"/>
      <c r="K3" s="90"/>
      <c r="L3" s="90"/>
      <c r="M3" s="18"/>
      <c r="N3" s="21"/>
    </row>
    <row r="4" spans="2:14" x14ac:dyDescent="0.3">
      <c r="B4" s="93" t="s">
        <v>33</v>
      </c>
      <c r="C4" s="96" t="s">
        <v>18</v>
      </c>
      <c r="D4" s="96">
        <v>5.3</v>
      </c>
      <c r="E4" s="96" t="s">
        <v>16</v>
      </c>
      <c r="F4" s="96" t="s">
        <v>22</v>
      </c>
      <c r="G4" s="7" t="s">
        <v>13</v>
      </c>
      <c r="H4" s="8">
        <v>5.82</v>
      </c>
      <c r="I4" s="8">
        <v>4.67948669016448</v>
      </c>
      <c r="J4" s="8">
        <v>0.44957375720043752</v>
      </c>
      <c r="K4" s="8">
        <v>5.2386755403983996</v>
      </c>
      <c r="L4" s="8">
        <v>0.21324732073563302</v>
      </c>
      <c r="M4" s="11">
        <v>0.55918885023391951</v>
      </c>
      <c r="N4" s="22">
        <v>0.49758515147082499</v>
      </c>
    </row>
    <row r="5" spans="2:14" x14ac:dyDescent="0.3">
      <c r="B5" s="94"/>
      <c r="C5" s="91"/>
      <c r="D5" s="91"/>
      <c r="E5" s="91"/>
      <c r="F5" s="91"/>
      <c r="G5" s="1" t="s">
        <v>14</v>
      </c>
      <c r="H5" s="3">
        <v>5.82</v>
      </c>
      <c r="I5" s="3">
        <v>1.7130824674098284</v>
      </c>
      <c r="J5" s="3">
        <v>0.33005230146579917</v>
      </c>
      <c r="K5" s="3">
        <v>5.8905959597163848</v>
      </c>
      <c r="L5" s="3">
        <v>8.09569850185205E-2</v>
      </c>
      <c r="M5" s="12">
        <v>4.1775134923065567</v>
      </c>
      <c r="N5" s="23">
        <v>0.33983607096092627</v>
      </c>
    </row>
    <row r="6" spans="2:14" x14ac:dyDescent="0.3">
      <c r="B6" s="94"/>
      <c r="C6" s="91"/>
      <c r="D6" s="91"/>
      <c r="E6" s="91"/>
      <c r="F6" s="91"/>
      <c r="G6" s="1" t="s">
        <v>3</v>
      </c>
      <c r="H6" s="3">
        <v>5.82</v>
      </c>
      <c r="I6" s="3">
        <v>1.1342590232034493</v>
      </c>
      <c r="J6" s="3">
        <v>0.28885579752931106</v>
      </c>
      <c r="K6" s="3">
        <v>5.7972871206953736</v>
      </c>
      <c r="L6" s="3">
        <v>8.065866496113544E-2</v>
      </c>
      <c r="M6" s="12">
        <v>4.6630280974919245</v>
      </c>
      <c r="N6" s="23">
        <v>0.2999058052115815</v>
      </c>
    </row>
    <row r="7" spans="2:14" x14ac:dyDescent="0.3">
      <c r="B7" s="94"/>
      <c r="C7" s="91"/>
      <c r="D7" s="91"/>
      <c r="E7" s="2"/>
      <c r="F7" s="2"/>
      <c r="G7" s="1"/>
      <c r="H7" s="3"/>
      <c r="I7" s="3"/>
      <c r="J7" s="3"/>
      <c r="K7" s="3"/>
      <c r="L7" s="3"/>
      <c r="M7" s="12"/>
      <c r="N7" s="23"/>
    </row>
    <row r="8" spans="2:14" x14ac:dyDescent="0.3">
      <c r="B8" s="94"/>
      <c r="C8" s="91"/>
      <c r="D8" s="91"/>
      <c r="E8" s="91" t="s">
        <v>17</v>
      </c>
      <c r="F8" s="91" t="s">
        <v>22</v>
      </c>
      <c r="G8" s="1" t="s">
        <v>13</v>
      </c>
      <c r="H8" s="3">
        <v>5.26</v>
      </c>
      <c r="I8" s="3">
        <v>3.7017587727004169</v>
      </c>
      <c r="J8" s="3">
        <v>0.21400807890029591</v>
      </c>
      <c r="K8" s="3">
        <v>3.4683852880445998</v>
      </c>
      <c r="L8" s="3">
        <v>0.37032521616679809</v>
      </c>
      <c r="M8" s="12">
        <v>-0.23337348465581709</v>
      </c>
      <c r="N8" s="23">
        <v>0.42771511963406322</v>
      </c>
    </row>
    <row r="9" spans="2:14" x14ac:dyDescent="0.3">
      <c r="B9" s="94"/>
      <c r="C9" s="91"/>
      <c r="D9" s="91"/>
      <c r="E9" s="91"/>
      <c r="F9" s="91"/>
      <c r="G9" s="1" t="s">
        <v>14</v>
      </c>
      <c r="H9" s="3">
        <v>5.26</v>
      </c>
      <c r="I9" s="3">
        <v>2.7227214170849989</v>
      </c>
      <c r="J9" s="3">
        <v>8.0810404845963871E-2</v>
      </c>
      <c r="K9" s="3">
        <v>5.0521752777571747</v>
      </c>
      <c r="L9" s="3">
        <v>0.21264254525236215</v>
      </c>
      <c r="M9" s="12">
        <v>2.3294538606721757</v>
      </c>
      <c r="N9" s="23">
        <v>0.22748005095561999</v>
      </c>
    </row>
    <row r="10" spans="2:14" x14ac:dyDescent="0.3">
      <c r="B10" s="94"/>
      <c r="C10" s="91"/>
      <c r="D10" s="91"/>
      <c r="E10" s="91"/>
      <c r="F10" s="91"/>
      <c r="G10" s="1" t="s">
        <v>3</v>
      </c>
      <c r="H10" s="3">
        <v>5.26</v>
      </c>
      <c r="I10" s="3">
        <v>2.5355169166405749</v>
      </c>
      <c r="J10" s="3">
        <v>0.35184390673575106</v>
      </c>
      <c r="K10" s="3">
        <v>4.4027277610178643</v>
      </c>
      <c r="L10" s="3">
        <v>0.86209006199167248</v>
      </c>
      <c r="M10" s="12">
        <v>1.8672108443772895</v>
      </c>
      <c r="N10" s="23">
        <v>0.93112480886929527</v>
      </c>
    </row>
    <row r="11" spans="2:14" x14ac:dyDescent="0.3">
      <c r="B11" s="94"/>
      <c r="C11" s="91"/>
      <c r="D11" s="91"/>
      <c r="E11" s="2"/>
      <c r="F11" s="2"/>
      <c r="G11" s="1"/>
      <c r="H11" s="3"/>
      <c r="I11" s="3"/>
      <c r="J11" s="3"/>
      <c r="K11" s="3"/>
      <c r="L11" s="3"/>
      <c r="M11" s="12"/>
      <c r="N11" s="23"/>
    </row>
    <row r="12" spans="2:14" x14ac:dyDescent="0.3">
      <c r="B12" s="94"/>
      <c r="C12" s="91"/>
      <c r="D12" s="91"/>
      <c r="E12" s="91" t="s">
        <v>16</v>
      </c>
      <c r="F12" s="91" t="s">
        <v>23</v>
      </c>
      <c r="G12" s="1" t="s">
        <v>13</v>
      </c>
      <c r="H12" s="3">
        <v>5.82</v>
      </c>
      <c r="I12" s="3">
        <v>4.0296656251114618</v>
      </c>
      <c r="J12" s="3">
        <v>0.28284943445463195</v>
      </c>
      <c r="K12" s="3">
        <v>4.8666783189733129</v>
      </c>
      <c r="L12" s="3">
        <v>0.27833902280869782</v>
      </c>
      <c r="M12" s="12">
        <v>0.83701269386185118</v>
      </c>
      <c r="N12" s="23">
        <v>0.39683298021889002</v>
      </c>
    </row>
    <row r="13" spans="2:14" x14ac:dyDescent="0.3">
      <c r="B13" s="94"/>
      <c r="C13" s="91"/>
      <c r="D13" s="91"/>
      <c r="E13" s="91"/>
      <c r="F13" s="91"/>
      <c r="G13" s="1" t="s">
        <v>14</v>
      </c>
      <c r="H13" s="3">
        <v>5.82</v>
      </c>
      <c r="I13" s="3">
        <v>3.0016848038240798</v>
      </c>
      <c r="J13" s="3">
        <v>0.16142676277997661</v>
      </c>
      <c r="K13" s="3">
        <v>5.3782549059387579</v>
      </c>
      <c r="L13" s="3">
        <v>0.29073698079672639</v>
      </c>
      <c r="M13" s="12">
        <v>2.3765701021146781</v>
      </c>
      <c r="N13" s="23">
        <v>0.33254562355324857</v>
      </c>
    </row>
    <row r="14" spans="2:14" x14ac:dyDescent="0.3">
      <c r="B14" s="94"/>
      <c r="C14" s="91"/>
      <c r="D14" s="91"/>
      <c r="E14" s="91"/>
      <c r="F14" s="91"/>
      <c r="G14" s="1" t="s">
        <v>3</v>
      </c>
      <c r="H14" s="3">
        <v>5.82</v>
      </c>
      <c r="I14" s="3">
        <v>2.8617067030313437</v>
      </c>
      <c r="J14" s="3">
        <v>0.35210508732352036</v>
      </c>
      <c r="K14" s="3">
        <v>5.3321540065499979</v>
      </c>
      <c r="L14" s="3">
        <v>0.21408322789978551</v>
      </c>
      <c r="M14" s="12">
        <v>2.4704473035186543</v>
      </c>
      <c r="N14" s="23">
        <v>0.41207962942506077</v>
      </c>
    </row>
    <row r="15" spans="2:14" x14ac:dyDescent="0.3">
      <c r="B15" s="94"/>
      <c r="C15" s="91"/>
      <c r="D15" s="91"/>
      <c r="E15" s="2"/>
      <c r="F15" s="2"/>
      <c r="G15" s="1"/>
      <c r="H15" s="3"/>
      <c r="I15" s="3"/>
      <c r="J15" s="3"/>
      <c r="K15" s="3"/>
      <c r="L15" s="3"/>
      <c r="M15" s="12"/>
      <c r="N15" s="23"/>
    </row>
    <row r="16" spans="2:14" x14ac:dyDescent="0.3">
      <c r="B16" s="94"/>
      <c r="C16" s="91"/>
      <c r="D16" s="91"/>
      <c r="E16" s="91" t="s">
        <v>17</v>
      </c>
      <c r="F16" s="91" t="s">
        <v>23</v>
      </c>
      <c r="G16" s="1" t="s">
        <v>13</v>
      </c>
      <c r="H16" s="3">
        <v>5.26</v>
      </c>
      <c r="I16" s="3">
        <v>3.5142904061157032</v>
      </c>
      <c r="J16" s="3">
        <v>0.21464595770683687</v>
      </c>
      <c r="K16" s="3">
        <v>3.7016340291965317</v>
      </c>
      <c r="L16" s="3">
        <v>8.0633889501796355E-2</v>
      </c>
      <c r="M16" s="12">
        <v>0.18734362308082853</v>
      </c>
      <c r="N16" s="23">
        <v>0.22929176020100048</v>
      </c>
    </row>
    <row r="17" spans="2:14" x14ac:dyDescent="0.3">
      <c r="B17" s="94"/>
      <c r="C17" s="91"/>
      <c r="D17" s="91"/>
      <c r="E17" s="91"/>
      <c r="F17" s="91"/>
      <c r="G17" s="1" t="s">
        <v>14</v>
      </c>
      <c r="H17" s="3">
        <v>5.26</v>
      </c>
      <c r="I17" s="3">
        <v>3.0019678344471603</v>
      </c>
      <c r="J17" s="3">
        <v>0.2131871719610656</v>
      </c>
      <c r="K17" s="3">
        <v>4.122583492095738</v>
      </c>
      <c r="L17" s="3">
        <v>0.16565656801537776</v>
      </c>
      <c r="M17" s="12">
        <v>1.1206156576485777</v>
      </c>
      <c r="N17" s="23">
        <v>0.26998308986932945</v>
      </c>
    </row>
    <row r="18" spans="2:14" ht="15" thickBot="1" x14ac:dyDescent="0.35">
      <c r="B18" s="95"/>
      <c r="C18" s="92"/>
      <c r="D18" s="92"/>
      <c r="E18" s="92"/>
      <c r="F18" s="92"/>
      <c r="G18" s="9" t="s">
        <v>3</v>
      </c>
      <c r="H18" s="10">
        <v>5.26</v>
      </c>
      <c r="I18" s="10">
        <v>2.7686815631060337</v>
      </c>
      <c r="J18" s="10">
        <v>0.36997884312751672</v>
      </c>
      <c r="K18" s="10">
        <v>3.8879976832800462</v>
      </c>
      <c r="L18" s="10">
        <v>0.27910075328986617</v>
      </c>
      <c r="M18" s="13">
        <v>1.1193161201740125</v>
      </c>
      <c r="N18" s="24">
        <v>0.46344533102508045</v>
      </c>
    </row>
    <row r="19" spans="2:14" ht="15" thickBot="1" x14ac:dyDescent="0.35"/>
    <row r="20" spans="2:14" x14ac:dyDescent="0.3">
      <c r="B20" s="93" t="s">
        <v>34</v>
      </c>
      <c r="C20" s="96" t="s">
        <v>2</v>
      </c>
      <c r="D20" s="96">
        <v>15</v>
      </c>
      <c r="E20" s="96" t="s">
        <v>16</v>
      </c>
      <c r="F20" s="96" t="s">
        <v>22</v>
      </c>
      <c r="G20" s="7" t="s">
        <v>13</v>
      </c>
      <c r="H20" s="8">
        <v>6.1</v>
      </c>
      <c r="I20" s="8">
        <v>4.96</v>
      </c>
      <c r="J20" s="8">
        <v>0.21369091208341595</v>
      </c>
      <c r="K20" s="8">
        <v>5.52</v>
      </c>
      <c r="L20" s="8">
        <v>0.35158326836587128</v>
      </c>
      <c r="M20" s="11">
        <v>0.55999999999999961</v>
      </c>
      <c r="N20" s="22">
        <v>0.41142994604412364</v>
      </c>
    </row>
    <row r="21" spans="2:14" x14ac:dyDescent="0.3">
      <c r="B21" s="94"/>
      <c r="C21" s="91"/>
      <c r="D21" s="91"/>
      <c r="E21" s="91"/>
      <c r="F21" s="91"/>
      <c r="G21" s="1" t="s">
        <v>14</v>
      </c>
      <c r="H21" s="3">
        <v>6.1</v>
      </c>
      <c r="I21" s="3">
        <v>3.75</v>
      </c>
      <c r="J21" s="3">
        <v>0.27929732507559396</v>
      </c>
      <c r="K21" s="3">
        <v>6.22</v>
      </c>
      <c r="L21" s="3">
        <v>0.29146431978151888</v>
      </c>
      <c r="M21" s="12">
        <v>2.4699999999999998</v>
      </c>
      <c r="N21" s="23">
        <v>0.40368111858258304</v>
      </c>
    </row>
    <row r="22" spans="2:14" x14ac:dyDescent="0.3">
      <c r="B22" s="94"/>
      <c r="C22" s="91"/>
      <c r="D22" s="91"/>
      <c r="E22" s="91"/>
      <c r="F22" s="91"/>
      <c r="G22" s="1" t="s">
        <v>3</v>
      </c>
      <c r="H22" s="3">
        <v>6.1</v>
      </c>
      <c r="I22" s="3">
        <v>3.56</v>
      </c>
      <c r="J22" s="3">
        <v>0.16156610150878312</v>
      </c>
      <c r="K22" s="3">
        <v>6.17</v>
      </c>
      <c r="L22" s="3">
        <v>0.21429110016877242</v>
      </c>
      <c r="M22" s="12">
        <v>2.61</v>
      </c>
      <c r="N22" s="23">
        <v>0.26837339802649829</v>
      </c>
    </row>
    <row r="23" spans="2:14" x14ac:dyDescent="0.3">
      <c r="B23" s="94"/>
      <c r="C23" s="91"/>
      <c r="D23" s="91"/>
      <c r="E23" s="2"/>
      <c r="F23" s="2"/>
      <c r="G23" s="1"/>
      <c r="H23" s="3"/>
      <c r="I23" s="3"/>
      <c r="J23" s="3"/>
      <c r="K23" s="3"/>
      <c r="L23" s="3"/>
      <c r="M23" s="12"/>
      <c r="N23" s="23"/>
    </row>
    <row r="24" spans="2:14" x14ac:dyDescent="0.3">
      <c r="B24" s="94"/>
      <c r="C24" s="91"/>
      <c r="D24" s="91"/>
      <c r="E24" s="91" t="s">
        <v>17</v>
      </c>
      <c r="F24" s="91" t="s">
        <v>22</v>
      </c>
      <c r="G24" s="1" t="s">
        <v>13</v>
      </c>
      <c r="H24" s="3">
        <v>6.24</v>
      </c>
      <c r="I24" s="3">
        <v>4.7699999999999996</v>
      </c>
      <c r="J24" s="3">
        <v>8.070457691551472E-2</v>
      </c>
      <c r="K24" s="3">
        <v>5.33</v>
      </c>
      <c r="L24" s="3">
        <v>0.21408322789978551</v>
      </c>
      <c r="M24" s="12">
        <v>0.5600000000000005</v>
      </c>
      <c r="N24" s="23">
        <v>0.22878998492745203</v>
      </c>
    </row>
    <row r="25" spans="2:14" x14ac:dyDescent="0.3">
      <c r="B25" s="94"/>
      <c r="C25" s="91"/>
      <c r="D25" s="91"/>
      <c r="E25" s="91"/>
      <c r="F25" s="91"/>
      <c r="G25" s="1" t="s">
        <v>14</v>
      </c>
      <c r="H25" s="3">
        <v>6.24</v>
      </c>
      <c r="I25" s="3">
        <v>3.89</v>
      </c>
      <c r="J25" s="3">
        <v>0.24164304346320825</v>
      </c>
      <c r="K25" s="3">
        <v>5.38</v>
      </c>
      <c r="L25" s="3">
        <v>0.16208577016326467</v>
      </c>
      <c r="M25" s="12">
        <v>1.4899999999999998</v>
      </c>
      <c r="N25" s="23">
        <v>0.29096934089965665</v>
      </c>
    </row>
    <row r="26" spans="2:14" x14ac:dyDescent="0.3">
      <c r="B26" s="94"/>
      <c r="C26" s="91"/>
      <c r="D26" s="91"/>
      <c r="E26" s="91"/>
      <c r="F26" s="91"/>
      <c r="G26" s="1" t="s">
        <v>3</v>
      </c>
      <c r="H26" s="3">
        <v>6.24</v>
      </c>
      <c r="I26" s="3">
        <v>3.84</v>
      </c>
      <c r="J26" s="3">
        <v>0.32250456805647659</v>
      </c>
      <c r="K26" s="3">
        <v>5.38</v>
      </c>
      <c r="L26" s="3">
        <v>8.0698907014421742E-2</v>
      </c>
      <c r="M26" s="12">
        <v>1.54</v>
      </c>
      <c r="N26" s="23">
        <v>0.33244775530993864</v>
      </c>
    </row>
    <row r="27" spans="2:14" x14ac:dyDescent="0.3">
      <c r="B27" s="94"/>
      <c r="C27" s="91"/>
      <c r="D27" s="91"/>
      <c r="E27" s="2"/>
      <c r="F27" s="2"/>
      <c r="G27" s="1"/>
      <c r="H27" s="3"/>
      <c r="I27" s="3"/>
      <c r="J27" s="3"/>
      <c r="K27" s="3"/>
      <c r="L27" s="3"/>
      <c r="M27" s="12"/>
      <c r="N27" s="23"/>
    </row>
    <row r="28" spans="2:14" x14ac:dyDescent="0.3">
      <c r="B28" s="94"/>
      <c r="C28" s="91"/>
      <c r="D28" s="91"/>
      <c r="E28" s="91" t="s">
        <v>16</v>
      </c>
      <c r="F28" s="91" t="s">
        <v>23</v>
      </c>
      <c r="G28" s="1" t="s">
        <v>13</v>
      </c>
      <c r="H28" s="3">
        <v>6.1</v>
      </c>
      <c r="I28" s="3">
        <v>4.26</v>
      </c>
      <c r="J28" s="3">
        <v>8.4951991099863053E-2</v>
      </c>
      <c r="K28" s="3">
        <v>4.91</v>
      </c>
      <c r="L28" s="3">
        <v>0.35160040405382376</v>
      </c>
      <c r="M28" s="12">
        <v>0.65000000000000036</v>
      </c>
      <c r="N28" s="23">
        <v>0.36171768677055777</v>
      </c>
    </row>
    <row r="29" spans="2:14" x14ac:dyDescent="0.3">
      <c r="B29" s="94"/>
      <c r="C29" s="91"/>
      <c r="D29" s="91"/>
      <c r="E29" s="91"/>
      <c r="F29" s="91"/>
      <c r="G29" s="1" t="s">
        <v>14</v>
      </c>
      <c r="H29" s="3">
        <v>6.1</v>
      </c>
      <c r="I29" s="3">
        <v>4.12</v>
      </c>
      <c r="J29" s="3">
        <v>8.070457691551472E-2</v>
      </c>
      <c r="K29" s="3">
        <v>5.7</v>
      </c>
      <c r="L29" s="3">
        <v>0</v>
      </c>
      <c r="M29" s="12">
        <v>1.58</v>
      </c>
      <c r="N29" s="23">
        <v>8.070457691551472E-2</v>
      </c>
    </row>
    <row r="30" spans="2:14" x14ac:dyDescent="0.3">
      <c r="B30" s="94"/>
      <c r="C30" s="91"/>
      <c r="D30" s="91"/>
      <c r="E30" s="91"/>
      <c r="F30" s="91"/>
      <c r="G30" s="1" t="s">
        <v>3</v>
      </c>
      <c r="H30" s="3">
        <v>6.1</v>
      </c>
      <c r="I30" s="3">
        <v>3.98</v>
      </c>
      <c r="J30" s="3">
        <v>0.21307953820580383</v>
      </c>
      <c r="K30" s="3">
        <v>6.03</v>
      </c>
      <c r="L30" s="3">
        <v>0.32388096904857655</v>
      </c>
      <c r="M30" s="12">
        <v>2.0500000000000003</v>
      </c>
      <c r="N30" s="23">
        <v>0.38768772448175814</v>
      </c>
    </row>
    <row r="31" spans="2:14" x14ac:dyDescent="0.3">
      <c r="B31" s="94"/>
      <c r="C31" s="91"/>
      <c r="D31" s="91"/>
      <c r="E31" s="2"/>
      <c r="F31" s="2"/>
      <c r="G31" s="1"/>
      <c r="H31" s="3"/>
      <c r="I31" s="3"/>
      <c r="J31" s="3"/>
      <c r="K31" s="3"/>
      <c r="L31" s="3"/>
      <c r="M31" s="12"/>
      <c r="N31" s="23"/>
    </row>
    <row r="32" spans="2:14" x14ac:dyDescent="0.3">
      <c r="B32" s="94"/>
      <c r="C32" s="91"/>
      <c r="D32" s="91"/>
      <c r="E32" s="91" t="s">
        <v>17</v>
      </c>
      <c r="F32" s="91" t="s">
        <v>23</v>
      </c>
      <c r="G32" s="1" t="s">
        <v>13</v>
      </c>
      <c r="H32" s="3">
        <v>6.24</v>
      </c>
      <c r="I32" s="3">
        <v>3.66</v>
      </c>
      <c r="J32" s="3">
        <v>8.0633889501796341E-2</v>
      </c>
      <c r="K32" s="3">
        <v>4.07</v>
      </c>
      <c r="L32" s="3">
        <v>0.16049476936957827</v>
      </c>
      <c r="M32" s="12">
        <v>0.41000000000000014</v>
      </c>
      <c r="N32" s="23">
        <v>0.17961179006730604</v>
      </c>
    </row>
    <row r="33" spans="2:14" x14ac:dyDescent="0.3">
      <c r="B33" s="94"/>
      <c r="C33" s="91"/>
      <c r="D33" s="91"/>
      <c r="E33" s="91"/>
      <c r="F33" s="91"/>
      <c r="G33" s="1" t="s">
        <v>14</v>
      </c>
      <c r="H33" s="3">
        <v>6.24</v>
      </c>
      <c r="I33" s="3">
        <v>3.56</v>
      </c>
      <c r="J33" s="3">
        <v>0.29246012778568348</v>
      </c>
      <c r="K33" s="3">
        <v>4.3600000000000003</v>
      </c>
      <c r="L33" s="3">
        <v>0.21303764739530492</v>
      </c>
      <c r="M33" s="12">
        <v>0.80000000000000027</v>
      </c>
      <c r="N33" s="23">
        <v>0.36182587739428557</v>
      </c>
    </row>
    <row r="34" spans="2:14" ht="15" thickBot="1" x14ac:dyDescent="0.35">
      <c r="B34" s="95"/>
      <c r="C34" s="92"/>
      <c r="D34" s="92"/>
      <c r="E34" s="92"/>
      <c r="F34" s="92"/>
      <c r="G34" s="9" t="s">
        <v>3</v>
      </c>
      <c r="H34" s="10">
        <v>6.24</v>
      </c>
      <c r="I34" s="10">
        <v>3.61</v>
      </c>
      <c r="J34" s="10">
        <v>0.24355646164304193</v>
      </c>
      <c r="K34" s="10">
        <v>4.26</v>
      </c>
      <c r="L34" s="10">
        <v>8.4951991099863053E-2</v>
      </c>
      <c r="M34" s="13">
        <v>0.64999999999999991</v>
      </c>
      <c r="N34" s="24">
        <v>0.25794687592585758</v>
      </c>
    </row>
    <row r="35" spans="2:14" ht="15" thickBot="1" x14ac:dyDescent="0.35"/>
    <row r="36" spans="2:14" x14ac:dyDescent="0.3">
      <c r="B36" s="93" t="s">
        <v>50</v>
      </c>
      <c r="C36" s="96" t="s">
        <v>49</v>
      </c>
      <c r="D36" s="96">
        <v>15</v>
      </c>
      <c r="E36" s="96" t="s">
        <v>16</v>
      </c>
      <c r="F36" s="96" t="s">
        <v>22</v>
      </c>
      <c r="G36" s="7" t="s">
        <v>13</v>
      </c>
      <c r="H36" s="8">
        <v>4.7050079593333356</v>
      </c>
      <c r="I36" s="8">
        <v>3.0017895419931531</v>
      </c>
      <c r="J36" s="8">
        <v>8.0804087305151914E-2</v>
      </c>
      <c r="K36" s="8">
        <v>2.9557114185303384</v>
      </c>
      <c r="L36" s="8">
        <v>0.44943789867088874</v>
      </c>
      <c r="M36" s="11">
        <v>-4.6078123462814702E-2</v>
      </c>
      <c r="N36" s="22">
        <v>0.45664398089422209</v>
      </c>
    </row>
    <row r="37" spans="2:14" x14ac:dyDescent="0.3">
      <c r="B37" s="94"/>
      <c r="C37" s="91"/>
      <c r="D37" s="91"/>
      <c r="E37" s="91"/>
      <c r="F37" s="91"/>
      <c r="G37" s="1" t="s">
        <v>14</v>
      </c>
      <c r="H37" s="3">
        <v>4.7050079593333356</v>
      </c>
      <c r="I37" s="3">
        <v>2.4425320464960598</v>
      </c>
      <c r="J37" s="3">
        <v>0.35211722456624911</v>
      </c>
      <c r="K37" s="3">
        <v>3.841105893990477</v>
      </c>
      <c r="L37" s="3">
        <v>0.16093846654769353</v>
      </c>
      <c r="M37" s="12">
        <v>1.3985738474944172</v>
      </c>
      <c r="N37" s="23">
        <v>0.38715336735066813</v>
      </c>
    </row>
    <row r="38" spans="2:14" x14ac:dyDescent="0.3">
      <c r="B38" s="94"/>
      <c r="C38" s="91"/>
      <c r="D38" s="91"/>
      <c r="E38" s="91"/>
      <c r="F38" s="91"/>
      <c r="G38" s="1" t="s">
        <v>3</v>
      </c>
      <c r="H38" s="3">
        <v>4.7050079593333356</v>
      </c>
      <c r="I38" s="3">
        <v>1.9694889439154011</v>
      </c>
      <c r="J38" s="3">
        <v>0.57572576387064267</v>
      </c>
      <c r="K38" s="3">
        <v>4.0765166030036921</v>
      </c>
      <c r="L38" s="3">
        <v>0.21685558047169695</v>
      </c>
      <c r="M38" s="12">
        <v>2.107027659088291</v>
      </c>
      <c r="N38" s="23">
        <v>0.61521256323822882</v>
      </c>
    </row>
    <row r="39" spans="2:14" x14ac:dyDescent="0.3">
      <c r="B39" s="94"/>
      <c r="C39" s="91"/>
      <c r="D39" s="91"/>
      <c r="E39" s="2"/>
      <c r="F39" s="2"/>
      <c r="G39" s="1"/>
      <c r="H39" s="3"/>
      <c r="I39" s="3"/>
      <c r="J39" s="3"/>
      <c r="K39" s="3"/>
      <c r="L39" s="3"/>
      <c r="M39" s="12"/>
      <c r="N39" s="23"/>
    </row>
    <row r="40" spans="2:14" x14ac:dyDescent="0.3">
      <c r="B40" s="94"/>
      <c r="C40" s="91"/>
      <c r="D40" s="91"/>
      <c r="E40" s="91" t="s">
        <v>17</v>
      </c>
      <c r="F40" s="91" t="s">
        <v>22</v>
      </c>
      <c r="G40" s="1" t="s">
        <v>13</v>
      </c>
      <c r="H40" s="3">
        <v>4.424881636631067</v>
      </c>
      <c r="I40" s="3">
        <v>3.1876206793980315</v>
      </c>
      <c r="J40" s="3">
        <v>0.13894760897858094</v>
      </c>
      <c r="K40" s="3">
        <v>2.8157465570103088</v>
      </c>
      <c r="L40" s="3">
        <v>8.0313863885877745E-2</v>
      </c>
      <c r="M40" s="12">
        <v>-0.37187412238772266</v>
      </c>
      <c r="N40" s="23">
        <v>0.16048911107344299</v>
      </c>
    </row>
    <row r="41" spans="2:14" x14ac:dyDescent="0.3">
      <c r="B41" s="94"/>
      <c r="C41" s="91"/>
      <c r="D41" s="91"/>
      <c r="E41" s="91"/>
      <c r="F41" s="91"/>
      <c r="G41" s="1" t="s">
        <v>14</v>
      </c>
      <c r="H41" s="3">
        <v>4.424881636631067</v>
      </c>
      <c r="I41" s="3">
        <v>2.8151591796431661</v>
      </c>
      <c r="J41" s="3">
        <v>0.29137911994728105</v>
      </c>
      <c r="K41" s="3">
        <v>3.841105893990477</v>
      </c>
      <c r="L41" s="3">
        <v>0.16093846654769353</v>
      </c>
      <c r="M41" s="12">
        <v>1.0259467143473109</v>
      </c>
      <c r="N41" s="23">
        <v>0.33287081812014563</v>
      </c>
    </row>
    <row r="42" spans="2:14" x14ac:dyDescent="0.3">
      <c r="B42" s="94"/>
      <c r="C42" s="91"/>
      <c r="D42" s="91"/>
      <c r="E42" s="91"/>
      <c r="F42" s="91"/>
      <c r="G42" s="1" t="s">
        <v>3</v>
      </c>
      <c r="H42" s="3">
        <v>4.424881636631067</v>
      </c>
      <c r="I42" s="3">
        <v>3.0948845887695087</v>
      </c>
      <c r="J42" s="3">
        <v>0.16142676277997661</v>
      </c>
      <c r="K42" s="3">
        <v>3.6550800313868628</v>
      </c>
      <c r="L42" s="3">
        <v>8.0633889501796355E-2</v>
      </c>
      <c r="M42" s="12">
        <v>0.5601954426173541</v>
      </c>
      <c r="N42" s="23">
        <v>0.18044507163624821</v>
      </c>
    </row>
    <row r="43" spans="2:14" x14ac:dyDescent="0.3">
      <c r="B43" s="94"/>
      <c r="C43" s="91"/>
      <c r="D43" s="91"/>
      <c r="E43" s="2"/>
      <c r="F43" s="2"/>
      <c r="G43" s="1"/>
      <c r="H43" s="3"/>
      <c r="I43" s="3"/>
      <c r="J43" s="3"/>
      <c r="K43" s="3"/>
      <c r="L43" s="3"/>
      <c r="M43" s="12"/>
      <c r="N43" s="23"/>
    </row>
    <row r="44" spans="2:14" x14ac:dyDescent="0.3">
      <c r="B44" s="94"/>
      <c r="C44" s="91"/>
      <c r="D44" s="91"/>
      <c r="E44" s="91" t="s">
        <v>16</v>
      </c>
      <c r="F44" s="91" t="s">
        <v>23</v>
      </c>
      <c r="G44" s="1" t="s">
        <v>13</v>
      </c>
      <c r="H44" s="3">
        <v>4.7050079593333356</v>
      </c>
      <c r="I44" s="3">
        <v>2.908659663898769</v>
      </c>
      <c r="J44" s="3">
        <v>0.27933742825240188</v>
      </c>
      <c r="K44" s="3">
        <v>3.0479432779154689</v>
      </c>
      <c r="L44" s="3">
        <v>0.36899349405458187</v>
      </c>
      <c r="M44" s="12">
        <v>0.13928361401669997</v>
      </c>
      <c r="N44" s="23">
        <v>0.46280189873991928</v>
      </c>
    </row>
    <row r="45" spans="2:14" x14ac:dyDescent="0.3">
      <c r="B45" s="94"/>
      <c r="C45" s="91"/>
      <c r="D45" s="91"/>
      <c r="E45" s="91"/>
      <c r="F45" s="91"/>
      <c r="G45" s="1" t="s">
        <v>14</v>
      </c>
      <c r="H45" s="3">
        <v>4.7050079593333356</v>
      </c>
      <c r="I45" s="3">
        <v>3.5142904061157032</v>
      </c>
      <c r="J45" s="3">
        <v>0.21464595770683687</v>
      </c>
      <c r="K45" s="3">
        <v>3.7484850070887621</v>
      </c>
      <c r="L45" s="3">
        <v>0.14010769961386865</v>
      </c>
      <c r="M45" s="12">
        <v>0.23419460097305889</v>
      </c>
      <c r="N45" s="23">
        <v>0.2563260709545076</v>
      </c>
    </row>
    <row r="46" spans="2:14" x14ac:dyDescent="0.3">
      <c r="B46" s="94"/>
      <c r="C46" s="91"/>
      <c r="D46" s="91"/>
      <c r="E46" s="91"/>
      <c r="F46" s="91"/>
      <c r="G46" s="1" t="s">
        <v>3</v>
      </c>
      <c r="H46" s="3">
        <v>4.7050079593333356</v>
      </c>
      <c r="I46" s="3">
        <v>3.5617997991888486</v>
      </c>
      <c r="J46" s="3">
        <v>8.0932212006986762E-2</v>
      </c>
      <c r="K46" s="3">
        <v>3.8879568718827073</v>
      </c>
      <c r="L46" s="3">
        <v>0.13937845460284468</v>
      </c>
      <c r="M46" s="12">
        <v>0.32615707269385874</v>
      </c>
      <c r="N46" s="23">
        <v>0.1611718851035164</v>
      </c>
    </row>
    <row r="47" spans="2:14" x14ac:dyDescent="0.3">
      <c r="B47" s="94"/>
      <c r="C47" s="91"/>
      <c r="D47" s="91"/>
      <c r="E47" s="2"/>
      <c r="F47" s="2"/>
      <c r="G47" s="1"/>
      <c r="H47" s="3"/>
      <c r="I47" s="3"/>
      <c r="J47" s="3"/>
      <c r="K47" s="3"/>
      <c r="L47" s="3"/>
      <c r="M47" s="12"/>
      <c r="N47" s="23"/>
    </row>
    <row r="48" spans="2:14" x14ac:dyDescent="0.3">
      <c r="B48" s="94"/>
      <c r="C48" s="91"/>
      <c r="D48" s="91"/>
      <c r="E48" s="91" t="s">
        <v>17</v>
      </c>
      <c r="F48" s="91" t="s">
        <v>23</v>
      </c>
      <c r="G48" s="1" t="s">
        <v>13</v>
      </c>
      <c r="H48" s="3">
        <v>4.424881636631067</v>
      </c>
      <c r="I48" s="3">
        <v>2.6291125472264341</v>
      </c>
      <c r="J48" s="3">
        <v>0.14041354044858972</v>
      </c>
      <c r="K48" s="3">
        <v>3.2815053592806778</v>
      </c>
      <c r="L48" s="3">
        <v>0.16180989349301997</v>
      </c>
      <c r="M48" s="12">
        <v>0.65239281205424371</v>
      </c>
      <c r="N48" s="23">
        <v>0.21423912801710662</v>
      </c>
    </row>
    <row r="49" spans="2:14" x14ac:dyDescent="0.3">
      <c r="B49" s="94"/>
      <c r="C49" s="91"/>
      <c r="D49" s="91"/>
      <c r="E49" s="91"/>
      <c r="F49" s="91"/>
      <c r="G49" s="1" t="s">
        <v>14</v>
      </c>
      <c r="H49" s="3">
        <v>4.424881636631067</v>
      </c>
      <c r="I49" s="3">
        <v>3.5150735648005029</v>
      </c>
      <c r="J49" s="3">
        <v>8.0932212006986762E-2</v>
      </c>
      <c r="K49" s="3">
        <v>3.5616275626101714</v>
      </c>
      <c r="L49" s="3">
        <v>0.16156610150878312</v>
      </c>
      <c r="M49" s="12">
        <v>4.6553997809668513E-2</v>
      </c>
      <c r="N49" s="23">
        <v>0.18070314910673324</v>
      </c>
    </row>
    <row r="50" spans="2:14" ht="15" thickBot="1" x14ac:dyDescent="0.35">
      <c r="B50" s="95"/>
      <c r="C50" s="92"/>
      <c r="D50" s="92"/>
      <c r="E50" s="92"/>
      <c r="F50" s="92"/>
      <c r="G50" s="9" t="s">
        <v>3</v>
      </c>
      <c r="H50" s="10">
        <v>4.424881636631067</v>
      </c>
      <c r="I50" s="10">
        <v>3.5616275626101714</v>
      </c>
      <c r="J50" s="10">
        <v>0.16156610150878312</v>
      </c>
      <c r="K50" s="10">
        <v>3.6083537969985175</v>
      </c>
      <c r="L50" s="10">
        <v>0.13992042780323066</v>
      </c>
      <c r="M50" s="13">
        <v>4.6726234388346111E-2</v>
      </c>
      <c r="N50" s="24">
        <v>0.21373191449426895</v>
      </c>
    </row>
  </sheetData>
  <mergeCells count="35">
    <mergeCell ref="B36:B50"/>
    <mergeCell ref="C36:C50"/>
    <mergeCell ref="D36:D50"/>
    <mergeCell ref="E36:E38"/>
    <mergeCell ref="F36:F38"/>
    <mergeCell ref="E40:E42"/>
    <mergeCell ref="F40:F42"/>
    <mergeCell ref="E44:E46"/>
    <mergeCell ref="F44:F46"/>
    <mergeCell ref="E48:E50"/>
    <mergeCell ref="F48:F50"/>
    <mergeCell ref="B20:B34"/>
    <mergeCell ref="C20:C34"/>
    <mergeCell ref="D20:D34"/>
    <mergeCell ref="E20:E22"/>
    <mergeCell ref="F20:F22"/>
    <mergeCell ref="E24:E26"/>
    <mergeCell ref="F24:F26"/>
    <mergeCell ref="E28:E30"/>
    <mergeCell ref="F28:F30"/>
    <mergeCell ref="E32:E34"/>
    <mergeCell ref="F32:F34"/>
    <mergeCell ref="B4:B18"/>
    <mergeCell ref="C4:C18"/>
    <mergeCell ref="D4:D18"/>
    <mergeCell ref="E4:E6"/>
    <mergeCell ref="F4:F6"/>
    <mergeCell ref="E8:E10"/>
    <mergeCell ref="F8:F10"/>
    <mergeCell ref="I1:L1"/>
    <mergeCell ref="H3:L3"/>
    <mergeCell ref="E12:E14"/>
    <mergeCell ref="F12:F14"/>
    <mergeCell ref="E16:E18"/>
    <mergeCell ref="F16:F18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FC47F-88FB-4842-8AA2-37FF18841CA5}">
  <dimension ref="B1:N128"/>
  <sheetViews>
    <sheetView topLeftCell="D1" workbookViewId="0">
      <selection activeCell="N2" sqref="N2"/>
    </sheetView>
  </sheetViews>
  <sheetFormatPr defaultRowHeight="14.4" x14ac:dyDescent="0.3"/>
  <cols>
    <col min="3" max="3" width="12.88671875" bestFit="1" customWidth="1"/>
    <col min="4" max="4" width="21.33203125" bestFit="1" customWidth="1"/>
    <col min="5" max="5" width="13.5546875" style="30" bestFit="1" customWidth="1"/>
    <col min="6" max="6" width="13.88671875" style="30" bestFit="1" customWidth="1"/>
    <col min="7" max="7" width="8.88671875" style="28"/>
    <col min="8" max="8" width="21.21875" style="28" bestFit="1" customWidth="1"/>
    <col min="9" max="9" width="11.6640625" style="28" bestFit="1" customWidth="1"/>
    <col min="10" max="10" width="6.21875" style="28" bestFit="1" customWidth="1"/>
    <col min="11" max="11" width="14.88671875" style="28" bestFit="1" customWidth="1"/>
    <col min="12" max="12" width="6.21875" style="28" bestFit="1" customWidth="1"/>
    <col min="13" max="13" width="13.21875" style="28" bestFit="1" customWidth="1"/>
    <col min="14" max="14" width="8.44140625" style="28" customWidth="1"/>
  </cols>
  <sheetData>
    <row r="1" spans="2:14" ht="15" thickBot="1" x14ac:dyDescent="0.35">
      <c r="H1" s="89" t="s">
        <v>24</v>
      </c>
      <c r="I1" s="89"/>
      <c r="J1" s="89"/>
      <c r="K1" s="89"/>
      <c r="L1" s="89"/>
      <c r="M1" s="89"/>
      <c r="N1" s="89"/>
    </row>
    <row r="2" spans="2:14" x14ac:dyDescent="0.3">
      <c r="B2" s="31" t="s">
        <v>32</v>
      </c>
      <c r="C2" s="32" t="s">
        <v>20</v>
      </c>
      <c r="D2" s="32" t="s">
        <v>10</v>
      </c>
      <c r="E2" s="33" t="s">
        <v>21</v>
      </c>
      <c r="F2" s="33" t="s">
        <v>11</v>
      </c>
      <c r="G2" s="34" t="s">
        <v>31</v>
      </c>
      <c r="H2" s="34" t="s">
        <v>12</v>
      </c>
      <c r="I2" s="34" t="s">
        <v>25</v>
      </c>
      <c r="J2" s="34" t="s">
        <v>15</v>
      </c>
      <c r="K2" s="34" t="s">
        <v>26</v>
      </c>
      <c r="L2" s="34" t="s">
        <v>15</v>
      </c>
      <c r="M2" s="34" t="s">
        <v>7</v>
      </c>
      <c r="N2" s="49" t="s">
        <v>53</v>
      </c>
    </row>
    <row r="3" spans="2:14" ht="15" thickBot="1" x14ac:dyDescent="0.35">
      <c r="B3" s="35"/>
      <c r="C3" s="36"/>
      <c r="D3" s="36"/>
      <c r="E3" s="37"/>
      <c r="F3" s="37"/>
      <c r="G3" s="38" t="s">
        <v>19</v>
      </c>
      <c r="H3" s="103" t="s">
        <v>27</v>
      </c>
      <c r="I3" s="103"/>
      <c r="J3" s="103"/>
      <c r="K3" s="103"/>
      <c r="L3" s="103"/>
      <c r="M3" s="39"/>
      <c r="N3" s="50"/>
    </row>
    <row r="4" spans="2:14" x14ac:dyDescent="0.3">
      <c r="B4" s="104" t="s">
        <v>35</v>
      </c>
      <c r="C4" s="105" t="s">
        <v>18</v>
      </c>
      <c r="D4" s="105" t="s">
        <v>16</v>
      </c>
      <c r="E4" s="106" t="s">
        <v>22</v>
      </c>
      <c r="F4" s="106" t="s">
        <v>13</v>
      </c>
      <c r="G4" s="41">
        <v>6.9</v>
      </c>
      <c r="H4" s="4">
        <v>5.82</v>
      </c>
      <c r="I4" s="4">
        <v>4.8194272129701075</v>
      </c>
      <c r="J4" s="4">
        <v>0.40329055120242452</v>
      </c>
      <c r="K4" s="4">
        <v>5.1920404574620456</v>
      </c>
      <c r="L4" s="4">
        <v>8.0598015685863764E-2</v>
      </c>
      <c r="M4" s="51">
        <v>0.37261324449193811</v>
      </c>
      <c r="N4" s="52">
        <v>0.41126549675562879</v>
      </c>
    </row>
    <row r="5" spans="2:14" x14ac:dyDescent="0.3">
      <c r="B5" s="94"/>
      <c r="C5" s="91"/>
      <c r="D5" s="91"/>
      <c r="E5" s="97"/>
      <c r="F5" s="97"/>
      <c r="G5" s="42">
        <v>14</v>
      </c>
      <c r="H5" s="3">
        <v>5.82</v>
      </c>
      <c r="I5" s="3">
        <v>4.67948669016448</v>
      </c>
      <c r="J5" s="3">
        <v>0.44957375720043752</v>
      </c>
      <c r="K5" s="3">
        <v>5.2386755403983996</v>
      </c>
      <c r="L5" s="3">
        <v>0.21324732073563302</v>
      </c>
      <c r="M5" s="12">
        <v>0.55918885023391951</v>
      </c>
      <c r="N5" s="23">
        <v>0.49758515147082499</v>
      </c>
    </row>
    <row r="6" spans="2:14" x14ac:dyDescent="0.3">
      <c r="B6" s="94"/>
      <c r="C6" s="91"/>
      <c r="D6" s="91"/>
      <c r="E6" s="97"/>
      <c r="F6" s="97"/>
      <c r="G6" s="42">
        <v>28</v>
      </c>
      <c r="H6" s="3">
        <v>5.68</v>
      </c>
      <c r="I6" s="3">
        <v>3.7016340291965317</v>
      </c>
      <c r="J6" s="3">
        <v>8.0633889501796355E-2</v>
      </c>
      <c r="K6" s="3">
        <v>4.5421220524453192</v>
      </c>
      <c r="L6" s="3">
        <v>0.20959011985661349</v>
      </c>
      <c r="M6" s="12">
        <v>0.84048802324878746</v>
      </c>
      <c r="N6" s="23">
        <v>0.22456589785115974</v>
      </c>
    </row>
    <row r="7" spans="2:14" x14ac:dyDescent="0.3">
      <c r="B7" s="94"/>
      <c r="C7" s="91"/>
      <c r="D7" s="91"/>
      <c r="E7" s="97"/>
      <c r="F7" s="97"/>
      <c r="G7" s="42">
        <v>58</v>
      </c>
      <c r="H7" s="3">
        <v>5.68</v>
      </c>
      <c r="I7" s="3">
        <v>3.6085260335771943</v>
      </c>
      <c r="J7" s="3">
        <v>0</v>
      </c>
      <c r="K7" s="3">
        <v>4.2602033808341071</v>
      </c>
      <c r="L7" s="3">
        <v>0.16190747669566632</v>
      </c>
      <c r="M7" s="12">
        <v>0.65167734725691284</v>
      </c>
      <c r="N7" s="23">
        <v>0.16190747669566632</v>
      </c>
    </row>
    <row r="8" spans="2:14" x14ac:dyDescent="0.3">
      <c r="B8" s="94"/>
      <c r="C8" s="91"/>
      <c r="D8" s="91"/>
      <c r="E8" s="97" t="s">
        <v>23</v>
      </c>
      <c r="F8" s="97" t="s">
        <v>13</v>
      </c>
      <c r="G8" s="42">
        <v>6.9</v>
      </c>
      <c r="H8" s="3">
        <v>5.82</v>
      </c>
      <c r="I8" s="3">
        <v>4.2599316294043694</v>
      </c>
      <c r="J8" s="3">
        <v>0.40355052015887433</v>
      </c>
      <c r="K8" s="3">
        <v>4.2606444543400581</v>
      </c>
      <c r="L8" s="3">
        <v>0.44924249910503444</v>
      </c>
      <c r="M8" s="12">
        <v>7.1282493568869398E-4</v>
      </c>
      <c r="N8" s="23">
        <v>0.60388065486703157</v>
      </c>
    </row>
    <row r="9" spans="2:14" x14ac:dyDescent="0.3">
      <c r="B9" s="94"/>
      <c r="C9" s="91"/>
      <c r="D9" s="91"/>
      <c r="E9" s="97"/>
      <c r="F9" s="97"/>
      <c r="G9" s="42">
        <v>14</v>
      </c>
      <c r="H9" s="3">
        <v>5.82</v>
      </c>
      <c r="I9" s="3">
        <v>4.0296656251114618</v>
      </c>
      <c r="J9" s="3">
        <v>0.28284943445463195</v>
      </c>
      <c r="K9" s="3">
        <v>4.8666783189733129</v>
      </c>
      <c r="L9" s="3">
        <v>0.27833902280869782</v>
      </c>
      <c r="M9" s="12">
        <v>0.83701269386185118</v>
      </c>
      <c r="N9" s="23">
        <v>0.39683298021889002</v>
      </c>
    </row>
    <row r="10" spans="2:14" x14ac:dyDescent="0.3">
      <c r="B10" s="94"/>
      <c r="C10" s="91"/>
      <c r="D10" s="91"/>
      <c r="E10" s="97"/>
      <c r="F10" s="97"/>
      <c r="G10" s="42">
        <v>28</v>
      </c>
      <c r="H10" s="3">
        <v>5.68</v>
      </c>
      <c r="I10" s="3">
        <v>4.0740643572809985</v>
      </c>
      <c r="J10" s="3">
        <v>0.16049476936957824</v>
      </c>
      <c r="K10" s="3">
        <v>4.8194537542226508</v>
      </c>
      <c r="L10" s="3">
        <v>0.35146357348254048</v>
      </c>
      <c r="M10" s="12">
        <v>0.74538939694165229</v>
      </c>
      <c r="N10" s="23">
        <v>0.38637444853420527</v>
      </c>
    </row>
    <row r="11" spans="2:14" x14ac:dyDescent="0.3">
      <c r="B11" s="94"/>
      <c r="C11" s="91"/>
      <c r="D11" s="91"/>
      <c r="E11" s="97"/>
      <c r="F11" s="97"/>
      <c r="G11" s="42">
        <v>58</v>
      </c>
      <c r="H11" s="3">
        <v>5.68</v>
      </c>
      <c r="I11" s="3">
        <v>3.6962620005277542</v>
      </c>
      <c r="J11" s="3">
        <v>0.29670544152627748</v>
      </c>
      <c r="K11" s="3">
        <v>4.402168302748084</v>
      </c>
      <c r="L11" s="3">
        <v>0.28986192948279532</v>
      </c>
      <c r="M11" s="12">
        <v>0.7059063022203298</v>
      </c>
      <c r="N11" s="23">
        <v>0.41479399368215575</v>
      </c>
    </row>
    <row r="12" spans="2:14" x14ac:dyDescent="0.3">
      <c r="B12" s="94"/>
      <c r="C12" s="91"/>
      <c r="D12" s="91"/>
      <c r="E12" s="97" t="s">
        <v>22</v>
      </c>
      <c r="F12" s="97" t="s">
        <v>14</v>
      </c>
      <c r="G12" s="42">
        <v>6.9</v>
      </c>
      <c r="H12" s="3">
        <v>5.82</v>
      </c>
      <c r="I12" s="3">
        <v>3.0949893269385824</v>
      </c>
      <c r="J12" s="3">
        <v>8.0622675474824698E-2</v>
      </c>
      <c r="K12" s="3">
        <v>5.425278828290466</v>
      </c>
      <c r="L12" s="3">
        <v>0.14037081601235604</v>
      </c>
      <c r="M12" s="12">
        <v>2.3302895013518836</v>
      </c>
      <c r="N12" s="23">
        <v>0.16187643988145284</v>
      </c>
    </row>
    <row r="13" spans="2:14" x14ac:dyDescent="0.3">
      <c r="B13" s="94"/>
      <c r="C13" s="91"/>
      <c r="D13" s="91"/>
      <c r="E13" s="97"/>
      <c r="F13" s="97"/>
      <c r="G13" s="42">
        <v>14</v>
      </c>
      <c r="H13" s="3">
        <v>5.82</v>
      </c>
      <c r="I13" s="3">
        <v>1.7130824674098284</v>
      </c>
      <c r="J13" s="3">
        <v>0.33005230146579917</v>
      </c>
      <c r="K13" s="3">
        <v>5.8905959597163848</v>
      </c>
      <c r="L13" s="3">
        <v>8.09569850185205E-2</v>
      </c>
      <c r="M13" s="12">
        <v>4.1775134923065567</v>
      </c>
      <c r="N13" s="23">
        <v>0.33983607096092627</v>
      </c>
    </row>
    <row r="14" spans="2:14" x14ac:dyDescent="0.3">
      <c r="B14" s="94"/>
      <c r="C14" s="91"/>
      <c r="D14" s="91"/>
      <c r="E14" s="97"/>
      <c r="F14" s="97"/>
      <c r="G14" s="42">
        <v>28</v>
      </c>
      <c r="H14" s="3">
        <v>5.68</v>
      </c>
      <c r="I14" s="3">
        <v>1.3020299956639811</v>
      </c>
      <c r="J14" s="3">
        <v>0</v>
      </c>
      <c r="K14" s="3">
        <v>5.3782549059387579</v>
      </c>
      <c r="L14" s="3">
        <v>0.29073698079672639</v>
      </c>
      <c r="M14" s="12">
        <v>4.0762249102747763</v>
      </c>
      <c r="N14" s="23">
        <v>0.29073698079672639</v>
      </c>
    </row>
    <row r="15" spans="2:14" x14ac:dyDescent="0.3">
      <c r="B15" s="94"/>
      <c r="C15" s="91"/>
      <c r="D15" s="91"/>
      <c r="E15" s="97"/>
      <c r="F15" s="97"/>
      <c r="G15" s="42">
        <v>58</v>
      </c>
      <c r="H15" s="3">
        <v>5.68</v>
      </c>
      <c r="I15" s="3">
        <v>1.3010299956639813</v>
      </c>
      <c r="J15" s="3">
        <v>0</v>
      </c>
      <c r="K15" s="3">
        <v>5.3321540065499979</v>
      </c>
      <c r="L15" s="3">
        <v>0.21408322789978551</v>
      </c>
      <c r="M15" s="12">
        <v>4.0311240108860167</v>
      </c>
      <c r="N15" s="23">
        <v>0.21408322789978551</v>
      </c>
    </row>
    <row r="16" spans="2:14" x14ac:dyDescent="0.3">
      <c r="B16" s="94"/>
      <c r="C16" s="91"/>
      <c r="D16" s="91"/>
      <c r="E16" s="97" t="s">
        <v>23</v>
      </c>
      <c r="F16" s="97" t="s">
        <v>14</v>
      </c>
      <c r="G16" s="42">
        <v>6.9</v>
      </c>
      <c r="H16" s="3">
        <v>5.82</v>
      </c>
      <c r="I16" s="3">
        <v>3.6545454295944482</v>
      </c>
      <c r="J16" s="3">
        <v>0.32250456805647659</v>
      </c>
      <c r="K16" s="3">
        <v>5.005733835216077</v>
      </c>
      <c r="L16" s="3">
        <v>0.36964157051105662</v>
      </c>
      <c r="M16" s="12">
        <v>1.3511884056216288</v>
      </c>
      <c r="N16" s="23">
        <v>0.49055487671327352</v>
      </c>
    </row>
    <row r="17" spans="2:14" x14ac:dyDescent="0.3">
      <c r="B17" s="94"/>
      <c r="C17" s="91"/>
      <c r="D17" s="91"/>
      <c r="E17" s="97"/>
      <c r="F17" s="97"/>
      <c r="G17" s="42">
        <v>14</v>
      </c>
      <c r="H17" s="3">
        <v>5.82</v>
      </c>
      <c r="I17" s="3">
        <v>3.0016848038240798</v>
      </c>
      <c r="J17" s="3">
        <v>0.16142676277997661</v>
      </c>
      <c r="K17" s="3">
        <v>5.3782549059387579</v>
      </c>
      <c r="L17" s="3">
        <v>0.29073698079672639</v>
      </c>
      <c r="M17" s="12">
        <v>2.3765701021146781</v>
      </c>
      <c r="N17" s="23">
        <v>0.33254562355324857</v>
      </c>
    </row>
    <row r="18" spans="2:14" x14ac:dyDescent="0.3">
      <c r="B18" s="94"/>
      <c r="C18" s="91"/>
      <c r="D18" s="91"/>
      <c r="E18" s="97"/>
      <c r="F18" s="97"/>
      <c r="G18" s="42">
        <v>28</v>
      </c>
      <c r="H18" s="3">
        <v>5.68</v>
      </c>
      <c r="I18" s="3">
        <v>2.3342395676619971</v>
      </c>
      <c r="J18" s="3">
        <v>0.44335879446761528</v>
      </c>
      <c r="K18" s="3">
        <v>5.3787455422380823</v>
      </c>
      <c r="L18" s="3">
        <v>0.21393449777894166</v>
      </c>
      <c r="M18" s="12">
        <v>3.0445059745760852</v>
      </c>
      <c r="N18" s="23">
        <v>0.49227531927947105</v>
      </c>
    </row>
    <row r="19" spans="2:14" x14ac:dyDescent="0.3">
      <c r="B19" s="94"/>
      <c r="C19" s="91"/>
      <c r="D19" s="91"/>
      <c r="E19" s="97"/>
      <c r="F19" s="97"/>
      <c r="G19" s="42">
        <v>58</v>
      </c>
      <c r="H19" s="3">
        <v>5.68</v>
      </c>
      <c r="I19" s="3">
        <v>1.6739920355245737</v>
      </c>
      <c r="J19" s="3">
        <v>0.38482213781539615</v>
      </c>
      <c r="K19" s="3">
        <v>5.1455507186579306</v>
      </c>
      <c r="L19" s="3">
        <v>0.1395345423812353</v>
      </c>
      <c r="M19" s="12">
        <v>3.4715586831333569</v>
      </c>
      <c r="N19" s="23">
        <v>0.4093384495382183</v>
      </c>
    </row>
    <row r="20" spans="2:14" x14ac:dyDescent="0.3">
      <c r="B20" s="94"/>
      <c r="C20" s="91"/>
      <c r="D20" s="91"/>
      <c r="E20" s="97" t="s">
        <v>22</v>
      </c>
      <c r="F20" s="97" t="s">
        <v>3</v>
      </c>
      <c r="G20" s="42">
        <v>6.9</v>
      </c>
      <c r="H20" s="3">
        <v>5.82</v>
      </c>
      <c r="I20" s="3">
        <v>2.8614213011684448</v>
      </c>
      <c r="J20" s="3">
        <v>0.42640949458153993</v>
      </c>
      <c r="K20" s="3">
        <v>5.9373597305699057</v>
      </c>
      <c r="L20" s="3">
        <v>0.21371508655556476</v>
      </c>
      <c r="M20" s="12">
        <v>3.0759384294014609</v>
      </c>
      <c r="N20" s="23">
        <v>0.47696875714320836</v>
      </c>
    </row>
    <row r="21" spans="2:14" x14ac:dyDescent="0.3">
      <c r="B21" s="94"/>
      <c r="C21" s="91"/>
      <c r="D21" s="91"/>
      <c r="E21" s="97"/>
      <c r="F21" s="97"/>
      <c r="G21" s="42">
        <v>14</v>
      </c>
      <c r="H21" s="3">
        <v>5.82</v>
      </c>
      <c r="I21" s="3">
        <v>1.379210859434491</v>
      </c>
      <c r="J21" s="3">
        <v>6.7706614115071659E-2</v>
      </c>
      <c r="K21" s="3">
        <v>5.7972871206953736</v>
      </c>
      <c r="L21" s="3">
        <v>8.065866496113544E-2</v>
      </c>
      <c r="M21" s="12">
        <v>4.4180762612608824</v>
      </c>
      <c r="N21" s="23">
        <v>0.10530909660727281</v>
      </c>
    </row>
    <row r="22" spans="2:14" x14ac:dyDescent="0.3">
      <c r="B22" s="94"/>
      <c r="C22" s="91"/>
      <c r="D22" s="91"/>
      <c r="E22" s="97"/>
      <c r="F22" s="97"/>
      <c r="G22" s="42">
        <v>28</v>
      </c>
      <c r="H22" s="3">
        <v>5.68</v>
      </c>
      <c r="I22" s="3">
        <v>1.3010299956639813</v>
      </c>
      <c r="J22" s="3">
        <v>0</v>
      </c>
      <c r="K22" s="3">
        <v>5.5179712633673113</v>
      </c>
      <c r="L22" s="3">
        <v>0.16123596316479663</v>
      </c>
      <c r="M22" s="12">
        <v>4.21694126770333</v>
      </c>
      <c r="N22" s="23">
        <v>0.16123596316479663</v>
      </c>
    </row>
    <row r="23" spans="2:14" x14ac:dyDescent="0.3">
      <c r="B23" s="94"/>
      <c r="C23" s="91"/>
      <c r="D23" s="91"/>
      <c r="E23" s="97"/>
      <c r="F23" s="97"/>
      <c r="G23" s="42">
        <v>58</v>
      </c>
      <c r="H23" s="3">
        <v>5.68</v>
      </c>
      <c r="I23" s="3">
        <v>1.3010299956639813</v>
      </c>
      <c r="J23" s="3">
        <v>0</v>
      </c>
      <c r="K23" s="3">
        <v>5.2856642677458829</v>
      </c>
      <c r="L23" s="3">
        <v>0.27990534784652277</v>
      </c>
      <c r="M23" s="12">
        <v>3.9846342720819017</v>
      </c>
      <c r="N23" s="23">
        <v>0.27990534784652277</v>
      </c>
    </row>
    <row r="24" spans="2:14" x14ac:dyDescent="0.3">
      <c r="B24" s="94"/>
      <c r="C24" s="91"/>
      <c r="D24" s="91"/>
      <c r="E24" s="97" t="s">
        <v>23</v>
      </c>
      <c r="F24" s="97" t="s">
        <v>3</v>
      </c>
      <c r="G24" s="42">
        <v>6.9</v>
      </c>
      <c r="H24" s="3">
        <v>5.82</v>
      </c>
      <c r="I24" s="3">
        <v>3.5617997991888486</v>
      </c>
      <c r="J24" s="3">
        <v>8.0932212006986762E-2</v>
      </c>
      <c r="K24" s="3">
        <v>5.1921422543460158</v>
      </c>
      <c r="L24" s="3">
        <v>0.2132806382011479</v>
      </c>
      <c r="M24" s="12">
        <v>1.6303424551571672</v>
      </c>
      <c r="N24" s="23">
        <v>0.22811982283842147</v>
      </c>
    </row>
    <row r="25" spans="2:14" x14ac:dyDescent="0.3">
      <c r="B25" s="94"/>
      <c r="C25" s="91"/>
      <c r="D25" s="91"/>
      <c r="E25" s="97"/>
      <c r="F25" s="97"/>
      <c r="G25" s="42">
        <v>14</v>
      </c>
      <c r="H25" s="3">
        <v>5.82</v>
      </c>
      <c r="I25" s="3">
        <v>2.8617067030313437</v>
      </c>
      <c r="J25" s="3">
        <v>0.35210508732352036</v>
      </c>
      <c r="K25" s="3">
        <v>5.3321540065499979</v>
      </c>
      <c r="L25" s="3">
        <v>0.21408322789978551</v>
      </c>
      <c r="M25" s="12">
        <v>2.4704473035186543</v>
      </c>
      <c r="N25" s="23">
        <v>0.41207962942506077</v>
      </c>
    </row>
    <row r="26" spans="2:14" x14ac:dyDescent="0.3">
      <c r="B26" s="94"/>
      <c r="C26" s="91"/>
      <c r="D26" s="91"/>
      <c r="E26" s="97"/>
      <c r="F26" s="97"/>
      <c r="G26" s="42">
        <v>28</v>
      </c>
      <c r="H26" s="3">
        <v>5.68</v>
      </c>
      <c r="I26" s="3">
        <v>2.1167852366708195</v>
      </c>
      <c r="J26" s="3">
        <v>0.21383357259529476</v>
      </c>
      <c r="K26" s="3">
        <v>5.5645395652950986</v>
      </c>
      <c r="L26" s="3">
        <v>0.24189462812593207</v>
      </c>
      <c r="M26" s="12">
        <v>3.4477543286242791</v>
      </c>
      <c r="N26" s="23">
        <v>0.32285880487459245</v>
      </c>
    </row>
    <row r="27" spans="2:14" ht="15" thickBot="1" x14ac:dyDescent="0.35">
      <c r="B27" s="95"/>
      <c r="C27" s="92"/>
      <c r="D27" s="92"/>
      <c r="E27" s="98"/>
      <c r="F27" s="98"/>
      <c r="G27" s="43">
        <v>58</v>
      </c>
      <c r="H27" s="10">
        <v>5.68</v>
      </c>
      <c r="I27" s="10">
        <v>1.735960667828057</v>
      </c>
      <c r="J27" s="10">
        <v>0.65439435756791597</v>
      </c>
      <c r="K27" s="10">
        <v>5.3317568148905989</v>
      </c>
      <c r="L27" s="10">
        <v>0.16129692270028551</v>
      </c>
      <c r="M27" s="13">
        <v>3.5957961470625417</v>
      </c>
      <c r="N27" s="24">
        <v>0.67397972706106479</v>
      </c>
    </row>
    <row r="28" spans="2:14" ht="15" thickBot="1" x14ac:dyDescent="0.35"/>
    <row r="29" spans="2:14" x14ac:dyDescent="0.3">
      <c r="B29" s="93" t="s">
        <v>44</v>
      </c>
      <c r="C29" s="100" t="s">
        <v>18</v>
      </c>
      <c r="D29" s="96" t="s">
        <v>17</v>
      </c>
      <c r="E29" s="99" t="s">
        <v>22</v>
      </c>
      <c r="F29" s="99" t="s">
        <v>13</v>
      </c>
      <c r="G29" s="44">
        <v>6.9</v>
      </c>
      <c r="H29" s="8">
        <v>5.26</v>
      </c>
      <c r="I29" s="8">
        <v>3.8877007031974835</v>
      </c>
      <c r="J29" s="8">
        <v>0.24164304346320825</v>
      </c>
      <c r="K29" s="8">
        <v>3.8879976832800462</v>
      </c>
      <c r="L29" s="8">
        <v>0.27910075328986617</v>
      </c>
      <c r="M29" s="11">
        <v>2.9698008256273667E-4</v>
      </c>
      <c r="N29" s="22">
        <v>0.36917284697162206</v>
      </c>
    </row>
    <row r="30" spans="2:14" x14ac:dyDescent="0.3">
      <c r="B30" s="94"/>
      <c r="C30" s="101"/>
      <c r="D30" s="91"/>
      <c r="E30" s="97"/>
      <c r="F30" s="97"/>
      <c r="G30" s="42">
        <v>14</v>
      </c>
      <c r="H30" s="3">
        <v>5.26</v>
      </c>
      <c r="I30" s="3">
        <v>3.7017587727004169</v>
      </c>
      <c r="J30" s="3">
        <v>0.21400807890029591</v>
      </c>
      <c r="K30" s="3">
        <v>3.4683852880445998</v>
      </c>
      <c r="L30" s="3">
        <v>0.37032521616679809</v>
      </c>
      <c r="M30" s="12">
        <v>-0.23337348465581709</v>
      </c>
      <c r="N30" s="23">
        <v>0.42771511963406322</v>
      </c>
    </row>
    <row r="31" spans="2:14" x14ac:dyDescent="0.3">
      <c r="B31" s="94"/>
      <c r="C31" s="101"/>
      <c r="D31" s="91"/>
      <c r="E31" s="97"/>
      <c r="F31" s="97"/>
      <c r="G31" s="42">
        <v>28</v>
      </c>
      <c r="H31" s="3">
        <v>5.4</v>
      </c>
      <c r="I31" s="3">
        <v>3.0944208944526022</v>
      </c>
      <c r="J31" s="3">
        <v>0.21268612825156011</v>
      </c>
      <c r="K31" s="3">
        <v>3.3736730174232199</v>
      </c>
      <c r="L31" s="3">
        <v>8.1990360134258797E-2</v>
      </c>
      <c r="M31" s="12">
        <v>0.27925212297061774</v>
      </c>
      <c r="N31" s="23">
        <v>0.22794255483692491</v>
      </c>
    </row>
    <row r="32" spans="2:14" x14ac:dyDescent="0.3">
      <c r="B32" s="94"/>
      <c r="C32" s="101"/>
      <c r="D32" s="91"/>
      <c r="E32" s="97"/>
      <c r="F32" s="97"/>
      <c r="G32" s="42">
        <v>58</v>
      </c>
      <c r="H32" s="3">
        <v>5.4</v>
      </c>
      <c r="I32" s="3">
        <v>2.9554203110589827</v>
      </c>
      <c r="J32" s="3">
        <v>0.16111795119102967</v>
      </c>
      <c r="K32" s="3">
        <v>3.281684070280845</v>
      </c>
      <c r="L32" s="3">
        <v>0.29153775669559162</v>
      </c>
      <c r="M32" s="12">
        <v>0.32626375922186224</v>
      </c>
      <c r="N32" s="23">
        <v>0.33309646917236002</v>
      </c>
    </row>
    <row r="33" spans="2:14" x14ac:dyDescent="0.3">
      <c r="B33" s="94"/>
      <c r="C33" s="101"/>
      <c r="D33" s="91"/>
      <c r="E33" s="97" t="s">
        <v>23</v>
      </c>
      <c r="F33" s="97" t="s">
        <v>13</v>
      </c>
      <c r="G33" s="42">
        <v>6.9</v>
      </c>
      <c r="H33" s="3">
        <v>5.26</v>
      </c>
      <c r="I33" s="3">
        <v>3.79340637228227</v>
      </c>
      <c r="J33" s="3">
        <v>0.4044949281907354</v>
      </c>
      <c r="K33" s="3">
        <v>3.5610166405040484</v>
      </c>
      <c r="L33" s="3">
        <v>0.21490153403057155</v>
      </c>
      <c r="M33" s="12">
        <v>-0.23238973177822153</v>
      </c>
      <c r="N33" s="23">
        <v>0.45803800744121781</v>
      </c>
    </row>
    <row r="34" spans="2:14" x14ac:dyDescent="0.3">
      <c r="B34" s="94"/>
      <c r="C34" s="101"/>
      <c r="D34" s="91"/>
      <c r="E34" s="97"/>
      <c r="F34" s="97"/>
      <c r="G34" s="42">
        <v>14</v>
      </c>
      <c r="H34" s="3">
        <v>5.26</v>
      </c>
      <c r="I34" s="3">
        <v>3.5142904061157032</v>
      </c>
      <c r="J34" s="3">
        <v>0.21464595770683687</v>
      </c>
      <c r="K34" s="3">
        <v>3.7016340291965317</v>
      </c>
      <c r="L34" s="3">
        <v>8.0633889501796355E-2</v>
      </c>
      <c r="M34" s="12">
        <v>0.18734362308082853</v>
      </c>
      <c r="N34" s="23">
        <v>0.22929176020100048</v>
      </c>
    </row>
    <row r="35" spans="2:14" x14ac:dyDescent="0.3">
      <c r="B35" s="94"/>
      <c r="C35" s="101"/>
      <c r="D35" s="91"/>
      <c r="E35" s="97"/>
      <c r="F35" s="97"/>
      <c r="G35" s="42">
        <v>28</v>
      </c>
      <c r="H35" s="3">
        <v>5.4</v>
      </c>
      <c r="I35" s="3">
        <v>3.2802520318574806</v>
      </c>
      <c r="J35" s="3">
        <v>7.9819533358761144E-2</v>
      </c>
      <c r="K35" s="3">
        <v>3.4677364083060342</v>
      </c>
      <c r="L35" s="3">
        <v>0.14109607827365131</v>
      </c>
      <c r="M35" s="12">
        <v>0.18748437644855365</v>
      </c>
      <c r="N35" s="23">
        <v>0.16210879436296702</v>
      </c>
    </row>
    <row r="36" spans="2:14" x14ac:dyDescent="0.3">
      <c r="B36" s="94"/>
      <c r="C36" s="101"/>
      <c r="D36" s="91"/>
      <c r="E36" s="97"/>
      <c r="F36" s="97"/>
      <c r="G36" s="42">
        <v>58</v>
      </c>
      <c r="H36" s="3">
        <v>5.4</v>
      </c>
      <c r="I36" s="3">
        <v>3.1876206793980315</v>
      </c>
      <c r="J36" s="3">
        <v>0.13894760897858094</v>
      </c>
      <c r="K36" s="3">
        <v>3.5142904061157032</v>
      </c>
      <c r="L36" s="3">
        <v>0.21464595770683687</v>
      </c>
      <c r="M36" s="12">
        <v>0.32666972671767169</v>
      </c>
      <c r="N36" s="23">
        <v>0.25569381142442582</v>
      </c>
    </row>
    <row r="37" spans="2:14" x14ac:dyDescent="0.3">
      <c r="B37" s="94"/>
      <c r="C37" s="101"/>
      <c r="D37" s="91"/>
      <c r="E37" s="97" t="s">
        <v>22</v>
      </c>
      <c r="F37" s="97" t="s">
        <v>14</v>
      </c>
      <c r="G37" s="42">
        <v>6.9</v>
      </c>
      <c r="H37" s="3">
        <v>5.26</v>
      </c>
      <c r="I37" s="3">
        <v>3.3275891883519488</v>
      </c>
      <c r="J37" s="3">
        <v>0.14013568191716608</v>
      </c>
      <c r="K37" s="3">
        <v>4.7728456306547073</v>
      </c>
      <c r="L37" s="3">
        <v>0.49197219235482947</v>
      </c>
      <c r="M37" s="12">
        <v>1.4452564423027585</v>
      </c>
      <c r="N37" s="23">
        <v>0.51154144250178446</v>
      </c>
    </row>
    <row r="38" spans="2:14" x14ac:dyDescent="0.3">
      <c r="B38" s="94"/>
      <c r="C38" s="101"/>
      <c r="D38" s="91"/>
      <c r="E38" s="97"/>
      <c r="F38" s="97"/>
      <c r="G38" s="42">
        <v>14</v>
      </c>
      <c r="H38" s="3">
        <v>5.26</v>
      </c>
      <c r="I38" s="3">
        <v>2.7227214170849989</v>
      </c>
      <c r="J38" s="3">
        <v>8.0810404845963871E-2</v>
      </c>
      <c r="K38" s="3">
        <v>5.0521752777571747</v>
      </c>
      <c r="L38" s="3">
        <v>0.21264254525236215</v>
      </c>
      <c r="M38" s="12">
        <v>2.3294538606721757</v>
      </c>
      <c r="N38" s="23">
        <v>0.22748005095561999</v>
      </c>
    </row>
    <row r="39" spans="2:14" x14ac:dyDescent="0.3">
      <c r="B39" s="94"/>
      <c r="C39" s="101"/>
      <c r="D39" s="91"/>
      <c r="E39" s="97"/>
      <c r="F39" s="97"/>
      <c r="G39" s="42">
        <v>28</v>
      </c>
      <c r="H39" s="3">
        <v>5.4</v>
      </c>
      <c r="I39" s="3">
        <v>1.340120427549236</v>
      </c>
      <c r="J39" s="3">
        <v>6.7706614115071659E-2</v>
      </c>
      <c r="K39" s="3">
        <v>3.7484850070887625</v>
      </c>
      <c r="L39" s="3">
        <v>0.14010769961386865</v>
      </c>
      <c r="M39" s="12">
        <v>2.4083645795395263</v>
      </c>
      <c r="N39" s="23">
        <v>0.15560961758842951</v>
      </c>
    </row>
    <row r="40" spans="2:14" x14ac:dyDescent="0.3">
      <c r="B40" s="94"/>
      <c r="C40" s="101"/>
      <c r="D40" s="91"/>
      <c r="E40" s="97"/>
      <c r="F40" s="97"/>
      <c r="G40" s="42">
        <v>58</v>
      </c>
      <c r="H40" s="3">
        <v>5.4</v>
      </c>
      <c r="I40" s="3">
        <v>1.3010299956639813</v>
      </c>
      <c r="J40" s="3">
        <v>0</v>
      </c>
      <c r="K40" s="3">
        <v>3.8877007031974844</v>
      </c>
      <c r="L40" s="3">
        <v>0.24164304346320825</v>
      </c>
      <c r="M40" s="12">
        <v>2.5866707075335031</v>
      </c>
      <c r="N40" s="23">
        <v>0.24164304346320825</v>
      </c>
    </row>
    <row r="41" spans="2:14" x14ac:dyDescent="0.3">
      <c r="B41" s="94"/>
      <c r="C41" s="101"/>
      <c r="D41" s="91"/>
      <c r="E41" s="97" t="s">
        <v>23</v>
      </c>
      <c r="F41" s="97" t="s">
        <v>14</v>
      </c>
      <c r="G41" s="42">
        <v>6.9</v>
      </c>
      <c r="H41" s="3">
        <v>5.26</v>
      </c>
      <c r="I41" s="3">
        <v>3.0017895419931526</v>
      </c>
      <c r="J41" s="3">
        <v>8.0804087305151914E-2</v>
      </c>
      <c r="K41" s="3">
        <v>3.9340237609747533</v>
      </c>
      <c r="L41" s="3">
        <v>0.16093846654769353</v>
      </c>
      <c r="M41" s="12">
        <v>0.93223421898160064</v>
      </c>
      <c r="N41" s="23">
        <v>0.18008467602753345</v>
      </c>
    </row>
    <row r="42" spans="2:14" x14ac:dyDescent="0.3">
      <c r="B42" s="94"/>
      <c r="C42" s="101"/>
      <c r="D42" s="91"/>
      <c r="E42" s="97"/>
      <c r="F42" s="97"/>
      <c r="G42" s="42">
        <v>14</v>
      </c>
      <c r="H42" s="3">
        <v>5.26</v>
      </c>
      <c r="I42" s="3">
        <v>3.0019678344471603</v>
      </c>
      <c r="J42" s="3">
        <v>0.2131871719610656</v>
      </c>
      <c r="K42" s="3">
        <v>4.122583492095738</v>
      </c>
      <c r="L42" s="3">
        <v>0.16565656801537776</v>
      </c>
      <c r="M42" s="12">
        <v>1.1206156576485777</v>
      </c>
      <c r="N42" s="23">
        <v>0.26998308986932945</v>
      </c>
    </row>
    <row r="43" spans="2:14" x14ac:dyDescent="0.3">
      <c r="B43" s="94"/>
      <c r="C43" s="101"/>
      <c r="D43" s="91"/>
      <c r="E43" s="97"/>
      <c r="F43" s="97"/>
      <c r="G43" s="42">
        <v>28</v>
      </c>
      <c r="H43" s="3">
        <v>5.4</v>
      </c>
      <c r="I43" s="3">
        <v>2.022839579262909</v>
      </c>
      <c r="J43" s="3">
        <v>0.19262190381485414</v>
      </c>
      <c r="K43" s="3">
        <v>3.841105893990477</v>
      </c>
      <c r="L43" s="3">
        <v>0.16093846654769353</v>
      </c>
      <c r="M43" s="12">
        <v>1.8182663147275679</v>
      </c>
      <c r="N43" s="23">
        <v>0.25100674860246686</v>
      </c>
    </row>
    <row r="44" spans="2:14" x14ac:dyDescent="0.3">
      <c r="B44" s="94"/>
      <c r="C44" s="101"/>
      <c r="D44" s="91"/>
      <c r="E44" s="97"/>
      <c r="F44" s="97"/>
      <c r="G44" s="42">
        <v>58</v>
      </c>
      <c r="H44" s="3">
        <v>5.4</v>
      </c>
      <c r="I44" s="3">
        <v>1.3597270820158751</v>
      </c>
      <c r="J44" s="3">
        <v>0.10166633581773762</v>
      </c>
      <c r="K44" s="3">
        <v>3.5798770652236418</v>
      </c>
      <c r="L44" s="3">
        <v>0.10032164916780723</v>
      </c>
      <c r="M44" s="12">
        <v>2.2201499832077669</v>
      </c>
      <c r="N44" s="23">
        <v>0.14283023885141968</v>
      </c>
    </row>
    <row r="45" spans="2:14" x14ac:dyDescent="0.3">
      <c r="B45" s="94"/>
      <c r="C45" s="101"/>
      <c r="D45" s="91"/>
      <c r="E45" s="97" t="s">
        <v>22</v>
      </c>
      <c r="F45" s="97" t="s">
        <v>3</v>
      </c>
      <c r="G45" s="42">
        <v>6.9</v>
      </c>
      <c r="H45" s="3">
        <v>5.26</v>
      </c>
      <c r="I45" s="3">
        <v>3.3275891883519488</v>
      </c>
      <c r="J45" s="3">
        <v>0.14013568191716611</v>
      </c>
      <c r="K45" s="3">
        <v>4.7261833837247869</v>
      </c>
      <c r="L45" s="3">
        <v>0.53863443928474997</v>
      </c>
      <c r="M45" s="12">
        <v>1.398594195372838</v>
      </c>
      <c r="N45" s="23">
        <v>0.55656542160826539</v>
      </c>
    </row>
    <row r="46" spans="2:14" x14ac:dyDescent="0.3">
      <c r="B46" s="94"/>
      <c r="C46" s="101"/>
      <c r="D46" s="91"/>
      <c r="E46" s="97"/>
      <c r="F46" s="97"/>
      <c r="G46" s="42">
        <v>14</v>
      </c>
      <c r="H46" s="3">
        <v>5.26</v>
      </c>
      <c r="I46" s="3">
        <v>2.5355169166405749</v>
      </c>
      <c r="J46" s="3">
        <v>0.35184390673575106</v>
      </c>
      <c r="K46" s="3">
        <v>4.4027277610178643</v>
      </c>
      <c r="L46" s="3">
        <v>0.86209006199167248</v>
      </c>
      <c r="M46" s="12">
        <v>1.8672108443772895</v>
      </c>
      <c r="N46" s="23">
        <v>0.93112480886929527</v>
      </c>
    </row>
    <row r="47" spans="2:14" x14ac:dyDescent="0.3">
      <c r="B47" s="94"/>
      <c r="C47" s="101"/>
      <c r="D47" s="91"/>
      <c r="E47" s="97"/>
      <c r="F47" s="97"/>
      <c r="G47" s="42">
        <v>28</v>
      </c>
      <c r="H47" s="3">
        <v>5.4</v>
      </c>
      <c r="I47" s="3">
        <v>1.3010299956639813</v>
      </c>
      <c r="J47" s="3">
        <v>0</v>
      </c>
      <c r="K47" s="3">
        <v>3.6545454295944482</v>
      </c>
      <c r="L47" s="3">
        <v>0.32250456805647659</v>
      </c>
      <c r="M47" s="12">
        <v>2.3535154339304669</v>
      </c>
      <c r="N47" s="23">
        <v>0.32250456805647659</v>
      </c>
    </row>
    <row r="48" spans="2:14" x14ac:dyDescent="0.3">
      <c r="B48" s="94"/>
      <c r="C48" s="101"/>
      <c r="D48" s="91"/>
      <c r="E48" s="97"/>
      <c r="F48" s="97"/>
      <c r="G48" s="42">
        <v>58</v>
      </c>
      <c r="H48" s="3">
        <v>5.4</v>
      </c>
      <c r="I48" s="3">
        <v>1.3010299956639813</v>
      </c>
      <c r="J48" s="3">
        <v>0</v>
      </c>
      <c r="K48" s="3">
        <v>3.5610166405040484</v>
      </c>
      <c r="L48" s="3">
        <v>0.21490153403057155</v>
      </c>
      <c r="M48" s="12">
        <v>2.2599866448400672</v>
      </c>
      <c r="N48" s="23">
        <v>0.21490153403057155</v>
      </c>
    </row>
    <row r="49" spans="2:14" x14ac:dyDescent="0.3">
      <c r="B49" s="94"/>
      <c r="C49" s="101"/>
      <c r="D49" s="91"/>
      <c r="E49" s="97" t="s">
        <v>23</v>
      </c>
      <c r="F49" s="97" t="s">
        <v>3</v>
      </c>
      <c r="G49" s="42">
        <v>6.9</v>
      </c>
      <c r="H49" s="3">
        <v>5.26</v>
      </c>
      <c r="I49" s="3">
        <v>3.0017895419931531</v>
      </c>
      <c r="J49" s="3">
        <v>8.0804087305151914E-2</v>
      </c>
      <c r="K49" s="3">
        <v>4.1201312463730444</v>
      </c>
      <c r="L49" s="3">
        <v>8.070457691551472E-2</v>
      </c>
      <c r="M49" s="12">
        <v>1.1183417043798913</v>
      </c>
      <c r="N49" s="23">
        <v>0.11420389336765557</v>
      </c>
    </row>
    <row r="50" spans="2:14" x14ac:dyDescent="0.3">
      <c r="B50" s="94"/>
      <c r="C50" s="101"/>
      <c r="D50" s="91"/>
      <c r="E50" s="97"/>
      <c r="F50" s="97"/>
      <c r="G50" s="42">
        <v>14</v>
      </c>
      <c r="H50" s="3">
        <v>5.26</v>
      </c>
      <c r="I50" s="3">
        <v>2.7686815631060337</v>
      </c>
      <c r="J50" s="3">
        <v>0.36997884312751672</v>
      </c>
      <c r="K50" s="3">
        <v>3.8879976832800462</v>
      </c>
      <c r="L50" s="3">
        <v>0.27910075328986617</v>
      </c>
      <c r="M50" s="12">
        <v>1.1193161201740125</v>
      </c>
      <c r="N50" s="23">
        <v>0.46344533102508045</v>
      </c>
    </row>
    <row r="51" spans="2:14" x14ac:dyDescent="0.3">
      <c r="B51" s="94"/>
      <c r="C51" s="101"/>
      <c r="D51" s="91"/>
      <c r="E51" s="97"/>
      <c r="F51" s="97"/>
      <c r="G51" s="42">
        <v>28</v>
      </c>
      <c r="H51" s="3">
        <v>5.4</v>
      </c>
      <c r="I51" s="3">
        <v>1.8063879239948453</v>
      </c>
      <c r="J51" s="3">
        <v>0.26865824487172407</v>
      </c>
      <c r="K51" s="3">
        <v>3.7479978983711391</v>
      </c>
      <c r="L51" s="3">
        <v>0.24157235604948984</v>
      </c>
      <c r="M51" s="12">
        <v>1.9416099743762938</v>
      </c>
      <c r="N51" s="23">
        <v>0.36129552411406474</v>
      </c>
    </row>
    <row r="52" spans="2:14" ht="15" thickBot="1" x14ac:dyDescent="0.35">
      <c r="B52" s="95"/>
      <c r="C52" s="102"/>
      <c r="D52" s="92"/>
      <c r="E52" s="98"/>
      <c r="F52" s="98"/>
      <c r="G52" s="43">
        <v>58</v>
      </c>
      <c r="H52" s="10">
        <v>5.4</v>
      </c>
      <c r="I52" s="10">
        <v>1.5155668533458506</v>
      </c>
      <c r="J52" s="10">
        <v>0.1211531525292938</v>
      </c>
      <c r="K52" s="10">
        <v>3.5150735648005029</v>
      </c>
      <c r="L52" s="10">
        <v>8.0932212006986762E-2</v>
      </c>
      <c r="M52" s="13">
        <v>1.9995067114546523</v>
      </c>
      <c r="N52" s="24">
        <v>0.14569869357043042</v>
      </c>
    </row>
    <row r="53" spans="2:14" ht="15" thickBot="1" x14ac:dyDescent="0.35">
      <c r="M53" s="48"/>
      <c r="N53" s="48"/>
    </row>
    <row r="54" spans="2:14" x14ac:dyDescent="0.3">
      <c r="B54" s="93" t="s">
        <v>45</v>
      </c>
      <c r="C54" s="96" t="s">
        <v>2</v>
      </c>
      <c r="D54" s="96" t="s">
        <v>16</v>
      </c>
      <c r="E54" s="99" t="s">
        <v>22</v>
      </c>
      <c r="F54" s="99" t="s">
        <v>13</v>
      </c>
      <c r="G54" s="26">
        <v>15</v>
      </c>
      <c r="H54" s="8">
        <v>6.1</v>
      </c>
      <c r="I54" s="8">
        <v>4.96</v>
      </c>
      <c r="J54" s="8">
        <v>0.21369091208341595</v>
      </c>
      <c r="K54" s="8">
        <v>5.52</v>
      </c>
      <c r="L54" s="8">
        <v>0.35158326836587128</v>
      </c>
      <c r="M54" s="11">
        <v>0.55999999999999961</v>
      </c>
      <c r="N54" s="22">
        <v>0.41142994604412364</v>
      </c>
    </row>
    <row r="55" spans="2:14" x14ac:dyDescent="0.3">
      <c r="B55" s="94"/>
      <c r="C55" s="91"/>
      <c r="D55" s="91"/>
      <c r="E55" s="97"/>
      <c r="F55" s="97"/>
      <c r="G55" s="2">
        <v>57</v>
      </c>
      <c r="H55" s="3">
        <v>6.5224442335063202</v>
      </c>
      <c r="I55" s="3">
        <v>3.7945927075781465</v>
      </c>
      <c r="J55" s="3">
        <v>0.32227693296500459</v>
      </c>
      <c r="K55" s="3">
        <v>4.7286356294474805</v>
      </c>
      <c r="L55" s="3">
        <v>0.6066386790848175</v>
      </c>
      <c r="M55" s="12">
        <v>0.93404292186933402</v>
      </c>
      <c r="N55" s="23">
        <v>0.68693006083814845</v>
      </c>
    </row>
    <row r="56" spans="2:14" x14ac:dyDescent="0.3">
      <c r="B56" s="94"/>
      <c r="C56" s="91"/>
      <c r="D56" s="91"/>
      <c r="E56" s="97"/>
      <c r="F56" s="97"/>
      <c r="G56" s="2">
        <v>220</v>
      </c>
      <c r="H56" s="3">
        <v>6.3820170425748683</v>
      </c>
      <c r="I56" s="3">
        <v>3.9806185701817607</v>
      </c>
      <c r="J56" s="3">
        <v>0.21307953820580383</v>
      </c>
      <c r="K56" s="3">
        <v>5.0520912521544021</v>
      </c>
      <c r="L56" s="3">
        <v>0.32284594324335963</v>
      </c>
      <c r="M56" s="12">
        <v>1.0714726819726414</v>
      </c>
      <c r="N56" s="23">
        <v>0.38682346447791038</v>
      </c>
    </row>
    <row r="57" spans="2:14" x14ac:dyDescent="0.3">
      <c r="B57" s="94"/>
      <c r="C57" s="91"/>
      <c r="D57" s="91"/>
      <c r="E57" s="97" t="s">
        <v>23</v>
      </c>
      <c r="F57" s="97" t="s">
        <v>13</v>
      </c>
      <c r="G57" s="2">
        <v>15</v>
      </c>
      <c r="H57" s="3">
        <v>6.1</v>
      </c>
      <c r="I57" s="3">
        <v>4.26</v>
      </c>
      <c r="J57" s="3">
        <v>8.4951991099863053E-2</v>
      </c>
      <c r="K57" s="3">
        <v>4.91</v>
      </c>
      <c r="L57" s="3">
        <v>0.35160040405382376</v>
      </c>
      <c r="M57" s="12">
        <v>0.65000000000000036</v>
      </c>
      <c r="N57" s="23">
        <v>0.36171768677055777</v>
      </c>
    </row>
    <row r="58" spans="2:14" x14ac:dyDescent="0.3">
      <c r="B58" s="94"/>
      <c r="C58" s="91"/>
      <c r="D58" s="91"/>
      <c r="E58" s="97"/>
      <c r="F58" s="97"/>
      <c r="G58" s="2">
        <v>57</v>
      </c>
      <c r="H58" s="3">
        <v>6.5224442335063202</v>
      </c>
      <c r="I58" s="3">
        <v>3.794551896180808</v>
      </c>
      <c r="J58" s="3">
        <v>0.21302607511548025</v>
      </c>
      <c r="K58" s="3">
        <v>4.4492041854610429</v>
      </c>
      <c r="L58" s="3">
        <v>0.13637155552208477</v>
      </c>
      <c r="M58" s="12">
        <v>0.65465228928023489</v>
      </c>
      <c r="N58" s="23">
        <v>0.25293736346103413</v>
      </c>
    </row>
    <row r="59" spans="2:14" x14ac:dyDescent="0.3">
      <c r="B59" s="94"/>
      <c r="C59" s="91"/>
      <c r="D59" s="91"/>
      <c r="E59" s="97"/>
      <c r="F59" s="97"/>
      <c r="G59" s="2">
        <v>208</v>
      </c>
      <c r="H59" s="3">
        <v>6.3820170425748683</v>
      </c>
      <c r="I59" s="3">
        <v>4.493634455785398</v>
      </c>
      <c r="J59" s="3">
        <v>8.0499528489721348E-2</v>
      </c>
      <c r="K59" s="3">
        <v>4.4492041854610429</v>
      </c>
      <c r="L59" s="3">
        <v>0.13637155552208477</v>
      </c>
      <c r="M59" s="12">
        <v>-4.4430270324355092E-2</v>
      </c>
      <c r="N59" s="23">
        <v>0.15835837597860275</v>
      </c>
    </row>
    <row r="60" spans="2:14" x14ac:dyDescent="0.3">
      <c r="B60" s="94"/>
      <c r="C60" s="91"/>
      <c r="D60" s="91"/>
      <c r="E60" s="97" t="s">
        <v>22</v>
      </c>
      <c r="F60" s="97" t="s">
        <v>14</v>
      </c>
      <c r="G60" s="2">
        <v>15</v>
      </c>
      <c r="H60" s="3">
        <v>6.1</v>
      </c>
      <c r="I60" s="3">
        <v>3.75</v>
      </c>
      <c r="J60" s="3">
        <v>0.27929732507559396</v>
      </c>
      <c r="K60" s="3">
        <v>6.22</v>
      </c>
      <c r="L60" s="3">
        <v>0.29146431978151888</v>
      </c>
      <c r="M60" s="12">
        <v>2.4699999999999998</v>
      </c>
      <c r="N60" s="23">
        <v>0.40368111858258304</v>
      </c>
    </row>
    <row r="61" spans="2:14" x14ac:dyDescent="0.3">
      <c r="B61" s="94"/>
      <c r="C61" s="91"/>
      <c r="D61" s="91"/>
      <c r="E61" s="97"/>
      <c r="F61" s="97"/>
      <c r="G61" s="2">
        <v>57</v>
      </c>
      <c r="H61" s="3">
        <v>6.5224442335063202</v>
      </c>
      <c r="I61" s="3">
        <v>1.340120427549236</v>
      </c>
      <c r="J61" s="3">
        <v>6.7706614115071659E-2</v>
      </c>
      <c r="K61" s="3">
        <v>5.7046179193788262</v>
      </c>
      <c r="L61" s="3">
        <v>0.13900439134180434</v>
      </c>
      <c r="M61" s="12">
        <v>4.3644974918295905</v>
      </c>
      <c r="N61" s="23">
        <v>0.15461696675084757</v>
      </c>
    </row>
    <row r="62" spans="2:14" x14ac:dyDescent="0.3">
      <c r="B62" s="94"/>
      <c r="C62" s="91"/>
      <c r="D62" s="91"/>
      <c r="E62" s="97"/>
      <c r="F62" s="97"/>
      <c r="G62" s="2">
        <v>220</v>
      </c>
      <c r="H62" s="3">
        <v>6.3820170425748683</v>
      </c>
      <c r="I62" s="3">
        <v>1.3010299956639813</v>
      </c>
      <c r="J62" s="3">
        <v>0</v>
      </c>
      <c r="K62" s="3">
        <v>5.657605958271045</v>
      </c>
      <c r="L62" s="3">
        <v>0.32259353514035383</v>
      </c>
      <c r="M62" s="12">
        <v>4.3565759626070637</v>
      </c>
      <c r="N62" s="23">
        <v>0.32259353514035383</v>
      </c>
    </row>
    <row r="63" spans="2:14" x14ac:dyDescent="0.3">
      <c r="B63" s="94"/>
      <c r="C63" s="91"/>
      <c r="D63" s="91"/>
      <c r="E63" s="97" t="s">
        <v>23</v>
      </c>
      <c r="F63" s="97" t="s">
        <v>14</v>
      </c>
      <c r="G63" s="2">
        <v>15</v>
      </c>
      <c r="H63" s="3">
        <v>6.1</v>
      </c>
      <c r="I63" s="3">
        <v>4.12</v>
      </c>
      <c r="J63" s="3">
        <v>8.070457691551472E-2</v>
      </c>
      <c r="K63" s="3">
        <v>5.7</v>
      </c>
      <c r="L63" s="3">
        <v>0</v>
      </c>
      <c r="M63" s="12">
        <v>1.58</v>
      </c>
      <c r="N63" s="23">
        <v>8.070457691551472E-2</v>
      </c>
    </row>
    <row r="64" spans="2:14" x14ac:dyDescent="0.3">
      <c r="B64" s="94"/>
      <c r="C64" s="91"/>
      <c r="D64" s="91"/>
      <c r="E64" s="97"/>
      <c r="F64" s="97"/>
      <c r="G64" s="2">
        <v>57</v>
      </c>
      <c r="H64" s="3">
        <v>6.5224442335063202</v>
      </c>
      <c r="I64" s="3">
        <v>2.9154929196923423</v>
      </c>
      <c r="J64" s="3">
        <v>0.73948558782376228</v>
      </c>
      <c r="K64" s="3">
        <v>5.1453616226522669</v>
      </c>
      <c r="L64" s="3">
        <v>0.27959281677083819</v>
      </c>
      <c r="M64" s="12">
        <v>2.2298687029599247</v>
      </c>
      <c r="N64" s="23">
        <v>0.79057642121992644</v>
      </c>
    </row>
    <row r="65" spans="2:14" x14ac:dyDescent="0.3">
      <c r="B65" s="94"/>
      <c r="C65" s="91"/>
      <c r="D65" s="91"/>
      <c r="E65" s="97"/>
      <c r="F65" s="97"/>
      <c r="G65" s="2">
        <v>208</v>
      </c>
      <c r="H65" s="3">
        <v>6.3820170425748683</v>
      </c>
      <c r="I65" s="3">
        <v>2.4894850073634842</v>
      </c>
      <c r="J65" s="3">
        <v>0.37024643127862039</v>
      </c>
      <c r="K65" s="3">
        <v>5.1455507186579306</v>
      </c>
      <c r="L65" s="3">
        <v>0.1395345423812353</v>
      </c>
      <c r="M65" s="12">
        <v>2.6560657112944464</v>
      </c>
      <c r="N65" s="23">
        <v>0.39566691596858955</v>
      </c>
    </row>
    <row r="66" spans="2:14" x14ac:dyDescent="0.3">
      <c r="B66" s="94"/>
      <c r="C66" s="91"/>
      <c r="D66" s="91"/>
      <c r="E66" s="97" t="s">
        <v>22</v>
      </c>
      <c r="F66" s="97" t="s">
        <v>3</v>
      </c>
      <c r="G66" s="2">
        <v>15</v>
      </c>
      <c r="H66" s="3">
        <v>6.1</v>
      </c>
      <c r="I66" s="3">
        <v>3.56</v>
      </c>
      <c r="J66" s="3">
        <v>0.16156610150878312</v>
      </c>
      <c r="K66" s="3">
        <v>6.17</v>
      </c>
      <c r="L66" s="3">
        <v>0.21429110016877242</v>
      </c>
      <c r="M66" s="12">
        <v>2.61</v>
      </c>
      <c r="N66" s="23">
        <v>0.26837339802649829</v>
      </c>
    </row>
    <row r="67" spans="2:14" x14ac:dyDescent="0.3">
      <c r="B67" s="94"/>
      <c r="C67" s="91"/>
      <c r="D67" s="91"/>
      <c r="E67" s="97"/>
      <c r="F67" s="97"/>
      <c r="G67" s="2">
        <v>57</v>
      </c>
      <c r="H67" s="3">
        <v>6.5224442335063202</v>
      </c>
      <c r="I67" s="3">
        <v>1.3010299956639813</v>
      </c>
      <c r="J67" s="3">
        <v>0</v>
      </c>
      <c r="K67" s="3">
        <v>5.7975295667404376</v>
      </c>
      <c r="L67" s="3">
        <v>0.35178023030412559</v>
      </c>
      <c r="M67" s="12">
        <v>4.4964995710764564</v>
      </c>
      <c r="N67" s="23">
        <v>0.35178023030412559</v>
      </c>
    </row>
    <row r="68" spans="2:14" x14ac:dyDescent="0.3">
      <c r="B68" s="94"/>
      <c r="C68" s="91"/>
      <c r="D68" s="91"/>
      <c r="E68" s="97"/>
      <c r="F68" s="97"/>
      <c r="G68" s="2">
        <v>220</v>
      </c>
      <c r="H68" s="3">
        <v>6.3820170425748683</v>
      </c>
      <c r="I68" s="3">
        <v>1.3010299956639813</v>
      </c>
      <c r="J68" s="3">
        <v>0</v>
      </c>
      <c r="K68" s="3">
        <v>5.4718703639785504</v>
      </c>
      <c r="L68" s="3">
        <v>8.1386863148842886E-2</v>
      </c>
      <c r="M68" s="12">
        <v>4.1708403683145692</v>
      </c>
      <c r="N68" s="23">
        <v>8.1386863148842886E-2</v>
      </c>
    </row>
    <row r="69" spans="2:14" x14ac:dyDescent="0.3">
      <c r="B69" s="94"/>
      <c r="C69" s="91"/>
      <c r="D69" s="91"/>
      <c r="E69" s="97" t="s">
        <v>23</v>
      </c>
      <c r="F69" s="97" t="s">
        <v>3</v>
      </c>
      <c r="G69" s="2">
        <v>15</v>
      </c>
      <c r="H69" s="3">
        <v>6.1</v>
      </c>
      <c r="I69" s="3">
        <v>3.98</v>
      </c>
      <c r="J69" s="3">
        <v>0.21307953820580383</v>
      </c>
      <c r="K69" s="3">
        <v>6.03</v>
      </c>
      <c r="L69" s="3">
        <v>0.32388096904857655</v>
      </c>
      <c r="M69" s="12">
        <v>2.0500000000000003</v>
      </c>
      <c r="N69" s="23">
        <v>0.38768772448175814</v>
      </c>
    </row>
    <row r="70" spans="2:14" x14ac:dyDescent="0.3">
      <c r="B70" s="94"/>
      <c r="C70" s="91"/>
      <c r="D70" s="91"/>
      <c r="E70" s="97"/>
      <c r="F70" s="97"/>
      <c r="G70" s="2">
        <v>57</v>
      </c>
      <c r="H70" s="3">
        <v>6.5224442335063202</v>
      </c>
      <c r="I70" s="3">
        <v>2.1164766353446147</v>
      </c>
      <c r="J70" s="3">
        <v>0.32222560637070158</v>
      </c>
      <c r="K70" s="3">
        <v>5.471356493918929</v>
      </c>
      <c r="L70" s="3">
        <v>0.32259353514035383</v>
      </c>
      <c r="M70" s="12">
        <v>3.3548798585743143</v>
      </c>
      <c r="N70" s="23">
        <v>0.45595606182538795</v>
      </c>
    </row>
    <row r="71" spans="2:14" ht="15" thickBot="1" x14ac:dyDescent="0.35">
      <c r="B71" s="95"/>
      <c r="C71" s="92"/>
      <c r="D71" s="92"/>
      <c r="E71" s="98"/>
      <c r="F71" s="98"/>
      <c r="G71" s="27">
        <v>208</v>
      </c>
      <c r="H71" s="10">
        <v>6.3820170425748683</v>
      </c>
      <c r="I71" s="10">
        <v>1.8834866338992751</v>
      </c>
      <c r="J71" s="10">
        <v>8.132491378817322E-2</v>
      </c>
      <c r="K71" s="10">
        <v>5.3783567028227282</v>
      </c>
      <c r="L71" s="10">
        <v>0.35137403767206687</v>
      </c>
      <c r="M71" s="13">
        <v>3.4948700689234533</v>
      </c>
      <c r="N71" s="24">
        <v>0.36066252363203039</v>
      </c>
    </row>
    <row r="72" spans="2:14" ht="15" thickBot="1" x14ac:dyDescent="0.35">
      <c r="M72" s="48"/>
      <c r="N72" s="48"/>
    </row>
    <row r="73" spans="2:14" x14ac:dyDescent="0.3">
      <c r="B73" s="93" t="s">
        <v>46</v>
      </c>
      <c r="C73" s="96" t="s">
        <v>2</v>
      </c>
      <c r="D73" s="96" t="s">
        <v>17</v>
      </c>
      <c r="E73" s="99" t="s">
        <v>22</v>
      </c>
      <c r="F73" s="99" t="s">
        <v>13</v>
      </c>
      <c r="G73" s="26">
        <v>15</v>
      </c>
      <c r="H73" s="8">
        <v>6.24</v>
      </c>
      <c r="I73" s="8">
        <v>4.7699999999999996</v>
      </c>
      <c r="J73" s="8">
        <v>8.070457691551472E-2</v>
      </c>
      <c r="K73" s="8">
        <v>5.33</v>
      </c>
      <c r="L73" s="8">
        <v>0.21408322789978551</v>
      </c>
      <c r="M73" s="11">
        <v>0.5600000000000005</v>
      </c>
      <c r="N73" s="22">
        <v>0.22878998492745203</v>
      </c>
    </row>
    <row r="74" spans="2:14" x14ac:dyDescent="0.3">
      <c r="B74" s="94"/>
      <c r="C74" s="91"/>
      <c r="D74" s="91"/>
      <c r="E74" s="97"/>
      <c r="F74" s="97"/>
      <c r="G74" s="2">
        <v>57</v>
      </c>
      <c r="H74" s="3">
        <v>5.8228216453031045</v>
      </c>
      <c r="I74" s="3">
        <v>3.5142904061157032</v>
      </c>
      <c r="J74" s="3">
        <v>0.21464595770683687</v>
      </c>
      <c r="K74" s="3">
        <v>3.7016340291965317</v>
      </c>
      <c r="L74" s="3">
        <v>8.0633889501796341E-2</v>
      </c>
      <c r="M74" s="12">
        <v>0.18734362308082853</v>
      </c>
      <c r="N74" s="23">
        <v>0.22929176020100048</v>
      </c>
    </row>
    <row r="75" spans="2:14" x14ac:dyDescent="0.3">
      <c r="B75" s="94"/>
      <c r="C75" s="91"/>
      <c r="D75" s="91"/>
      <c r="E75" s="97"/>
      <c r="F75" s="97"/>
      <c r="G75" s="2">
        <v>220</v>
      </c>
      <c r="H75" s="3">
        <v>6.8228216453031045</v>
      </c>
      <c r="I75" s="3">
        <v>3.8434675259291704</v>
      </c>
      <c r="J75" s="3">
        <v>0.43073728450702042</v>
      </c>
      <c r="K75" s="3">
        <v>3.9806185701817607</v>
      </c>
      <c r="L75" s="3">
        <v>0.21307953820580383</v>
      </c>
      <c r="M75" s="12">
        <v>0.13715104425259028</v>
      </c>
      <c r="N75" s="23">
        <v>0.48055956744869882</v>
      </c>
    </row>
    <row r="76" spans="2:14" x14ac:dyDescent="0.3">
      <c r="B76" s="94"/>
      <c r="C76" s="91"/>
      <c r="D76" s="91"/>
      <c r="E76" s="97" t="s">
        <v>23</v>
      </c>
      <c r="F76" s="97" t="s">
        <v>13</v>
      </c>
      <c r="G76" s="2">
        <v>15</v>
      </c>
      <c r="H76" s="3">
        <v>6.24</v>
      </c>
      <c r="I76" s="3">
        <v>3.66</v>
      </c>
      <c r="J76" s="3">
        <v>8.0633889501796341E-2</v>
      </c>
      <c r="K76" s="3">
        <v>4.07</v>
      </c>
      <c r="L76" s="3">
        <v>0.16049476936957827</v>
      </c>
      <c r="M76" s="12">
        <v>0.41000000000000014</v>
      </c>
      <c r="N76" s="23">
        <v>0.17961179006730604</v>
      </c>
    </row>
    <row r="77" spans="2:14" x14ac:dyDescent="0.3">
      <c r="B77" s="94"/>
      <c r="C77" s="91"/>
      <c r="D77" s="91"/>
      <c r="E77" s="97"/>
      <c r="F77" s="97"/>
      <c r="G77" s="2">
        <v>57</v>
      </c>
      <c r="H77" s="3">
        <v>5.8228216453031045</v>
      </c>
      <c r="I77" s="3">
        <v>3.1409684178407797</v>
      </c>
      <c r="J77" s="3">
        <v>0.21287265330226518</v>
      </c>
      <c r="K77" s="3">
        <v>3.6552047748907484</v>
      </c>
      <c r="L77" s="3">
        <v>0.21404877892904506</v>
      </c>
      <c r="M77" s="12">
        <v>0.51423635704996862</v>
      </c>
      <c r="N77" s="23">
        <v>0.3018801853135803</v>
      </c>
    </row>
    <row r="78" spans="2:14" x14ac:dyDescent="0.3">
      <c r="B78" s="94"/>
      <c r="C78" s="91"/>
      <c r="D78" s="91"/>
      <c r="E78" s="97"/>
      <c r="F78" s="97"/>
      <c r="G78" s="2">
        <v>208</v>
      </c>
      <c r="H78" s="3">
        <v>6.8228216453031045</v>
      </c>
      <c r="I78" s="3">
        <v>3.6083537969985175</v>
      </c>
      <c r="J78" s="3">
        <v>0.13992042780323066</v>
      </c>
      <c r="K78" s="3">
        <v>4.0274695480739915</v>
      </c>
      <c r="L78" s="3">
        <v>0.13899329937439941</v>
      </c>
      <c r="M78" s="12">
        <v>0.41911575107547394</v>
      </c>
      <c r="N78" s="23">
        <v>0.19722287744483527</v>
      </c>
    </row>
    <row r="79" spans="2:14" x14ac:dyDescent="0.3">
      <c r="B79" s="94"/>
      <c r="C79" s="91"/>
      <c r="D79" s="91"/>
      <c r="E79" s="97" t="s">
        <v>22</v>
      </c>
      <c r="F79" s="97" t="s">
        <v>14</v>
      </c>
      <c r="G79" s="2">
        <v>15</v>
      </c>
      <c r="H79" s="3">
        <v>6.24</v>
      </c>
      <c r="I79" s="3">
        <v>3.89</v>
      </c>
      <c r="J79" s="3">
        <v>0.24164304346320825</v>
      </c>
      <c r="K79" s="3">
        <v>5.38</v>
      </c>
      <c r="L79" s="3">
        <v>0.16208577016326467</v>
      </c>
      <c r="M79" s="12">
        <v>1.4899999999999998</v>
      </c>
      <c r="N79" s="23">
        <v>0.29096934089965665</v>
      </c>
    </row>
    <row r="80" spans="2:14" x14ac:dyDescent="0.3">
      <c r="B80" s="94"/>
      <c r="C80" s="91"/>
      <c r="D80" s="91"/>
      <c r="E80" s="97"/>
      <c r="F80" s="97"/>
      <c r="G80" s="2">
        <v>57</v>
      </c>
      <c r="H80" s="3">
        <v>5.8228216453031045</v>
      </c>
      <c r="I80" s="3">
        <v>1.340120427549236</v>
      </c>
      <c r="J80" s="3">
        <v>6.7706614115071659E-2</v>
      </c>
      <c r="K80" s="3">
        <v>4.912662514096561</v>
      </c>
      <c r="L80" s="3">
        <v>0.16173100781925473</v>
      </c>
      <c r="M80" s="12">
        <v>3.5725420865473252</v>
      </c>
      <c r="N80" s="23">
        <v>0.17533141328683532</v>
      </c>
    </row>
    <row r="81" spans="2:14" x14ac:dyDescent="0.3">
      <c r="B81" s="94"/>
      <c r="C81" s="91"/>
      <c r="D81" s="91"/>
      <c r="E81" s="97"/>
      <c r="F81" s="97"/>
      <c r="G81" s="2">
        <v>220</v>
      </c>
      <c r="H81" s="3">
        <v>6.8228216453031045</v>
      </c>
      <c r="I81" s="3">
        <v>1.3010299956639813</v>
      </c>
      <c r="J81" s="3">
        <v>0</v>
      </c>
      <c r="K81" s="3">
        <v>4.3582974906935092</v>
      </c>
      <c r="L81" s="3">
        <v>7.6955485595803272E-2</v>
      </c>
      <c r="M81" s="12">
        <v>3.057267495029528</v>
      </c>
      <c r="N81" s="23">
        <v>7.6955485595803272E-2</v>
      </c>
    </row>
    <row r="82" spans="2:14" x14ac:dyDescent="0.3">
      <c r="B82" s="94"/>
      <c r="C82" s="91"/>
      <c r="D82" s="91"/>
      <c r="E82" s="97" t="s">
        <v>23</v>
      </c>
      <c r="F82" s="97" t="s">
        <v>14</v>
      </c>
      <c r="G82" s="2">
        <v>15</v>
      </c>
      <c r="H82" s="3">
        <v>6.24</v>
      </c>
      <c r="I82" s="3">
        <v>3.56</v>
      </c>
      <c r="J82" s="3">
        <v>0.29246012778568348</v>
      </c>
      <c r="K82" s="3">
        <v>4.3600000000000003</v>
      </c>
      <c r="L82" s="3">
        <v>0.21303764739530492</v>
      </c>
      <c r="M82" s="12">
        <v>0.80000000000000027</v>
      </c>
      <c r="N82" s="23">
        <v>0.36182587739428557</v>
      </c>
    </row>
    <row r="83" spans="2:14" x14ac:dyDescent="0.3">
      <c r="B83" s="94"/>
      <c r="C83" s="91"/>
      <c r="D83" s="91"/>
      <c r="E83" s="97"/>
      <c r="F83" s="97"/>
      <c r="G83" s="2">
        <v>57</v>
      </c>
      <c r="H83" s="3">
        <v>5.8228216453031045</v>
      </c>
      <c r="I83" s="3">
        <v>2.7690906480191693</v>
      </c>
      <c r="J83" s="3">
        <v>0.13953793075364598</v>
      </c>
      <c r="K83" s="3">
        <v>4.0272133793887681</v>
      </c>
      <c r="L83" s="3">
        <v>0.24164304346320825</v>
      </c>
      <c r="M83" s="12">
        <v>1.2581227313695988</v>
      </c>
      <c r="N83" s="23">
        <v>0.27903798052088047</v>
      </c>
    </row>
    <row r="84" spans="2:14" x14ac:dyDescent="0.3">
      <c r="B84" s="94"/>
      <c r="C84" s="91"/>
      <c r="D84" s="91"/>
      <c r="E84" s="97"/>
      <c r="F84" s="97"/>
      <c r="G84" s="2">
        <v>208</v>
      </c>
      <c r="H84" s="3">
        <v>6.8228216453031045</v>
      </c>
      <c r="I84" s="3">
        <v>2.0698742354069757</v>
      </c>
      <c r="J84" s="3">
        <v>0.13953782408575618</v>
      </c>
      <c r="K84" s="3">
        <v>4.0735364371660365</v>
      </c>
      <c r="L84" s="3">
        <v>8.070457691551472E-2</v>
      </c>
      <c r="M84" s="12">
        <v>2.0036622017590608</v>
      </c>
      <c r="N84" s="23">
        <v>0.16119563606282791</v>
      </c>
    </row>
    <row r="85" spans="2:14" x14ac:dyDescent="0.3">
      <c r="B85" s="94"/>
      <c r="C85" s="91"/>
      <c r="D85" s="91"/>
      <c r="E85" s="97" t="s">
        <v>22</v>
      </c>
      <c r="F85" s="97" t="s">
        <v>3</v>
      </c>
      <c r="G85" s="2">
        <v>15</v>
      </c>
      <c r="H85" s="3">
        <v>6.24</v>
      </c>
      <c r="I85" s="3">
        <v>3.84</v>
      </c>
      <c r="J85" s="3">
        <v>0.32250456805647659</v>
      </c>
      <c r="K85" s="3">
        <v>5.38</v>
      </c>
      <c r="L85" s="3">
        <v>8.0698907014421742E-2</v>
      </c>
      <c r="M85" s="12">
        <v>1.54</v>
      </c>
      <c r="N85" s="23">
        <v>0.33244775530993864</v>
      </c>
    </row>
    <row r="86" spans="2:14" x14ac:dyDescent="0.3">
      <c r="B86" s="94"/>
      <c r="C86" s="91"/>
      <c r="D86" s="91"/>
      <c r="E86" s="97"/>
      <c r="F86" s="97"/>
      <c r="G86" s="2">
        <v>57</v>
      </c>
      <c r="H86" s="3">
        <v>5.8228216453031045</v>
      </c>
      <c r="I86" s="3">
        <v>1.3010299956639813</v>
      </c>
      <c r="J86" s="3">
        <v>0</v>
      </c>
      <c r="K86" s="3">
        <v>4.3557268602069863</v>
      </c>
      <c r="L86" s="3">
        <v>0.21303764739530492</v>
      </c>
      <c r="M86" s="12">
        <v>3.054696864543005</v>
      </c>
      <c r="N86" s="23">
        <v>0.21303764739530492</v>
      </c>
    </row>
    <row r="87" spans="2:14" x14ac:dyDescent="0.3">
      <c r="B87" s="94"/>
      <c r="C87" s="91"/>
      <c r="D87" s="91"/>
      <c r="E87" s="97"/>
      <c r="F87" s="97"/>
      <c r="G87" s="2">
        <v>220</v>
      </c>
      <c r="H87" s="3">
        <v>6.8228216453031045</v>
      </c>
      <c r="I87" s="3">
        <v>1.3010299956639813</v>
      </c>
      <c r="J87" s="3">
        <v>0</v>
      </c>
      <c r="K87" s="3">
        <v>3.841271448891701</v>
      </c>
      <c r="L87" s="3">
        <v>0.35160094831222205</v>
      </c>
      <c r="M87" s="12">
        <v>2.5402414532277198</v>
      </c>
      <c r="N87" s="23">
        <v>0.35160094831222205</v>
      </c>
    </row>
    <row r="88" spans="2:14" x14ac:dyDescent="0.3">
      <c r="B88" s="94"/>
      <c r="C88" s="91"/>
      <c r="D88" s="91"/>
      <c r="E88" s="97" t="s">
        <v>23</v>
      </c>
      <c r="F88" s="97" t="s">
        <v>3</v>
      </c>
      <c r="G88" s="2">
        <v>15</v>
      </c>
      <c r="H88" s="3">
        <v>6.24</v>
      </c>
      <c r="I88" s="3">
        <v>3.61</v>
      </c>
      <c r="J88" s="3">
        <v>0.24355646164304193</v>
      </c>
      <c r="K88" s="3">
        <v>4.26</v>
      </c>
      <c r="L88" s="3">
        <v>8.4951991099863053E-2</v>
      </c>
      <c r="M88" s="12">
        <v>0.64999999999999991</v>
      </c>
      <c r="N88" s="23">
        <v>0.25794687592585758</v>
      </c>
    </row>
    <row r="89" spans="2:14" x14ac:dyDescent="0.3">
      <c r="B89" s="94"/>
      <c r="C89" s="91"/>
      <c r="D89" s="91"/>
      <c r="E89" s="97"/>
      <c r="F89" s="97"/>
      <c r="G89" s="2">
        <v>57</v>
      </c>
      <c r="H89" s="3">
        <v>5.8228216453031045</v>
      </c>
      <c r="I89" s="3">
        <v>2.6294095991027189</v>
      </c>
      <c r="J89" s="3">
        <v>0</v>
      </c>
      <c r="K89" s="3">
        <v>3.9806185701817607</v>
      </c>
      <c r="L89" s="3">
        <v>0.21307953820580383</v>
      </c>
      <c r="M89" s="12">
        <v>1.3512089710790418</v>
      </c>
      <c r="N89" s="23">
        <v>0.21307953820580383</v>
      </c>
    </row>
    <row r="90" spans="2:14" ht="15" thickBot="1" x14ac:dyDescent="0.35">
      <c r="B90" s="95"/>
      <c r="C90" s="92"/>
      <c r="D90" s="92"/>
      <c r="E90" s="98"/>
      <c r="F90" s="98"/>
      <c r="G90" s="27">
        <v>208</v>
      </c>
      <c r="H90" s="10">
        <v>6.8228216453031045</v>
      </c>
      <c r="I90" s="10">
        <v>2.2723679268855244</v>
      </c>
      <c r="J90" s="10">
        <v>0.13489227528715161</v>
      </c>
      <c r="K90" s="10">
        <v>4.0735364371660365</v>
      </c>
      <c r="L90" s="10">
        <v>8.070457691551472E-2</v>
      </c>
      <c r="M90" s="13">
        <v>1.8011685102805122</v>
      </c>
      <c r="N90" s="24">
        <v>0.15719145863327602</v>
      </c>
    </row>
    <row r="91" spans="2:14" ht="15" thickBot="1" x14ac:dyDescent="0.35">
      <c r="M91" s="48"/>
      <c r="N91" s="48"/>
    </row>
    <row r="92" spans="2:14" x14ac:dyDescent="0.3">
      <c r="B92" s="93" t="s">
        <v>51</v>
      </c>
      <c r="C92" s="96" t="s">
        <v>49</v>
      </c>
      <c r="D92" s="96" t="s">
        <v>16</v>
      </c>
      <c r="E92" s="99" t="s">
        <v>22</v>
      </c>
      <c r="F92" s="99" t="s">
        <v>13</v>
      </c>
      <c r="G92" s="26">
        <v>45</v>
      </c>
      <c r="H92" s="8">
        <v>4.7050079593333356</v>
      </c>
      <c r="I92" s="45">
        <v>3.0017895419931531</v>
      </c>
      <c r="J92" s="45">
        <v>8.0804087305151914E-2</v>
      </c>
      <c r="K92" s="45">
        <v>2.9557114185303384</v>
      </c>
      <c r="L92" s="45">
        <v>0.44943789867088874</v>
      </c>
      <c r="M92" s="11">
        <v>-4.6078123462814702E-2</v>
      </c>
      <c r="N92" s="22">
        <v>0.45664398089422209</v>
      </c>
    </row>
    <row r="93" spans="2:14" x14ac:dyDescent="0.3">
      <c r="B93" s="94"/>
      <c r="C93" s="91"/>
      <c r="D93" s="91"/>
      <c r="E93" s="97"/>
      <c r="F93" s="97"/>
      <c r="G93" s="2">
        <v>125</v>
      </c>
      <c r="H93" s="3">
        <v>5.5428254269591797</v>
      </c>
      <c r="I93" s="46">
        <v>3.7016340291965317</v>
      </c>
      <c r="J93" s="46">
        <v>8.0633889501796341E-2</v>
      </c>
      <c r="K93" s="46">
        <v>4.1721584671403997</v>
      </c>
      <c r="L93" s="46">
        <v>0.24544676046944131</v>
      </c>
      <c r="M93" s="12">
        <v>0.470524437943868</v>
      </c>
      <c r="N93" s="23">
        <v>0.25835234924639489</v>
      </c>
    </row>
    <row r="94" spans="2:14" x14ac:dyDescent="0.3">
      <c r="B94" s="94"/>
      <c r="C94" s="91"/>
      <c r="D94" s="91"/>
      <c r="E94" s="97"/>
      <c r="F94" s="97"/>
      <c r="G94" s="2">
        <v>250</v>
      </c>
      <c r="H94" s="3">
        <v>5.1238516409670858</v>
      </c>
      <c r="I94" s="46">
        <v>3.3736730174232199</v>
      </c>
      <c r="J94" s="46">
        <v>8.1990360134258797E-2</v>
      </c>
      <c r="K94" s="46">
        <v>4.1253074892481685</v>
      </c>
      <c r="L94" s="46">
        <v>0.32659503456307132</v>
      </c>
      <c r="M94" s="12">
        <v>0.75163447182494858</v>
      </c>
      <c r="N94" s="23">
        <v>0.33672946968775869</v>
      </c>
    </row>
    <row r="95" spans="2:14" x14ac:dyDescent="0.3">
      <c r="B95" s="94"/>
      <c r="C95" s="91"/>
      <c r="D95" s="91"/>
      <c r="E95" s="97" t="s">
        <v>23</v>
      </c>
      <c r="F95" s="97" t="s">
        <v>13</v>
      </c>
      <c r="G95" s="2">
        <v>45</v>
      </c>
      <c r="H95" s="3">
        <v>4.7050079593333356</v>
      </c>
      <c r="I95" s="46">
        <v>2.908659663898769</v>
      </c>
      <c r="J95" s="46">
        <v>0.27933742825240188</v>
      </c>
      <c r="K95" s="46">
        <v>3.0479432779154689</v>
      </c>
      <c r="L95" s="46">
        <v>0.36899349405458187</v>
      </c>
      <c r="M95" s="12">
        <v>0.13928361401669997</v>
      </c>
      <c r="N95" s="23">
        <v>0.46280189873991928</v>
      </c>
    </row>
    <row r="96" spans="2:14" x14ac:dyDescent="0.3">
      <c r="B96" s="94"/>
      <c r="C96" s="91"/>
      <c r="D96" s="91"/>
      <c r="E96" s="97"/>
      <c r="F96" s="97"/>
      <c r="G96" s="2">
        <v>120</v>
      </c>
      <c r="H96" s="3">
        <v>5.5428254269591797</v>
      </c>
      <c r="I96" s="46">
        <v>3.794551896180808</v>
      </c>
      <c r="J96" s="46">
        <v>0.21302607511548025</v>
      </c>
      <c r="K96" s="46">
        <v>3.7478256617924628</v>
      </c>
      <c r="L96" s="46">
        <v>0.27929732507559402</v>
      </c>
      <c r="M96" s="12">
        <v>-4.6726234388345222E-2</v>
      </c>
      <c r="N96" s="23">
        <v>0.35126500604741184</v>
      </c>
    </row>
    <row r="97" spans="2:14" x14ac:dyDescent="0.3">
      <c r="B97" s="94"/>
      <c r="C97" s="91"/>
      <c r="D97" s="91"/>
      <c r="E97" s="97"/>
      <c r="F97" s="97"/>
      <c r="G97" s="2">
        <v>250</v>
      </c>
      <c r="H97" s="3">
        <v>5.1238516409670858</v>
      </c>
      <c r="I97" s="46">
        <v>3.5616275626101714</v>
      </c>
      <c r="J97" s="46">
        <v>0.16156610150878312</v>
      </c>
      <c r="K97" s="46">
        <v>4.3065264386113764</v>
      </c>
      <c r="L97" s="46">
        <v>0.48425509707438902</v>
      </c>
      <c r="M97" s="12">
        <v>0.74489887600120497</v>
      </c>
      <c r="N97" s="23">
        <v>0.51049642917387028</v>
      </c>
    </row>
    <row r="98" spans="2:14" x14ac:dyDescent="0.3">
      <c r="B98" s="94"/>
      <c r="C98" s="91"/>
      <c r="D98" s="91"/>
      <c r="E98" s="97" t="s">
        <v>22</v>
      </c>
      <c r="F98" s="97" t="s">
        <v>14</v>
      </c>
      <c r="G98" s="2">
        <v>45</v>
      </c>
      <c r="H98" s="3">
        <v>4.7050079593333356</v>
      </c>
      <c r="I98" s="46">
        <v>2.4425320464960598</v>
      </c>
      <c r="J98" s="46">
        <v>0.35211722456624911</v>
      </c>
      <c r="K98" s="46">
        <v>3.841105893990477</v>
      </c>
      <c r="L98" s="46">
        <v>0.16093846654769353</v>
      </c>
      <c r="M98" s="12">
        <v>1.3985738474944172</v>
      </c>
      <c r="N98" s="23">
        <v>0.38715336735066813</v>
      </c>
    </row>
    <row r="99" spans="2:14" x14ac:dyDescent="0.3">
      <c r="B99" s="94"/>
      <c r="C99" s="91"/>
      <c r="D99" s="91"/>
      <c r="E99" s="97"/>
      <c r="F99" s="97"/>
      <c r="G99" s="2">
        <v>120</v>
      </c>
      <c r="H99" s="3">
        <v>5.5428254269591797</v>
      </c>
      <c r="I99" s="46">
        <v>1.9758260182391065</v>
      </c>
      <c r="J99" s="46">
        <v>8.128411187329164E-2</v>
      </c>
      <c r="K99" s="46">
        <v>5.1455507186579306</v>
      </c>
      <c r="L99" s="46">
        <v>0.1395345423812353</v>
      </c>
      <c r="M99" s="12">
        <v>3.1697247004188238</v>
      </c>
      <c r="N99" s="23">
        <v>0.16148373094702309</v>
      </c>
    </row>
    <row r="100" spans="2:14" x14ac:dyDescent="0.3">
      <c r="B100" s="94"/>
      <c r="C100" s="91"/>
      <c r="D100" s="91"/>
      <c r="E100" s="97"/>
      <c r="F100" s="97"/>
      <c r="G100" s="2">
        <v>250</v>
      </c>
      <c r="H100" s="3">
        <v>5.1238516409670858</v>
      </c>
      <c r="I100" s="46">
        <v>1.4426572078743369</v>
      </c>
      <c r="J100" s="46">
        <v>2.2431115080378241</v>
      </c>
      <c r="K100" s="46">
        <v>5.2851652792025137</v>
      </c>
      <c r="L100" s="46">
        <v>0.13968724171949798</v>
      </c>
      <c r="M100" s="12">
        <v>3.8425080713281767</v>
      </c>
      <c r="N100" s="23">
        <v>2.247456732173263</v>
      </c>
    </row>
    <row r="101" spans="2:14" x14ac:dyDescent="0.3">
      <c r="B101" s="94"/>
      <c r="C101" s="91"/>
      <c r="D101" s="91"/>
      <c r="E101" s="97" t="s">
        <v>23</v>
      </c>
      <c r="F101" s="97" t="s">
        <v>14</v>
      </c>
      <c r="G101" s="2">
        <v>45</v>
      </c>
      <c r="H101" s="3">
        <v>4.7050079593333356</v>
      </c>
      <c r="I101" s="46">
        <v>3.5142904061157032</v>
      </c>
      <c r="J101" s="46">
        <v>0.21464595770683687</v>
      </c>
      <c r="K101" s="46">
        <v>3.7484850070887621</v>
      </c>
      <c r="L101" s="46">
        <v>0.14010769961386865</v>
      </c>
      <c r="M101" s="12">
        <v>0.23419460097305889</v>
      </c>
      <c r="N101" s="23">
        <v>0.2563260709545076</v>
      </c>
    </row>
    <row r="102" spans="2:14" x14ac:dyDescent="0.3">
      <c r="B102" s="94"/>
      <c r="C102" s="91"/>
      <c r="D102" s="91"/>
      <c r="E102" s="97"/>
      <c r="F102" s="97"/>
      <c r="G102" s="2">
        <v>120</v>
      </c>
      <c r="H102" s="3">
        <v>5.5428254269591797</v>
      </c>
      <c r="I102" s="46">
        <v>4.4956456280021406</v>
      </c>
      <c r="J102" s="46">
        <v>0.21025801916271958</v>
      </c>
      <c r="K102" s="46">
        <v>4.9592440964119611</v>
      </c>
      <c r="L102" s="46">
        <v>0.35160304381197582</v>
      </c>
      <c r="M102" s="12">
        <v>0.46359846840982044</v>
      </c>
      <c r="N102" s="23">
        <v>0.40967442566027568</v>
      </c>
    </row>
    <row r="103" spans="2:14" x14ac:dyDescent="0.3">
      <c r="B103" s="94"/>
      <c r="C103" s="91"/>
      <c r="D103" s="91"/>
      <c r="E103" s="97"/>
      <c r="F103" s="97"/>
      <c r="G103" s="2">
        <v>250</v>
      </c>
      <c r="H103" s="3">
        <v>5.1238516409670858</v>
      </c>
      <c r="I103" s="46">
        <v>3.9806185701817607</v>
      </c>
      <c r="J103" s="46">
        <v>0.21307953820580383</v>
      </c>
      <c r="K103" s="46">
        <v>4.725976428968595</v>
      </c>
      <c r="L103" s="46">
        <v>0.50412726531128904</v>
      </c>
      <c r="M103" s="12">
        <v>0.74535785878683436</v>
      </c>
      <c r="N103" s="23">
        <v>0.54730904362365274</v>
      </c>
    </row>
    <row r="104" spans="2:14" x14ac:dyDescent="0.3">
      <c r="B104" s="94"/>
      <c r="C104" s="91"/>
      <c r="D104" s="91"/>
      <c r="E104" s="97" t="s">
        <v>22</v>
      </c>
      <c r="F104" s="97" t="s">
        <v>3</v>
      </c>
      <c r="G104" s="2">
        <v>45</v>
      </c>
      <c r="H104" s="3">
        <v>4.7050079593333356</v>
      </c>
      <c r="I104" s="46">
        <v>1.9694889439154011</v>
      </c>
      <c r="J104" s="46">
        <v>0.57572576387064267</v>
      </c>
      <c r="K104" s="46">
        <v>4.0765166030036921</v>
      </c>
      <c r="L104" s="46">
        <v>0.21685558047169695</v>
      </c>
      <c r="M104" s="12">
        <v>2.107027659088291</v>
      </c>
      <c r="N104" s="23">
        <v>0.61521256323822882</v>
      </c>
    </row>
    <row r="105" spans="2:14" x14ac:dyDescent="0.3">
      <c r="B105" s="94"/>
      <c r="C105" s="91"/>
      <c r="D105" s="91"/>
      <c r="E105" s="97"/>
      <c r="F105" s="97"/>
      <c r="G105" s="2">
        <v>120</v>
      </c>
      <c r="H105" s="3">
        <v>5.5428254269591797</v>
      </c>
      <c r="I105" s="46">
        <v>1.9304395947667004</v>
      </c>
      <c r="J105" s="46">
        <v>2.7194799110210365E-16</v>
      </c>
      <c r="K105" s="46">
        <v>4.8656960599160701</v>
      </c>
      <c r="L105" s="46">
        <v>0</v>
      </c>
      <c r="M105" s="12">
        <v>2.9352564651493696</v>
      </c>
      <c r="N105" s="23">
        <v>2.7194799110210365E-16</v>
      </c>
    </row>
    <row r="106" spans="2:14" x14ac:dyDescent="0.3">
      <c r="B106" s="94"/>
      <c r="C106" s="91"/>
      <c r="D106" s="91"/>
      <c r="E106" s="97"/>
      <c r="F106" s="97"/>
      <c r="G106" s="2">
        <v>250</v>
      </c>
      <c r="H106" s="3">
        <v>5.1238516409670858</v>
      </c>
      <c r="I106" s="46">
        <v>2.9088871485025258</v>
      </c>
      <c r="J106" s="46">
        <v>1.1939644165483212</v>
      </c>
      <c r="K106" s="46">
        <v>4.9592573233035679</v>
      </c>
      <c r="L106" s="46">
        <v>8.102643090374001E-2</v>
      </c>
      <c r="M106" s="12">
        <v>2.0503701748010421</v>
      </c>
      <c r="N106" s="23">
        <v>1.196710621031071</v>
      </c>
    </row>
    <row r="107" spans="2:14" x14ac:dyDescent="0.3">
      <c r="B107" s="94"/>
      <c r="C107" s="91"/>
      <c r="D107" s="91"/>
      <c r="E107" s="97" t="s">
        <v>23</v>
      </c>
      <c r="F107" s="97" t="s">
        <v>3</v>
      </c>
      <c r="G107" s="2">
        <v>45</v>
      </c>
      <c r="H107" s="3">
        <v>4.7050079593333356</v>
      </c>
      <c r="I107" s="46">
        <v>3.5617997991888486</v>
      </c>
      <c r="J107" s="46">
        <v>8.0932212006986762E-2</v>
      </c>
      <c r="K107" s="46">
        <v>3.8879568718827073</v>
      </c>
      <c r="L107" s="46">
        <v>0.13937845460284468</v>
      </c>
      <c r="M107" s="12">
        <v>0.32615707269385874</v>
      </c>
      <c r="N107" s="23">
        <v>0.1611718851035164</v>
      </c>
    </row>
    <row r="108" spans="2:14" x14ac:dyDescent="0.3">
      <c r="B108" s="94"/>
      <c r="C108" s="91"/>
      <c r="D108" s="91"/>
      <c r="E108" s="97"/>
      <c r="F108" s="97"/>
      <c r="G108" s="2">
        <v>120</v>
      </c>
      <c r="H108" s="3">
        <v>5.5428254269591797</v>
      </c>
      <c r="I108" s="46">
        <v>4.6793200966069639</v>
      </c>
      <c r="J108" s="46">
        <v>0.63037538248970859</v>
      </c>
      <c r="K108" s="46">
        <v>4.6794701897539506</v>
      </c>
      <c r="L108" s="46">
        <v>8.043893805797192E-2</v>
      </c>
      <c r="M108" s="12">
        <v>1.5009314698666287E-4</v>
      </c>
      <c r="N108" s="23">
        <v>0.63548685714571684</v>
      </c>
    </row>
    <row r="109" spans="2:14" ht="15" thickBot="1" x14ac:dyDescent="0.35">
      <c r="B109" s="95"/>
      <c r="C109" s="92"/>
      <c r="D109" s="92"/>
      <c r="E109" s="98"/>
      <c r="F109" s="98"/>
      <c r="G109" s="27">
        <v>250</v>
      </c>
      <c r="H109" s="10">
        <v>5.1238516409670858</v>
      </c>
      <c r="I109" s="47">
        <v>4.0765166030036921</v>
      </c>
      <c r="J109" s="47">
        <v>0.21685558047169695</v>
      </c>
      <c r="K109" s="47">
        <v>4.8662210715554624</v>
      </c>
      <c r="L109" s="47">
        <v>0.24216994587722665</v>
      </c>
      <c r="M109" s="13">
        <v>0.78970446855177023</v>
      </c>
      <c r="N109" s="24">
        <v>0.32507326169326128</v>
      </c>
    </row>
    <row r="110" spans="2:14" ht="15" thickBot="1" x14ac:dyDescent="0.35">
      <c r="G110" s="29"/>
      <c r="H110" s="29"/>
      <c r="I110" s="48"/>
      <c r="J110" s="48"/>
      <c r="K110" s="48"/>
      <c r="L110" s="48"/>
      <c r="M110" s="48"/>
      <c r="N110" s="48"/>
    </row>
    <row r="111" spans="2:14" x14ac:dyDescent="0.3">
      <c r="B111" s="93" t="s">
        <v>52</v>
      </c>
      <c r="C111" s="96" t="s">
        <v>49</v>
      </c>
      <c r="D111" s="96" t="s">
        <v>17</v>
      </c>
      <c r="E111" s="99" t="s">
        <v>22</v>
      </c>
      <c r="F111" s="99" t="s">
        <v>13</v>
      </c>
      <c r="G111" s="26">
        <v>45</v>
      </c>
      <c r="H111" s="8">
        <v>4.424881636631067</v>
      </c>
      <c r="I111" s="45">
        <v>3.1876206793980315</v>
      </c>
      <c r="J111" s="45">
        <v>0.13894760897858094</v>
      </c>
      <c r="K111" s="45">
        <v>2.8157465570103088</v>
      </c>
      <c r="L111" s="45">
        <v>8.0313863885877745E-2</v>
      </c>
      <c r="M111" s="11">
        <v>-0.37187412238772266</v>
      </c>
      <c r="N111" s="22">
        <v>0.16048911107344299</v>
      </c>
    </row>
    <row r="112" spans="2:14" x14ac:dyDescent="0.3">
      <c r="B112" s="94"/>
      <c r="C112" s="91"/>
      <c r="D112" s="91"/>
      <c r="E112" s="97"/>
      <c r="F112" s="97"/>
      <c r="G112" s="2">
        <v>125</v>
      </c>
      <c r="H112" s="3">
        <v>5.4031205211758175</v>
      </c>
      <c r="I112" s="46">
        <v>3.795039004898431</v>
      </c>
      <c r="J112" s="46">
        <v>8.1148274093629985E-2</v>
      </c>
      <c r="K112" s="46">
        <v>3.7016340291965317</v>
      </c>
      <c r="L112" s="46">
        <v>8.0633889501796355E-2</v>
      </c>
      <c r="M112" s="12">
        <v>-9.3404975701899318E-2</v>
      </c>
      <c r="N112" s="23">
        <v>0.11439784318142893</v>
      </c>
    </row>
    <row r="113" spans="2:14" x14ac:dyDescent="0.3">
      <c r="B113" s="94"/>
      <c r="C113" s="91"/>
      <c r="D113" s="91"/>
      <c r="E113" s="97"/>
      <c r="F113" s="97"/>
      <c r="G113" s="2">
        <v>250</v>
      </c>
      <c r="H113" s="3">
        <v>5.2648178230095368</v>
      </c>
      <c r="I113" s="46">
        <v>3.2337045084693021</v>
      </c>
      <c r="J113" s="46">
        <v>0.16044220883358584</v>
      </c>
      <c r="K113" s="46">
        <v>3.9814750085341015</v>
      </c>
      <c r="L113" s="46">
        <v>0.42693747743901811</v>
      </c>
      <c r="M113" s="12">
        <v>0.74777050006479939</v>
      </c>
      <c r="N113" s="23">
        <v>0.45608914919935561</v>
      </c>
    </row>
    <row r="114" spans="2:14" x14ac:dyDescent="0.3">
      <c r="B114" s="94"/>
      <c r="C114" s="91"/>
      <c r="D114" s="91"/>
      <c r="E114" s="97" t="s">
        <v>23</v>
      </c>
      <c r="F114" s="97" t="s">
        <v>13</v>
      </c>
      <c r="G114" s="2">
        <v>45</v>
      </c>
      <c r="H114" s="3">
        <v>4.424881636631067</v>
      </c>
      <c r="I114" s="46">
        <v>2.6291125472264341</v>
      </c>
      <c r="J114" s="46">
        <v>0.14041354044858972</v>
      </c>
      <c r="K114" s="46">
        <v>3.2815053592806778</v>
      </c>
      <c r="L114" s="46">
        <v>0.16180989349301997</v>
      </c>
      <c r="M114" s="12">
        <v>0.65239281205424371</v>
      </c>
      <c r="N114" s="23">
        <v>0.21423912801710662</v>
      </c>
    </row>
    <row r="115" spans="2:14" x14ac:dyDescent="0.3">
      <c r="B115" s="94"/>
      <c r="C115" s="91"/>
      <c r="D115" s="91"/>
      <c r="E115" s="97"/>
      <c r="F115" s="97"/>
      <c r="G115" s="2">
        <v>120</v>
      </c>
      <c r="H115" s="3">
        <v>5.4031205211758175</v>
      </c>
      <c r="I115" s="46">
        <v>3.7501872937311558</v>
      </c>
      <c r="J115" s="46">
        <v>0.48816113607185757</v>
      </c>
      <c r="K115" s="46">
        <v>2.908659663898769</v>
      </c>
      <c r="L115" s="46">
        <v>0.27933742825240182</v>
      </c>
      <c r="M115" s="12">
        <v>-0.84152762983238683</v>
      </c>
      <c r="N115" s="23">
        <v>0.56243283473996464</v>
      </c>
    </row>
    <row r="116" spans="2:14" x14ac:dyDescent="0.3">
      <c r="B116" s="94"/>
      <c r="C116" s="91"/>
      <c r="D116" s="91"/>
      <c r="E116" s="97"/>
      <c r="F116" s="97"/>
      <c r="G116" s="2">
        <v>250</v>
      </c>
      <c r="H116" s="3">
        <v>5.2648178230095368</v>
      </c>
      <c r="I116" s="46">
        <v>3.7005293166953321</v>
      </c>
      <c r="J116" s="46">
        <v>0.42768256089639634</v>
      </c>
      <c r="K116" s="46">
        <v>3.6550800313868628</v>
      </c>
      <c r="L116" s="46">
        <v>8.0633889501796355E-2</v>
      </c>
      <c r="M116" s="12">
        <v>-4.5449285308469367E-2</v>
      </c>
      <c r="N116" s="23">
        <v>0.43521741352005627</v>
      </c>
    </row>
    <row r="117" spans="2:14" x14ac:dyDescent="0.3">
      <c r="B117" s="94"/>
      <c r="C117" s="91"/>
      <c r="D117" s="91"/>
      <c r="E117" s="97" t="s">
        <v>22</v>
      </c>
      <c r="F117" s="97" t="s">
        <v>14</v>
      </c>
      <c r="G117" s="2">
        <v>45</v>
      </c>
      <c r="H117" s="3">
        <v>4.424881636631067</v>
      </c>
      <c r="I117" s="46">
        <v>2.8151591796431661</v>
      </c>
      <c r="J117" s="46">
        <v>0.29137911994728105</v>
      </c>
      <c r="K117" s="46">
        <v>3.841105893990477</v>
      </c>
      <c r="L117" s="46">
        <v>0.16093846654769353</v>
      </c>
      <c r="M117" s="12">
        <v>1.0259467143473109</v>
      </c>
      <c r="N117" s="23">
        <v>0.33287081812014563</v>
      </c>
    </row>
    <row r="118" spans="2:14" x14ac:dyDescent="0.3">
      <c r="B118" s="94"/>
      <c r="C118" s="91"/>
      <c r="D118" s="91"/>
      <c r="E118" s="97"/>
      <c r="F118" s="97"/>
      <c r="G118" s="2">
        <v>120</v>
      </c>
      <c r="H118" s="3">
        <v>5.4031205211758175</v>
      </c>
      <c r="I118" s="46">
        <v>4.0297064365087998</v>
      </c>
      <c r="J118" s="46">
        <v>0.3720985480408322</v>
      </c>
      <c r="K118" s="46">
        <v>4.8659301786658302</v>
      </c>
      <c r="L118" s="46">
        <v>0.2794600069191866</v>
      </c>
      <c r="M118" s="12">
        <v>0.83622374215703044</v>
      </c>
      <c r="N118" s="23">
        <v>0.46535494509177328</v>
      </c>
    </row>
    <row r="119" spans="2:14" x14ac:dyDescent="0.3">
      <c r="B119" s="94"/>
      <c r="C119" s="91"/>
      <c r="D119" s="91"/>
      <c r="E119" s="97"/>
      <c r="F119" s="97"/>
      <c r="G119" s="2">
        <v>250</v>
      </c>
      <c r="H119" s="3">
        <v>5.2648178230095368</v>
      </c>
      <c r="I119" s="46">
        <v>3.0016848038240789</v>
      </c>
      <c r="J119" s="46">
        <v>0.16142676277997661</v>
      </c>
      <c r="K119" s="46">
        <v>4.8192870731958051</v>
      </c>
      <c r="L119" s="46">
        <v>0.16173100781925473</v>
      </c>
      <c r="M119" s="12">
        <v>1.8176022693717262</v>
      </c>
      <c r="N119" s="23">
        <v>0.22850715225536086</v>
      </c>
    </row>
    <row r="120" spans="2:14" x14ac:dyDescent="0.3">
      <c r="B120" s="94"/>
      <c r="C120" s="91"/>
      <c r="D120" s="91"/>
      <c r="E120" s="97" t="s">
        <v>23</v>
      </c>
      <c r="F120" s="97" t="s">
        <v>14</v>
      </c>
      <c r="G120" s="2">
        <v>45</v>
      </c>
      <c r="H120" s="3">
        <v>4.424881636631067</v>
      </c>
      <c r="I120" s="46">
        <v>3.5150735648005029</v>
      </c>
      <c r="J120" s="46">
        <v>8.0932212006986762E-2</v>
      </c>
      <c r="K120" s="46">
        <v>3.5616275626101714</v>
      </c>
      <c r="L120" s="46">
        <v>0.16156610150878312</v>
      </c>
      <c r="M120" s="12">
        <v>4.6553997809668513E-2</v>
      </c>
      <c r="N120" s="23">
        <v>0.18070314910673324</v>
      </c>
    </row>
    <row r="121" spans="2:14" x14ac:dyDescent="0.3">
      <c r="B121" s="94"/>
      <c r="C121" s="91"/>
      <c r="D121" s="91"/>
      <c r="E121" s="97"/>
      <c r="F121" s="97"/>
      <c r="G121" s="2">
        <v>120</v>
      </c>
      <c r="H121" s="3">
        <v>5.4031205211758175</v>
      </c>
      <c r="I121" s="46">
        <v>4.7260649989609584</v>
      </c>
      <c r="J121" s="46">
        <v>0.13955444082689877</v>
      </c>
      <c r="K121" s="46">
        <v>4.5422404372091476</v>
      </c>
      <c r="L121" s="46">
        <v>0.28793968981022167</v>
      </c>
      <c r="M121" s="12">
        <v>-0.18382456175181083</v>
      </c>
      <c r="N121" s="23">
        <v>0.31997610367418855</v>
      </c>
    </row>
    <row r="122" spans="2:14" x14ac:dyDescent="0.3">
      <c r="B122" s="94"/>
      <c r="C122" s="91"/>
      <c r="D122" s="91"/>
      <c r="E122" s="97"/>
      <c r="F122" s="97"/>
      <c r="G122" s="2">
        <v>250</v>
      </c>
      <c r="H122" s="3">
        <v>5.2648178230095368</v>
      </c>
      <c r="I122" s="46">
        <v>3.9814026589819456</v>
      </c>
      <c r="J122" s="46">
        <v>0.16049476936957824</v>
      </c>
      <c r="K122" s="46">
        <v>4.2626556265568007</v>
      </c>
      <c r="L122" s="46">
        <v>0.21473804256273965</v>
      </c>
      <c r="M122" s="12">
        <v>0.28125296757485518</v>
      </c>
      <c r="N122" s="23">
        <v>0.26808766834502312</v>
      </c>
    </row>
    <row r="123" spans="2:14" x14ac:dyDescent="0.3">
      <c r="B123" s="94"/>
      <c r="C123" s="91"/>
      <c r="D123" s="91"/>
      <c r="E123" s="97" t="s">
        <v>22</v>
      </c>
      <c r="F123" s="97" t="s">
        <v>3</v>
      </c>
      <c r="G123" s="2">
        <v>45</v>
      </c>
      <c r="H123" s="3">
        <v>4.424881636631067</v>
      </c>
      <c r="I123" s="46">
        <v>3.0948845887695087</v>
      </c>
      <c r="J123" s="46">
        <v>0.16142676277997661</v>
      </c>
      <c r="K123" s="46">
        <v>3.6550800313868628</v>
      </c>
      <c r="L123" s="46">
        <v>8.0633889501796355E-2</v>
      </c>
      <c r="M123" s="12">
        <v>0.5601954426173541</v>
      </c>
      <c r="N123" s="23">
        <v>0.18044507163624821</v>
      </c>
    </row>
    <row r="124" spans="2:14" x14ac:dyDescent="0.3">
      <c r="B124" s="94"/>
      <c r="C124" s="91"/>
      <c r="D124" s="91"/>
      <c r="E124" s="97"/>
      <c r="F124" s="97"/>
      <c r="G124" s="2">
        <v>120</v>
      </c>
      <c r="H124" s="3">
        <v>5.4031205211758175</v>
      </c>
      <c r="I124" s="46">
        <v>3.4216525792347632</v>
      </c>
      <c r="J124" s="46">
        <v>0.21407498026993102</v>
      </c>
      <c r="K124" s="46">
        <v>4.7284286746912878</v>
      </c>
      <c r="L124" s="46">
        <v>0.41582568904347844</v>
      </c>
      <c r="M124" s="12">
        <v>1.3067760954565246</v>
      </c>
      <c r="N124" s="23">
        <v>0.46769552151592708</v>
      </c>
    </row>
    <row r="125" spans="2:14" x14ac:dyDescent="0.3">
      <c r="B125" s="94"/>
      <c r="C125" s="91"/>
      <c r="D125" s="91"/>
      <c r="E125" s="97"/>
      <c r="F125" s="97"/>
      <c r="G125" s="2">
        <v>250</v>
      </c>
      <c r="H125" s="3">
        <v>5.2648178230095368</v>
      </c>
      <c r="I125" s="46">
        <v>3.0016848038240789</v>
      </c>
      <c r="J125" s="46">
        <v>0.16142676277997661</v>
      </c>
      <c r="K125" s="46">
        <v>4.7263692062115288</v>
      </c>
      <c r="L125" s="46">
        <v>0.27944024280085117</v>
      </c>
      <c r="M125" s="12">
        <v>1.7246844023874499</v>
      </c>
      <c r="N125" s="23">
        <v>0.32271574030130834</v>
      </c>
    </row>
    <row r="126" spans="2:14" x14ac:dyDescent="0.3">
      <c r="B126" s="94"/>
      <c r="C126" s="91"/>
      <c r="D126" s="91"/>
      <c r="E126" s="97" t="s">
        <v>23</v>
      </c>
      <c r="F126" s="97" t="s">
        <v>3</v>
      </c>
      <c r="G126" s="2">
        <v>45</v>
      </c>
      <c r="H126" s="3">
        <v>4.424881636631067</v>
      </c>
      <c r="I126" s="46">
        <v>3.5616275626101714</v>
      </c>
      <c r="J126" s="46">
        <v>0.16156610150878312</v>
      </c>
      <c r="K126" s="46">
        <v>3.6083537969985175</v>
      </c>
      <c r="L126" s="46">
        <v>0.13992042780323066</v>
      </c>
      <c r="M126" s="12">
        <v>4.6726234388346111E-2</v>
      </c>
      <c r="N126" s="23">
        <v>0.21373191449426895</v>
      </c>
    </row>
    <row r="127" spans="2:14" x14ac:dyDescent="0.3">
      <c r="B127" s="94"/>
      <c r="C127" s="91"/>
      <c r="D127" s="91"/>
      <c r="E127" s="97"/>
      <c r="F127" s="97"/>
      <c r="G127" s="2">
        <v>120</v>
      </c>
      <c r="H127" s="3">
        <v>5.4031205211758175</v>
      </c>
      <c r="I127" s="46">
        <v>4.355573493541077</v>
      </c>
      <c r="J127" s="46">
        <v>0.35134644819151345</v>
      </c>
      <c r="K127" s="46">
        <v>4.3557268602069863</v>
      </c>
      <c r="L127" s="46">
        <v>0.21303764739530492</v>
      </c>
      <c r="M127" s="12">
        <v>1.5336666590926029E-4</v>
      </c>
      <c r="N127" s="23">
        <v>0.4108885078272671</v>
      </c>
    </row>
    <row r="128" spans="2:14" ht="15" thickBot="1" x14ac:dyDescent="0.35">
      <c r="B128" s="95"/>
      <c r="C128" s="92"/>
      <c r="D128" s="92"/>
      <c r="E128" s="98"/>
      <c r="F128" s="98"/>
      <c r="G128" s="27">
        <v>250</v>
      </c>
      <c r="H128" s="10">
        <v>5.2648178230095368</v>
      </c>
      <c r="I128" s="47">
        <v>3.9348078497749381</v>
      </c>
      <c r="J128" s="47">
        <v>7.9790192454063533E-2</v>
      </c>
      <c r="K128" s="47">
        <v>4.402168302748084</v>
      </c>
      <c r="L128" s="47">
        <v>0.28986192948279532</v>
      </c>
      <c r="M128" s="13">
        <v>0.46736045297314588</v>
      </c>
      <c r="N128" s="24">
        <v>0.30064333183249797</v>
      </c>
    </row>
  </sheetData>
  <mergeCells count="92">
    <mergeCell ref="B111:B128"/>
    <mergeCell ref="C111:C128"/>
    <mergeCell ref="D111:D128"/>
    <mergeCell ref="E111:E113"/>
    <mergeCell ref="F111:F113"/>
    <mergeCell ref="E114:E116"/>
    <mergeCell ref="F114:F116"/>
    <mergeCell ref="E117:E119"/>
    <mergeCell ref="F117:F119"/>
    <mergeCell ref="E120:E122"/>
    <mergeCell ref="F120:F122"/>
    <mergeCell ref="E123:E125"/>
    <mergeCell ref="F123:F125"/>
    <mergeCell ref="E126:E128"/>
    <mergeCell ref="F126:F128"/>
    <mergeCell ref="B92:B109"/>
    <mergeCell ref="C92:C109"/>
    <mergeCell ref="D92:D109"/>
    <mergeCell ref="E92:E94"/>
    <mergeCell ref="F92:F94"/>
    <mergeCell ref="E95:E97"/>
    <mergeCell ref="F95:F97"/>
    <mergeCell ref="E98:E100"/>
    <mergeCell ref="F98:F100"/>
    <mergeCell ref="E101:E103"/>
    <mergeCell ref="F101:F103"/>
    <mergeCell ref="E104:E106"/>
    <mergeCell ref="F104:F106"/>
    <mergeCell ref="E107:E109"/>
    <mergeCell ref="F107:F109"/>
    <mergeCell ref="F16:F19"/>
    <mergeCell ref="F20:F23"/>
    <mergeCell ref="F24:F27"/>
    <mergeCell ref="H3:L3"/>
    <mergeCell ref="B4:B27"/>
    <mergeCell ref="C4:C27"/>
    <mergeCell ref="D4:D27"/>
    <mergeCell ref="F4:F7"/>
    <mergeCell ref="F8:F11"/>
    <mergeCell ref="F12:F15"/>
    <mergeCell ref="E4:E7"/>
    <mergeCell ref="E8:E11"/>
    <mergeCell ref="E12:E15"/>
    <mergeCell ref="E16:E19"/>
    <mergeCell ref="E20:E23"/>
    <mergeCell ref="E24:E27"/>
    <mergeCell ref="F63:F65"/>
    <mergeCell ref="F45:F48"/>
    <mergeCell ref="F49:F52"/>
    <mergeCell ref="B54:B71"/>
    <mergeCell ref="C54:C71"/>
    <mergeCell ref="D54:D71"/>
    <mergeCell ref="F54:F56"/>
    <mergeCell ref="B29:B52"/>
    <mergeCell ref="C29:C52"/>
    <mergeCell ref="D29:D52"/>
    <mergeCell ref="E29:E32"/>
    <mergeCell ref="E33:E36"/>
    <mergeCell ref="F66:F68"/>
    <mergeCell ref="F69:F71"/>
    <mergeCell ref="F57:F59"/>
    <mergeCell ref="F60:F62"/>
    <mergeCell ref="B73:B90"/>
    <mergeCell ref="C73:C90"/>
    <mergeCell ref="D73:D90"/>
    <mergeCell ref="F73:F75"/>
    <mergeCell ref="F76:F78"/>
    <mergeCell ref="F88:F90"/>
    <mergeCell ref="F79:F81"/>
    <mergeCell ref="F82:F84"/>
    <mergeCell ref="F85:F87"/>
    <mergeCell ref="E45:E48"/>
    <mergeCell ref="E49:E52"/>
    <mergeCell ref="E54:E56"/>
    <mergeCell ref="E57:E59"/>
    <mergeCell ref="E60:E62"/>
    <mergeCell ref="H1:N1"/>
    <mergeCell ref="E82:E84"/>
    <mergeCell ref="E85:E87"/>
    <mergeCell ref="E88:E90"/>
    <mergeCell ref="F29:F32"/>
    <mergeCell ref="F33:F36"/>
    <mergeCell ref="F37:F40"/>
    <mergeCell ref="F41:F44"/>
    <mergeCell ref="E63:E65"/>
    <mergeCell ref="E66:E68"/>
    <mergeCell ref="E69:E71"/>
    <mergeCell ref="E73:E75"/>
    <mergeCell ref="E76:E78"/>
    <mergeCell ref="E79:E81"/>
    <mergeCell ref="E37:E40"/>
    <mergeCell ref="E41:E44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CB8CE-ECBD-4ED8-85D5-8DBA40F0D47E}">
  <dimension ref="A1:Y63"/>
  <sheetViews>
    <sheetView topLeftCell="C3" zoomScale="91" zoomScaleNormal="91" workbookViewId="0">
      <selection activeCell="Q15" sqref="Q15"/>
    </sheetView>
  </sheetViews>
  <sheetFormatPr defaultRowHeight="14.4" x14ac:dyDescent="0.3"/>
  <cols>
    <col min="1" max="1" width="26.5546875" customWidth="1"/>
    <col min="2" max="2" width="14.109375" customWidth="1"/>
    <col min="3" max="3" width="11.44140625" bestFit="1" customWidth="1"/>
    <col min="5" max="5" width="12.33203125" bestFit="1" customWidth="1"/>
    <col min="6" max="6" width="12.109375" style="40" customWidth="1"/>
    <col min="7" max="7" width="12.33203125" style="53" bestFit="1" customWidth="1"/>
    <col min="8" max="8" width="16.88671875" style="53" bestFit="1" customWidth="1"/>
    <col min="9" max="10" width="14.77734375" style="40" customWidth="1"/>
    <col min="12" max="12" width="10.44140625" style="69" customWidth="1"/>
    <col min="16" max="19" width="14.77734375" customWidth="1"/>
    <col min="21" max="21" width="8" bestFit="1" customWidth="1"/>
    <col min="22" max="25" width="14.77734375" customWidth="1"/>
  </cols>
  <sheetData>
    <row r="1" spans="1:25" ht="15" thickBot="1" x14ac:dyDescent="0.35"/>
    <row r="2" spans="1:25" ht="18" x14ac:dyDescent="0.35">
      <c r="P2" s="89" t="s">
        <v>55</v>
      </c>
      <c r="Q2" s="89"/>
      <c r="R2" s="89" t="s">
        <v>54</v>
      </c>
      <c r="S2" s="89"/>
      <c r="U2" s="71"/>
      <c r="V2" s="112" t="s">
        <v>55</v>
      </c>
      <c r="W2" s="112"/>
      <c r="X2" s="110" t="s">
        <v>38</v>
      </c>
      <c r="Y2" s="111"/>
    </row>
    <row r="3" spans="1:25" ht="29.4" x14ac:dyDescent="0.35">
      <c r="A3" s="69" t="s">
        <v>73</v>
      </c>
      <c r="B3" s="69" t="s">
        <v>10</v>
      </c>
      <c r="C3" s="69" t="s">
        <v>72</v>
      </c>
      <c r="D3" s="69" t="s">
        <v>11</v>
      </c>
      <c r="E3" s="69" t="s">
        <v>71</v>
      </c>
      <c r="F3" s="69" t="s">
        <v>70</v>
      </c>
      <c r="G3" s="70" t="s">
        <v>69</v>
      </c>
      <c r="H3" s="70" t="s">
        <v>68</v>
      </c>
      <c r="I3" s="68" t="s">
        <v>88</v>
      </c>
      <c r="J3" s="68" t="s">
        <v>89</v>
      </c>
      <c r="K3" s="69" t="s">
        <v>90</v>
      </c>
      <c r="L3" s="69" t="s">
        <v>78</v>
      </c>
      <c r="P3" s="68" t="s">
        <v>88</v>
      </c>
      <c r="Q3" s="68" t="s">
        <v>89</v>
      </c>
      <c r="R3" s="68" t="s">
        <v>88</v>
      </c>
      <c r="S3" s="68" t="s">
        <v>89</v>
      </c>
      <c r="U3" s="72" t="s">
        <v>78</v>
      </c>
      <c r="V3" s="73" t="s">
        <v>88</v>
      </c>
      <c r="W3" s="73" t="s">
        <v>89</v>
      </c>
      <c r="X3" s="73" t="s">
        <v>88</v>
      </c>
      <c r="Y3" s="74" t="s">
        <v>89</v>
      </c>
    </row>
    <row r="4" spans="1:25" ht="15" customHeight="1" x14ac:dyDescent="0.3">
      <c r="A4" s="124" t="s">
        <v>74</v>
      </c>
      <c r="B4" s="127" t="s">
        <v>57</v>
      </c>
      <c r="C4" s="91" t="s">
        <v>87</v>
      </c>
      <c r="D4" s="114" t="s">
        <v>56</v>
      </c>
      <c r="E4" s="122" t="s">
        <v>55</v>
      </c>
      <c r="F4" s="65">
        <v>19.09</v>
      </c>
      <c r="G4" s="64">
        <v>122000000</v>
      </c>
      <c r="H4" s="63">
        <f t="shared" ref="H4:H35" si="0">LOG10(G4)</f>
        <v>8.0863598306747484</v>
      </c>
      <c r="I4" s="117">
        <f>AVERAGE(H4:H6)</f>
        <v>8.0842830496668991</v>
      </c>
      <c r="J4" s="117">
        <f>STDEV(H4:H6)</f>
        <v>3.4074136167017488E-2</v>
      </c>
      <c r="U4" s="75"/>
      <c r="V4" s="76"/>
      <c r="W4" s="76"/>
      <c r="X4" s="76"/>
      <c r="Y4" s="77"/>
    </row>
    <row r="5" spans="1:25" ht="15" customHeight="1" x14ac:dyDescent="0.3">
      <c r="A5" s="125"/>
      <c r="B5" s="127"/>
      <c r="C5" s="91"/>
      <c r="D5" s="115"/>
      <c r="E5" s="123"/>
      <c r="F5" s="62">
        <v>19.23</v>
      </c>
      <c r="G5" s="61">
        <v>112000000</v>
      </c>
      <c r="H5" s="60">
        <f t="shared" si="0"/>
        <v>8.0492180226701819</v>
      </c>
      <c r="I5" s="118"/>
      <c r="J5" s="118"/>
      <c r="K5">
        <f>TTEST(H4:H6,H7:H9,2,3)</f>
        <v>6.4238972169781486E-3</v>
      </c>
      <c r="L5" s="69" t="s">
        <v>66</v>
      </c>
      <c r="N5" s="113" t="s">
        <v>67</v>
      </c>
      <c r="O5" s="40" t="str">
        <f>L5</f>
        <v>PXe-SD</v>
      </c>
      <c r="P5" s="67">
        <f>I4</f>
        <v>8.0842830496668991</v>
      </c>
      <c r="Q5" s="67">
        <f>J4</f>
        <v>3.4074136167017488E-2</v>
      </c>
      <c r="R5" s="67">
        <f>I7</f>
        <v>8.2740713742024088</v>
      </c>
      <c r="S5" s="67">
        <f>J7</f>
        <v>1.0628625987573064E-2</v>
      </c>
      <c r="U5" s="78" t="str">
        <f>L5</f>
        <v>PXe-SD</v>
      </c>
      <c r="V5" s="79">
        <f>P5</f>
        <v>8.0842830496668991</v>
      </c>
      <c r="W5" s="79">
        <f>Q5</f>
        <v>3.4074136167017488E-2</v>
      </c>
      <c r="X5" s="79">
        <f>R5</f>
        <v>8.2740713742024088</v>
      </c>
      <c r="Y5" s="80">
        <f>S5</f>
        <v>1.0628625987573064E-2</v>
      </c>
    </row>
    <row r="6" spans="1:25" ht="15" customHeight="1" x14ac:dyDescent="0.3">
      <c r="A6" s="125"/>
      <c r="B6" s="127"/>
      <c r="C6" s="91"/>
      <c r="D6" s="115"/>
      <c r="E6" s="123"/>
      <c r="F6" s="62">
        <v>18.989999999999998</v>
      </c>
      <c r="G6" s="61">
        <v>131000000</v>
      </c>
      <c r="H6" s="60">
        <f t="shared" si="0"/>
        <v>8.1172712956557636</v>
      </c>
      <c r="I6" s="118"/>
      <c r="J6" s="119"/>
      <c r="N6" s="113"/>
      <c r="O6" s="40">
        <f>L11</f>
        <v>2</v>
      </c>
      <c r="P6" s="67">
        <f>I10</f>
        <v>7.7371436716370328</v>
      </c>
      <c r="Q6" s="67">
        <f>J10</f>
        <v>4.934282024384367E-2</v>
      </c>
      <c r="R6" s="67">
        <f>I13</f>
        <v>7.8876350397970834</v>
      </c>
      <c r="S6" s="67">
        <f>J13</f>
        <v>2.6515642494463969E-2</v>
      </c>
      <c r="U6" s="78" t="str">
        <f>L17</f>
        <v>PXe-SW</v>
      </c>
      <c r="V6" s="79">
        <f t="shared" ref="V6:Y7" si="1">P7</f>
        <v>8.107268791324671</v>
      </c>
      <c r="W6" s="79">
        <f t="shared" si="1"/>
        <v>0.13264883362689306</v>
      </c>
      <c r="X6" s="79">
        <f t="shared" si="1"/>
        <v>7.986057948805537</v>
      </c>
      <c r="Y6" s="80">
        <f t="shared" si="1"/>
        <v>1.2287292101998292E-2</v>
      </c>
    </row>
    <row r="7" spans="1:25" ht="15" customHeight="1" x14ac:dyDescent="0.3">
      <c r="A7" s="125"/>
      <c r="B7" s="127"/>
      <c r="C7" s="91"/>
      <c r="D7" s="115"/>
      <c r="E7" s="120" t="s">
        <v>54</v>
      </c>
      <c r="F7" s="66">
        <v>18.89</v>
      </c>
      <c r="G7" s="59">
        <v>189000000</v>
      </c>
      <c r="H7" s="58">
        <f t="shared" si="0"/>
        <v>8.2764618041732447</v>
      </c>
      <c r="I7" s="107">
        <f>AVERAGE(H7:H9)</f>
        <v>8.2740713742024088</v>
      </c>
      <c r="J7" s="107">
        <f>STDEV(H7:H9)</f>
        <v>1.0628625987573064E-2</v>
      </c>
      <c r="N7" s="113"/>
      <c r="O7" s="40" t="str">
        <f>L17</f>
        <v>PXe-SW</v>
      </c>
      <c r="P7" s="67">
        <f>I16</f>
        <v>8.107268791324671</v>
      </c>
      <c r="Q7" s="67">
        <f>J16</f>
        <v>0.13264883362689306</v>
      </c>
      <c r="R7" s="67">
        <f>I19</f>
        <v>7.986057948805537</v>
      </c>
      <c r="S7" s="67">
        <f>J19</f>
        <v>1.2287292101998292E-2</v>
      </c>
      <c r="U7" s="78" t="str">
        <f>L23</f>
        <v>PXe-TD</v>
      </c>
      <c r="V7" s="79">
        <f t="shared" si="1"/>
        <v>8.9366248762989304</v>
      </c>
      <c r="W7" s="79">
        <f t="shared" si="1"/>
        <v>8.7043198890783796E-2</v>
      </c>
      <c r="X7" s="79">
        <f t="shared" si="1"/>
        <v>8.837023821130586</v>
      </c>
      <c r="Y7" s="80">
        <f t="shared" si="1"/>
        <v>4.5979521180141029E-2</v>
      </c>
    </row>
    <row r="8" spans="1:25" ht="15" customHeight="1" x14ac:dyDescent="0.3">
      <c r="A8" s="125"/>
      <c r="B8" s="127"/>
      <c r="C8" s="91"/>
      <c r="D8" s="115"/>
      <c r="E8" s="113"/>
      <c r="F8" s="40">
        <v>18.940000000000001</v>
      </c>
      <c r="G8" s="53">
        <v>183000000</v>
      </c>
      <c r="H8" s="57">
        <f t="shared" si="0"/>
        <v>8.2624510897304297</v>
      </c>
      <c r="I8" s="108"/>
      <c r="J8" s="108"/>
      <c r="N8" s="113"/>
      <c r="O8" s="40" t="str">
        <f>L23</f>
        <v>PXe-TD</v>
      </c>
      <c r="P8" s="67">
        <f>I22</f>
        <v>8.9366248762989304</v>
      </c>
      <c r="Q8" s="67">
        <f>J22</f>
        <v>8.7043198890783796E-2</v>
      </c>
      <c r="R8" s="67">
        <f>I25</f>
        <v>8.837023821130586</v>
      </c>
      <c r="S8" s="67">
        <f>J25</f>
        <v>4.5979521180141029E-2</v>
      </c>
      <c r="U8" s="78" t="str">
        <f>L35</f>
        <v>LED-SD</v>
      </c>
      <c r="V8" s="79">
        <f>P10</f>
        <v>8.1834348947687925</v>
      </c>
      <c r="W8" s="79">
        <f>Q10</f>
        <v>6.4218244014126638E-2</v>
      </c>
      <c r="X8" s="79">
        <f>R10</f>
        <v>8.1974535146387684</v>
      </c>
      <c r="Y8" s="80">
        <f>S10</f>
        <v>1.9300468098849683E-2</v>
      </c>
    </row>
    <row r="9" spans="1:25" ht="15" customHeight="1" x14ac:dyDescent="0.3">
      <c r="A9" s="125"/>
      <c r="B9" s="127"/>
      <c r="C9" s="91"/>
      <c r="D9" s="116"/>
      <c r="E9" s="121"/>
      <c r="F9" s="56">
        <v>18.87</v>
      </c>
      <c r="G9" s="55">
        <v>192000000</v>
      </c>
      <c r="H9" s="54">
        <f t="shared" si="0"/>
        <v>8.2833012287035501</v>
      </c>
      <c r="I9" s="109"/>
      <c r="J9" s="109"/>
      <c r="N9" s="113"/>
      <c r="O9" s="40">
        <f>L29</f>
        <v>5</v>
      </c>
      <c r="P9" s="67">
        <f>I28</f>
        <v>8.406934613510975</v>
      </c>
      <c r="Q9" s="67">
        <f>J28</f>
        <v>4.947769320829145E-2</v>
      </c>
      <c r="R9" s="67">
        <f>I31</f>
        <v>8.3877761264006914</v>
      </c>
      <c r="S9" s="67">
        <f>J31</f>
        <v>6.9648083467425709E-2</v>
      </c>
      <c r="U9" s="78" t="str">
        <f>L47</f>
        <v>LED-SW</v>
      </c>
      <c r="V9" s="79">
        <f t="shared" ref="V9:Y10" si="2">P12</f>
        <v>8.3157785586495816</v>
      </c>
      <c r="W9" s="79">
        <f t="shared" si="2"/>
        <v>1.5791225955512824E-2</v>
      </c>
      <c r="X9" s="79">
        <f t="shared" si="2"/>
        <v>7.9635800555465108</v>
      </c>
      <c r="Y9" s="80">
        <f t="shared" si="2"/>
        <v>0.42988740115514285</v>
      </c>
    </row>
    <row r="10" spans="1:25" ht="15" customHeight="1" x14ac:dyDescent="0.3">
      <c r="A10" s="125"/>
      <c r="B10" s="127"/>
      <c r="C10" s="91"/>
      <c r="D10" s="128" t="s">
        <v>60</v>
      </c>
      <c r="E10" s="122" t="s">
        <v>55</v>
      </c>
      <c r="F10" s="65">
        <v>20.09</v>
      </c>
      <c r="G10" s="64">
        <v>62100000</v>
      </c>
      <c r="H10" s="63">
        <f t="shared" si="0"/>
        <v>7.79309160017658</v>
      </c>
      <c r="I10" s="117">
        <f>AVERAGE(H10:H12)</f>
        <v>7.7371436716370328</v>
      </c>
      <c r="J10" s="117">
        <f>STDEV(H10:H12)</f>
        <v>4.934282024384367E-2</v>
      </c>
      <c r="N10" s="113" t="s">
        <v>2</v>
      </c>
      <c r="O10" s="40" t="str">
        <f>L35</f>
        <v>LED-SD</v>
      </c>
      <c r="P10" s="67">
        <f>I34</f>
        <v>8.1834348947687925</v>
      </c>
      <c r="Q10" s="67">
        <f>J34</f>
        <v>6.4218244014126638E-2</v>
      </c>
      <c r="R10" s="67">
        <f>I37</f>
        <v>8.1974535146387684</v>
      </c>
      <c r="S10" s="67">
        <f>J37</f>
        <v>1.9300468098849683E-2</v>
      </c>
      <c r="U10" s="78" t="str">
        <f>L53</f>
        <v>LED-TD</v>
      </c>
      <c r="V10" s="79">
        <f t="shared" si="2"/>
        <v>8.9880134352080923</v>
      </c>
      <c r="W10" s="79">
        <f t="shared" si="2"/>
        <v>7.5636532162782238E-2</v>
      </c>
      <c r="X10" s="79">
        <f t="shared" si="2"/>
        <v>8.8421381785511759</v>
      </c>
      <c r="Y10" s="80">
        <f t="shared" si="2"/>
        <v>2.4810209606110863E-2</v>
      </c>
    </row>
    <row r="11" spans="1:25" ht="15" customHeight="1" x14ac:dyDescent="0.3">
      <c r="A11" s="125"/>
      <c r="B11" s="127"/>
      <c r="C11" s="91"/>
      <c r="D11" s="129"/>
      <c r="E11" s="123"/>
      <c r="F11" s="62">
        <v>20.41</v>
      </c>
      <c r="G11" s="61">
        <v>50100000</v>
      </c>
      <c r="H11" s="60">
        <f t="shared" si="0"/>
        <v>7.6998377258672459</v>
      </c>
      <c r="I11" s="118"/>
      <c r="J11" s="118"/>
      <c r="K11">
        <f>TTEST(H10:H12,H13:H15,2,3)</f>
        <v>1.7835537923351925E-2</v>
      </c>
      <c r="L11" s="69">
        <v>2</v>
      </c>
      <c r="N11" s="113"/>
      <c r="O11" s="40">
        <f>L41</f>
        <v>7</v>
      </c>
      <c r="P11" s="67">
        <f>I40</f>
        <v>7.8844671508455546</v>
      </c>
      <c r="Q11" s="67">
        <f>J40</f>
        <v>0.11551384817957443</v>
      </c>
      <c r="R11" s="67">
        <f>I43</f>
        <v>7.9027521610100244</v>
      </c>
      <c r="S11" s="67">
        <f>J43</f>
        <v>9.0313858905002431E-2</v>
      </c>
      <c r="U11" s="81"/>
      <c r="V11" s="82"/>
      <c r="W11" s="82"/>
      <c r="X11" s="82"/>
      <c r="Y11" s="83"/>
    </row>
    <row r="12" spans="1:25" ht="15" customHeight="1" x14ac:dyDescent="0.3">
      <c r="A12" s="125"/>
      <c r="B12" s="127"/>
      <c r="C12" s="91"/>
      <c r="D12" s="129"/>
      <c r="E12" s="123"/>
      <c r="F12" s="62">
        <v>20.350000000000001</v>
      </c>
      <c r="G12" s="61">
        <v>52300000</v>
      </c>
      <c r="H12" s="60">
        <f t="shared" si="0"/>
        <v>7.7185016888672742</v>
      </c>
      <c r="I12" s="118"/>
      <c r="J12" s="119"/>
      <c r="N12" s="113"/>
      <c r="O12" s="40" t="str">
        <f>L47</f>
        <v>LED-SW</v>
      </c>
      <c r="P12" s="67">
        <f>I46</f>
        <v>8.3157785586495816</v>
      </c>
      <c r="Q12" s="67">
        <f>J46</f>
        <v>1.5791225955512824E-2</v>
      </c>
      <c r="R12" s="67">
        <f>I49</f>
        <v>7.9635800555465108</v>
      </c>
      <c r="S12" s="67">
        <f>J49</f>
        <v>0.42988740115514285</v>
      </c>
      <c r="U12" s="81">
        <v>2</v>
      </c>
      <c r="V12" s="84">
        <f>P6</f>
        <v>7.7371436716370328</v>
      </c>
      <c r="W12" s="84">
        <f>Q6</f>
        <v>4.934282024384367E-2</v>
      </c>
      <c r="X12" s="84">
        <f>R6</f>
        <v>7.8876350397970834</v>
      </c>
      <c r="Y12" s="85">
        <f>S6</f>
        <v>2.6515642494463969E-2</v>
      </c>
    </row>
    <row r="13" spans="1:25" ht="15" customHeight="1" x14ac:dyDescent="0.3">
      <c r="A13" s="125"/>
      <c r="B13" s="127"/>
      <c r="C13" s="91"/>
      <c r="D13" s="129"/>
      <c r="E13" s="120" t="s">
        <v>54</v>
      </c>
      <c r="F13" s="66">
        <v>20.190000000000001</v>
      </c>
      <c r="G13" s="59">
        <v>75600000</v>
      </c>
      <c r="H13" s="58">
        <f t="shared" si="0"/>
        <v>7.8785217955012063</v>
      </c>
      <c r="I13" s="107">
        <f>AVERAGE(H13:H15)</f>
        <v>7.8876350397970834</v>
      </c>
      <c r="J13" s="107">
        <f>STDEV(H13:H15)</f>
        <v>2.6515642494463969E-2</v>
      </c>
      <c r="N13" s="113"/>
      <c r="O13" s="40" t="str">
        <f>L53</f>
        <v>LED-TD</v>
      </c>
      <c r="P13" s="67">
        <f>I52</f>
        <v>8.9880134352080923</v>
      </c>
      <c r="Q13" s="67">
        <f>J52</f>
        <v>7.5636532162782238E-2</v>
      </c>
      <c r="R13" s="67">
        <f>I55</f>
        <v>8.8421381785511759</v>
      </c>
      <c r="S13" s="67">
        <f>J55</f>
        <v>2.4810209606110863E-2</v>
      </c>
      <c r="U13" s="81">
        <v>5</v>
      </c>
      <c r="V13" s="84">
        <f>P9</f>
        <v>8.406934613510975</v>
      </c>
      <c r="W13" s="84">
        <f>Q9</f>
        <v>4.947769320829145E-2</v>
      </c>
      <c r="X13" s="84">
        <f>R9</f>
        <v>8.3877761264006914</v>
      </c>
      <c r="Y13" s="85">
        <f>S9</f>
        <v>6.9648083467425709E-2</v>
      </c>
    </row>
    <row r="14" spans="1:25" ht="15" customHeight="1" x14ac:dyDescent="0.3">
      <c r="A14" s="125"/>
      <c r="B14" s="127"/>
      <c r="C14" s="91"/>
      <c r="D14" s="129"/>
      <c r="E14" s="113"/>
      <c r="F14" s="40">
        <v>20.23</v>
      </c>
      <c r="G14" s="53">
        <v>73600000</v>
      </c>
      <c r="H14" s="57">
        <f t="shared" si="0"/>
        <v>7.8668778143374984</v>
      </c>
      <c r="I14" s="108"/>
      <c r="J14" s="108"/>
      <c r="N14" s="113"/>
      <c r="O14" s="40">
        <f>L59</f>
        <v>10</v>
      </c>
      <c r="P14" s="67">
        <f>I58</f>
        <v>8.4085001097568419</v>
      </c>
      <c r="Q14" s="67">
        <f>J58</f>
        <v>0.22019264326087667</v>
      </c>
      <c r="R14" s="67">
        <f>I61</f>
        <v>8.4509605891207809</v>
      </c>
      <c r="S14" s="67">
        <f>J61</f>
        <v>4.9575414579998499E-2</v>
      </c>
      <c r="U14" s="81">
        <v>7</v>
      </c>
      <c r="V14" s="84">
        <f>P11</f>
        <v>7.8844671508455546</v>
      </c>
      <c r="W14" s="84">
        <f>Q11</f>
        <v>0.11551384817957443</v>
      </c>
      <c r="X14" s="84">
        <f>R11</f>
        <v>7.9027521610100244</v>
      </c>
      <c r="Y14" s="85">
        <f>S11</f>
        <v>9.0313858905002431E-2</v>
      </c>
    </row>
    <row r="15" spans="1:25" ht="15" customHeight="1" thickBot="1" x14ac:dyDescent="0.35">
      <c r="A15" s="125"/>
      <c r="B15" s="127"/>
      <c r="C15" s="91"/>
      <c r="D15" s="130"/>
      <c r="E15" s="121"/>
      <c r="F15" s="56">
        <v>20.059999999999999</v>
      </c>
      <c r="G15" s="55">
        <v>82700000</v>
      </c>
      <c r="H15" s="54">
        <f t="shared" si="0"/>
        <v>7.9175055095525471</v>
      </c>
      <c r="I15" s="109"/>
      <c r="J15" s="109"/>
      <c r="U15" s="86">
        <v>10</v>
      </c>
      <c r="V15" s="87">
        <f>P14</f>
        <v>8.4085001097568419</v>
      </c>
      <c r="W15" s="87">
        <f>Q14</f>
        <v>0.22019264326087667</v>
      </c>
      <c r="X15" s="87">
        <f>R14</f>
        <v>8.4509605891207809</v>
      </c>
      <c r="Y15" s="88">
        <f>S14</f>
        <v>4.9575414579998499E-2</v>
      </c>
    </row>
    <row r="16" spans="1:25" ht="15" customHeight="1" x14ac:dyDescent="0.3">
      <c r="A16" s="125"/>
      <c r="B16" s="127"/>
      <c r="C16" s="91" t="s">
        <v>59</v>
      </c>
      <c r="D16" s="114" t="s">
        <v>56</v>
      </c>
      <c r="E16" s="122" t="s">
        <v>55</v>
      </c>
      <c r="F16" s="65">
        <v>18.63</v>
      </c>
      <c r="G16" s="64">
        <v>167000000</v>
      </c>
      <c r="H16" s="63">
        <f t="shared" si="0"/>
        <v>8.2227164711475833</v>
      </c>
      <c r="I16" s="117">
        <f>AVERAGE(H16:H18)</f>
        <v>8.107268791324671</v>
      </c>
      <c r="J16" s="117">
        <f>STDEV(H16:H18)</f>
        <v>0.13264883362689306</v>
      </c>
    </row>
    <row r="17" spans="1:12" ht="15" customHeight="1" x14ac:dyDescent="0.3">
      <c r="A17" s="125"/>
      <c r="B17" s="127"/>
      <c r="C17" s="91"/>
      <c r="D17" s="115"/>
      <c r="E17" s="123"/>
      <c r="F17" s="62">
        <v>18.920000000000002</v>
      </c>
      <c r="G17" s="61">
        <v>137000000</v>
      </c>
      <c r="H17" s="60">
        <f t="shared" si="0"/>
        <v>8.1367205671564076</v>
      </c>
      <c r="I17" s="118"/>
      <c r="J17" s="118"/>
      <c r="K17">
        <f>TTEST(H16:H18,H19:H21,2,3)</f>
        <v>0.25368079790790515</v>
      </c>
      <c r="L17" s="69" t="s">
        <v>65</v>
      </c>
    </row>
    <row r="18" spans="1:12" ht="15" customHeight="1" x14ac:dyDescent="0.3">
      <c r="A18" s="125"/>
      <c r="B18" s="127"/>
      <c r="C18" s="91"/>
      <c r="D18" s="115"/>
      <c r="E18" s="123"/>
      <c r="F18" s="62">
        <v>19.52</v>
      </c>
      <c r="G18" s="61">
        <v>91700000</v>
      </c>
      <c r="H18" s="60">
        <f t="shared" si="0"/>
        <v>7.9623693356700214</v>
      </c>
      <c r="I18" s="118"/>
      <c r="J18" s="119"/>
    </row>
    <row r="19" spans="1:12" ht="15.75" customHeight="1" x14ac:dyDescent="0.3">
      <c r="A19" s="125"/>
      <c r="B19" s="127"/>
      <c r="C19" s="91"/>
      <c r="D19" s="115"/>
      <c r="E19" s="120" t="s">
        <v>54</v>
      </c>
      <c r="F19" s="66">
        <v>19.47</v>
      </c>
      <c r="G19" s="59">
        <v>94800000</v>
      </c>
      <c r="H19" s="58">
        <f t="shared" si="0"/>
        <v>7.976808337338066</v>
      </c>
      <c r="I19" s="107">
        <f>AVERAGE(H19:H21)</f>
        <v>7.986057948805537</v>
      </c>
      <c r="J19" s="107">
        <f>STDEV(H19:H21)</f>
        <v>1.2287292101998292E-2</v>
      </c>
    </row>
    <row r="20" spans="1:12" ht="15.75" customHeight="1" x14ac:dyDescent="0.3">
      <c r="A20" s="125"/>
      <c r="B20" s="127"/>
      <c r="C20" s="91"/>
      <c r="D20" s="115"/>
      <c r="E20" s="113"/>
      <c r="F20" s="40">
        <v>19.45</v>
      </c>
      <c r="G20" s="53">
        <v>95800000</v>
      </c>
      <c r="H20" s="57">
        <f t="shared" si="0"/>
        <v>7.981365509078544</v>
      </c>
      <c r="I20" s="108"/>
      <c r="J20" s="108"/>
    </row>
    <row r="21" spans="1:12" ht="15.75" customHeight="1" x14ac:dyDescent="0.3">
      <c r="A21" s="125"/>
      <c r="B21" s="127"/>
      <c r="C21" s="91"/>
      <c r="D21" s="116"/>
      <c r="E21" s="121"/>
      <c r="F21" s="56">
        <v>19.38</v>
      </c>
      <c r="G21" s="55">
        <v>100000000</v>
      </c>
      <c r="H21" s="54">
        <f t="shared" si="0"/>
        <v>8</v>
      </c>
      <c r="I21" s="109"/>
      <c r="J21" s="109"/>
    </row>
    <row r="22" spans="1:12" ht="15" customHeight="1" x14ac:dyDescent="0.3">
      <c r="A22" s="125"/>
      <c r="B22" s="127" t="s">
        <v>58</v>
      </c>
      <c r="C22" s="91" t="s">
        <v>87</v>
      </c>
      <c r="D22" s="114" t="s">
        <v>56</v>
      </c>
      <c r="E22" s="122" t="s">
        <v>55</v>
      </c>
      <c r="F22" s="65">
        <v>16.239999999999998</v>
      </c>
      <c r="G22" s="64">
        <v>839000000</v>
      </c>
      <c r="H22" s="63">
        <f t="shared" si="0"/>
        <v>8.9237619608287009</v>
      </c>
      <c r="I22" s="117">
        <f>AVERAGE(H22:H24)</f>
        <v>8.9366248762989304</v>
      </c>
      <c r="J22" s="117">
        <f>STDEV(H22:H24)</f>
        <v>8.7043198890783796E-2</v>
      </c>
    </row>
    <row r="23" spans="1:12" ht="15" customHeight="1" x14ac:dyDescent="0.3">
      <c r="A23" s="125"/>
      <c r="B23" s="127"/>
      <c r="C23" s="91"/>
      <c r="D23" s="115"/>
      <c r="E23" s="123"/>
      <c r="F23" s="62">
        <v>15.89</v>
      </c>
      <c r="G23" s="61">
        <v>1070000000</v>
      </c>
      <c r="H23" s="60">
        <f t="shared" si="0"/>
        <v>9.0293837776852097</v>
      </c>
      <c r="I23" s="118"/>
      <c r="J23" s="118"/>
      <c r="K23">
        <f>TTEST(H22:H24,H25:H27,2,3)</f>
        <v>0.1769091555959704</v>
      </c>
      <c r="L23" s="69" t="s">
        <v>64</v>
      </c>
    </row>
    <row r="24" spans="1:12" ht="15" customHeight="1" x14ac:dyDescent="0.3">
      <c r="A24" s="125"/>
      <c r="B24" s="127"/>
      <c r="C24" s="91"/>
      <c r="D24" s="115"/>
      <c r="E24" s="123"/>
      <c r="F24" s="62">
        <v>16.46</v>
      </c>
      <c r="G24" s="61">
        <v>719000000</v>
      </c>
      <c r="H24" s="60">
        <f t="shared" si="0"/>
        <v>8.8567288903828825</v>
      </c>
      <c r="I24" s="118"/>
      <c r="J24" s="119"/>
    </row>
    <row r="25" spans="1:12" x14ac:dyDescent="0.3">
      <c r="A25" s="125"/>
      <c r="B25" s="127"/>
      <c r="C25" s="91"/>
      <c r="D25" s="115"/>
      <c r="E25" s="120" t="s">
        <v>54</v>
      </c>
      <c r="F25" s="66">
        <v>16.690000000000001</v>
      </c>
      <c r="G25" s="59">
        <v>616000000</v>
      </c>
      <c r="H25" s="58">
        <f t="shared" si="0"/>
        <v>8.789580712164426</v>
      </c>
      <c r="I25" s="107">
        <f>AVERAGE(H25:H27)</f>
        <v>8.837023821130586</v>
      </c>
      <c r="J25" s="107">
        <f>STDEV(H25:H27)</f>
        <v>4.5979521180141029E-2</v>
      </c>
    </row>
    <row r="26" spans="1:12" x14ac:dyDescent="0.3">
      <c r="A26" s="125"/>
      <c r="B26" s="127"/>
      <c r="C26" s="91"/>
      <c r="D26" s="115"/>
      <c r="E26" s="113"/>
      <c r="F26" s="40">
        <v>16.38</v>
      </c>
      <c r="G26" s="53">
        <v>761000000</v>
      </c>
      <c r="H26" s="57">
        <f t="shared" si="0"/>
        <v>8.8813846567705728</v>
      </c>
      <c r="I26" s="108"/>
      <c r="J26" s="108"/>
    </row>
    <row r="27" spans="1:12" x14ac:dyDescent="0.3">
      <c r="A27" s="126"/>
      <c r="B27" s="127"/>
      <c r="C27" s="91"/>
      <c r="D27" s="116"/>
      <c r="E27" s="121"/>
      <c r="F27" s="56">
        <v>16.52</v>
      </c>
      <c r="G27" s="55">
        <v>692000000</v>
      </c>
      <c r="H27" s="54">
        <f t="shared" si="0"/>
        <v>8.8401060944567575</v>
      </c>
      <c r="I27" s="109"/>
      <c r="J27" s="109"/>
    </row>
    <row r="28" spans="1:12" ht="15" customHeight="1" x14ac:dyDescent="0.3">
      <c r="A28" s="124" t="s">
        <v>75</v>
      </c>
      <c r="B28" s="127" t="s">
        <v>57</v>
      </c>
      <c r="C28" s="91" t="s">
        <v>87</v>
      </c>
      <c r="D28" s="115" t="s">
        <v>56</v>
      </c>
      <c r="E28" s="123" t="s">
        <v>55</v>
      </c>
      <c r="F28" s="62">
        <v>18.47</v>
      </c>
      <c r="G28" s="61">
        <v>257000000</v>
      </c>
      <c r="H28" s="63">
        <f t="shared" si="0"/>
        <v>8.4099331233312942</v>
      </c>
      <c r="I28" s="117">
        <f>AVERAGE(H28:H30)</f>
        <v>8.406934613510975</v>
      </c>
      <c r="J28" s="117">
        <f>STDEV(H28:H30)</f>
        <v>4.947769320829145E-2</v>
      </c>
    </row>
    <row r="29" spans="1:12" ht="15" customHeight="1" x14ac:dyDescent="0.3">
      <c r="A29" s="125"/>
      <c r="B29" s="127"/>
      <c r="C29" s="91"/>
      <c r="D29" s="115"/>
      <c r="E29" s="123"/>
      <c r="F29" s="62">
        <v>18.649999999999999</v>
      </c>
      <c r="G29" s="61">
        <v>227000000</v>
      </c>
      <c r="H29" s="60">
        <f t="shared" si="0"/>
        <v>8.3560258571931225</v>
      </c>
      <c r="I29" s="118"/>
      <c r="J29" s="118"/>
      <c r="K29">
        <f>TTEST(H28:H30,H31:H33,2,3)</f>
        <v>0.71952034077055738</v>
      </c>
      <c r="L29" s="69">
        <v>5</v>
      </c>
    </row>
    <row r="30" spans="1:12" ht="15" customHeight="1" x14ac:dyDescent="0.3">
      <c r="A30" s="125"/>
      <c r="B30" s="127"/>
      <c r="C30" s="91"/>
      <c r="D30" s="115"/>
      <c r="E30" s="123"/>
      <c r="F30" s="62">
        <v>18.32</v>
      </c>
      <c r="G30" s="61">
        <v>285000000</v>
      </c>
      <c r="H30" s="60">
        <f t="shared" si="0"/>
        <v>8.4548448600085102</v>
      </c>
      <c r="I30" s="118"/>
      <c r="J30" s="119"/>
    </row>
    <row r="31" spans="1:12" x14ac:dyDescent="0.3">
      <c r="A31" s="125"/>
      <c r="B31" s="127"/>
      <c r="C31" s="91"/>
      <c r="D31" s="115"/>
      <c r="E31" s="120" t="s">
        <v>54</v>
      </c>
      <c r="F31" s="58">
        <v>18.3</v>
      </c>
      <c r="G31" s="59">
        <v>289000000</v>
      </c>
      <c r="H31" s="58">
        <f t="shared" si="0"/>
        <v>8.4608978427565482</v>
      </c>
      <c r="I31" s="107">
        <f>AVERAGE(H31:H33)</f>
        <v>8.3877761264006914</v>
      </c>
      <c r="J31" s="107">
        <f>STDEV(H31:H33)</f>
        <v>6.9648083467425709E-2</v>
      </c>
    </row>
    <row r="32" spans="1:12" x14ac:dyDescent="0.3">
      <c r="A32" s="125"/>
      <c r="B32" s="127"/>
      <c r="C32" s="91"/>
      <c r="D32" s="115"/>
      <c r="E32" s="113"/>
      <c r="F32" s="40">
        <v>18.57</v>
      </c>
      <c r="G32" s="53">
        <v>240000000</v>
      </c>
      <c r="H32" s="57">
        <f t="shared" si="0"/>
        <v>8.3802112417116064</v>
      </c>
      <c r="I32" s="108"/>
      <c r="J32" s="108"/>
    </row>
    <row r="33" spans="1:12" x14ac:dyDescent="0.3">
      <c r="A33" s="126"/>
      <c r="B33" s="127"/>
      <c r="C33" s="91"/>
      <c r="D33" s="116"/>
      <c r="E33" s="121"/>
      <c r="F33" s="56">
        <v>18.760000000000002</v>
      </c>
      <c r="G33" s="55">
        <v>210000000</v>
      </c>
      <c r="H33" s="54">
        <f t="shared" si="0"/>
        <v>8.3222192947339195</v>
      </c>
      <c r="I33" s="109"/>
      <c r="J33" s="109"/>
    </row>
    <row r="34" spans="1:12" ht="15" customHeight="1" x14ac:dyDescent="0.3">
      <c r="A34" s="124" t="s">
        <v>76</v>
      </c>
      <c r="B34" s="127" t="s">
        <v>57</v>
      </c>
      <c r="C34" s="91" t="s">
        <v>87</v>
      </c>
      <c r="D34" s="114" t="s">
        <v>56</v>
      </c>
      <c r="E34" s="122" t="s">
        <v>55</v>
      </c>
      <c r="F34" s="65">
        <v>19.21</v>
      </c>
      <c r="G34" s="64">
        <v>154000000</v>
      </c>
      <c r="H34" s="63">
        <f t="shared" si="0"/>
        <v>8.1875207208364635</v>
      </c>
      <c r="I34" s="117">
        <f>AVERAGE(H34:H36)</f>
        <v>8.1834348947687925</v>
      </c>
      <c r="J34" s="117">
        <f>STDEV(H34:H36)</f>
        <v>6.4218244014126638E-2</v>
      </c>
    </row>
    <row r="35" spans="1:12" ht="15" customHeight="1" x14ac:dyDescent="0.3">
      <c r="A35" s="125"/>
      <c r="B35" s="127"/>
      <c r="C35" s="91"/>
      <c r="D35" s="115"/>
      <c r="E35" s="123"/>
      <c r="F35" s="62">
        <v>19.45</v>
      </c>
      <c r="G35" s="61">
        <v>131000000</v>
      </c>
      <c r="H35" s="60">
        <f t="shared" si="0"/>
        <v>8.1172712956557636</v>
      </c>
      <c r="I35" s="118"/>
      <c r="J35" s="118"/>
      <c r="K35">
        <f>TTEST(H34:H36,H37:H39,2,3)</f>
        <v>0.74720506216659954</v>
      </c>
      <c r="L35" s="69" t="s">
        <v>63</v>
      </c>
    </row>
    <row r="36" spans="1:12" ht="15" customHeight="1" x14ac:dyDescent="0.3">
      <c r="A36" s="125"/>
      <c r="B36" s="127"/>
      <c r="C36" s="91"/>
      <c r="D36" s="115"/>
      <c r="E36" s="123"/>
      <c r="F36" s="62">
        <v>19.02</v>
      </c>
      <c r="G36" s="61">
        <v>176000000</v>
      </c>
      <c r="H36" s="60">
        <f t="shared" ref="H36:H67" si="3">LOG10(G36)</f>
        <v>8.2455126678141504</v>
      </c>
      <c r="I36" s="118"/>
      <c r="J36" s="119"/>
    </row>
    <row r="37" spans="1:12" ht="15" customHeight="1" x14ac:dyDescent="0.3">
      <c r="A37" s="125"/>
      <c r="B37" s="127"/>
      <c r="C37" s="91"/>
      <c r="D37" s="115"/>
      <c r="E37" s="120" t="s">
        <v>54</v>
      </c>
      <c r="F37" s="66">
        <v>19.079999999999998</v>
      </c>
      <c r="G37" s="59">
        <v>165000000</v>
      </c>
      <c r="H37" s="58">
        <f t="shared" si="3"/>
        <v>8.2174839442139067</v>
      </c>
      <c r="I37" s="107">
        <f>AVERAGE(H37:H39)</f>
        <v>8.1974535146387684</v>
      </c>
      <c r="J37" s="107">
        <f>STDEV(H37:H39)</f>
        <v>1.9300468098849683E-2</v>
      </c>
    </row>
    <row r="38" spans="1:12" ht="15" customHeight="1" x14ac:dyDescent="0.3">
      <c r="A38" s="125"/>
      <c r="B38" s="127"/>
      <c r="C38" s="91"/>
      <c r="D38" s="115"/>
      <c r="E38" s="113"/>
      <c r="F38" s="40">
        <v>19.21</v>
      </c>
      <c r="G38" s="53">
        <v>151000000</v>
      </c>
      <c r="H38" s="57">
        <f t="shared" si="3"/>
        <v>8.1789769472931688</v>
      </c>
      <c r="I38" s="108"/>
      <c r="J38" s="108"/>
    </row>
    <row r="39" spans="1:12" ht="15" customHeight="1" x14ac:dyDescent="0.3">
      <c r="A39" s="125"/>
      <c r="B39" s="127"/>
      <c r="C39" s="91"/>
      <c r="D39" s="116"/>
      <c r="E39" s="121"/>
      <c r="F39" s="56">
        <v>19.149999999999999</v>
      </c>
      <c r="G39" s="55">
        <v>157000000</v>
      </c>
      <c r="H39" s="54">
        <f t="shared" si="3"/>
        <v>8.1958996524092331</v>
      </c>
      <c r="I39" s="109"/>
      <c r="J39" s="109"/>
    </row>
    <row r="40" spans="1:12" ht="15" customHeight="1" x14ac:dyDescent="0.3">
      <c r="A40" s="125"/>
      <c r="B40" s="127"/>
      <c r="C40" s="91"/>
      <c r="D40" s="128" t="s">
        <v>60</v>
      </c>
      <c r="E40" s="122" t="s">
        <v>55</v>
      </c>
      <c r="F40" s="65">
        <v>20.12</v>
      </c>
      <c r="G40" s="64">
        <v>82300000</v>
      </c>
      <c r="H40" s="63">
        <f t="shared" si="3"/>
        <v>7.9153998352122699</v>
      </c>
      <c r="I40" s="117">
        <f>AVERAGE(H40:H42)</f>
        <v>7.8844671508455546</v>
      </c>
      <c r="J40" s="117">
        <f>STDEV(H40:H42)</f>
        <v>0.11551384817957443</v>
      </c>
    </row>
    <row r="41" spans="1:12" ht="15" customHeight="1" x14ac:dyDescent="0.3">
      <c r="A41" s="125"/>
      <c r="B41" s="127"/>
      <c r="C41" s="91"/>
      <c r="D41" s="129"/>
      <c r="E41" s="123"/>
      <c r="F41" s="60">
        <v>19.899999999999999</v>
      </c>
      <c r="G41" s="61">
        <v>95800000</v>
      </c>
      <c r="H41" s="60">
        <f t="shared" si="3"/>
        <v>7.981365509078544</v>
      </c>
      <c r="I41" s="118"/>
      <c r="J41" s="118"/>
      <c r="K41">
        <f>TTEST(H40:H42,H43:H45,2,3)</f>
        <v>0.8401448684667866</v>
      </c>
      <c r="L41" s="69">
        <v>7</v>
      </c>
    </row>
    <row r="42" spans="1:12" ht="15" customHeight="1" x14ac:dyDescent="0.3">
      <c r="A42" s="125"/>
      <c r="B42" s="127"/>
      <c r="C42" s="91"/>
      <c r="D42" s="129"/>
      <c r="E42" s="123"/>
      <c r="F42" s="62">
        <v>20.65</v>
      </c>
      <c r="G42" s="61">
        <v>57100000</v>
      </c>
      <c r="H42" s="60">
        <f t="shared" si="3"/>
        <v>7.7566361082458481</v>
      </c>
      <c r="I42" s="118"/>
      <c r="J42" s="119"/>
    </row>
    <row r="43" spans="1:12" ht="15" customHeight="1" x14ac:dyDescent="0.3">
      <c r="A43" s="125"/>
      <c r="B43" s="127"/>
      <c r="C43" s="91"/>
      <c r="D43" s="129"/>
      <c r="E43" s="120" t="s">
        <v>54</v>
      </c>
      <c r="F43" s="66">
        <v>20.440000000000001</v>
      </c>
      <c r="G43" s="59">
        <v>63600000</v>
      </c>
      <c r="H43" s="58">
        <f t="shared" si="3"/>
        <v>7.8034571156484143</v>
      </c>
      <c r="I43" s="107">
        <f>AVERAGE(H43:H45)</f>
        <v>7.9027521610100244</v>
      </c>
      <c r="J43" s="107">
        <f>STDEV(H43:H45)</f>
        <v>9.0313858905002431E-2</v>
      </c>
    </row>
    <row r="44" spans="1:12" ht="15" customHeight="1" x14ac:dyDescent="0.3">
      <c r="A44" s="125"/>
      <c r="B44" s="127"/>
      <c r="C44" s="91"/>
      <c r="D44" s="129"/>
      <c r="E44" s="113"/>
      <c r="F44" s="40">
        <v>20.04</v>
      </c>
      <c r="G44" s="53">
        <v>84100000</v>
      </c>
      <c r="H44" s="57">
        <f t="shared" si="3"/>
        <v>7.9247959957979122</v>
      </c>
      <c r="I44" s="108"/>
      <c r="J44" s="108"/>
    </row>
    <row r="45" spans="1:12" ht="15" customHeight="1" x14ac:dyDescent="0.3">
      <c r="A45" s="125"/>
      <c r="B45" s="127"/>
      <c r="C45" s="91"/>
      <c r="D45" s="130"/>
      <c r="E45" s="121"/>
      <c r="F45" s="56">
        <v>19.86</v>
      </c>
      <c r="G45" s="55">
        <v>95500000</v>
      </c>
      <c r="H45" s="54">
        <f t="shared" si="3"/>
        <v>7.980003371583746</v>
      </c>
      <c r="I45" s="109"/>
      <c r="J45" s="109"/>
    </row>
    <row r="46" spans="1:12" ht="15" customHeight="1" x14ac:dyDescent="0.3">
      <c r="A46" s="125"/>
      <c r="B46" s="127"/>
      <c r="C46" s="91" t="s">
        <v>59</v>
      </c>
      <c r="D46" s="114" t="s">
        <v>56</v>
      </c>
      <c r="E46" s="122" t="s">
        <v>55</v>
      </c>
      <c r="F46" s="65">
        <v>18.79</v>
      </c>
      <c r="G46" s="64">
        <v>206000000</v>
      </c>
      <c r="H46" s="63">
        <f t="shared" si="3"/>
        <v>8.3138672203691542</v>
      </c>
      <c r="I46" s="117">
        <f>AVERAGE(H46:H48)</f>
        <v>8.3157785586495816</v>
      </c>
      <c r="J46" s="117">
        <f>STDEV(H46:H48)</f>
        <v>1.5791225955512824E-2</v>
      </c>
    </row>
    <row r="47" spans="1:12" ht="15" customHeight="1" x14ac:dyDescent="0.3">
      <c r="A47" s="125"/>
      <c r="B47" s="127"/>
      <c r="C47" s="91"/>
      <c r="D47" s="115"/>
      <c r="E47" s="123"/>
      <c r="F47" s="62">
        <v>18.829999999999998</v>
      </c>
      <c r="G47" s="61">
        <v>200000000</v>
      </c>
      <c r="H47" s="60">
        <f t="shared" si="3"/>
        <v>8.3010299956639813</v>
      </c>
      <c r="I47" s="118"/>
      <c r="J47" s="118"/>
      <c r="K47">
        <f>TTEST(H46:H48,H49:H51,2,3)</f>
        <v>0.29161702952002799</v>
      </c>
      <c r="L47" s="69" t="s">
        <v>62</v>
      </c>
    </row>
    <row r="48" spans="1:12" ht="15" customHeight="1" x14ac:dyDescent="0.3">
      <c r="A48" s="125"/>
      <c r="B48" s="127"/>
      <c r="C48" s="91"/>
      <c r="D48" s="115"/>
      <c r="E48" s="123"/>
      <c r="F48" s="62">
        <v>18.73</v>
      </c>
      <c r="G48" s="61">
        <v>215000000</v>
      </c>
      <c r="H48" s="60">
        <f t="shared" si="3"/>
        <v>8.3324384599156058</v>
      </c>
      <c r="I48" s="118"/>
      <c r="J48" s="119"/>
    </row>
    <row r="49" spans="1:12" ht="15" customHeight="1" x14ac:dyDescent="0.3">
      <c r="A49" s="125"/>
      <c r="B49" s="127"/>
      <c r="C49" s="91"/>
      <c r="D49" s="115"/>
      <c r="E49" s="120" t="s">
        <v>54</v>
      </c>
      <c r="F49" s="66">
        <v>19.03</v>
      </c>
      <c r="G49" s="59">
        <v>174000000</v>
      </c>
      <c r="H49" s="58">
        <f t="shared" si="3"/>
        <v>8.2405492482825995</v>
      </c>
      <c r="I49" s="107">
        <f>AVERAGE(H49:H51)</f>
        <v>7.9635800555465108</v>
      </c>
      <c r="J49" s="107">
        <f>STDEV(H49:H51)</f>
        <v>0.42988740115514285</v>
      </c>
    </row>
    <row r="50" spans="1:12" ht="15" customHeight="1" x14ac:dyDescent="0.3">
      <c r="A50" s="125"/>
      <c r="B50" s="127"/>
      <c r="C50" s="91"/>
      <c r="D50" s="115"/>
      <c r="E50" s="113"/>
      <c r="F50" s="40">
        <v>21.61</v>
      </c>
      <c r="G50" s="53">
        <v>29400000</v>
      </c>
      <c r="H50" s="57">
        <f t="shared" si="3"/>
        <v>7.4683473304121577</v>
      </c>
      <c r="I50" s="108"/>
      <c r="J50" s="108"/>
    </row>
    <row r="51" spans="1:12" ht="15" customHeight="1" x14ac:dyDescent="0.3">
      <c r="A51" s="125"/>
      <c r="B51" s="127"/>
      <c r="C51" s="91"/>
      <c r="D51" s="116"/>
      <c r="E51" s="121"/>
      <c r="F51" s="56">
        <v>19.23</v>
      </c>
      <c r="G51" s="55">
        <v>152000000</v>
      </c>
      <c r="H51" s="54">
        <f t="shared" si="3"/>
        <v>8.1818435879447726</v>
      </c>
      <c r="I51" s="109"/>
      <c r="J51" s="109"/>
    </row>
    <row r="52" spans="1:12" ht="15" customHeight="1" x14ac:dyDescent="0.3">
      <c r="A52" s="125"/>
      <c r="B52" s="127" t="s">
        <v>58</v>
      </c>
      <c r="C52" s="91" t="s">
        <v>87</v>
      </c>
      <c r="D52" s="114" t="s">
        <v>56</v>
      </c>
      <c r="E52" s="122" t="s">
        <v>55</v>
      </c>
      <c r="F52" s="65">
        <v>16.420000000000002</v>
      </c>
      <c r="G52" s="64">
        <v>1050000000</v>
      </c>
      <c r="H52" s="63">
        <f t="shared" si="3"/>
        <v>9.0211892990699383</v>
      </c>
      <c r="I52" s="117">
        <f>AVERAGE(H52:H54)</f>
        <v>8.9880134352080923</v>
      </c>
      <c r="J52" s="117">
        <f>STDEV(H52:H54)</f>
        <v>7.5636532162782238E-2</v>
      </c>
    </row>
    <row r="53" spans="1:12" ht="15" customHeight="1" x14ac:dyDescent="0.3">
      <c r="A53" s="125"/>
      <c r="B53" s="127"/>
      <c r="C53" s="91"/>
      <c r="D53" s="115"/>
      <c r="E53" s="123"/>
      <c r="F53" s="62">
        <v>16.829999999999998</v>
      </c>
      <c r="G53" s="61">
        <v>797000000</v>
      </c>
      <c r="H53" s="60">
        <f t="shared" si="3"/>
        <v>8.9014583213961131</v>
      </c>
      <c r="I53" s="118"/>
      <c r="J53" s="118"/>
      <c r="K53">
        <f>TTEST(H52:H54,H55:H57,2,3)</f>
        <v>6.7181484138078409E-2</v>
      </c>
      <c r="L53" s="69" t="s">
        <v>61</v>
      </c>
    </row>
    <row r="54" spans="1:12" ht="15" customHeight="1" x14ac:dyDescent="0.3">
      <c r="A54" s="125"/>
      <c r="B54" s="127"/>
      <c r="C54" s="91"/>
      <c r="D54" s="115"/>
      <c r="E54" s="123"/>
      <c r="F54" s="62">
        <v>16.350000000000001</v>
      </c>
      <c r="G54" s="61">
        <v>1100000000</v>
      </c>
      <c r="H54" s="60">
        <f t="shared" si="3"/>
        <v>9.0413926851582254</v>
      </c>
      <c r="I54" s="118"/>
      <c r="J54" s="119"/>
    </row>
    <row r="55" spans="1:12" x14ac:dyDescent="0.3">
      <c r="A55" s="125"/>
      <c r="B55" s="127"/>
      <c r="C55" s="91"/>
      <c r="D55" s="115"/>
      <c r="E55" s="120" t="s">
        <v>54</v>
      </c>
      <c r="F55" s="66">
        <v>17.02</v>
      </c>
      <c r="G55" s="59">
        <v>699000000</v>
      </c>
      <c r="H55" s="58">
        <f t="shared" si="3"/>
        <v>8.8444771757456806</v>
      </c>
      <c r="I55" s="107">
        <f>AVERAGE(H55:H57)</f>
        <v>8.8421381785511759</v>
      </c>
      <c r="J55" s="107">
        <f>STDEV(H55:H57)</f>
        <v>2.4810209606110863E-2</v>
      </c>
    </row>
    <row r="56" spans="1:12" x14ac:dyDescent="0.3">
      <c r="A56" s="125"/>
      <c r="B56" s="127"/>
      <c r="C56" s="91"/>
      <c r="D56" s="115"/>
      <c r="E56" s="113"/>
      <c r="F56" s="40">
        <v>16.940000000000001</v>
      </c>
      <c r="G56" s="53">
        <v>734000000</v>
      </c>
      <c r="H56" s="57">
        <f t="shared" si="3"/>
        <v>8.8656960599160701</v>
      </c>
      <c r="I56" s="108"/>
      <c r="J56" s="108"/>
    </row>
    <row r="57" spans="1:12" x14ac:dyDescent="0.3">
      <c r="A57" s="126"/>
      <c r="B57" s="127"/>
      <c r="C57" s="91"/>
      <c r="D57" s="116"/>
      <c r="E57" s="121"/>
      <c r="F57" s="56">
        <v>17.11</v>
      </c>
      <c r="G57" s="55">
        <v>655000000</v>
      </c>
      <c r="H57" s="54">
        <f t="shared" si="3"/>
        <v>8.8162412999917823</v>
      </c>
      <c r="I57" s="109"/>
      <c r="J57" s="109"/>
    </row>
    <row r="58" spans="1:12" ht="15" customHeight="1" x14ac:dyDescent="0.3">
      <c r="A58" s="124" t="s">
        <v>77</v>
      </c>
      <c r="B58" s="127" t="s">
        <v>57</v>
      </c>
      <c r="C58" s="91" t="s">
        <v>87</v>
      </c>
      <c r="D58" s="114" t="s">
        <v>56</v>
      </c>
      <c r="E58" s="122" t="s">
        <v>55</v>
      </c>
      <c r="F58" s="65">
        <v>17.84</v>
      </c>
      <c r="G58" s="64">
        <v>397000000</v>
      </c>
      <c r="H58" s="63">
        <f t="shared" si="3"/>
        <v>8.5987905067631143</v>
      </c>
      <c r="I58" s="117">
        <f>AVERAGE(H58:H60)</f>
        <v>8.4085001097568419</v>
      </c>
      <c r="J58" s="117">
        <f>STDEV(H58:H60)</f>
        <v>0.22019264326087667</v>
      </c>
    </row>
    <row r="59" spans="1:12" ht="15" customHeight="1" x14ac:dyDescent="0.3">
      <c r="A59" s="125"/>
      <c r="B59" s="127"/>
      <c r="C59" s="91"/>
      <c r="D59" s="115"/>
      <c r="E59" s="123"/>
      <c r="F59" s="60">
        <v>18.3</v>
      </c>
      <c r="G59" s="61">
        <v>288000000</v>
      </c>
      <c r="H59" s="60">
        <f t="shared" si="3"/>
        <v>8.4593924877592315</v>
      </c>
      <c r="I59" s="118"/>
      <c r="J59" s="118"/>
      <c r="K59">
        <f>TTEST(H58:H60,H61:H63,2,3)</f>
        <v>0.77293509777492564</v>
      </c>
      <c r="L59" s="69">
        <v>10</v>
      </c>
    </row>
    <row r="60" spans="1:12" ht="15" customHeight="1" x14ac:dyDescent="0.3">
      <c r="A60" s="125"/>
      <c r="B60" s="127"/>
      <c r="C60" s="91"/>
      <c r="D60" s="115"/>
      <c r="E60" s="123"/>
      <c r="F60" s="62">
        <v>19.25</v>
      </c>
      <c r="G60" s="61">
        <v>147000000</v>
      </c>
      <c r="H60" s="60">
        <f t="shared" si="3"/>
        <v>8.1673173347481764</v>
      </c>
      <c r="I60" s="118"/>
      <c r="J60" s="119"/>
    </row>
    <row r="61" spans="1:12" x14ac:dyDescent="0.3">
      <c r="A61" s="125"/>
      <c r="B61" s="127"/>
      <c r="C61" s="91"/>
      <c r="D61" s="115"/>
      <c r="E61" s="120" t="s">
        <v>54</v>
      </c>
      <c r="F61" s="58">
        <v>18.2</v>
      </c>
      <c r="G61" s="59">
        <v>307000000</v>
      </c>
      <c r="H61" s="58">
        <f t="shared" si="3"/>
        <v>8.487138375477187</v>
      </c>
      <c r="I61" s="107">
        <f>AVERAGE(H61:H63)</f>
        <v>8.4509605891207809</v>
      </c>
      <c r="J61" s="107">
        <f>STDEV(H61:H63)</f>
        <v>4.9575414579998499E-2</v>
      </c>
    </row>
    <row r="62" spans="1:12" x14ac:dyDescent="0.3">
      <c r="A62" s="125"/>
      <c r="B62" s="127"/>
      <c r="C62" s="91"/>
      <c r="D62" s="115"/>
      <c r="E62" s="113"/>
      <c r="F62" s="40">
        <v>18.260000000000002</v>
      </c>
      <c r="G62" s="53">
        <v>296000000</v>
      </c>
      <c r="H62" s="57">
        <f t="shared" si="3"/>
        <v>8.4712917110589387</v>
      </c>
      <c r="I62" s="108"/>
      <c r="J62" s="108"/>
    </row>
    <row r="63" spans="1:12" x14ac:dyDescent="0.3">
      <c r="A63" s="126"/>
      <c r="B63" s="127"/>
      <c r="C63" s="91"/>
      <c r="D63" s="116"/>
      <c r="E63" s="121"/>
      <c r="F63" s="56">
        <v>18.510000000000002</v>
      </c>
      <c r="G63" s="55">
        <v>248000000</v>
      </c>
      <c r="H63" s="54">
        <f t="shared" si="3"/>
        <v>8.3944516808262168</v>
      </c>
      <c r="I63" s="109"/>
      <c r="J63" s="109"/>
    </row>
  </sheetData>
  <mergeCells count="94">
    <mergeCell ref="I58:I60"/>
    <mergeCell ref="I61:I63"/>
    <mergeCell ref="I49:I51"/>
    <mergeCell ref="I52:I54"/>
    <mergeCell ref="I55:I57"/>
    <mergeCell ref="J55:J57"/>
    <mergeCell ref="J58:J60"/>
    <mergeCell ref="J61:J63"/>
    <mergeCell ref="J28:J30"/>
    <mergeCell ref="J31:J33"/>
    <mergeCell ref="J34:J36"/>
    <mergeCell ref="J37:J39"/>
    <mergeCell ref="J40:J42"/>
    <mergeCell ref="J43:J45"/>
    <mergeCell ref="J46:J48"/>
    <mergeCell ref="J49:J51"/>
    <mergeCell ref="J52:J54"/>
    <mergeCell ref="A34:A57"/>
    <mergeCell ref="E52:E54"/>
    <mergeCell ref="E55:E57"/>
    <mergeCell ref="A4:A27"/>
    <mergeCell ref="E22:E24"/>
    <mergeCell ref="E25:E27"/>
    <mergeCell ref="D28:D33"/>
    <mergeCell ref="C28:C33"/>
    <mergeCell ref="B28:B33"/>
    <mergeCell ref="A28:A33"/>
    <mergeCell ref="B4:B21"/>
    <mergeCell ref="E16:E18"/>
    <mergeCell ref="E19:E21"/>
    <mergeCell ref="D22:D27"/>
    <mergeCell ref="D4:D9"/>
    <mergeCell ref="C4:C15"/>
    <mergeCell ref="C16:C21"/>
    <mergeCell ref="B52:B57"/>
    <mergeCell ref="C22:C27"/>
    <mergeCell ref="B22:B27"/>
    <mergeCell ref="I37:I39"/>
    <mergeCell ref="I40:I42"/>
    <mergeCell ref="I43:I45"/>
    <mergeCell ref="E28:E30"/>
    <mergeCell ref="E31:E33"/>
    <mergeCell ref="I46:I48"/>
    <mergeCell ref="E13:E15"/>
    <mergeCell ref="E34:E36"/>
    <mergeCell ref="I28:I30"/>
    <mergeCell ref="I31:I33"/>
    <mergeCell ref="I34:I36"/>
    <mergeCell ref="I22:I24"/>
    <mergeCell ref="I25:I27"/>
    <mergeCell ref="J22:J24"/>
    <mergeCell ref="J25:J27"/>
    <mergeCell ref="D34:D39"/>
    <mergeCell ref="A58:A63"/>
    <mergeCell ref="E58:E60"/>
    <mergeCell ref="E61:E63"/>
    <mergeCell ref="B34:B51"/>
    <mergeCell ref="D58:D63"/>
    <mergeCell ref="C58:C63"/>
    <mergeCell ref="B58:B63"/>
    <mergeCell ref="E37:E39"/>
    <mergeCell ref="D40:D45"/>
    <mergeCell ref="C34:C45"/>
    <mergeCell ref="E40:E42"/>
    <mergeCell ref="D52:D57"/>
    <mergeCell ref="C52:C57"/>
    <mergeCell ref="E43:E45"/>
    <mergeCell ref="D46:D51"/>
    <mergeCell ref="C46:C51"/>
    <mergeCell ref="E46:E48"/>
    <mergeCell ref="E49:E51"/>
    <mergeCell ref="D16:D21"/>
    <mergeCell ref="J4:J6"/>
    <mergeCell ref="J7:J9"/>
    <mergeCell ref="J10:J12"/>
    <mergeCell ref="J13:J15"/>
    <mergeCell ref="J16:J18"/>
    <mergeCell ref="I4:I6"/>
    <mergeCell ref="I7:I9"/>
    <mergeCell ref="I10:I12"/>
    <mergeCell ref="I13:I15"/>
    <mergeCell ref="I16:I18"/>
    <mergeCell ref="I19:I21"/>
    <mergeCell ref="E4:E6"/>
    <mergeCell ref="E7:E9"/>
    <mergeCell ref="D10:D15"/>
    <mergeCell ref="E10:E12"/>
    <mergeCell ref="J19:J21"/>
    <mergeCell ref="X2:Y2"/>
    <mergeCell ref="R2:S2"/>
    <mergeCell ref="V2:W2"/>
    <mergeCell ref="N10:N14"/>
    <mergeCell ref="P2:Q2"/>
    <mergeCell ref="N5:N9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 Dictionary</vt:lpstr>
      <vt:lpstr>Figure2 Efficacy</vt:lpstr>
      <vt:lpstr>Figure3 Efficacy</vt:lpstr>
      <vt:lpstr>Figure5 RT-PCR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Ratliff, Katherine</dc:creator>
  <cp:lastModifiedBy>Oudejans, Lukas</cp:lastModifiedBy>
  <dcterms:created xsi:type="dcterms:W3CDTF">2021-06-28T20:45:36Z</dcterms:created>
  <dcterms:modified xsi:type="dcterms:W3CDTF">2025-05-13T15:06:25Z</dcterms:modified>
</cp:coreProperties>
</file>