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7.xml" ContentType="application/vnd.openxmlformats-officedocument.drawing+xml"/>
  <Override PartName="/xl/drawings/drawing2.xml" ContentType="application/vnd.openxmlformats-officedocument.drawing+xml"/>
  <Override PartName="/xl/drawings/drawing8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5.xml" ContentType="application/vnd.openxmlformats-officedocument.drawing+xml"/>
  <Override PartName="/xl/drawings/drawing11.xml" ContentType="application/vnd.openxmlformats-officedocument.drawing+xml"/>
  <Override PartName="/xl/drawings/drawing6.xml" ContentType="application/vnd.openxmlformats-officedocument.drawing+xml"/>
  <Override PartName="/xl/drawings/drawing12.xml" ContentType="application/vnd.openxmlformats-officedocument.drawing+xml"/>
  <Override PartName="/xl/externalLinks/externalLink1.xml" ContentType="application/vnd.openxmlformats-officedocument.spreadsheetml.externalLink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64.bin" ContentType="application/vnd.ms-office.activeX"/>
  <Override PartName="/xl/activeX/activeX50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48.xml" ContentType="application/vnd.ms-office.activeX+xml"/>
  <Override PartName="/xl/activeX/activeX66.xml" ContentType="application/vnd.ms-office.activeX+xml"/>
  <Override PartName="/xl/activeX/activeX66.bin" ContentType="application/vnd.ms-office.activeX"/>
  <Override PartName="/xl/activeX/activeX55.xml" ContentType="application/vnd.ms-office.activeX+xml"/>
  <Override PartName="/xl/activeX/activeX67.xml" ContentType="application/vnd.ms-office.activeX+xml"/>
  <Override PartName="/xl/activeX/activeX67.bin" ContentType="application/vnd.ms-office.activeX"/>
  <Override PartName="/xl/activeX/activeX55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51.xml" ContentType="application/vnd.ms-office.activeX+xml"/>
  <Override PartName="/xl/activeX/activeX69.xml" ContentType="application/vnd.ms-office.activeX+xml"/>
  <Override PartName="/xl/activeX/activeX69.bin" ContentType="application/vnd.ms-office.activeX"/>
  <Override PartName="/xl/activeX/activeX56.xml" ContentType="application/vnd.ms-office.activeX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activeX/activeX56.bin" ContentType="application/vnd.ms-office.activeX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activeX/activeX51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activeX/activeX49.xml" ContentType="application/vnd.ms-office.activeX+xml"/>
  <Override PartName="/xl/activeX/activeX58.xml" ContentType="application/vnd.ms-office.activeX+xml"/>
  <Override PartName="/xl/activeX/activeX58.bin" ContentType="application/vnd.ms-office.activeX"/>
  <Override PartName="/xl/activeX/activeX52.xml" ContentType="application/vnd.ms-office.activeX+xml"/>
  <Override PartName="/xl/activeX/activeX59.xml" ContentType="application/vnd.ms-office.activeX+xml"/>
  <Override PartName="/xl/activeX/activeX59.bin" ContentType="application/vnd.ms-office.activeX"/>
  <Override PartName="/xl/activeX/activeX52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activeX/activeX49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48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activeX/activeX63.xml" ContentType="application/vnd.ms-office.activeX+xml"/>
  <Override PartName="/xl/activeX/activeX63.bin" ContentType="application/vnd.ms-office.activeX"/>
  <Override PartName="/xl/activeX/activeX50.xml" ContentType="application/vnd.ms-office.activeX+xml"/>
  <Override PartName="/xl/activeX/activeX64.xml" ContentType="application/vnd.ms-office.activeX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VEDA\Veda_models\COMET_NYC_v15.0.7a\SubRES_TMPL\"/>
    </mc:Choice>
  </mc:AlternateContent>
  <xr:revisionPtr revIDLastSave="0" documentId="13_ncr:1_{81D6B6D3-DFE0-40C8-A422-0E12469742AE}" xr6:coauthVersionLast="47" xr6:coauthVersionMax="47" xr10:uidLastSave="{00000000-0000-0000-0000-000000000000}"/>
  <bookViews>
    <workbookView xWindow="28680" yWindow="-120" windowWidth="29040" windowHeight="15840" tabRatio="850" firstSheet="8" activeTab="9" xr2:uid="{00000000-000D-0000-FFFF-FFFF00000000}"/>
  </bookViews>
  <sheets>
    <sheet name="ANSv6.0-Technologies" sheetId="11" state="veryHidden" r:id="rId1"/>
    <sheet name="ANSv6.0-Commodities" sheetId="10" state="veryHidden" r:id="rId2"/>
    <sheet name="ANSv6.1-Commodities" sheetId="1" state="veryHidden" r:id="rId3"/>
    <sheet name="ANSv6.1-Technologies" sheetId="2" state="veryHidden" r:id="rId4"/>
    <sheet name="ANSv6.1-Constraints" sheetId="7" state="veryHidden" r:id="rId5"/>
    <sheet name="ANSv6.1-CommData" sheetId="4" state="veryHidden" r:id="rId6"/>
    <sheet name="ANSv6.1-TechData" sheetId="3" state="veryHidden" r:id="rId7"/>
    <sheet name="ANSv6.1-ConstrData" sheetId="8" state="veryHidden" r:id="rId8"/>
    <sheet name="Technologies" sheetId="19" r:id="rId9"/>
    <sheet name="TechData_LSR" sheetId="27" r:id="rId10"/>
    <sheet name="Source" sheetId="122" r:id="rId11"/>
    <sheet name="Inflation" sheetId="121" r:id="rId12"/>
    <sheet name="ANSv6.0-ConstrData" sheetId="42" state="veryHidden" r:id="rId13"/>
    <sheet name="ANSv6.0-TechData" sheetId="21" state="veryHidden" r:id="rId14"/>
    <sheet name="ANSv6.0-CommData" sheetId="18" state="veryHidden" r:id="rId15"/>
    <sheet name="ANSv6.0-Constraints" sheetId="17" state="veryHidden" r:id="rId16"/>
  </sheets>
  <externalReferences>
    <externalReference r:id="rId17"/>
  </externalReferences>
  <definedNames>
    <definedName name="_1_2007_InternetDataFile_ExistGenUnits">#REF!</definedName>
    <definedName name="_xlnm._FilterDatabase" localSheetId="9" hidden="1">TechData_LSR!$A$4:$I$6</definedName>
    <definedName name="_xlnm._FilterDatabase" localSheetId="8" hidden="1">Technologies!$A$7:$P$7</definedName>
    <definedName name="AnswerData">#REF!</definedName>
    <definedName name="bprint">#REF!</definedName>
    <definedName name="cprint">#REF!</definedName>
    <definedName name="exch_rate">#REF!</definedName>
    <definedName name="fitfile">[1]MODEL!$D$38</definedName>
    <definedName name="INF">[1]MODEL!$H$14</definedName>
    <definedName name="PPP">[1]MODEL!$D$12</definedName>
    <definedName name="PPPEX">[1]MODEL!$D$13</definedName>
    <definedName name="rail_coa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7" i="27" l="1"/>
  <c r="AF16" i="27"/>
  <c r="AF15" i="27"/>
  <c r="AF14" i="27"/>
  <c r="AF13" i="27"/>
  <c r="AF12" i="27"/>
  <c r="AF11" i="27"/>
  <c r="AF9" i="27"/>
  <c r="AF8" i="27"/>
  <c r="AF7" i="27"/>
  <c r="AF6" i="27"/>
  <c r="AA17" i="27"/>
  <c r="AA16" i="27"/>
  <c r="AA15" i="27"/>
  <c r="AA14" i="27"/>
  <c r="AA13" i="27"/>
  <c r="AA12" i="27"/>
  <c r="AA11" i="27"/>
  <c r="AA9" i="27"/>
  <c r="AA8" i="27"/>
  <c r="AA7" i="27"/>
  <c r="AA6" i="27"/>
  <c r="V17" i="27"/>
  <c r="V16" i="27"/>
  <c r="V15" i="27"/>
  <c r="V14" i="27"/>
  <c r="V13" i="27"/>
  <c r="V12" i="27"/>
  <c r="V11" i="27"/>
  <c r="V9" i="27"/>
  <c r="V8" i="27"/>
  <c r="V7" i="27"/>
  <c r="V6" i="27"/>
  <c r="L9" i="27"/>
  <c r="M9" i="27" s="1"/>
  <c r="O9" i="27" s="1"/>
  <c r="L8" i="27"/>
  <c r="M8" i="27" s="1"/>
  <c r="L7" i="27"/>
  <c r="P9" i="27" s="1"/>
  <c r="L6" i="27"/>
  <c r="B12" i="19"/>
  <c r="C12" i="19"/>
  <c r="B13" i="19"/>
  <c r="C13" i="19"/>
  <c r="B16" i="19"/>
  <c r="C16" i="19"/>
  <c r="B17" i="19"/>
  <c r="C17" i="19"/>
  <c r="B18" i="19"/>
  <c r="C18" i="19"/>
  <c r="B19" i="19"/>
  <c r="C19" i="19"/>
  <c r="B20" i="19"/>
  <c r="C20" i="19"/>
  <c r="N8" i="27" l="1"/>
  <c r="O8" i="27"/>
  <c r="P8" i="27"/>
  <c r="N9" i="27"/>
  <c r="O17" i="27"/>
  <c r="O16" i="27"/>
  <c r="O15" i="27"/>
  <c r="M19" i="27"/>
  <c r="N19" i="27" s="1"/>
  <c r="N14" i="27"/>
  <c r="N13" i="27"/>
  <c r="O14" i="27"/>
  <c r="M12" i="27"/>
  <c r="O12" i="27" s="1"/>
  <c r="O13" i="27"/>
  <c r="M7" i="27"/>
  <c r="N7" i="27" s="1"/>
  <c r="M6" i="27"/>
  <c r="N6" i="27" s="1"/>
  <c r="L11" i="27"/>
  <c r="M11" i="27" s="1"/>
  <c r="N11" i="27" s="1"/>
  <c r="P7" i="27"/>
  <c r="P6" i="27"/>
  <c r="B10" i="19"/>
  <c r="C15" i="19"/>
  <c r="C22" i="19"/>
  <c r="C10" i="19"/>
  <c r="C11" i="19"/>
  <c r="B15" i="19"/>
  <c r="B21" i="19"/>
  <c r="B22" i="19"/>
  <c r="B11" i="19"/>
  <c r="B14" i="19"/>
  <c r="B9" i="19"/>
  <c r="O19" i="27" l="1"/>
  <c r="P19" i="27" s="1"/>
  <c r="N12" i="27"/>
  <c r="O11" i="27"/>
  <c r="O7" i="27"/>
  <c r="O6" i="27"/>
  <c r="K5" i="121"/>
  <c r="L5" i="121" s="1"/>
  <c r="M5" i="121" s="1"/>
  <c r="N5" i="121" s="1"/>
  <c r="O5" i="121" s="1"/>
  <c r="P5" i="121" s="1"/>
  <c r="Q5" i="121" s="1"/>
  <c r="R5" i="121" s="1"/>
  <c r="S5" i="121" s="1"/>
  <c r="T5" i="121" s="1"/>
  <c r="U5" i="121" s="1"/>
  <c r="V5" i="121" s="1"/>
  <c r="W5" i="121" s="1"/>
  <c r="X5" i="121" s="1"/>
  <c r="Y5" i="121" s="1"/>
  <c r="Z5" i="121" s="1"/>
  <c r="AA5" i="121" s="1"/>
  <c r="AB5" i="121" s="1"/>
  <c r="AC5" i="121" s="1"/>
  <c r="AD5" i="121" s="1"/>
  <c r="AE5" i="121" s="1"/>
  <c r="AF5" i="121" s="1"/>
  <c r="AG5" i="121" s="1"/>
  <c r="AH5" i="121" s="1"/>
  <c r="AI5" i="121" s="1"/>
  <c r="AJ5" i="121" s="1"/>
  <c r="AK5" i="121" s="1"/>
  <c r="AL5" i="121" s="1"/>
  <c r="AM5" i="121" s="1"/>
  <c r="AN5" i="121" s="1"/>
  <c r="AO5" i="121" s="1"/>
  <c r="AP5" i="121" s="1"/>
  <c r="AQ5" i="121" s="1"/>
  <c r="AR5" i="121" s="1"/>
  <c r="AS5" i="121" s="1"/>
  <c r="AT5" i="121" s="1"/>
  <c r="AU5" i="121" s="1"/>
  <c r="AV5" i="121" s="1"/>
  <c r="AW5" i="121" s="1"/>
  <c r="AX5" i="121" s="1"/>
  <c r="AY5" i="121" s="1"/>
  <c r="AZ5" i="121" s="1"/>
  <c r="BA5" i="121" s="1"/>
  <c r="BB5" i="121" s="1"/>
  <c r="BC5" i="121" s="1"/>
  <c r="BD5" i="121" s="1"/>
  <c r="BE5" i="121" s="1"/>
  <c r="BF5" i="121" s="1"/>
  <c r="BG5" i="121" s="1"/>
  <c r="BH5" i="121" s="1"/>
  <c r="W4" i="121"/>
  <c r="V4" i="121"/>
  <c r="U4" i="121"/>
  <c r="T4" i="121"/>
  <c r="S4" i="121"/>
  <c r="R4" i="121"/>
  <c r="Q4" i="121"/>
  <c r="P4" i="121"/>
  <c r="O4" i="121"/>
  <c r="N4" i="121"/>
  <c r="M4" i="121"/>
  <c r="L4" i="121"/>
  <c r="K4" i="121"/>
  <c r="J4" i="121"/>
  <c r="I4" i="121"/>
  <c r="I5" i="121" s="1"/>
  <c r="H4" i="121"/>
  <c r="H5" i="121" s="1"/>
  <c r="G5" i="121" s="1"/>
  <c r="F5" i="121" s="1"/>
  <c r="E5" i="121" s="1"/>
  <c r="G4" i="121"/>
  <c r="F4" i="121"/>
  <c r="E4" i="121"/>
  <c r="P12" i="27" l="1"/>
  <c r="P13" i="27"/>
  <c r="P14" i="27"/>
  <c r="P15" i="27"/>
  <c r="P16" i="27"/>
  <c r="P17" i="27"/>
  <c r="P11" i="27"/>
  <c r="L1" i="27"/>
  <c r="L2" i="27"/>
</calcChain>
</file>

<file path=xl/sharedStrings.xml><?xml version="1.0" encoding="utf-8"?>
<sst xmlns="http://schemas.openxmlformats.org/spreadsheetml/2006/main" count="251" uniqueCount="112">
  <si>
    <t>ANSWER-Technologies</t>
  </si>
  <si>
    <t>TechName</t>
  </si>
  <si>
    <t>TechDesc</t>
  </si>
  <si>
    <t>TACTUnit</t>
  </si>
  <si>
    <t>TCAPUnit</t>
  </si>
  <si>
    <t>Set Memberships</t>
  </si>
  <si>
    <t>Comment</t>
  </si>
  <si>
    <t>ANSWER-Commodities</t>
  </si>
  <si>
    <t>CommName</t>
  </si>
  <si>
    <t>CommDesc</t>
  </si>
  <si>
    <t>CommUnit</t>
  </si>
  <si>
    <t>ANSWER-Constraints</t>
  </si>
  <si>
    <t>ConstrName</t>
  </si>
  <si>
    <t>ConstrDesc</t>
  </si>
  <si>
    <t>Units</t>
  </si>
  <si>
    <t>ANSWER-CommData</t>
  </si>
  <si>
    <t>ANSWER-TechData</t>
  </si>
  <si>
    <t>CommIN</t>
  </si>
  <si>
    <t>CommOUT</t>
  </si>
  <si>
    <t>ANSWER-ConstrData</t>
  </si>
  <si>
    <t>_GLOBAL,R0,R1,R2,R3,R4,R5,R6</t>
  </si>
  <si>
    <t>ELC</t>
  </si>
  <si>
    <t>PJ</t>
  </si>
  <si>
    <t>R1</t>
  </si>
  <si>
    <t>ELCWND</t>
  </si>
  <si>
    <t>ELCSOL</t>
  </si>
  <si>
    <t>Technologies</t>
  </si>
  <si>
    <t>GW</t>
  </si>
  <si>
    <t>*</t>
  </si>
  <si>
    <t>TechData</t>
  </si>
  <si>
    <t>Vintage</t>
  </si>
  <si>
    <t>Region</t>
  </si>
  <si>
    <t>EFF</t>
  </si>
  <si>
    <t>PJ, GW</t>
  </si>
  <si>
    <t>n</t>
  </si>
  <si>
    <t>~FI_Process</t>
  </si>
  <si>
    <t>Tact</t>
  </si>
  <si>
    <t>Tcap</t>
  </si>
  <si>
    <t>Sets</t>
  </si>
  <si>
    <t>PrimaryCG</t>
  </si>
  <si>
    <t>ELE</t>
  </si>
  <si>
    <t>*Units</t>
  </si>
  <si>
    <t>~FI_T</t>
  </si>
  <si>
    <t>*TechDesc</t>
  </si>
  <si>
    <t>Input</t>
  </si>
  <si>
    <t>NCAP_COST</t>
  </si>
  <si>
    <t>NCAP_START</t>
  </si>
  <si>
    <t>PRC_CAPACT</t>
  </si>
  <si>
    <t>Peak</t>
  </si>
  <si>
    <t>NCAP_FOM</t>
  </si>
  <si>
    <t>NCAP_DRATE</t>
  </si>
  <si>
    <t>Output_ELC</t>
  </si>
  <si>
    <t>NCAP_AF~SN</t>
  </si>
  <si>
    <t>NCAP_AF~IN</t>
  </si>
  <si>
    <t>NCAP_AF~WN</t>
  </si>
  <si>
    <t>NCAP_AF~SDAM</t>
  </si>
  <si>
    <t>NCAP_AF~IDAM</t>
  </si>
  <si>
    <t>NCAP_AF~WDAM</t>
  </si>
  <si>
    <t>NCAP_AF~SP</t>
  </si>
  <si>
    <t>NCAP_AF~IP</t>
  </si>
  <si>
    <t>NCAP_AF~WP</t>
  </si>
  <si>
    <t>NCAP_AF~SDPM</t>
  </si>
  <si>
    <t>NCAP_AF~IDPM</t>
  </si>
  <si>
    <t>NCAP_AF~WDPM</t>
  </si>
  <si>
    <t>NCAP_TLIFE</t>
  </si>
  <si>
    <t>*Electricity production New capacity</t>
  </si>
  <si>
    <t>Tslvl</t>
  </si>
  <si>
    <t>DAYNITE</t>
  </si>
  <si>
    <t>ESOLPVLSRCPNY27</t>
  </si>
  <si>
    <t>* Clean Path New York</t>
  </si>
  <si>
    <t>* Offshore Wind Projects</t>
  </si>
  <si>
    <t>EWNDONLSRCPNY27</t>
  </si>
  <si>
    <t>* Champlain Hudson Power Express</t>
  </si>
  <si>
    <t>Solar PV Centralized.Large Scale Renewable.Clean Path NY</t>
  </si>
  <si>
    <t>Onshore Wind.Large Scale Renewable.Clean Path NY</t>
  </si>
  <si>
    <t>EHYDLSRCHPE26</t>
  </si>
  <si>
    <t>Hydroelectricity.Large Scale Renewable.Champlain Hudson Power Express</t>
  </si>
  <si>
    <t>https://fred.stlouisfed.org/series/FPCPITOTLZGUSA</t>
  </si>
  <si>
    <t>FPCPITOTLZGUSA</t>
  </si>
  <si>
    <t>Inflation</t>
  </si>
  <si>
    <t>Cumlated ref 2010</t>
  </si>
  <si>
    <t>https://www.cleanpathny.com/about-project/about-clean-path-ny</t>
  </si>
  <si>
    <t>https://chpexpress.com/</t>
  </si>
  <si>
    <t>https://www.nyserda.ny.gov/All-Programs/Offshore-Wind/Focus-Areas/NY-Offshore-Wind-Projects</t>
  </si>
  <si>
    <t>CAP_BND~FX~2025</t>
  </si>
  <si>
    <t>CAP_BND~FX~2027</t>
  </si>
  <si>
    <t>Offshore Wind.Large Scale Renewable.Offshore Wind Projects - Sunrise Wind 1</t>
  </si>
  <si>
    <t>EWNDOFLSROWPSW125</t>
  </si>
  <si>
    <t>EWNDOFLSROWPEW127</t>
  </si>
  <si>
    <t>Offshore Wind.Large Scale Renewable.Offshore Wind Projects - Empire Wind 1</t>
  </si>
  <si>
    <t>Offshore Wind.Large Scale Renewable.Offshore Wind Projects - Empire Wind 2</t>
  </si>
  <si>
    <t>Offshore Wind.Large Scale Renewable.Offshore Wind Projects - Beacon Wind 1</t>
  </si>
  <si>
    <t>EWNDOFLSROWPEW230</t>
  </si>
  <si>
    <t>EWNDOFLSROWPBW130</t>
  </si>
  <si>
    <t>Offshore Wind.Large Scale Renewable.Offshore Wind Projects - Attentive Energy One</t>
  </si>
  <si>
    <t>EWNDOFLSROWPAEO35</t>
  </si>
  <si>
    <t>EWNDOFLSROWPCOW35</t>
  </si>
  <si>
    <t>EWNDOFLSROWPEW35</t>
  </si>
  <si>
    <t>Offshore Wind.Large Scale Renewable.Offshore Wind Projects - Community Offshore Wind</t>
  </si>
  <si>
    <t>Offshore Wind.Large Scale Renewable.Offshore Wind Projects - Excelsior Wind</t>
  </si>
  <si>
    <t>R2</t>
  </si>
  <si>
    <t>CAP_BND~FX~2030</t>
  </si>
  <si>
    <t>CAP_BND~FX~2035</t>
  </si>
  <si>
    <t>CAP_BND~FX~2055</t>
  </si>
  <si>
    <t>Solar PV Centralized.Large Scale Renewable.Clean Path NY.R1</t>
  </si>
  <si>
    <t>Onshore Wind.Large Scale Renewable.Clean Path NY.R1</t>
  </si>
  <si>
    <t>ESOLPVLSRCPNYR127</t>
  </si>
  <si>
    <t>EWNDONLSRCPNYR127</t>
  </si>
  <si>
    <t>R4</t>
  </si>
  <si>
    <t>*NCAP_AF~IP</t>
  </si>
  <si>
    <t>*NCAP_AF~SP</t>
  </si>
  <si>
    <t>*NCAP_AF~WP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</si>
</sst>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0.000"/>
    <numFmt numFmtId="167" formatCode="0.0000"/>
    <numFmt numFmtId="168" formatCode="0.0"/>
    <numFmt numFmtId="169" formatCode="#.00"/>
    <numFmt numFmtId="170" formatCode="#."/>
    <numFmt numFmtId="171" formatCode="m\o\n\th\ d\,\ yyyy"/>
    <numFmt numFmtId="172" formatCode="\Te\x\t"/>
  </numFmts>
  <fonts count="7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1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63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1"/>
      <color indexed="52"/>
      <name val="Calibri"/>
      <family val="2"/>
    </font>
    <font>
      <sz val="1"/>
      <color indexed="8"/>
      <name val="Courier"/>
      <family val="3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name val="Verdan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name val="MS Sans Serif"/>
    </font>
    <font>
      <sz val="9"/>
      <color indexed="8"/>
      <name val="Calibri"/>
      <family val="2"/>
    </font>
    <font>
      <b/>
      <sz val="9"/>
      <color indexed="8"/>
      <name val="Calibri"/>
      <family val="2"/>
    </font>
  </fonts>
  <fills count="5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ashed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16">
    <xf numFmtId="0" fontId="0" fillId="0" borderId="0"/>
    <xf numFmtId="0" fontId="30" fillId="3" borderId="0" applyNumberFormat="0" applyBorder="0" applyAlignment="0" applyProtection="0"/>
    <xf numFmtId="0" fontId="30" fillId="5" borderId="0" applyNumberFormat="0" applyBorder="0" applyAlignment="0" applyProtection="0"/>
    <xf numFmtId="0" fontId="30" fillId="7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8" borderId="0" applyNumberFormat="0" applyBorder="0" applyAlignment="0" applyProtection="0"/>
    <xf numFmtId="0" fontId="30" fillId="2" borderId="0" applyNumberFormat="0" applyBorder="0" applyAlignment="0" applyProtection="0"/>
    <xf numFmtId="0" fontId="30" fillId="4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2" borderId="0" applyNumberFormat="0" applyBorder="0" applyAlignment="0" applyProtection="0"/>
    <xf numFmtId="0" fontId="30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4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51" fillId="27" borderId="0" applyNumberFormat="0" applyBorder="0" applyAlignment="0" applyProtection="0"/>
    <xf numFmtId="0" fontId="31" fillId="20" borderId="0" applyNumberFormat="0" applyBorder="0" applyAlignment="0" applyProtection="0"/>
    <xf numFmtId="0" fontId="51" fillId="28" borderId="0" applyNumberFormat="0" applyBorder="0" applyAlignment="0" applyProtection="0"/>
    <xf numFmtId="0" fontId="31" fillId="21" borderId="0" applyNumberFormat="0" applyBorder="0" applyAlignment="0" applyProtection="0"/>
    <xf numFmtId="0" fontId="51" fillId="29" borderId="0" applyNumberFormat="0" applyBorder="0" applyAlignment="0" applyProtection="0"/>
    <xf numFmtId="0" fontId="31" fillId="16" borderId="0" applyNumberFormat="0" applyBorder="0" applyAlignment="0" applyProtection="0"/>
    <xf numFmtId="0" fontId="51" fillId="30" borderId="0" applyNumberFormat="0" applyBorder="0" applyAlignment="0" applyProtection="0"/>
    <xf numFmtId="0" fontId="31" fillId="17" borderId="0" applyNumberFormat="0" applyBorder="0" applyAlignment="0" applyProtection="0"/>
    <xf numFmtId="0" fontId="31" fillId="15" borderId="0" applyNumberFormat="0" applyBorder="0" applyAlignment="0" applyProtection="0"/>
    <xf numFmtId="0" fontId="52" fillId="31" borderId="0" applyNumberFormat="0" applyBorder="0" applyAlignment="0" applyProtection="0"/>
    <xf numFmtId="0" fontId="32" fillId="5" borderId="0" applyNumberFormat="0" applyBorder="0" applyAlignment="0" applyProtection="0"/>
    <xf numFmtId="0" fontId="41" fillId="22" borderId="1" applyNumberFormat="0" applyAlignment="0" applyProtection="0"/>
    <xf numFmtId="0" fontId="33" fillId="23" borderId="2" applyNumberFormat="0" applyAlignment="0" applyProtection="0"/>
    <xf numFmtId="165" fontId="17" fillId="0" borderId="0" applyFont="0" applyFill="0" applyBorder="0" applyAlignment="0" applyProtection="0"/>
    <xf numFmtId="165" fontId="20" fillId="0" borderId="0" applyFont="0" applyFill="0" applyBorder="0" applyAlignment="0" applyProtection="0"/>
    <xf numFmtId="43" fontId="50" fillId="0" borderId="0" applyFont="0" applyFill="0" applyBorder="0" applyAlignment="0" applyProtection="0"/>
    <xf numFmtId="165" fontId="39" fillId="0" borderId="0" applyFont="0" applyFill="0" applyBorder="0" applyAlignment="0" applyProtection="0"/>
    <xf numFmtId="164" fontId="39" fillId="0" borderId="0" applyFont="0" applyFill="0" applyBorder="0" applyAlignment="0" applyProtection="0"/>
    <xf numFmtId="171" fontId="27" fillId="0" borderId="0">
      <protection locked="0"/>
    </xf>
    <xf numFmtId="171" fontId="42" fillId="0" borderId="0">
      <protection locked="0"/>
    </xf>
    <xf numFmtId="0" fontId="34" fillId="0" borderId="0" applyNumberFormat="0" applyFill="0" applyBorder="0" applyAlignment="0" applyProtection="0"/>
    <xf numFmtId="169" fontId="27" fillId="0" borderId="0">
      <protection locked="0"/>
    </xf>
    <xf numFmtId="169" fontId="42" fillId="0" borderId="0">
      <protection locked="0"/>
    </xf>
    <xf numFmtId="0" fontId="35" fillId="7" borderId="0" applyNumberFormat="0" applyBorder="0" applyAlignment="0" applyProtection="0"/>
    <xf numFmtId="0" fontId="43" fillId="0" borderId="3" applyNumberFormat="0" applyFill="0" applyAlignment="0" applyProtection="0"/>
    <xf numFmtId="0" fontId="44" fillId="0" borderId="4" applyNumberFormat="0" applyFill="0" applyAlignment="0" applyProtection="0"/>
    <xf numFmtId="0" fontId="45" fillId="0" borderId="5" applyNumberFormat="0" applyFill="0" applyAlignment="0" applyProtection="0"/>
    <xf numFmtId="0" fontId="45" fillId="0" borderId="0" applyNumberFormat="0" applyFill="0" applyBorder="0" applyAlignment="0" applyProtection="0"/>
    <xf numFmtId="170" fontId="28" fillId="0" borderId="0">
      <protection locked="0"/>
    </xf>
    <xf numFmtId="170" fontId="46" fillId="0" borderId="0">
      <protection locked="0"/>
    </xf>
    <xf numFmtId="170" fontId="28" fillId="0" borderId="0">
      <protection locked="0"/>
    </xf>
    <xf numFmtId="170" fontId="46" fillId="0" borderId="0"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53" fillId="32" borderId="11" applyNumberFormat="0" applyAlignment="0" applyProtection="0"/>
    <xf numFmtId="0" fontId="36" fillId="8" borderId="1" applyNumberFormat="0" applyAlignment="0" applyProtection="0"/>
    <xf numFmtId="0" fontId="47" fillId="0" borderId="6" applyNumberFormat="0" applyFill="0" applyAlignment="0" applyProtection="0"/>
    <xf numFmtId="0" fontId="54" fillId="33" borderId="0" applyNumberFormat="0" applyBorder="0" applyAlignment="0" applyProtection="0"/>
    <xf numFmtId="0" fontId="48" fillId="11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29" fillId="0" borderId="0"/>
    <xf numFmtId="0" fontId="55" fillId="0" borderId="0"/>
    <xf numFmtId="0" fontId="50" fillId="0" borderId="0"/>
    <xf numFmtId="0" fontId="2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0" fillId="6" borderId="7" applyNumberFormat="0" applyFont="0" applyAlignment="0" applyProtection="0"/>
    <xf numFmtId="0" fontId="38" fillId="22" borderId="8" applyNumberFormat="0" applyAlignment="0" applyProtection="0"/>
    <xf numFmtId="9" fontId="20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49" fillId="0" borderId="0" applyNumberFormat="0" applyFill="0" applyBorder="0" applyAlignment="0" applyProtection="0"/>
    <xf numFmtId="170" fontId="27" fillId="0" borderId="9">
      <protection locked="0"/>
    </xf>
    <xf numFmtId="170" fontId="42" fillId="0" borderId="9">
      <protection locked="0"/>
    </xf>
    <xf numFmtId="0" fontId="37" fillId="0" borderId="0" applyNumberFormat="0" applyFill="0" applyBorder="0" applyAlignment="0" applyProtection="0"/>
    <xf numFmtId="0" fontId="16" fillId="26" borderId="0" applyNumberFormat="0" applyBorder="0" applyAlignment="0" applyProtection="0"/>
    <xf numFmtId="43" fontId="16" fillId="0" borderId="0" applyFont="0" applyFill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9" fontId="17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71" fontId="27" fillId="0" borderId="0">
      <protection locked="0"/>
    </xf>
    <xf numFmtId="169" fontId="27" fillId="0" borderId="0">
      <protection locked="0"/>
    </xf>
    <xf numFmtId="170" fontId="28" fillId="0" borderId="0">
      <protection locked="0"/>
    </xf>
    <xf numFmtId="170" fontId="28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5" fillId="0" borderId="0"/>
    <xf numFmtId="9" fontId="20" fillId="0" borderId="0" applyFont="0" applyFill="0" applyBorder="0" applyAlignment="0" applyProtection="0"/>
    <xf numFmtId="170" fontId="27" fillId="0" borderId="9">
      <protection locked="0"/>
    </xf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0" borderId="0"/>
    <xf numFmtId="0" fontId="57" fillId="0" borderId="0" applyNumberFormat="0" applyFill="0" applyBorder="0" applyAlignment="0" applyProtection="0">
      <alignment vertical="top"/>
      <protection locked="0"/>
    </xf>
    <xf numFmtId="0" fontId="16" fillId="0" borderId="0"/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71" fontId="27" fillId="0" borderId="0">
      <protection locked="0"/>
    </xf>
    <xf numFmtId="169" fontId="27" fillId="0" borderId="0">
      <protection locked="0"/>
    </xf>
    <xf numFmtId="170" fontId="28" fillId="0" borderId="0">
      <protection locked="0"/>
    </xf>
    <xf numFmtId="170" fontId="28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5" fillId="0" borderId="0"/>
    <xf numFmtId="9" fontId="20" fillId="0" borderId="0" applyFont="0" applyFill="0" applyBorder="0" applyAlignment="0" applyProtection="0"/>
    <xf numFmtId="170" fontId="27" fillId="0" borderId="9">
      <protection locked="0"/>
    </xf>
    <xf numFmtId="0" fontId="15" fillId="0" borderId="0"/>
    <xf numFmtId="0" fontId="15" fillId="0" borderId="0"/>
    <xf numFmtId="0" fontId="15" fillId="0" borderId="0"/>
    <xf numFmtId="0" fontId="14" fillId="0" borderId="0"/>
    <xf numFmtId="0" fontId="13" fillId="0" borderId="0"/>
    <xf numFmtId="0" fontId="59" fillId="0" borderId="0"/>
    <xf numFmtId="0" fontId="17" fillId="0" borderId="0"/>
    <xf numFmtId="0" fontId="17" fillId="0" borderId="0"/>
    <xf numFmtId="43" fontId="60" fillId="0" borderId="0" applyFont="0" applyFill="0" applyBorder="0" applyAlignment="0" applyProtection="0"/>
    <xf numFmtId="0" fontId="60" fillId="0" borderId="0"/>
    <xf numFmtId="0" fontId="12" fillId="26" borderId="0" applyNumberFormat="0" applyBorder="0" applyAlignment="0" applyProtection="0"/>
    <xf numFmtId="165" fontId="17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1" fillId="0" borderId="0"/>
    <xf numFmtId="0" fontId="12" fillId="0" borderId="0"/>
    <xf numFmtId="0" fontId="1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2" fillId="26" borderId="0" applyNumberFormat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1" fillId="0" borderId="0"/>
    <xf numFmtId="9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2" fillId="0" borderId="0"/>
    <xf numFmtId="0" fontId="12" fillId="0" borderId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1" fillId="0" borderId="0"/>
    <xf numFmtId="9" fontId="17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0" fillId="0" borderId="0"/>
    <xf numFmtId="9" fontId="9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13" applyNumberFormat="0" applyFill="0" applyAlignment="0" applyProtection="0"/>
    <xf numFmtId="0" fontId="63" fillId="0" borderId="14" applyNumberFormat="0" applyFill="0" applyAlignment="0" applyProtection="0"/>
    <xf numFmtId="0" fontId="64" fillId="0" borderId="15" applyNumberFormat="0" applyFill="0" applyAlignment="0" applyProtection="0"/>
    <xf numFmtId="0" fontId="64" fillId="0" borderId="0" applyNumberFormat="0" applyFill="0" applyBorder="0" applyAlignment="0" applyProtection="0"/>
    <xf numFmtId="0" fontId="65" fillId="34" borderId="0" applyNumberFormat="0" applyBorder="0" applyAlignment="0" applyProtection="0"/>
    <xf numFmtId="0" fontId="66" fillId="35" borderId="16" applyNumberFormat="0" applyAlignment="0" applyProtection="0"/>
    <xf numFmtId="0" fontId="67" fillId="35" borderId="11" applyNumberFormat="0" applyAlignment="0" applyProtection="0"/>
    <xf numFmtId="0" fontId="68" fillId="0" borderId="17" applyNumberFormat="0" applyFill="0" applyAlignment="0" applyProtection="0"/>
    <xf numFmtId="0" fontId="69" fillId="36" borderId="18" applyNumberFormat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51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51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51" fillId="44" borderId="0" applyNumberFormat="0" applyBorder="0" applyAlignment="0" applyProtection="0"/>
    <xf numFmtId="0" fontId="8" fillId="45" borderId="0" applyNumberFormat="0" applyBorder="0" applyAlignment="0" applyProtection="0"/>
    <xf numFmtId="0" fontId="51" fillId="46" borderId="0" applyNumberFormat="0" applyBorder="0" applyAlignment="0" applyProtection="0"/>
    <xf numFmtId="0" fontId="8" fillId="47" borderId="0" applyNumberFormat="0" applyBorder="0" applyAlignment="0" applyProtection="0"/>
    <xf numFmtId="0" fontId="8" fillId="48" borderId="0" applyNumberFormat="0" applyBorder="0" applyAlignment="0" applyProtection="0"/>
    <xf numFmtId="0" fontId="51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1" borderId="0" applyNumberFormat="0" applyBorder="0" applyAlignment="0" applyProtection="0"/>
    <xf numFmtId="0" fontId="51" fillId="52" borderId="0" applyNumberFormat="0" applyBorder="0" applyAlignment="0" applyProtection="0"/>
    <xf numFmtId="0" fontId="51" fillId="53" borderId="0" applyNumberFormat="0" applyBorder="0" applyAlignment="0" applyProtection="0"/>
    <xf numFmtId="0" fontId="8" fillId="54" borderId="0" applyNumberFormat="0" applyBorder="0" applyAlignment="0" applyProtection="0"/>
    <xf numFmtId="0" fontId="8" fillId="55" borderId="0" applyNumberFormat="0" applyBorder="0" applyAlignment="0" applyProtection="0"/>
    <xf numFmtId="0" fontId="51" fillId="56" borderId="0" applyNumberFormat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37" borderId="19" applyNumberFormat="0" applyFont="0" applyAlignment="0" applyProtection="0"/>
    <xf numFmtId="0" fontId="58" fillId="0" borderId="20" applyNumberFormat="0" applyFill="0" applyAlignment="0" applyProtection="0"/>
    <xf numFmtId="0" fontId="8" fillId="26" borderId="0" applyNumberFormat="0" applyBorder="0" applyAlignment="0" applyProtection="0"/>
    <xf numFmtId="9" fontId="8" fillId="0" borderId="0" applyFont="0" applyFill="0" applyBorder="0" applyAlignment="0" applyProtection="0"/>
    <xf numFmtId="0" fontId="7" fillId="0" borderId="0"/>
    <xf numFmtId="0" fontId="6" fillId="0" borderId="0"/>
    <xf numFmtId="9" fontId="6" fillId="0" borderId="0" applyFont="0" applyFill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42" borderId="0" applyNumberFormat="0" applyBorder="0" applyAlignment="0" applyProtection="0"/>
    <xf numFmtId="0" fontId="6" fillId="43" borderId="0" applyNumberFormat="0" applyBorder="0" applyAlignment="0" applyProtection="0"/>
    <xf numFmtId="0" fontId="6" fillId="45" borderId="0" applyNumberFormat="0" applyBorder="0" applyAlignment="0" applyProtection="0"/>
    <xf numFmtId="0" fontId="6" fillId="47" borderId="0" applyNumberFormat="0" applyBorder="0" applyAlignment="0" applyProtection="0"/>
    <xf numFmtId="0" fontId="6" fillId="48" borderId="0" applyNumberFormat="0" applyBorder="0" applyAlignment="0" applyProtection="0"/>
    <xf numFmtId="0" fontId="6" fillId="50" borderId="0" applyNumberFormat="0" applyBorder="0" applyAlignment="0" applyProtection="0"/>
    <xf numFmtId="0" fontId="6" fillId="51" borderId="0" applyNumberFormat="0" applyBorder="0" applyAlignment="0" applyProtection="0"/>
    <xf numFmtId="0" fontId="6" fillId="54" borderId="0" applyNumberFormat="0" applyBorder="0" applyAlignment="0" applyProtection="0"/>
    <xf numFmtId="0" fontId="6" fillId="55" borderId="0" applyNumberFormat="0" applyBorder="0" applyAlignment="0" applyProtection="0"/>
    <xf numFmtId="0" fontId="17" fillId="0" borderId="0"/>
    <xf numFmtId="165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7" fillId="0" borderId="0" applyFont="0" applyFill="0" applyBorder="0" applyAlignment="0" applyProtection="0"/>
    <xf numFmtId="170" fontId="27" fillId="0" borderId="9">
      <protection locked="0"/>
    </xf>
    <xf numFmtId="0" fontId="6" fillId="26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6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6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37" borderId="19" applyNumberFormat="0" applyFont="0" applyAlignment="0" applyProtection="0"/>
    <xf numFmtId="0" fontId="6" fillId="26" borderId="0" applyNumberFormat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5" fillId="39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7" borderId="0" applyNumberFormat="0" applyBorder="0" applyAlignment="0" applyProtection="0"/>
    <xf numFmtId="0" fontId="5" fillId="50" borderId="0" applyNumberFormat="0" applyBorder="0" applyAlignment="0" applyProtection="0"/>
    <xf numFmtId="0" fontId="5" fillId="54" borderId="0" applyNumberFormat="0" applyBorder="0" applyAlignment="0" applyProtection="0"/>
    <xf numFmtId="0" fontId="5" fillId="40" borderId="0" applyNumberFormat="0" applyBorder="0" applyAlignment="0" applyProtection="0"/>
    <xf numFmtId="0" fontId="5" fillId="43" borderId="0" applyNumberFormat="0" applyBorder="0" applyAlignment="0" applyProtection="0"/>
    <xf numFmtId="0" fontId="5" fillId="26" borderId="0" applyNumberFormat="0" applyBorder="0" applyAlignment="0" applyProtection="0"/>
    <xf numFmtId="0" fontId="5" fillId="48" borderId="0" applyNumberFormat="0" applyBorder="0" applyAlignment="0" applyProtection="0"/>
    <xf numFmtId="0" fontId="5" fillId="51" borderId="0" applyNumberFormat="0" applyBorder="0" applyAlignment="0" applyProtection="0"/>
    <xf numFmtId="0" fontId="5" fillId="55" borderId="0" applyNumberFormat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72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5" fillId="37" borderId="19" applyNumberFormat="0" applyFont="0" applyAlignment="0" applyProtection="0"/>
    <xf numFmtId="9" fontId="5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4" fillId="0" borderId="0"/>
    <xf numFmtId="0" fontId="3" fillId="2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5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37" borderId="19" applyNumberFormat="0" applyFont="0" applyAlignment="0" applyProtection="0"/>
    <xf numFmtId="0" fontId="3" fillId="26" borderId="0" applyNumberFormat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5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37" borderId="19" applyNumberFormat="0" applyFont="0" applyAlignment="0" applyProtection="0"/>
    <xf numFmtId="0" fontId="3" fillId="26" borderId="0" applyNumberFormat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39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7" borderId="0" applyNumberFormat="0" applyBorder="0" applyAlignment="0" applyProtection="0"/>
    <xf numFmtId="0" fontId="3" fillId="50" borderId="0" applyNumberFormat="0" applyBorder="0" applyAlignment="0" applyProtection="0"/>
    <xf numFmtId="0" fontId="3" fillId="54" borderId="0" applyNumberFormat="0" applyBorder="0" applyAlignment="0" applyProtection="0"/>
    <xf numFmtId="0" fontId="3" fillId="40" borderId="0" applyNumberFormat="0" applyBorder="0" applyAlignment="0" applyProtection="0"/>
    <xf numFmtId="0" fontId="3" fillId="43" borderId="0" applyNumberFormat="0" applyBorder="0" applyAlignment="0" applyProtection="0"/>
    <xf numFmtId="0" fontId="3" fillId="26" borderId="0" applyNumberFormat="0" applyBorder="0" applyAlignment="0" applyProtection="0"/>
    <xf numFmtId="0" fontId="3" fillId="48" borderId="0" applyNumberFormat="0" applyBorder="0" applyAlignment="0" applyProtection="0"/>
    <xf numFmtId="0" fontId="3" fillId="51" borderId="0" applyNumberFormat="0" applyBorder="0" applyAlignment="0" applyProtection="0"/>
    <xf numFmtId="0" fontId="3" fillId="55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37" borderId="19" applyNumberFormat="0" applyFont="0" applyAlignment="0" applyProtection="0"/>
    <xf numFmtId="9" fontId="3" fillId="0" borderId="0" applyFont="0" applyFill="0" applyBorder="0" applyAlignment="0" applyProtection="0"/>
    <xf numFmtId="0" fontId="73" fillId="0" borderId="21" applyNumberFormat="0" applyFont="0" applyProtection="0">
      <alignment wrapText="1"/>
    </xf>
    <xf numFmtId="0" fontId="74" fillId="0" borderId="22" applyNumberFormat="0" applyProtection="0">
      <alignment wrapText="1"/>
    </xf>
    <xf numFmtId="0" fontId="3" fillId="2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5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37" borderId="19" applyNumberFormat="0" applyFont="0" applyAlignment="0" applyProtection="0"/>
    <xf numFmtId="0" fontId="3" fillId="26" borderId="0" applyNumberFormat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5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37" borderId="19" applyNumberFormat="0" applyFont="0" applyAlignment="0" applyProtection="0"/>
    <xf numFmtId="0" fontId="3" fillId="26" borderId="0" applyNumberFormat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39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7" borderId="0" applyNumberFormat="0" applyBorder="0" applyAlignment="0" applyProtection="0"/>
    <xf numFmtId="0" fontId="3" fillId="50" borderId="0" applyNumberFormat="0" applyBorder="0" applyAlignment="0" applyProtection="0"/>
    <xf numFmtId="0" fontId="3" fillId="54" borderId="0" applyNumberFormat="0" applyBorder="0" applyAlignment="0" applyProtection="0"/>
    <xf numFmtId="0" fontId="3" fillId="40" borderId="0" applyNumberFormat="0" applyBorder="0" applyAlignment="0" applyProtection="0"/>
    <xf numFmtId="0" fontId="3" fillId="43" borderId="0" applyNumberFormat="0" applyBorder="0" applyAlignment="0" applyProtection="0"/>
    <xf numFmtId="0" fontId="3" fillId="26" borderId="0" applyNumberFormat="0" applyBorder="0" applyAlignment="0" applyProtection="0"/>
    <xf numFmtId="0" fontId="3" fillId="48" borderId="0" applyNumberFormat="0" applyBorder="0" applyAlignment="0" applyProtection="0"/>
    <xf numFmtId="0" fontId="3" fillId="51" borderId="0" applyNumberFormat="0" applyBorder="0" applyAlignment="0" applyProtection="0"/>
    <xf numFmtId="0" fontId="3" fillId="55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37" borderId="19" applyNumberFormat="0" applyFont="0" applyAlignment="0" applyProtection="0"/>
    <xf numFmtId="9" fontId="3" fillId="0" borderId="0" applyFont="0" applyFill="0" applyBorder="0" applyAlignment="0" applyProtection="0"/>
    <xf numFmtId="0" fontId="3" fillId="2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5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37" borderId="19" applyNumberFormat="0" applyFont="0" applyAlignment="0" applyProtection="0"/>
    <xf numFmtId="0" fontId="3" fillId="26" borderId="0" applyNumberFormat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5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6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37" borderId="19" applyNumberFormat="0" applyFont="0" applyAlignment="0" applyProtection="0"/>
    <xf numFmtId="0" fontId="3" fillId="26" borderId="0" applyNumberFormat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39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7" borderId="0" applyNumberFormat="0" applyBorder="0" applyAlignment="0" applyProtection="0"/>
    <xf numFmtId="0" fontId="3" fillId="50" borderId="0" applyNumberFormat="0" applyBorder="0" applyAlignment="0" applyProtection="0"/>
    <xf numFmtId="0" fontId="3" fillId="54" borderId="0" applyNumberFormat="0" applyBorder="0" applyAlignment="0" applyProtection="0"/>
    <xf numFmtId="0" fontId="3" fillId="40" borderId="0" applyNumberFormat="0" applyBorder="0" applyAlignment="0" applyProtection="0"/>
    <xf numFmtId="0" fontId="3" fillId="43" borderId="0" applyNumberFormat="0" applyBorder="0" applyAlignment="0" applyProtection="0"/>
    <xf numFmtId="0" fontId="3" fillId="26" borderId="0" applyNumberFormat="0" applyBorder="0" applyAlignment="0" applyProtection="0"/>
    <xf numFmtId="0" fontId="3" fillId="48" borderId="0" applyNumberFormat="0" applyBorder="0" applyAlignment="0" applyProtection="0"/>
    <xf numFmtId="0" fontId="3" fillId="51" borderId="0" applyNumberFormat="0" applyBorder="0" applyAlignment="0" applyProtection="0"/>
    <xf numFmtId="0" fontId="3" fillId="55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37" borderId="19" applyNumberFormat="0" applyFont="0" applyAlignment="0" applyProtection="0"/>
    <xf numFmtId="9" fontId="3" fillId="0" borderId="0" applyFont="0" applyFill="0" applyBorder="0" applyAlignment="0" applyProtection="0"/>
    <xf numFmtId="9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165" fontId="17" fillId="0" borderId="0" applyFont="0" applyFill="0" applyBorder="0" applyAlignment="0" applyProtection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19" fillId="0" borderId="0" xfId="0" applyFont="1"/>
    <xf numFmtId="0" fontId="21" fillId="0" borderId="0" xfId="0" applyFont="1"/>
    <xf numFmtId="0" fontId="22" fillId="0" borderId="0" xfId="0" applyFont="1"/>
    <xf numFmtId="0" fontId="0" fillId="24" borderId="0" xfId="0" applyFill="1"/>
    <xf numFmtId="0" fontId="23" fillId="0" borderId="0" xfId="0" applyFont="1"/>
    <xf numFmtId="49" fontId="21" fillId="0" borderId="0" xfId="0" applyNumberFormat="1" applyFont="1"/>
    <xf numFmtId="11" fontId="21" fillId="0" borderId="0" xfId="0" applyNumberFormat="1" applyFont="1"/>
    <xf numFmtId="0" fontId="24" fillId="0" borderId="0" xfId="0" applyFont="1"/>
    <xf numFmtId="0" fontId="25" fillId="0" borderId="0" xfId="0" applyFont="1"/>
    <xf numFmtId="49" fontId="24" fillId="0" borderId="0" xfId="0" applyNumberFormat="1" applyFont="1"/>
    <xf numFmtId="0" fontId="26" fillId="0" borderId="0" xfId="0" applyFont="1"/>
    <xf numFmtId="0" fontId="17" fillId="0" borderId="0" xfId="0" applyFont="1"/>
    <xf numFmtId="0" fontId="20" fillId="0" borderId="0" xfId="0" applyFont="1"/>
    <xf numFmtId="172" fontId="25" fillId="0" borderId="0" xfId="0" applyNumberFormat="1" applyFont="1"/>
    <xf numFmtId="172" fontId="19" fillId="57" borderId="12" xfId="0" applyNumberFormat="1" applyFont="1" applyFill="1" applyBorder="1" applyAlignment="1">
      <alignment horizontal="left"/>
    </xf>
    <xf numFmtId="172" fontId="19" fillId="25" borderId="10" xfId="0" applyNumberFormat="1" applyFont="1" applyFill="1" applyBorder="1"/>
    <xf numFmtId="0" fontId="17" fillId="58" borderId="0" xfId="0" applyFont="1" applyFill="1"/>
    <xf numFmtId="0" fontId="17" fillId="0" borderId="0" xfId="0" applyFont="1" applyAlignment="1">
      <alignment horizontal="center"/>
    </xf>
    <xf numFmtId="0" fontId="17" fillId="58" borderId="0" xfId="0" applyFont="1" applyFill="1" applyAlignment="1">
      <alignment horizontal="center"/>
    </xf>
    <xf numFmtId="0" fontId="19" fillId="25" borderId="23" xfId="131" applyFont="1" applyFill="1" applyBorder="1" applyAlignment="1">
      <alignment vertical="center"/>
    </xf>
    <xf numFmtId="0" fontId="19" fillId="0" borderId="0" xfId="131" applyFont="1" applyAlignment="1">
      <alignment vertical="center"/>
    </xf>
    <xf numFmtId="0" fontId="25" fillId="0" borderId="0" xfId="165" applyFont="1" applyAlignment="1">
      <alignment horizontal="left"/>
    </xf>
    <xf numFmtId="0" fontId="19" fillId="57" borderId="0" xfId="0" applyFont="1" applyFill="1"/>
    <xf numFmtId="0" fontId="17" fillId="57" borderId="0" xfId="0" applyFont="1" applyFill="1"/>
    <xf numFmtId="4" fontId="17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center"/>
    </xf>
    <xf numFmtId="167" fontId="17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9" fillId="57" borderId="0" xfId="0" applyFont="1" applyFill="1" applyAlignment="1">
      <alignment horizontal="center"/>
    </xf>
    <xf numFmtId="0" fontId="17" fillId="57" borderId="0" xfId="0" applyFont="1" applyFill="1" applyAlignment="1">
      <alignment horizontal="center"/>
    </xf>
    <xf numFmtId="165" fontId="17" fillId="58" borderId="0" xfId="33" applyFont="1" applyFill="1" applyAlignment="1">
      <alignment horizontal="center"/>
    </xf>
    <xf numFmtId="2" fontId="17" fillId="58" borderId="0" xfId="0" applyNumberFormat="1" applyFont="1" applyFill="1" applyAlignment="1">
      <alignment horizontal="center"/>
    </xf>
    <xf numFmtId="1" fontId="17" fillId="58" borderId="0" xfId="0" applyNumberFormat="1" applyFont="1" applyFill="1" applyAlignment="1">
      <alignment horizontal="center"/>
    </xf>
    <xf numFmtId="168" fontId="17" fillId="58" borderId="0" xfId="0" applyNumberFormat="1" applyFont="1" applyFill="1" applyAlignment="1">
      <alignment horizontal="center"/>
    </xf>
    <xf numFmtId="172" fontId="19" fillId="57" borderId="0" xfId="0" applyNumberFormat="1" applyFont="1" applyFill="1" applyAlignment="1">
      <alignment horizontal="left"/>
    </xf>
    <xf numFmtId="172" fontId="19" fillId="0" borderId="0" xfId="0" applyNumberFormat="1" applyFont="1" applyAlignment="1">
      <alignment horizontal="left"/>
    </xf>
    <xf numFmtId="172" fontId="19" fillId="25" borderId="0" xfId="0" applyNumberFormat="1" applyFont="1" applyFill="1"/>
    <xf numFmtId="172" fontId="19" fillId="0" borderId="0" xfId="0" applyNumberFormat="1" applyFont="1"/>
    <xf numFmtId="172" fontId="17" fillId="0" borderId="0" xfId="0" applyNumberFormat="1" applyFont="1" applyAlignment="1">
      <alignment horizontal="left"/>
    </xf>
    <xf numFmtId="172" fontId="17" fillId="0" borderId="0" xfId="0" applyNumberFormat="1" applyFont="1"/>
    <xf numFmtId="172" fontId="19" fillId="25" borderId="10" xfId="709" applyNumberFormat="1" applyFont="1" applyFill="1" applyBorder="1"/>
    <xf numFmtId="172" fontId="56" fillId="58" borderId="0" xfId="0" applyNumberFormat="1" applyFont="1" applyFill="1"/>
    <xf numFmtId="0" fontId="1" fillId="0" borderId="0" xfId="714"/>
    <xf numFmtId="14" fontId="1" fillId="0" borderId="0" xfId="714" applyNumberFormat="1"/>
    <xf numFmtId="9" fontId="0" fillId="0" borderId="0" xfId="715" applyFont="1"/>
    <xf numFmtId="2" fontId="0" fillId="0" borderId="0" xfId="715" applyNumberFormat="1" applyFont="1"/>
    <xf numFmtId="2" fontId="1" fillId="0" borderId="0" xfId="714" applyNumberFormat="1"/>
    <xf numFmtId="166" fontId="1" fillId="0" borderId="0" xfId="714" applyNumberFormat="1"/>
  </cellXfs>
  <cellStyles count="716">
    <cellStyle name="20% - Accent1" xfId="180" builtinId="30" customBuiltin="1"/>
    <cellStyle name="20% - Accent1 2" xfId="1" xr:uid="{00000000-0005-0000-0000-000001000000}"/>
    <cellStyle name="20% - Accent1 3" xfId="207" xr:uid="{00000000-0005-0000-0000-000002000000}"/>
    <cellStyle name="20% - Accent1 3 2" xfId="633" xr:uid="{00000000-0005-0000-0000-000003000000}"/>
    <cellStyle name="20% - Accent1 3 3" xfId="498" xr:uid="{00000000-0005-0000-0000-000004000000}"/>
    <cellStyle name="20% - Accent1 3 4" xfId="361" xr:uid="{00000000-0005-0000-0000-000002000000}"/>
    <cellStyle name="20% - Accent1 4" xfId="270" xr:uid="{00000000-0005-0000-0000-000003000000}"/>
    <cellStyle name="20% - Accent1 4 2" xfId="691" xr:uid="{00000000-0005-0000-0000-000006000000}"/>
    <cellStyle name="20% - Accent1 4 3" xfId="556" xr:uid="{00000000-0005-0000-0000-000007000000}"/>
    <cellStyle name="20% - Accent1 4 4" xfId="419" xr:uid="{00000000-0005-0000-0000-000005000000}"/>
    <cellStyle name="20% - Accent1 5" xfId="614" xr:uid="{00000000-0005-0000-0000-000008000000}"/>
    <cellStyle name="20% - Accent1 6" xfId="479" xr:uid="{00000000-0005-0000-0000-000009000000}"/>
    <cellStyle name="20% - Accent1 7" xfId="342" xr:uid="{00000000-0005-0000-0000-000043010000}"/>
    <cellStyle name="20% - Accent2" xfId="183" builtinId="34" customBuiltin="1"/>
    <cellStyle name="20% - Accent2 2" xfId="2" xr:uid="{00000000-0005-0000-0000-000005000000}"/>
    <cellStyle name="20% - Accent2 3" xfId="209" xr:uid="{00000000-0005-0000-0000-000006000000}"/>
    <cellStyle name="20% - Accent2 3 2" xfId="635" xr:uid="{00000000-0005-0000-0000-00000D000000}"/>
    <cellStyle name="20% - Accent2 3 3" xfId="500" xr:uid="{00000000-0005-0000-0000-00000E000000}"/>
    <cellStyle name="20% - Accent2 3 4" xfId="363" xr:uid="{00000000-0005-0000-0000-00000C000000}"/>
    <cellStyle name="20% - Accent2 4" xfId="271" xr:uid="{00000000-0005-0000-0000-000007000000}"/>
    <cellStyle name="20% - Accent2 4 2" xfId="692" xr:uid="{00000000-0005-0000-0000-000010000000}"/>
    <cellStyle name="20% - Accent2 4 3" xfId="557" xr:uid="{00000000-0005-0000-0000-000011000000}"/>
    <cellStyle name="20% - Accent2 4 4" xfId="420" xr:uid="{00000000-0005-0000-0000-00000F000000}"/>
    <cellStyle name="20% - Accent2 5" xfId="616" xr:uid="{00000000-0005-0000-0000-000012000000}"/>
    <cellStyle name="20% - Accent2 6" xfId="481" xr:uid="{00000000-0005-0000-0000-000013000000}"/>
    <cellStyle name="20% - Accent2 7" xfId="344" xr:uid="{00000000-0005-0000-0000-00004C010000}"/>
    <cellStyle name="20% - Accent3" xfId="186" builtinId="38" customBuiltin="1"/>
    <cellStyle name="20% - Accent3 2" xfId="3" xr:uid="{00000000-0005-0000-0000-000009000000}"/>
    <cellStyle name="20% - Accent3 3" xfId="211" xr:uid="{00000000-0005-0000-0000-00000A000000}"/>
    <cellStyle name="20% - Accent3 3 2" xfId="637" xr:uid="{00000000-0005-0000-0000-000017000000}"/>
    <cellStyle name="20% - Accent3 3 3" xfId="502" xr:uid="{00000000-0005-0000-0000-000018000000}"/>
    <cellStyle name="20% - Accent3 3 4" xfId="365" xr:uid="{00000000-0005-0000-0000-000016000000}"/>
    <cellStyle name="20% - Accent3 4" xfId="272" xr:uid="{00000000-0005-0000-0000-00000B000000}"/>
    <cellStyle name="20% - Accent3 4 2" xfId="693" xr:uid="{00000000-0005-0000-0000-00001A000000}"/>
    <cellStyle name="20% - Accent3 4 3" xfId="558" xr:uid="{00000000-0005-0000-0000-00001B000000}"/>
    <cellStyle name="20% - Accent3 4 4" xfId="421" xr:uid="{00000000-0005-0000-0000-000019000000}"/>
    <cellStyle name="20% - Accent3 5" xfId="618" xr:uid="{00000000-0005-0000-0000-00001C000000}"/>
    <cellStyle name="20% - Accent3 6" xfId="483" xr:uid="{00000000-0005-0000-0000-00001D000000}"/>
    <cellStyle name="20% - Accent3 7" xfId="346" xr:uid="{00000000-0005-0000-0000-000055010000}"/>
    <cellStyle name="20% - Accent4" xfId="188" builtinId="42" customBuiltin="1"/>
    <cellStyle name="20% - Accent4 2" xfId="4" xr:uid="{00000000-0005-0000-0000-00000D000000}"/>
    <cellStyle name="20% - Accent4 3" xfId="212" xr:uid="{00000000-0005-0000-0000-00000E000000}"/>
    <cellStyle name="20% - Accent4 3 2" xfId="638" xr:uid="{00000000-0005-0000-0000-000021000000}"/>
    <cellStyle name="20% - Accent4 3 3" xfId="503" xr:uid="{00000000-0005-0000-0000-000022000000}"/>
    <cellStyle name="20% - Accent4 3 4" xfId="366" xr:uid="{00000000-0005-0000-0000-000020000000}"/>
    <cellStyle name="20% - Accent4 4" xfId="273" xr:uid="{00000000-0005-0000-0000-00000F000000}"/>
    <cellStyle name="20% - Accent4 4 2" xfId="694" xr:uid="{00000000-0005-0000-0000-000024000000}"/>
    <cellStyle name="20% - Accent4 4 3" xfId="559" xr:uid="{00000000-0005-0000-0000-000025000000}"/>
    <cellStyle name="20% - Accent4 4 4" xfId="422" xr:uid="{00000000-0005-0000-0000-000023000000}"/>
    <cellStyle name="20% - Accent4 5" xfId="619" xr:uid="{00000000-0005-0000-0000-000026000000}"/>
    <cellStyle name="20% - Accent4 6" xfId="484" xr:uid="{00000000-0005-0000-0000-000027000000}"/>
    <cellStyle name="20% - Accent4 7" xfId="347" xr:uid="{00000000-0005-0000-0000-00005E010000}"/>
    <cellStyle name="20% - Accent5" xfId="191" builtinId="46" customBuiltin="1"/>
    <cellStyle name="20% - Accent5 2" xfId="5" xr:uid="{00000000-0005-0000-0000-000011000000}"/>
    <cellStyle name="20% - Accent5 3" xfId="214" xr:uid="{00000000-0005-0000-0000-000012000000}"/>
    <cellStyle name="20% - Accent5 3 2" xfId="640" xr:uid="{00000000-0005-0000-0000-00002B000000}"/>
    <cellStyle name="20% - Accent5 3 3" xfId="505" xr:uid="{00000000-0005-0000-0000-00002C000000}"/>
    <cellStyle name="20% - Accent5 3 4" xfId="368" xr:uid="{00000000-0005-0000-0000-00002A000000}"/>
    <cellStyle name="20% - Accent5 4" xfId="274" xr:uid="{00000000-0005-0000-0000-000013000000}"/>
    <cellStyle name="20% - Accent5 4 2" xfId="695" xr:uid="{00000000-0005-0000-0000-00002E000000}"/>
    <cellStyle name="20% - Accent5 4 3" xfId="560" xr:uid="{00000000-0005-0000-0000-00002F000000}"/>
    <cellStyle name="20% - Accent5 4 4" xfId="423" xr:uid="{00000000-0005-0000-0000-00002D000000}"/>
    <cellStyle name="20% - Accent5 5" xfId="621" xr:uid="{00000000-0005-0000-0000-000030000000}"/>
    <cellStyle name="20% - Accent5 6" xfId="486" xr:uid="{00000000-0005-0000-0000-000031000000}"/>
    <cellStyle name="20% - Accent5 7" xfId="349" xr:uid="{00000000-0005-0000-0000-000067010000}"/>
    <cellStyle name="20% - Accent6" xfId="195" builtinId="50" customBuiltin="1"/>
    <cellStyle name="20% - Accent6 2" xfId="6" xr:uid="{00000000-0005-0000-0000-000015000000}"/>
    <cellStyle name="20% - Accent6 3" xfId="216" xr:uid="{00000000-0005-0000-0000-000016000000}"/>
    <cellStyle name="20% - Accent6 3 2" xfId="642" xr:uid="{00000000-0005-0000-0000-000035000000}"/>
    <cellStyle name="20% - Accent6 3 3" xfId="507" xr:uid="{00000000-0005-0000-0000-000036000000}"/>
    <cellStyle name="20% - Accent6 3 4" xfId="370" xr:uid="{00000000-0005-0000-0000-000034000000}"/>
    <cellStyle name="20% - Accent6 4" xfId="275" xr:uid="{00000000-0005-0000-0000-000017000000}"/>
    <cellStyle name="20% - Accent6 4 2" xfId="696" xr:uid="{00000000-0005-0000-0000-000038000000}"/>
    <cellStyle name="20% - Accent6 4 3" xfId="561" xr:uid="{00000000-0005-0000-0000-000039000000}"/>
    <cellStyle name="20% - Accent6 4 4" xfId="424" xr:uid="{00000000-0005-0000-0000-000037000000}"/>
    <cellStyle name="20% - Accent6 5" xfId="623" xr:uid="{00000000-0005-0000-0000-00003A000000}"/>
    <cellStyle name="20% - Accent6 6" xfId="488" xr:uid="{00000000-0005-0000-0000-00003B000000}"/>
    <cellStyle name="20% - Accent6 7" xfId="351" xr:uid="{00000000-0005-0000-0000-000070010000}"/>
    <cellStyle name="40% - Accent1" xfId="181" builtinId="31" customBuiltin="1"/>
    <cellStyle name="40% - Accent1 2" xfId="7" xr:uid="{00000000-0005-0000-0000-000019000000}"/>
    <cellStyle name="40% - Accent1 3" xfId="208" xr:uid="{00000000-0005-0000-0000-00001A000000}"/>
    <cellStyle name="40% - Accent1 3 2" xfId="634" xr:uid="{00000000-0005-0000-0000-00003F000000}"/>
    <cellStyle name="40% - Accent1 3 3" xfId="499" xr:uid="{00000000-0005-0000-0000-000040000000}"/>
    <cellStyle name="40% - Accent1 3 4" xfId="362" xr:uid="{00000000-0005-0000-0000-00003E000000}"/>
    <cellStyle name="40% - Accent1 4" xfId="276" xr:uid="{00000000-0005-0000-0000-00001B000000}"/>
    <cellStyle name="40% - Accent1 4 2" xfId="697" xr:uid="{00000000-0005-0000-0000-000042000000}"/>
    <cellStyle name="40% - Accent1 4 3" xfId="562" xr:uid="{00000000-0005-0000-0000-000043000000}"/>
    <cellStyle name="40% - Accent1 4 4" xfId="425" xr:uid="{00000000-0005-0000-0000-000041000000}"/>
    <cellStyle name="40% - Accent1 5" xfId="615" xr:uid="{00000000-0005-0000-0000-000044000000}"/>
    <cellStyle name="40% - Accent1 6" xfId="480" xr:uid="{00000000-0005-0000-0000-000045000000}"/>
    <cellStyle name="40% - Accent1 7" xfId="343" xr:uid="{00000000-0005-0000-0000-000079010000}"/>
    <cellStyle name="40% - Accent2" xfId="184" builtinId="35" customBuiltin="1"/>
    <cellStyle name="40% - Accent2 2" xfId="8" xr:uid="{00000000-0005-0000-0000-00001D000000}"/>
    <cellStyle name="40% - Accent2 3" xfId="210" xr:uid="{00000000-0005-0000-0000-00001E000000}"/>
    <cellStyle name="40% - Accent2 3 2" xfId="636" xr:uid="{00000000-0005-0000-0000-000049000000}"/>
    <cellStyle name="40% - Accent2 3 3" xfId="501" xr:uid="{00000000-0005-0000-0000-00004A000000}"/>
    <cellStyle name="40% - Accent2 3 4" xfId="364" xr:uid="{00000000-0005-0000-0000-000048000000}"/>
    <cellStyle name="40% - Accent2 4" xfId="277" xr:uid="{00000000-0005-0000-0000-00001F000000}"/>
    <cellStyle name="40% - Accent2 4 2" xfId="698" xr:uid="{00000000-0005-0000-0000-00004C000000}"/>
    <cellStyle name="40% - Accent2 4 3" xfId="563" xr:uid="{00000000-0005-0000-0000-00004D000000}"/>
    <cellStyle name="40% - Accent2 4 4" xfId="426" xr:uid="{00000000-0005-0000-0000-00004B000000}"/>
    <cellStyle name="40% - Accent2 5" xfId="617" xr:uid="{00000000-0005-0000-0000-00004E000000}"/>
    <cellStyle name="40% - Accent2 6" xfId="482" xr:uid="{00000000-0005-0000-0000-00004F000000}"/>
    <cellStyle name="40% - Accent2 7" xfId="345" xr:uid="{00000000-0005-0000-0000-000082010000}"/>
    <cellStyle name="40% - Accent3 2" xfId="9" xr:uid="{00000000-0005-0000-0000-000021000000}"/>
    <cellStyle name="40% - Accent3 3" xfId="79" xr:uid="{00000000-0005-0000-0000-000022000000}"/>
    <cellStyle name="40% - Accent3 3 2" xfId="139" xr:uid="{00000000-0005-0000-0000-000023000000}"/>
    <cellStyle name="40% - Accent3 3 2 2" xfId="249" xr:uid="{00000000-0005-0000-0000-000024000000}"/>
    <cellStyle name="40% - Accent3 3 2 2 2" xfId="671" xr:uid="{00000000-0005-0000-0000-000055000000}"/>
    <cellStyle name="40% - Accent3 3 2 2 3" xfId="536" xr:uid="{00000000-0005-0000-0000-000056000000}"/>
    <cellStyle name="40% - Accent3 3 2 2 4" xfId="399" xr:uid="{00000000-0005-0000-0000-000054000000}"/>
    <cellStyle name="40% - Accent3 3 2 3" xfId="600" xr:uid="{00000000-0005-0000-0000-000057000000}"/>
    <cellStyle name="40% - Accent3 3 2 4" xfId="465" xr:uid="{00000000-0005-0000-0000-000058000000}"/>
    <cellStyle name="40% - Accent3 3 2 5" xfId="328" xr:uid="{00000000-0005-0000-0000-000053000000}"/>
    <cellStyle name="40% - Accent3 3 3" xfId="229" xr:uid="{00000000-0005-0000-0000-000025000000}"/>
    <cellStyle name="40% - Accent3 3 3 2" xfId="651" xr:uid="{00000000-0005-0000-0000-00005A000000}"/>
    <cellStyle name="40% - Accent3 3 3 3" xfId="516" xr:uid="{00000000-0005-0000-0000-00005B000000}"/>
    <cellStyle name="40% - Accent3 3 3 4" xfId="379" xr:uid="{00000000-0005-0000-0000-000059000000}"/>
    <cellStyle name="40% - Accent3 3 4" xfId="580" xr:uid="{00000000-0005-0000-0000-00005C000000}"/>
    <cellStyle name="40% - Accent3 3 5" xfId="445" xr:uid="{00000000-0005-0000-0000-00005D000000}"/>
    <cellStyle name="40% - Accent3 3 6" xfId="308" xr:uid="{00000000-0005-0000-0000-000052000000}"/>
    <cellStyle name="40% - Accent3 4" xfId="126" xr:uid="{00000000-0005-0000-0000-000026000000}"/>
    <cellStyle name="40% - Accent3 4 2" xfId="241" xr:uid="{00000000-0005-0000-0000-000027000000}"/>
    <cellStyle name="40% - Accent3 4 2 2" xfId="663" xr:uid="{00000000-0005-0000-0000-000060000000}"/>
    <cellStyle name="40% - Accent3 4 2 3" xfId="528" xr:uid="{00000000-0005-0000-0000-000061000000}"/>
    <cellStyle name="40% - Accent3 4 2 4" xfId="391" xr:uid="{00000000-0005-0000-0000-00005F000000}"/>
    <cellStyle name="40% - Accent3 4 3" xfId="592" xr:uid="{00000000-0005-0000-0000-000062000000}"/>
    <cellStyle name="40% - Accent3 4 4" xfId="457" xr:uid="{00000000-0005-0000-0000-000063000000}"/>
    <cellStyle name="40% - Accent3 4 5" xfId="320" xr:uid="{00000000-0005-0000-0000-00005E000000}"/>
    <cellStyle name="40% - Accent3 5" xfId="202" xr:uid="{00000000-0005-0000-0000-000028000000}"/>
    <cellStyle name="40% - Accent3 5 2" xfId="267" xr:uid="{00000000-0005-0000-0000-000029000000}"/>
    <cellStyle name="40% - Accent3 5 2 2" xfId="688" xr:uid="{00000000-0005-0000-0000-000066000000}"/>
    <cellStyle name="40% - Accent3 5 2 3" xfId="553" xr:uid="{00000000-0005-0000-0000-000067000000}"/>
    <cellStyle name="40% - Accent3 5 2 4" xfId="416" xr:uid="{00000000-0005-0000-0000-000065000000}"/>
    <cellStyle name="40% - Accent3 5 3" xfId="628" xr:uid="{00000000-0005-0000-0000-000068000000}"/>
    <cellStyle name="40% - Accent3 5 4" xfId="493" xr:uid="{00000000-0005-0000-0000-000069000000}"/>
    <cellStyle name="40% - Accent3 5 5" xfId="356" xr:uid="{00000000-0005-0000-0000-000064000000}"/>
    <cellStyle name="40% - Accent3 6" xfId="278" xr:uid="{00000000-0005-0000-0000-00002A000000}"/>
    <cellStyle name="40% - Accent3 6 2" xfId="699" xr:uid="{00000000-0005-0000-0000-00006B000000}"/>
    <cellStyle name="40% - Accent3 6 3" xfId="564" xr:uid="{00000000-0005-0000-0000-00006C000000}"/>
    <cellStyle name="40% - Accent3 6 4" xfId="427" xr:uid="{00000000-0005-0000-0000-00006A000000}"/>
    <cellStyle name="40% - Accent3 7" xfId="572" xr:uid="{00000000-0005-0000-0000-00006D000000}"/>
    <cellStyle name="40% - Accent3 8" xfId="437" xr:uid="{00000000-0005-0000-0000-00006E000000}"/>
    <cellStyle name="40% - Accent3 9" xfId="300" xr:uid="{00000000-0005-0000-0000-00008B010000}"/>
    <cellStyle name="40% - Accent4" xfId="189" builtinId="43" customBuiltin="1"/>
    <cellStyle name="40% - Accent4 2" xfId="10" xr:uid="{00000000-0005-0000-0000-00002C000000}"/>
    <cellStyle name="40% - Accent4 3" xfId="213" xr:uid="{00000000-0005-0000-0000-00002D000000}"/>
    <cellStyle name="40% - Accent4 3 2" xfId="639" xr:uid="{00000000-0005-0000-0000-000072000000}"/>
    <cellStyle name="40% - Accent4 3 3" xfId="504" xr:uid="{00000000-0005-0000-0000-000073000000}"/>
    <cellStyle name="40% - Accent4 3 4" xfId="367" xr:uid="{00000000-0005-0000-0000-000071000000}"/>
    <cellStyle name="40% - Accent4 4" xfId="279" xr:uid="{00000000-0005-0000-0000-00002E000000}"/>
    <cellStyle name="40% - Accent4 4 2" xfId="700" xr:uid="{00000000-0005-0000-0000-000075000000}"/>
    <cellStyle name="40% - Accent4 4 3" xfId="565" xr:uid="{00000000-0005-0000-0000-000076000000}"/>
    <cellStyle name="40% - Accent4 4 4" xfId="428" xr:uid="{00000000-0005-0000-0000-000074000000}"/>
    <cellStyle name="40% - Accent4 5" xfId="620" xr:uid="{00000000-0005-0000-0000-000077000000}"/>
    <cellStyle name="40% - Accent4 6" xfId="485" xr:uid="{00000000-0005-0000-0000-000078000000}"/>
    <cellStyle name="40% - Accent4 7" xfId="348" xr:uid="{00000000-0005-0000-0000-0000A9010000}"/>
    <cellStyle name="40% - Accent5" xfId="192" builtinId="47" customBuiltin="1"/>
    <cellStyle name="40% - Accent5 2" xfId="11" xr:uid="{00000000-0005-0000-0000-000030000000}"/>
    <cellStyle name="40% - Accent5 3" xfId="215" xr:uid="{00000000-0005-0000-0000-000031000000}"/>
    <cellStyle name="40% - Accent5 3 2" xfId="641" xr:uid="{00000000-0005-0000-0000-00007C000000}"/>
    <cellStyle name="40% - Accent5 3 3" xfId="506" xr:uid="{00000000-0005-0000-0000-00007D000000}"/>
    <cellStyle name="40% - Accent5 3 4" xfId="369" xr:uid="{00000000-0005-0000-0000-00007B000000}"/>
    <cellStyle name="40% - Accent5 4" xfId="280" xr:uid="{00000000-0005-0000-0000-000032000000}"/>
    <cellStyle name="40% - Accent5 4 2" xfId="701" xr:uid="{00000000-0005-0000-0000-00007F000000}"/>
    <cellStyle name="40% - Accent5 4 3" xfId="566" xr:uid="{00000000-0005-0000-0000-000080000000}"/>
    <cellStyle name="40% - Accent5 4 4" xfId="429" xr:uid="{00000000-0005-0000-0000-00007E000000}"/>
    <cellStyle name="40% - Accent5 5" xfId="622" xr:uid="{00000000-0005-0000-0000-000081000000}"/>
    <cellStyle name="40% - Accent5 6" xfId="487" xr:uid="{00000000-0005-0000-0000-000082000000}"/>
    <cellStyle name="40% - Accent5 7" xfId="350" xr:uid="{00000000-0005-0000-0000-0000B2010000}"/>
    <cellStyle name="40% - Accent6" xfId="196" builtinId="51" customBuiltin="1"/>
    <cellStyle name="40% - Accent6 2" xfId="12" xr:uid="{00000000-0005-0000-0000-000034000000}"/>
    <cellStyle name="40% - Accent6 3" xfId="217" xr:uid="{00000000-0005-0000-0000-000035000000}"/>
    <cellStyle name="40% - Accent6 3 2" xfId="643" xr:uid="{00000000-0005-0000-0000-000086000000}"/>
    <cellStyle name="40% - Accent6 3 3" xfId="508" xr:uid="{00000000-0005-0000-0000-000087000000}"/>
    <cellStyle name="40% - Accent6 3 4" xfId="371" xr:uid="{00000000-0005-0000-0000-000085000000}"/>
    <cellStyle name="40% - Accent6 4" xfId="281" xr:uid="{00000000-0005-0000-0000-000036000000}"/>
    <cellStyle name="40% - Accent6 4 2" xfId="702" xr:uid="{00000000-0005-0000-0000-000089000000}"/>
    <cellStyle name="40% - Accent6 4 3" xfId="567" xr:uid="{00000000-0005-0000-0000-00008A000000}"/>
    <cellStyle name="40% - Accent6 4 4" xfId="430" xr:uid="{00000000-0005-0000-0000-000088000000}"/>
    <cellStyle name="40% - Accent6 5" xfId="624" xr:uid="{00000000-0005-0000-0000-00008B000000}"/>
    <cellStyle name="40% - Accent6 6" xfId="489" xr:uid="{00000000-0005-0000-0000-00008C000000}"/>
    <cellStyle name="40% - Accent6 7" xfId="352" xr:uid="{00000000-0005-0000-0000-0000BB010000}"/>
    <cellStyle name="60% - Accent1" xfId="182" builtinId="32" customBuiltin="1"/>
    <cellStyle name="60% - Accent1 2" xfId="13" xr:uid="{00000000-0005-0000-0000-000038000000}"/>
    <cellStyle name="60% - Accent2" xfId="185" builtinId="36" customBuiltin="1"/>
    <cellStyle name="60% - Accent2 2" xfId="14" xr:uid="{00000000-0005-0000-0000-00003A000000}"/>
    <cellStyle name="60% - Accent3" xfId="187" builtinId="40" customBuiltin="1"/>
    <cellStyle name="60% - Accent3 2" xfId="15" xr:uid="{00000000-0005-0000-0000-00003C000000}"/>
    <cellStyle name="60% - Accent4" xfId="190" builtinId="44" customBuiltin="1"/>
    <cellStyle name="60% - Accent4 2" xfId="16" xr:uid="{00000000-0005-0000-0000-00003E000000}"/>
    <cellStyle name="60% - Accent5" xfId="193" builtinId="48" customBuiltin="1"/>
    <cellStyle name="60% - Accent5 2" xfId="17" xr:uid="{00000000-0005-0000-0000-000040000000}"/>
    <cellStyle name="60% - Accent6" xfId="197" builtinId="52" customBuiltin="1"/>
    <cellStyle name="60% - Accent6 2" xfId="18" xr:uid="{00000000-0005-0000-0000-000042000000}"/>
    <cellStyle name="Accent1" xfId="179" builtinId="29" customBuiltin="1"/>
    <cellStyle name="Accent1 2" xfId="19" xr:uid="{00000000-0005-0000-0000-000044000000}"/>
    <cellStyle name="Accent2" xfId="20" builtinId="33" customBuiltin="1"/>
    <cellStyle name="Accent2 2" xfId="21" xr:uid="{00000000-0005-0000-0000-000046000000}"/>
    <cellStyle name="Accent3" xfId="22" builtinId="37" customBuiltin="1"/>
    <cellStyle name="Accent3 2" xfId="23" xr:uid="{00000000-0005-0000-0000-000048000000}"/>
    <cellStyle name="Accent4" xfId="24" builtinId="41" customBuiltin="1"/>
    <cellStyle name="Accent4 2" xfId="25" xr:uid="{00000000-0005-0000-0000-00004A000000}"/>
    <cellStyle name="Accent5" xfId="26" builtinId="45" customBuiltin="1"/>
    <cellStyle name="Accent5 2" xfId="27" xr:uid="{00000000-0005-0000-0000-00004C000000}"/>
    <cellStyle name="Accent6" xfId="194" builtinId="49" customBuiltin="1"/>
    <cellStyle name="Accent6 2" xfId="28" xr:uid="{00000000-0005-0000-0000-00004E000000}"/>
    <cellStyle name="Bad" xfId="29" builtinId="27" customBuiltin="1"/>
    <cellStyle name="Bad 2" xfId="30" xr:uid="{00000000-0005-0000-0000-000050000000}"/>
    <cellStyle name="Body: normal cell" xfId="435" xr:uid="{00000000-0005-0000-0000-0000A7000000}"/>
    <cellStyle name="Calculation" xfId="174" builtinId="22" customBuiltin="1"/>
    <cellStyle name="Calculation 2" xfId="31" xr:uid="{00000000-0005-0000-0000-000052000000}"/>
    <cellStyle name="Check Cell" xfId="176" builtinId="23" customBuiltin="1"/>
    <cellStyle name="Check Cell 2" xfId="32" xr:uid="{00000000-0005-0000-0000-000054000000}"/>
    <cellStyle name="Comma" xfId="33" builtinId="3"/>
    <cellStyle name="Comma 10" xfId="708" xr:uid="{CE361396-3F6E-41B0-BF56-090E5499FA31}"/>
    <cellStyle name="Comma 106" xfId="712" xr:uid="{5A97CD36-75F8-408E-A77D-358B22137C6C}"/>
    <cellStyle name="Comma 2" xfId="34" xr:uid="{00000000-0005-0000-0000-000056000000}"/>
    <cellStyle name="Comma 2 2" xfId="127" xr:uid="{00000000-0005-0000-0000-000057000000}"/>
    <cellStyle name="Comma 2 3" xfId="283" xr:uid="{00000000-0005-0000-0000-000058000000}"/>
    <cellStyle name="Comma 3" xfId="35" xr:uid="{00000000-0005-0000-0000-000059000000}"/>
    <cellStyle name="Comma 3 2" xfId="80" xr:uid="{00000000-0005-0000-0000-00005A000000}"/>
    <cellStyle name="Comma 3 2 2" xfId="140" xr:uid="{00000000-0005-0000-0000-00005B000000}"/>
    <cellStyle name="Comma 3 2 2 2" xfId="250" xr:uid="{00000000-0005-0000-0000-00005C000000}"/>
    <cellStyle name="Comma 3 2 2 2 2" xfId="672" xr:uid="{00000000-0005-0000-0000-0000B4000000}"/>
    <cellStyle name="Comma 3 2 2 2 3" xfId="537" xr:uid="{00000000-0005-0000-0000-0000B5000000}"/>
    <cellStyle name="Comma 3 2 2 2 4" xfId="400" xr:uid="{00000000-0005-0000-0000-0000B3000000}"/>
    <cellStyle name="Comma 3 2 2 3" xfId="601" xr:uid="{00000000-0005-0000-0000-0000B6000000}"/>
    <cellStyle name="Comma 3 2 2 4" xfId="466" xr:uid="{00000000-0005-0000-0000-0000B7000000}"/>
    <cellStyle name="Comma 3 2 2 5" xfId="329" xr:uid="{00000000-0005-0000-0000-0000B2000000}"/>
    <cellStyle name="Comma 3 2 3" xfId="230" xr:uid="{00000000-0005-0000-0000-00005D000000}"/>
    <cellStyle name="Comma 3 2 3 2" xfId="652" xr:uid="{00000000-0005-0000-0000-0000B9000000}"/>
    <cellStyle name="Comma 3 2 3 3" xfId="517" xr:uid="{00000000-0005-0000-0000-0000BA000000}"/>
    <cellStyle name="Comma 3 2 3 4" xfId="380" xr:uid="{00000000-0005-0000-0000-0000B8000000}"/>
    <cellStyle name="Comma 3 2 4" xfId="581" xr:uid="{00000000-0005-0000-0000-0000BB000000}"/>
    <cellStyle name="Comma 3 2 5" xfId="446" xr:uid="{00000000-0005-0000-0000-0000BC000000}"/>
    <cellStyle name="Comma 3 2 6" xfId="309" xr:uid="{00000000-0005-0000-0000-0000B1000000}"/>
    <cellStyle name="Comma 3 3" xfId="128" xr:uid="{00000000-0005-0000-0000-00005E000000}"/>
    <cellStyle name="Comma 3 3 2" xfId="242" xr:uid="{00000000-0005-0000-0000-00005F000000}"/>
    <cellStyle name="Comma 3 3 2 2" xfId="664" xr:uid="{00000000-0005-0000-0000-0000BF000000}"/>
    <cellStyle name="Comma 3 3 2 3" xfId="529" xr:uid="{00000000-0005-0000-0000-0000C0000000}"/>
    <cellStyle name="Comma 3 3 2 4" xfId="392" xr:uid="{00000000-0005-0000-0000-0000BE000000}"/>
    <cellStyle name="Comma 3 3 3" xfId="593" xr:uid="{00000000-0005-0000-0000-0000C1000000}"/>
    <cellStyle name="Comma 3 3 4" xfId="458" xr:uid="{00000000-0005-0000-0000-0000C2000000}"/>
    <cellStyle name="Comma 3 3 5" xfId="321" xr:uid="{00000000-0005-0000-0000-0000BD000000}"/>
    <cellStyle name="Comma 3 4" xfId="220" xr:uid="{00000000-0005-0000-0000-000060000000}"/>
    <cellStyle name="Comma 3 4 2" xfId="644" xr:uid="{00000000-0005-0000-0000-0000C4000000}"/>
    <cellStyle name="Comma 3 4 3" xfId="509" xr:uid="{00000000-0005-0000-0000-0000C5000000}"/>
    <cellStyle name="Comma 3 4 4" xfId="372" xr:uid="{00000000-0005-0000-0000-0000C3000000}"/>
    <cellStyle name="Comma 3 5" xfId="284" xr:uid="{00000000-0005-0000-0000-000061000000}"/>
    <cellStyle name="Comma 3 6" xfId="573" xr:uid="{00000000-0005-0000-0000-0000C7000000}"/>
    <cellStyle name="Comma 3 7" xfId="438" xr:uid="{00000000-0005-0000-0000-0000C8000000}"/>
    <cellStyle name="Comma 3 8" xfId="301" xr:uid="{00000000-0005-0000-0000-0000B0000000}"/>
    <cellStyle name="Comma 4" xfId="36" xr:uid="{00000000-0005-0000-0000-000062000000}"/>
    <cellStyle name="Comma 4 2" xfId="81" xr:uid="{00000000-0005-0000-0000-000063000000}"/>
    <cellStyle name="Comma 4 2 2" xfId="100" xr:uid="{00000000-0005-0000-0000-000064000000}"/>
    <cellStyle name="Comma 4 2 2 2" xfId="151" xr:uid="{00000000-0005-0000-0000-000065000000}"/>
    <cellStyle name="Comma 4 2 3" xfId="286" xr:uid="{00000000-0005-0000-0000-000066000000}"/>
    <cellStyle name="Comma 4 3" xfId="106" xr:uid="{00000000-0005-0000-0000-000067000000}"/>
    <cellStyle name="Comma 4 3 2" xfId="156" xr:uid="{00000000-0005-0000-0000-000068000000}"/>
    <cellStyle name="Comma 4 4" xfId="90" xr:uid="{00000000-0005-0000-0000-000069000000}"/>
    <cellStyle name="Comma 4 4 2" xfId="147" xr:uid="{00000000-0005-0000-0000-00006A000000}"/>
    <cellStyle name="Comma 4 5" xfId="285" xr:uid="{00000000-0005-0000-0000-00006B000000}"/>
    <cellStyle name="Comma 5" xfId="124" xr:uid="{00000000-0005-0000-0000-00006C000000}"/>
    <cellStyle name="Comma 5 2" xfId="287" xr:uid="{00000000-0005-0000-0000-00006D000000}"/>
    <cellStyle name="Comma 5 2 2" xfId="703" xr:uid="{00000000-0005-0000-0000-0000D5000000}"/>
    <cellStyle name="Comma 5 2 3" xfId="568" xr:uid="{00000000-0005-0000-0000-0000D6000000}"/>
    <cellStyle name="Comma 5 2 4" xfId="431" xr:uid="{00000000-0005-0000-0000-0000D4000000}"/>
    <cellStyle name="Comma 6" xfId="199" xr:uid="{00000000-0005-0000-0000-00006E000000}"/>
    <cellStyle name="Comma 6 2" xfId="265" xr:uid="{00000000-0005-0000-0000-00006F000000}"/>
    <cellStyle name="Comma 6 2 2" xfId="686" xr:uid="{00000000-0005-0000-0000-0000D9000000}"/>
    <cellStyle name="Comma 6 2 3" xfId="551" xr:uid="{00000000-0005-0000-0000-0000DA000000}"/>
    <cellStyle name="Comma 6 2 4" xfId="414" xr:uid="{00000000-0005-0000-0000-0000D8000000}"/>
    <cellStyle name="Comma 6 3" xfId="288" xr:uid="{00000000-0005-0000-0000-000070000000}"/>
    <cellStyle name="Comma 6 4" xfId="626" xr:uid="{00000000-0005-0000-0000-0000DC000000}"/>
    <cellStyle name="Comma 6 5" xfId="491" xr:uid="{00000000-0005-0000-0000-0000DD000000}"/>
    <cellStyle name="Comma 6 6" xfId="354" xr:uid="{00000000-0005-0000-0000-0000D7000000}"/>
    <cellStyle name="Comma 7" xfId="219" xr:uid="{00000000-0005-0000-0000-000071000000}"/>
    <cellStyle name="Comma 8" xfId="282" xr:uid="{00000000-0005-0000-0000-000072000000}"/>
    <cellStyle name="Currency 2" xfId="37" xr:uid="{00000000-0005-0000-0000-000073000000}"/>
    <cellStyle name="Currency 2 2" xfId="82" xr:uid="{00000000-0005-0000-0000-000074000000}"/>
    <cellStyle name="Currency 2 2 2" xfId="101" xr:uid="{00000000-0005-0000-0000-000075000000}"/>
    <cellStyle name="Currency 2 2 2 2" xfId="152" xr:uid="{00000000-0005-0000-0000-000076000000}"/>
    <cellStyle name="Currency 2 3" xfId="107" xr:uid="{00000000-0005-0000-0000-000077000000}"/>
    <cellStyle name="Currency 2 3 2" xfId="157" xr:uid="{00000000-0005-0000-0000-000078000000}"/>
    <cellStyle name="Currency 2 4" xfId="91" xr:uid="{00000000-0005-0000-0000-000079000000}"/>
    <cellStyle name="Currency 2 4 2" xfId="148" xr:uid="{00000000-0005-0000-0000-00007A000000}"/>
    <cellStyle name="Currency 2 5" xfId="290" xr:uid="{00000000-0005-0000-0000-00007B000000}"/>
    <cellStyle name="Currency 3" xfId="289" xr:uid="{00000000-0005-0000-0000-00007C000000}"/>
    <cellStyle name="Date" xfId="38" xr:uid="{00000000-0005-0000-0000-00007D000000}"/>
    <cellStyle name="Date 2" xfId="39" xr:uid="{00000000-0005-0000-0000-00007E000000}"/>
    <cellStyle name="Date 2 2" xfId="108" xr:uid="{00000000-0005-0000-0000-00007F000000}"/>
    <cellStyle name="Date 2 3" xfId="92" xr:uid="{00000000-0005-0000-0000-000080000000}"/>
    <cellStyle name="Explanatory Text" xfId="178" builtinId="53" customBuiltin="1"/>
    <cellStyle name="Explanatory Text 2" xfId="40" xr:uid="{00000000-0005-0000-0000-000082000000}"/>
    <cellStyle name="Fixed" xfId="41" xr:uid="{00000000-0005-0000-0000-000083000000}"/>
    <cellStyle name="Fixed 2" xfId="42" xr:uid="{00000000-0005-0000-0000-000084000000}"/>
    <cellStyle name="Fixed 2 2" xfId="109" xr:uid="{00000000-0005-0000-0000-000085000000}"/>
    <cellStyle name="Fixed 2 3" xfId="93" xr:uid="{00000000-0005-0000-0000-000086000000}"/>
    <cellStyle name="Good" xfId="172" builtinId="26" customBuiltin="1"/>
    <cellStyle name="Good 2" xfId="43" xr:uid="{00000000-0005-0000-0000-000088000000}"/>
    <cellStyle name="Heading 1" xfId="168" builtinId="16" customBuiltin="1"/>
    <cellStyle name="Heading 1 2" xfId="44" xr:uid="{00000000-0005-0000-0000-00008A000000}"/>
    <cellStyle name="Heading 2" xfId="169" builtinId="17" customBuiltin="1"/>
    <cellStyle name="Heading 2 2" xfId="45" xr:uid="{00000000-0005-0000-0000-00008C000000}"/>
    <cellStyle name="Heading 3" xfId="170" builtinId="18" customBuiltin="1"/>
    <cellStyle name="Heading 3 2" xfId="46" xr:uid="{00000000-0005-0000-0000-00008E000000}"/>
    <cellStyle name="Heading 4" xfId="171" builtinId="19" customBuiltin="1"/>
    <cellStyle name="Heading 4 2" xfId="47" xr:uid="{00000000-0005-0000-0000-000090000000}"/>
    <cellStyle name="Heading1" xfId="48" xr:uid="{00000000-0005-0000-0000-000091000000}"/>
    <cellStyle name="Heading1 2" xfId="49" xr:uid="{00000000-0005-0000-0000-000092000000}"/>
    <cellStyle name="Heading1 2 2" xfId="110" xr:uid="{00000000-0005-0000-0000-000093000000}"/>
    <cellStyle name="Heading1 2 3" xfId="94" xr:uid="{00000000-0005-0000-0000-000094000000}"/>
    <cellStyle name="Heading2" xfId="50" xr:uid="{00000000-0005-0000-0000-000095000000}"/>
    <cellStyle name="Heading2 2" xfId="51" xr:uid="{00000000-0005-0000-0000-000096000000}"/>
    <cellStyle name="Heading2 2 2" xfId="111" xr:uid="{00000000-0005-0000-0000-000097000000}"/>
    <cellStyle name="Heading2 2 3" xfId="95" xr:uid="{00000000-0005-0000-0000-000098000000}"/>
    <cellStyle name="Hyperlink 2" xfId="52" xr:uid="{00000000-0005-0000-0000-00009A000000}"/>
    <cellStyle name="Hyperlink 2 2" xfId="104" xr:uid="{00000000-0005-0000-0000-00009B000000}"/>
    <cellStyle name="Hyperlink 2 3" xfId="112" xr:uid="{00000000-0005-0000-0000-00009C000000}"/>
    <cellStyle name="Hyperlink 2 4" xfId="96" xr:uid="{00000000-0005-0000-0000-00009D000000}"/>
    <cellStyle name="Input" xfId="53" builtinId="20" customBuiltin="1"/>
    <cellStyle name="Input 2" xfId="54" xr:uid="{00000000-0005-0000-0000-00009F000000}"/>
    <cellStyle name="Linked Cell" xfId="175" builtinId="24" customBuiltin="1"/>
    <cellStyle name="Linked Cell 2" xfId="55" xr:uid="{00000000-0005-0000-0000-0000A1000000}"/>
    <cellStyle name="Neutral" xfId="56" builtinId="28" customBuiltin="1"/>
    <cellStyle name="Neutral 2" xfId="57" xr:uid="{00000000-0005-0000-0000-0000A3000000}"/>
    <cellStyle name="Normal" xfId="0" builtinId="0"/>
    <cellStyle name="Normal 10" xfId="165" xr:uid="{00000000-0005-0000-0000-0000A5000000}"/>
    <cellStyle name="Normal 10 10" xfId="709" xr:uid="{38FB7844-AAA2-4058-A572-9A7E11FD904E}"/>
    <cellStyle name="Normal 10 2" xfId="261" xr:uid="{00000000-0005-0000-0000-0000A6000000}"/>
    <cellStyle name="Normal 10 2 2" xfId="683" xr:uid="{00000000-0005-0000-0000-000014010000}"/>
    <cellStyle name="Normal 10 2 3" xfId="548" xr:uid="{00000000-0005-0000-0000-000015010000}"/>
    <cellStyle name="Normal 10 2 4" xfId="411" xr:uid="{00000000-0005-0000-0000-000013010000}"/>
    <cellStyle name="Normal 10 3" xfId="612" xr:uid="{00000000-0005-0000-0000-000016010000}"/>
    <cellStyle name="Normal 10 4" xfId="477" xr:uid="{00000000-0005-0000-0000-000017010000}"/>
    <cellStyle name="Normal 10 5" xfId="340" xr:uid="{00000000-0005-0000-0000-000012010000}"/>
    <cellStyle name="Normal 11" xfId="198" xr:uid="{00000000-0005-0000-0000-0000A7000000}"/>
    <cellStyle name="Normal 11 2" xfId="264" xr:uid="{00000000-0005-0000-0000-0000A8000000}"/>
    <cellStyle name="Normal 11 2 2" xfId="685" xr:uid="{00000000-0005-0000-0000-00001A010000}"/>
    <cellStyle name="Normal 11 2 3" xfId="550" xr:uid="{00000000-0005-0000-0000-00001B010000}"/>
    <cellStyle name="Normal 11 2 4" xfId="413" xr:uid="{00000000-0005-0000-0000-000019010000}"/>
    <cellStyle name="Normal 11 3" xfId="625" xr:uid="{00000000-0005-0000-0000-00001C010000}"/>
    <cellStyle name="Normal 11 4" xfId="490" xr:uid="{00000000-0005-0000-0000-00001D010000}"/>
    <cellStyle name="Normal 11 5" xfId="353" xr:uid="{00000000-0005-0000-0000-000018010000}"/>
    <cellStyle name="Normal 12" xfId="204" xr:uid="{00000000-0005-0000-0000-0000A9000000}"/>
    <cellStyle name="Normal 12 2" xfId="269" xr:uid="{00000000-0005-0000-0000-0000AA000000}"/>
    <cellStyle name="Normal 12 2 2" xfId="690" xr:uid="{00000000-0005-0000-0000-000020010000}"/>
    <cellStyle name="Normal 12 2 3" xfId="555" xr:uid="{00000000-0005-0000-0000-000021010000}"/>
    <cellStyle name="Normal 12 2 4" xfId="418" xr:uid="{00000000-0005-0000-0000-00001F010000}"/>
    <cellStyle name="Normal 12 3" xfId="630" xr:uid="{00000000-0005-0000-0000-000022010000}"/>
    <cellStyle name="Normal 12 4" xfId="495" xr:uid="{00000000-0005-0000-0000-000023010000}"/>
    <cellStyle name="Normal 12 5" xfId="358" xr:uid="{00000000-0005-0000-0000-00001E010000}"/>
    <cellStyle name="Normal 13" xfId="218" xr:uid="{00000000-0005-0000-0000-0000AB000000}"/>
    <cellStyle name="Normal 14" xfId="205" xr:uid="{00000000-0005-0000-0000-0000AC000000}"/>
    <cellStyle name="Normal 14 2" xfId="631" xr:uid="{00000000-0005-0000-0000-000026010000}"/>
    <cellStyle name="Normal 14 3" xfId="496" xr:uid="{00000000-0005-0000-0000-000027010000}"/>
    <cellStyle name="Normal 14 4" xfId="359" xr:uid="{00000000-0005-0000-0000-000025010000}"/>
    <cellStyle name="Normal 15" xfId="299" xr:uid="{00000000-0005-0000-0000-0000AD000000}"/>
    <cellStyle name="Normal 16" xfId="714" xr:uid="{06DB47AC-AAAA-4B6A-AFC5-20A8361A3E45}"/>
    <cellStyle name="Normal 2" xfId="58" xr:uid="{00000000-0005-0000-0000-0000AE000000}"/>
    <cellStyle name="Normal 2 2" xfId="59" xr:uid="{00000000-0005-0000-0000-0000AF000000}"/>
    <cellStyle name="Normal 2 2 2" xfId="60" xr:uid="{00000000-0005-0000-0000-0000B0000000}"/>
    <cellStyle name="Normal 2 2 2 2" xfId="122" xr:uid="{00000000-0005-0000-0000-0000B1000000}"/>
    <cellStyle name="Normal 2 2 3" xfId="121" xr:uid="{00000000-0005-0000-0000-0000B2000000}"/>
    <cellStyle name="Normal 2 2 3 2" xfId="713" xr:uid="{043152BA-9B2B-4EFA-A129-5326952917F0}"/>
    <cellStyle name="Normal 2 2 4" xfId="291" xr:uid="{00000000-0005-0000-0000-0000B3000000}"/>
    <cellStyle name="Normal 2 3" xfId="61" xr:uid="{00000000-0005-0000-0000-0000B4000000}"/>
    <cellStyle name="Normal 2 4" xfId="105" xr:uid="{00000000-0005-0000-0000-0000B5000000}"/>
    <cellStyle name="Normal 2 4 2" xfId="155" xr:uid="{00000000-0005-0000-0000-0000B6000000}"/>
    <cellStyle name="Normal 2 4 2 2" xfId="258" xr:uid="{00000000-0005-0000-0000-0000B7000000}"/>
    <cellStyle name="Normal 2 4 2 2 2" xfId="680" xr:uid="{00000000-0005-0000-0000-000032010000}"/>
    <cellStyle name="Normal 2 4 2 2 3" xfId="545" xr:uid="{00000000-0005-0000-0000-000033010000}"/>
    <cellStyle name="Normal 2 4 2 2 4" xfId="408" xr:uid="{00000000-0005-0000-0000-000031010000}"/>
    <cellStyle name="Normal 2 4 2 3" xfId="609" xr:uid="{00000000-0005-0000-0000-000034010000}"/>
    <cellStyle name="Normal 2 4 2 4" xfId="474" xr:uid="{00000000-0005-0000-0000-000035010000}"/>
    <cellStyle name="Normal 2 4 2 5" xfId="337" xr:uid="{00000000-0005-0000-0000-000030010000}"/>
    <cellStyle name="Normal 2 4 3" xfId="238" xr:uid="{00000000-0005-0000-0000-0000B8000000}"/>
    <cellStyle name="Normal 2 4 3 2" xfId="660" xr:uid="{00000000-0005-0000-0000-000037010000}"/>
    <cellStyle name="Normal 2 4 3 3" xfId="525" xr:uid="{00000000-0005-0000-0000-000038010000}"/>
    <cellStyle name="Normal 2 4 3 4" xfId="388" xr:uid="{00000000-0005-0000-0000-000036010000}"/>
    <cellStyle name="Normal 2 4 4" xfId="589" xr:uid="{00000000-0005-0000-0000-000039010000}"/>
    <cellStyle name="Normal 2 4 5" xfId="454" xr:uid="{00000000-0005-0000-0000-00003A010000}"/>
    <cellStyle name="Normal 2 4 6" xfId="317" xr:uid="{00000000-0005-0000-0000-00002F010000}"/>
    <cellStyle name="Normal 3" xfId="103" xr:uid="{00000000-0005-0000-0000-0000B9000000}"/>
    <cellStyle name="Normal 3 2" xfId="62" xr:uid="{00000000-0005-0000-0000-0000BA000000}"/>
    <cellStyle name="Normal 3 2 2" xfId="113" xr:uid="{00000000-0005-0000-0000-0000BB000000}"/>
    <cellStyle name="Normal 3 2 2 2" xfId="158" xr:uid="{00000000-0005-0000-0000-0000BC000000}"/>
    <cellStyle name="Normal 3 2 3" xfId="116" xr:uid="{00000000-0005-0000-0000-0000BD000000}"/>
    <cellStyle name="Normal 3 2 3 2" xfId="160" xr:uid="{00000000-0005-0000-0000-0000BE000000}"/>
    <cellStyle name="Normal 3 2 4" xfId="117" xr:uid="{00000000-0005-0000-0000-0000BF000000}"/>
    <cellStyle name="Normal 3 2 4 2" xfId="161" xr:uid="{00000000-0005-0000-0000-0000C0000000}"/>
    <cellStyle name="Normal 3 2 5" xfId="118" xr:uid="{00000000-0005-0000-0000-0000C1000000}"/>
    <cellStyle name="Normal 3 2 5 2" xfId="162" xr:uid="{00000000-0005-0000-0000-0000C2000000}"/>
    <cellStyle name="Normal 3 2 6" xfId="97" xr:uid="{00000000-0005-0000-0000-0000C3000000}"/>
    <cellStyle name="Normal 3 2 6 2" xfId="149" xr:uid="{00000000-0005-0000-0000-0000C4000000}"/>
    <cellStyle name="Normal 3 2 7" xfId="129" xr:uid="{00000000-0005-0000-0000-0000C5000000}"/>
    <cellStyle name="Normal 3 3" xfId="120" xr:uid="{00000000-0005-0000-0000-0000C6000000}"/>
    <cellStyle name="Normal 3 3 2" xfId="164" xr:uid="{00000000-0005-0000-0000-0000C7000000}"/>
    <cellStyle name="Normal 3 3 2 2" xfId="260" xr:uid="{00000000-0005-0000-0000-0000C8000000}"/>
    <cellStyle name="Normal 3 3 2 2 2" xfId="682" xr:uid="{00000000-0005-0000-0000-00004B010000}"/>
    <cellStyle name="Normal 3 3 2 2 3" xfId="547" xr:uid="{00000000-0005-0000-0000-00004C010000}"/>
    <cellStyle name="Normal 3 3 2 2 4" xfId="410" xr:uid="{00000000-0005-0000-0000-00004A010000}"/>
    <cellStyle name="Normal 3 3 2 3" xfId="611" xr:uid="{00000000-0005-0000-0000-00004D010000}"/>
    <cellStyle name="Normal 3 3 2 4" xfId="476" xr:uid="{00000000-0005-0000-0000-00004E010000}"/>
    <cellStyle name="Normal 3 3 2 5" xfId="339" xr:uid="{00000000-0005-0000-0000-000049010000}"/>
    <cellStyle name="Normal 3 3 3" xfId="240" xr:uid="{00000000-0005-0000-0000-0000C9000000}"/>
    <cellStyle name="Normal 3 3 3 2" xfId="662" xr:uid="{00000000-0005-0000-0000-000050010000}"/>
    <cellStyle name="Normal 3 3 3 3" xfId="527" xr:uid="{00000000-0005-0000-0000-000051010000}"/>
    <cellStyle name="Normal 3 3 3 4" xfId="390" xr:uid="{00000000-0005-0000-0000-00004F010000}"/>
    <cellStyle name="Normal 3 3 4" xfId="591" xr:uid="{00000000-0005-0000-0000-000052010000}"/>
    <cellStyle name="Normal 3 3 5" xfId="456" xr:uid="{00000000-0005-0000-0000-000053010000}"/>
    <cellStyle name="Normal 3 3 6" xfId="319" xr:uid="{00000000-0005-0000-0000-000048010000}"/>
    <cellStyle name="Normal 3 4" xfId="154" xr:uid="{00000000-0005-0000-0000-0000CA000000}"/>
    <cellStyle name="Normal 3 4 2" xfId="257" xr:uid="{00000000-0005-0000-0000-0000CB000000}"/>
    <cellStyle name="Normal 3 4 2 2" xfId="679" xr:uid="{00000000-0005-0000-0000-000056010000}"/>
    <cellStyle name="Normal 3 4 2 3" xfId="544" xr:uid="{00000000-0005-0000-0000-000057010000}"/>
    <cellStyle name="Normal 3 4 2 4" xfId="407" xr:uid="{00000000-0005-0000-0000-000055010000}"/>
    <cellStyle name="Normal 3 4 3" xfId="608" xr:uid="{00000000-0005-0000-0000-000058010000}"/>
    <cellStyle name="Normal 3 4 4" xfId="473" xr:uid="{00000000-0005-0000-0000-000059010000}"/>
    <cellStyle name="Normal 3 4 5" xfId="336" xr:uid="{00000000-0005-0000-0000-000054010000}"/>
    <cellStyle name="Normal 3 5" xfId="237" xr:uid="{00000000-0005-0000-0000-0000CC000000}"/>
    <cellStyle name="Normal 3 5 2" xfId="659" xr:uid="{00000000-0005-0000-0000-00005B010000}"/>
    <cellStyle name="Normal 3 5 3" xfId="524" xr:uid="{00000000-0005-0000-0000-00005C010000}"/>
    <cellStyle name="Normal 3 5 4" xfId="387" xr:uid="{00000000-0005-0000-0000-00005A010000}"/>
    <cellStyle name="Normal 3 6" xfId="292" xr:uid="{00000000-0005-0000-0000-0000CD000000}"/>
    <cellStyle name="Normal 3 7" xfId="588" xr:uid="{00000000-0005-0000-0000-00005E010000}"/>
    <cellStyle name="Normal 3 8" xfId="453" xr:uid="{00000000-0005-0000-0000-00005F010000}"/>
    <cellStyle name="Normal 3 9" xfId="316" xr:uid="{00000000-0005-0000-0000-00003B010000}"/>
    <cellStyle name="Normal 4" xfId="63" xr:uid="{00000000-0005-0000-0000-0000CE000000}"/>
    <cellStyle name="Normal 4 2" xfId="64" xr:uid="{00000000-0005-0000-0000-0000CF000000}"/>
    <cellStyle name="Normal 4 2 2" xfId="131" xr:uid="{00000000-0005-0000-0000-0000D0000000}"/>
    <cellStyle name="Normal 4 3" xfId="65" xr:uid="{00000000-0005-0000-0000-0000D1000000}"/>
    <cellStyle name="Normal 4 3 2" xfId="84" xr:uid="{00000000-0005-0000-0000-0000D2000000}"/>
    <cellStyle name="Normal 4 3 2 2" xfId="142" xr:uid="{00000000-0005-0000-0000-0000D3000000}"/>
    <cellStyle name="Normal 4 3 2 2 2" xfId="252" xr:uid="{00000000-0005-0000-0000-0000D4000000}"/>
    <cellStyle name="Normal 4 3 2 2 2 2" xfId="674" xr:uid="{00000000-0005-0000-0000-000067010000}"/>
    <cellStyle name="Normal 4 3 2 2 2 3" xfId="539" xr:uid="{00000000-0005-0000-0000-000068010000}"/>
    <cellStyle name="Normal 4 3 2 2 2 4" xfId="402" xr:uid="{00000000-0005-0000-0000-000066010000}"/>
    <cellStyle name="Normal 4 3 2 2 3" xfId="603" xr:uid="{00000000-0005-0000-0000-000069010000}"/>
    <cellStyle name="Normal 4 3 2 2 4" xfId="468" xr:uid="{00000000-0005-0000-0000-00006A010000}"/>
    <cellStyle name="Normal 4 3 2 2 5" xfId="331" xr:uid="{00000000-0005-0000-0000-000065010000}"/>
    <cellStyle name="Normal 4 3 2 3" xfId="232" xr:uid="{00000000-0005-0000-0000-0000D5000000}"/>
    <cellStyle name="Normal 4 3 2 3 2" xfId="654" xr:uid="{00000000-0005-0000-0000-00006C010000}"/>
    <cellStyle name="Normal 4 3 2 3 3" xfId="519" xr:uid="{00000000-0005-0000-0000-00006D010000}"/>
    <cellStyle name="Normal 4 3 2 3 4" xfId="382" xr:uid="{00000000-0005-0000-0000-00006B010000}"/>
    <cellStyle name="Normal 4 3 2 4" xfId="583" xr:uid="{00000000-0005-0000-0000-00006E010000}"/>
    <cellStyle name="Normal 4 3 2 5" xfId="448" xr:uid="{00000000-0005-0000-0000-00006F010000}"/>
    <cellStyle name="Normal 4 3 2 6" xfId="311" xr:uid="{00000000-0005-0000-0000-000064010000}"/>
    <cellStyle name="Normal 4 3 3" xfId="132" xr:uid="{00000000-0005-0000-0000-0000D6000000}"/>
    <cellStyle name="Normal 4 3 3 2" xfId="244" xr:uid="{00000000-0005-0000-0000-0000D7000000}"/>
    <cellStyle name="Normal 4 3 3 2 2" xfId="666" xr:uid="{00000000-0005-0000-0000-000072010000}"/>
    <cellStyle name="Normal 4 3 3 2 3" xfId="531" xr:uid="{00000000-0005-0000-0000-000073010000}"/>
    <cellStyle name="Normal 4 3 3 2 4" xfId="394" xr:uid="{00000000-0005-0000-0000-000071010000}"/>
    <cellStyle name="Normal 4 3 3 3" xfId="595" xr:uid="{00000000-0005-0000-0000-000074010000}"/>
    <cellStyle name="Normal 4 3 3 4" xfId="460" xr:uid="{00000000-0005-0000-0000-000075010000}"/>
    <cellStyle name="Normal 4 3 3 5" xfId="323" xr:uid="{00000000-0005-0000-0000-000070010000}"/>
    <cellStyle name="Normal 4 3 4" xfId="222" xr:uid="{00000000-0005-0000-0000-0000D8000000}"/>
    <cellStyle name="Normal 4 3 4 2" xfId="646" xr:uid="{00000000-0005-0000-0000-000077010000}"/>
    <cellStyle name="Normal 4 3 4 3" xfId="511" xr:uid="{00000000-0005-0000-0000-000078010000}"/>
    <cellStyle name="Normal 4 3 4 4" xfId="374" xr:uid="{00000000-0005-0000-0000-000076010000}"/>
    <cellStyle name="Normal 4 3 5" xfId="575" xr:uid="{00000000-0005-0000-0000-000079010000}"/>
    <cellStyle name="Normal 4 3 6" xfId="440" xr:uid="{00000000-0005-0000-0000-00007A010000}"/>
    <cellStyle name="Normal 4 3 7" xfId="303" xr:uid="{00000000-0005-0000-0000-000063010000}"/>
    <cellStyle name="Normal 4 4" xfId="83" xr:uid="{00000000-0005-0000-0000-0000D9000000}"/>
    <cellStyle name="Normal 4 4 2" xfId="141" xr:uid="{00000000-0005-0000-0000-0000DA000000}"/>
    <cellStyle name="Normal 4 4 2 2" xfId="251" xr:uid="{00000000-0005-0000-0000-0000DB000000}"/>
    <cellStyle name="Normal 4 4 2 2 2" xfId="673" xr:uid="{00000000-0005-0000-0000-00007E010000}"/>
    <cellStyle name="Normal 4 4 2 2 3" xfId="538" xr:uid="{00000000-0005-0000-0000-00007F010000}"/>
    <cellStyle name="Normal 4 4 2 2 4" xfId="401" xr:uid="{00000000-0005-0000-0000-00007D010000}"/>
    <cellStyle name="Normal 4 4 2 3" xfId="602" xr:uid="{00000000-0005-0000-0000-000080010000}"/>
    <cellStyle name="Normal 4 4 2 4" xfId="467" xr:uid="{00000000-0005-0000-0000-000081010000}"/>
    <cellStyle name="Normal 4 4 2 5" xfId="330" xr:uid="{00000000-0005-0000-0000-00007C010000}"/>
    <cellStyle name="Normal 4 4 3" xfId="231" xr:uid="{00000000-0005-0000-0000-0000DC000000}"/>
    <cellStyle name="Normal 4 4 3 2" xfId="653" xr:uid="{00000000-0005-0000-0000-000083010000}"/>
    <cellStyle name="Normal 4 4 3 3" xfId="518" xr:uid="{00000000-0005-0000-0000-000084010000}"/>
    <cellStyle name="Normal 4 4 3 4" xfId="381" xr:uid="{00000000-0005-0000-0000-000082010000}"/>
    <cellStyle name="Normal 4 4 4" xfId="582" xr:uid="{00000000-0005-0000-0000-000085010000}"/>
    <cellStyle name="Normal 4 4 5" xfId="447" xr:uid="{00000000-0005-0000-0000-000086010000}"/>
    <cellStyle name="Normal 4 4 6" xfId="310" xr:uid="{00000000-0005-0000-0000-00007B010000}"/>
    <cellStyle name="Normal 4 5" xfId="130" xr:uid="{00000000-0005-0000-0000-0000DD000000}"/>
    <cellStyle name="Normal 4 5 2" xfId="243" xr:uid="{00000000-0005-0000-0000-0000DE000000}"/>
    <cellStyle name="Normal 4 5 2 2" xfId="665" xr:uid="{00000000-0005-0000-0000-000089010000}"/>
    <cellStyle name="Normal 4 5 2 3" xfId="530" xr:uid="{00000000-0005-0000-0000-00008A010000}"/>
    <cellStyle name="Normal 4 5 2 4" xfId="393" xr:uid="{00000000-0005-0000-0000-000088010000}"/>
    <cellStyle name="Normal 4 5 3" xfId="594" xr:uid="{00000000-0005-0000-0000-00008B010000}"/>
    <cellStyle name="Normal 4 5 4" xfId="459" xr:uid="{00000000-0005-0000-0000-00008C010000}"/>
    <cellStyle name="Normal 4 5 5" xfId="322" xr:uid="{00000000-0005-0000-0000-000087010000}"/>
    <cellStyle name="Normal 4 6" xfId="221" xr:uid="{00000000-0005-0000-0000-0000DF000000}"/>
    <cellStyle name="Normal 4 6 2" xfId="645" xr:uid="{00000000-0005-0000-0000-00008E010000}"/>
    <cellStyle name="Normal 4 6 3" xfId="510" xr:uid="{00000000-0005-0000-0000-00008F010000}"/>
    <cellStyle name="Normal 4 6 4" xfId="373" xr:uid="{00000000-0005-0000-0000-00008D010000}"/>
    <cellStyle name="Normal 4 7" xfId="574" xr:uid="{00000000-0005-0000-0000-000090010000}"/>
    <cellStyle name="Normal 4 8" xfId="439" xr:uid="{00000000-0005-0000-0000-000091010000}"/>
    <cellStyle name="Normal 4 9" xfId="302" xr:uid="{00000000-0005-0000-0000-000060010000}"/>
    <cellStyle name="Normal 5" xfId="66" xr:uid="{00000000-0005-0000-0000-0000E0000000}"/>
    <cellStyle name="Normal 5 2" xfId="67" xr:uid="{00000000-0005-0000-0000-0000E1000000}"/>
    <cellStyle name="Normal 5 2 2" xfId="86" xr:uid="{00000000-0005-0000-0000-0000E2000000}"/>
    <cellStyle name="Normal 5 2 2 2" xfId="144" xr:uid="{00000000-0005-0000-0000-0000E3000000}"/>
    <cellStyle name="Normal 5 2 2 2 2" xfId="254" xr:uid="{00000000-0005-0000-0000-0000E4000000}"/>
    <cellStyle name="Normal 5 2 2 2 2 2" xfId="676" xr:uid="{00000000-0005-0000-0000-000097010000}"/>
    <cellStyle name="Normal 5 2 2 2 2 3" xfId="541" xr:uid="{00000000-0005-0000-0000-000098010000}"/>
    <cellStyle name="Normal 5 2 2 2 2 4" xfId="404" xr:uid="{00000000-0005-0000-0000-000096010000}"/>
    <cellStyle name="Normal 5 2 2 2 3" xfId="605" xr:uid="{00000000-0005-0000-0000-000099010000}"/>
    <cellStyle name="Normal 5 2 2 2 4" xfId="470" xr:uid="{00000000-0005-0000-0000-00009A010000}"/>
    <cellStyle name="Normal 5 2 2 2 5" xfId="333" xr:uid="{00000000-0005-0000-0000-000095010000}"/>
    <cellStyle name="Normal 5 2 2 3" xfId="234" xr:uid="{00000000-0005-0000-0000-0000E5000000}"/>
    <cellStyle name="Normal 5 2 2 3 2" xfId="656" xr:uid="{00000000-0005-0000-0000-00009C010000}"/>
    <cellStyle name="Normal 5 2 2 3 3" xfId="521" xr:uid="{00000000-0005-0000-0000-00009D010000}"/>
    <cellStyle name="Normal 5 2 2 3 4" xfId="384" xr:uid="{00000000-0005-0000-0000-00009B010000}"/>
    <cellStyle name="Normal 5 2 2 4" xfId="585" xr:uid="{00000000-0005-0000-0000-00009E010000}"/>
    <cellStyle name="Normal 5 2 2 5" xfId="450" xr:uid="{00000000-0005-0000-0000-00009F010000}"/>
    <cellStyle name="Normal 5 2 2 6" xfId="313" xr:uid="{00000000-0005-0000-0000-000094010000}"/>
    <cellStyle name="Normal 5 2 3" xfId="134" xr:uid="{00000000-0005-0000-0000-0000E6000000}"/>
    <cellStyle name="Normal 5 2 3 2" xfId="246" xr:uid="{00000000-0005-0000-0000-0000E7000000}"/>
    <cellStyle name="Normal 5 2 3 2 2" xfId="668" xr:uid="{00000000-0005-0000-0000-0000A2010000}"/>
    <cellStyle name="Normal 5 2 3 2 3" xfId="533" xr:uid="{00000000-0005-0000-0000-0000A3010000}"/>
    <cellStyle name="Normal 5 2 3 2 4" xfId="396" xr:uid="{00000000-0005-0000-0000-0000A1010000}"/>
    <cellStyle name="Normal 5 2 3 3" xfId="597" xr:uid="{00000000-0005-0000-0000-0000A4010000}"/>
    <cellStyle name="Normal 5 2 3 4" xfId="462" xr:uid="{00000000-0005-0000-0000-0000A5010000}"/>
    <cellStyle name="Normal 5 2 3 5" xfId="325" xr:uid="{00000000-0005-0000-0000-0000A0010000}"/>
    <cellStyle name="Normal 5 2 4" xfId="224" xr:uid="{00000000-0005-0000-0000-0000E8000000}"/>
    <cellStyle name="Normal 5 2 4 2" xfId="648" xr:uid="{00000000-0005-0000-0000-0000A7010000}"/>
    <cellStyle name="Normal 5 2 4 3" xfId="513" xr:uid="{00000000-0005-0000-0000-0000A8010000}"/>
    <cellStyle name="Normal 5 2 4 4" xfId="376" xr:uid="{00000000-0005-0000-0000-0000A6010000}"/>
    <cellStyle name="Normal 5 2 5" xfId="577" xr:uid="{00000000-0005-0000-0000-0000A9010000}"/>
    <cellStyle name="Normal 5 2 6" xfId="442" xr:uid="{00000000-0005-0000-0000-0000AA010000}"/>
    <cellStyle name="Normal 5 2 7" xfId="305" xr:uid="{00000000-0005-0000-0000-000093010000}"/>
    <cellStyle name="Normal 5 3" xfId="85" xr:uid="{00000000-0005-0000-0000-0000E9000000}"/>
    <cellStyle name="Normal 5 3 2" xfId="143" xr:uid="{00000000-0005-0000-0000-0000EA000000}"/>
    <cellStyle name="Normal 5 3 2 2" xfId="253" xr:uid="{00000000-0005-0000-0000-0000EB000000}"/>
    <cellStyle name="Normal 5 3 2 2 2" xfId="675" xr:uid="{00000000-0005-0000-0000-0000AE010000}"/>
    <cellStyle name="Normal 5 3 2 2 3" xfId="540" xr:uid="{00000000-0005-0000-0000-0000AF010000}"/>
    <cellStyle name="Normal 5 3 2 2 4" xfId="403" xr:uid="{00000000-0005-0000-0000-0000AD010000}"/>
    <cellStyle name="Normal 5 3 2 3" xfId="604" xr:uid="{00000000-0005-0000-0000-0000B0010000}"/>
    <cellStyle name="Normal 5 3 2 4" xfId="469" xr:uid="{00000000-0005-0000-0000-0000B1010000}"/>
    <cellStyle name="Normal 5 3 2 5" xfId="332" xr:uid="{00000000-0005-0000-0000-0000AC010000}"/>
    <cellStyle name="Normal 5 3 3" xfId="233" xr:uid="{00000000-0005-0000-0000-0000EC000000}"/>
    <cellStyle name="Normal 5 3 3 2" xfId="655" xr:uid="{00000000-0005-0000-0000-0000B3010000}"/>
    <cellStyle name="Normal 5 3 3 3" xfId="520" xr:uid="{00000000-0005-0000-0000-0000B4010000}"/>
    <cellStyle name="Normal 5 3 3 4" xfId="383" xr:uid="{00000000-0005-0000-0000-0000B2010000}"/>
    <cellStyle name="Normal 5 3 4" xfId="584" xr:uid="{00000000-0005-0000-0000-0000B5010000}"/>
    <cellStyle name="Normal 5 3 5" xfId="449" xr:uid="{00000000-0005-0000-0000-0000B6010000}"/>
    <cellStyle name="Normal 5 3 6" xfId="312" xr:uid="{00000000-0005-0000-0000-0000AB010000}"/>
    <cellStyle name="Normal 5 4" xfId="133" xr:uid="{00000000-0005-0000-0000-0000ED000000}"/>
    <cellStyle name="Normal 5 4 2" xfId="245" xr:uid="{00000000-0005-0000-0000-0000EE000000}"/>
    <cellStyle name="Normal 5 4 2 2" xfId="667" xr:uid="{00000000-0005-0000-0000-0000B9010000}"/>
    <cellStyle name="Normal 5 4 2 3" xfId="532" xr:uid="{00000000-0005-0000-0000-0000BA010000}"/>
    <cellStyle name="Normal 5 4 2 4" xfId="395" xr:uid="{00000000-0005-0000-0000-0000B8010000}"/>
    <cellStyle name="Normal 5 4 3" xfId="596" xr:uid="{00000000-0005-0000-0000-0000BB010000}"/>
    <cellStyle name="Normal 5 4 4" xfId="461" xr:uid="{00000000-0005-0000-0000-0000BC010000}"/>
    <cellStyle name="Normal 5 4 5" xfId="324" xr:uid="{00000000-0005-0000-0000-0000B7010000}"/>
    <cellStyle name="Normal 5 5" xfId="223" xr:uid="{00000000-0005-0000-0000-0000EF000000}"/>
    <cellStyle name="Normal 5 5 2" xfId="647" xr:uid="{00000000-0005-0000-0000-0000BE010000}"/>
    <cellStyle name="Normal 5 5 3" xfId="512" xr:uid="{00000000-0005-0000-0000-0000BF010000}"/>
    <cellStyle name="Normal 5 5 4" xfId="375" xr:uid="{00000000-0005-0000-0000-0000BD010000}"/>
    <cellStyle name="Normal 5 6" xfId="293" xr:uid="{00000000-0005-0000-0000-0000F0000000}"/>
    <cellStyle name="Normal 5 6 2" xfId="704" xr:uid="{00000000-0005-0000-0000-0000C1010000}"/>
    <cellStyle name="Normal 5 6 3" xfId="569" xr:uid="{00000000-0005-0000-0000-0000C2010000}"/>
    <cellStyle name="Normal 5 6 4" xfId="432" xr:uid="{00000000-0005-0000-0000-0000C0010000}"/>
    <cellStyle name="Normal 5 7" xfId="576" xr:uid="{00000000-0005-0000-0000-0000C3010000}"/>
    <cellStyle name="Normal 5 8" xfId="441" xr:uid="{00000000-0005-0000-0000-0000C4010000}"/>
    <cellStyle name="Normal 5 9" xfId="304" xr:uid="{00000000-0005-0000-0000-000092010000}"/>
    <cellStyle name="Normal 6" xfId="68" xr:uid="{00000000-0005-0000-0000-0000F1000000}"/>
    <cellStyle name="Normal 6 2" xfId="69" xr:uid="{00000000-0005-0000-0000-0000F2000000}"/>
    <cellStyle name="Normal 6 2 2" xfId="88" xr:uid="{00000000-0005-0000-0000-0000F3000000}"/>
    <cellStyle name="Normal 6 2 2 2" xfId="146" xr:uid="{00000000-0005-0000-0000-0000F4000000}"/>
    <cellStyle name="Normal 6 2 2 2 2" xfId="256" xr:uid="{00000000-0005-0000-0000-0000F5000000}"/>
    <cellStyle name="Normal 6 2 2 2 2 2" xfId="678" xr:uid="{00000000-0005-0000-0000-0000CA010000}"/>
    <cellStyle name="Normal 6 2 2 2 2 3" xfId="543" xr:uid="{00000000-0005-0000-0000-0000CB010000}"/>
    <cellStyle name="Normal 6 2 2 2 2 4" xfId="406" xr:uid="{00000000-0005-0000-0000-0000C9010000}"/>
    <cellStyle name="Normal 6 2 2 2 3" xfId="607" xr:uid="{00000000-0005-0000-0000-0000CC010000}"/>
    <cellStyle name="Normal 6 2 2 2 4" xfId="472" xr:uid="{00000000-0005-0000-0000-0000CD010000}"/>
    <cellStyle name="Normal 6 2 2 2 5" xfId="335" xr:uid="{00000000-0005-0000-0000-0000C8010000}"/>
    <cellStyle name="Normal 6 2 2 3" xfId="236" xr:uid="{00000000-0005-0000-0000-0000F6000000}"/>
    <cellStyle name="Normal 6 2 2 3 2" xfId="658" xr:uid="{00000000-0005-0000-0000-0000CF010000}"/>
    <cellStyle name="Normal 6 2 2 3 3" xfId="523" xr:uid="{00000000-0005-0000-0000-0000D0010000}"/>
    <cellStyle name="Normal 6 2 2 3 4" xfId="386" xr:uid="{00000000-0005-0000-0000-0000CE010000}"/>
    <cellStyle name="Normal 6 2 2 4" xfId="587" xr:uid="{00000000-0005-0000-0000-0000D1010000}"/>
    <cellStyle name="Normal 6 2 2 5" xfId="452" xr:uid="{00000000-0005-0000-0000-0000D2010000}"/>
    <cellStyle name="Normal 6 2 2 6" xfId="315" xr:uid="{00000000-0005-0000-0000-0000C7010000}"/>
    <cellStyle name="Normal 6 2 3" xfId="136" xr:uid="{00000000-0005-0000-0000-0000F7000000}"/>
    <cellStyle name="Normal 6 2 3 2" xfId="248" xr:uid="{00000000-0005-0000-0000-0000F8000000}"/>
    <cellStyle name="Normal 6 2 3 2 2" xfId="670" xr:uid="{00000000-0005-0000-0000-0000D5010000}"/>
    <cellStyle name="Normal 6 2 3 2 3" xfId="535" xr:uid="{00000000-0005-0000-0000-0000D6010000}"/>
    <cellStyle name="Normal 6 2 3 2 4" xfId="398" xr:uid="{00000000-0005-0000-0000-0000D4010000}"/>
    <cellStyle name="Normal 6 2 3 3" xfId="599" xr:uid="{00000000-0005-0000-0000-0000D7010000}"/>
    <cellStyle name="Normal 6 2 3 4" xfId="464" xr:uid="{00000000-0005-0000-0000-0000D8010000}"/>
    <cellStyle name="Normal 6 2 3 5" xfId="327" xr:uid="{00000000-0005-0000-0000-0000D3010000}"/>
    <cellStyle name="Normal 6 2 4" xfId="226" xr:uid="{00000000-0005-0000-0000-0000F9000000}"/>
    <cellStyle name="Normal 6 2 4 2" xfId="650" xr:uid="{00000000-0005-0000-0000-0000DA010000}"/>
    <cellStyle name="Normal 6 2 4 3" xfId="515" xr:uid="{00000000-0005-0000-0000-0000DB010000}"/>
    <cellStyle name="Normal 6 2 4 4" xfId="378" xr:uid="{00000000-0005-0000-0000-0000D9010000}"/>
    <cellStyle name="Normal 6 2 5" xfId="579" xr:uid="{00000000-0005-0000-0000-0000DC010000}"/>
    <cellStyle name="Normal 6 2 6" xfId="444" xr:uid="{00000000-0005-0000-0000-0000DD010000}"/>
    <cellStyle name="Normal 6 2 7" xfId="307" xr:uid="{00000000-0005-0000-0000-0000C6010000}"/>
    <cellStyle name="Normal 6 3" xfId="87" xr:uid="{00000000-0005-0000-0000-0000FA000000}"/>
    <cellStyle name="Normal 6 3 2" xfId="145" xr:uid="{00000000-0005-0000-0000-0000FB000000}"/>
    <cellStyle name="Normal 6 3 2 2" xfId="255" xr:uid="{00000000-0005-0000-0000-0000FC000000}"/>
    <cellStyle name="Normal 6 3 2 2 2" xfId="677" xr:uid="{00000000-0005-0000-0000-0000E1010000}"/>
    <cellStyle name="Normal 6 3 2 2 3" xfId="542" xr:uid="{00000000-0005-0000-0000-0000E2010000}"/>
    <cellStyle name="Normal 6 3 2 2 4" xfId="405" xr:uid="{00000000-0005-0000-0000-0000E0010000}"/>
    <cellStyle name="Normal 6 3 2 3" xfId="606" xr:uid="{00000000-0005-0000-0000-0000E3010000}"/>
    <cellStyle name="Normal 6 3 2 4" xfId="471" xr:uid="{00000000-0005-0000-0000-0000E4010000}"/>
    <cellStyle name="Normal 6 3 2 5" xfId="334" xr:uid="{00000000-0005-0000-0000-0000DF010000}"/>
    <cellStyle name="Normal 6 3 3" xfId="235" xr:uid="{00000000-0005-0000-0000-0000FD000000}"/>
    <cellStyle name="Normal 6 3 3 2" xfId="657" xr:uid="{00000000-0005-0000-0000-0000E6010000}"/>
    <cellStyle name="Normal 6 3 3 3" xfId="522" xr:uid="{00000000-0005-0000-0000-0000E7010000}"/>
    <cellStyle name="Normal 6 3 3 4" xfId="385" xr:uid="{00000000-0005-0000-0000-0000E5010000}"/>
    <cellStyle name="Normal 6 3 4" xfId="586" xr:uid="{00000000-0005-0000-0000-0000E8010000}"/>
    <cellStyle name="Normal 6 3 5" xfId="451" xr:uid="{00000000-0005-0000-0000-0000E9010000}"/>
    <cellStyle name="Normal 6 3 6" xfId="314" xr:uid="{00000000-0005-0000-0000-0000DE010000}"/>
    <cellStyle name="Normal 6 4" xfId="135" xr:uid="{00000000-0005-0000-0000-0000FE000000}"/>
    <cellStyle name="Normal 6 4 2" xfId="247" xr:uid="{00000000-0005-0000-0000-0000FF000000}"/>
    <cellStyle name="Normal 6 4 2 2" xfId="669" xr:uid="{00000000-0005-0000-0000-0000EC010000}"/>
    <cellStyle name="Normal 6 4 2 3" xfId="534" xr:uid="{00000000-0005-0000-0000-0000ED010000}"/>
    <cellStyle name="Normal 6 4 2 4" xfId="397" xr:uid="{00000000-0005-0000-0000-0000EB010000}"/>
    <cellStyle name="Normal 6 4 3" xfId="598" xr:uid="{00000000-0005-0000-0000-0000EE010000}"/>
    <cellStyle name="Normal 6 4 4" xfId="463" xr:uid="{00000000-0005-0000-0000-0000EF010000}"/>
    <cellStyle name="Normal 6 4 5" xfId="326" xr:uid="{00000000-0005-0000-0000-0000EA010000}"/>
    <cellStyle name="Normal 6 5" xfId="225" xr:uid="{00000000-0005-0000-0000-000000010000}"/>
    <cellStyle name="Normal 6 5 2" xfId="649" xr:uid="{00000000-0005-0000-0000-0000F1010000}"/>
    <cellStyle name="Normal 6 5 3" xfId="514" xr:uid="{00000000-0005-0000-0000-0000F2010000}"/>
    <cellStyle name="Normal 6 5 4" xfId="377" xr:uid="{00000000-0005-0000-0000-0000F0010000}"/>
    <cellStyle name="Normal 6 6" xfId="294" xr:uid="{00000000-0005-0000-0000-000001010000}"/>
    <cellStyle name="Normal 6 7" xfId="578" xr:uid="{00000000-0005-0000-0000-0000F4010000}"/>
    <cellStyle name="Normal 6 8" xfId="443" xr:uid="{00000000-0005-0000-0000-0000F5010000}"/>
    <cellStyle name="Normal 6 9" xfId="306" xr:uid="{00000000-0005-0000-0000-0000C5010000}"/>
    <cellStyle name="Normal 7" xfId="119" xr:uid="{00000000-0005-0000-0000-000002010000}"/>
    <cellStyle name="Normal 7 2" xfId="163" xr:uid="{00000000-0005-0000-0000-000003010000}"/>
    <cellStyle name="Normal 7 2 2" xfId="259" xr:uid="{00000000-0005-0000-0000-000004010000}"/>
    <cellStyle name="Normal 7 2 2 2" xfId="681" xr:uid="{00000000-0005-0000-0000-0000F9010000}"/>
    <cellStyle name="Normal 7 2 2 3" xfId="546" xr:uid="{00000000-0005-0000-0000-0000FA010000}"/>
    <cellStyle name="Normal 7 2 2 4" xfId="409" xr:uid="{00000000-0005-0000-0000-0000F8010000}"/>
    <cellStyle name="Normal 7 2 3" xfId="610" xr:uid="{00000000-0005-0000-0000-0000FB010000}"/>
    <cellStyle name="Normal 7 2 4" xfId="475" xr:uid="{00000000-0005-0000-0000-0000FC010000}"/>
    <cellStyle name="Normal 7 2 5" xfId="338" xr:uid="{00000000-0005-0000-0000-0000F7010000}"/>
    <cellStyle name="Normal 7 3" xfId="239" xr:uid="{00000000-0005-0000-0000-000005010000}"/>
    <cellStyle name="Normal 7 3 2" xfId="661" xr:uid="{00000000-0005-0000-0000-0000FE010000}"/>
    <cellStyle name="Normal 7 3 3" xfId="526" xr:uid="{00000000-0005-0000-0000-0000FF010000}"/>
    <cellStyle name="Normal 7 3 4" xfId="389" xr:uid="{00000000-0005-0000-0000-0000FD010000}"/>
    <cellStyle name="Normal 7 4" xfId="590" xr:uid="{00000000-0005-0000-0000-000000020000}"/>
    <cellStyle name="Normal 7 5" xfId="455" xr:uid="{00000000-0005-0000-0000-000001020000}"/>
    <cellStyle name="Normal 7 6" xfId="318" xr:uid="{00000000-0005-0000-0000-0000F6010000}"/>
    <cellStyle name="Normal 8" xfId="123" xr:uid="{00000000-0005-0000-0000-000006010000}"/>
    <cellStyle name="Normal 81" xfId="710" xr:uid="{0475F16C-686A-48B4-A95C-C5BF740C1936}"/>
    <cellStyle name="Normal 84" xfId="711" xr:uid="{DD923718-205C-40FE-AACA-02458BC84D4C}"/>
    <cellStyle name="Normal 9" xfId="125" xr:uid="{00000000-0005-0000-0000-000007010000}"/>
    <cellStyle name="Normal 9 2" xfId="295" xr:uid="{00000000-0005-0000-0000-000008010000}"/>
    <cellStyle name="Note 2" xfId="70" xr:uid="{00000000-0005-0000-0000-000018010000}"/>
    <cellStyle name="Note 2 2" xfId="296" xr:uid="{00000000-0005-0000-0000-000019010000}"/>
    <cellStyle name="Note 2 2 2" xfId="705" xr:uid="{00000000-0005-0000-0000-000016020000}"/>
    <cellStyle name="Note 2 2 3" xfId="570" xr:uid="{00000000-0005-0000-0000-000017020000}"/>
    <cellStyle name="Note 2 2 4" xfId="433" xr:uid="{00000000-0005-0000-0000-000015020000}"/>
    <cellStyle name="Note 3" xfId="200" xr:uid="{00000000-0005-0000-0000-00001A010000}"/>
    <cellStyle name="Note 3 2" xfId="266" xr:uid="{00000000-0005-0000-0000-00001B010000}"/>
    <cellStyle name="Note 3 2 2" xfId="687" xr:uid="{00000000-0005-0000-0000-00001A020000}"/>
    <cellStyle name="Note 3 2 3" xfId="552" xr:uid="{00000000-0005-0000-0000-00001B020000}"/>
    <cellStyle name="Note 3 2 4" xfId="415" xr:uid="{00000000-0005-0000-0000-000019020000}"/>
    <cellStyle name="Note 3 3" xfId="627" xr:uid="{00000000-0005-0000-0000-00001C020000}"/>
    <cellStyle name="Note 3 4" xfId="492" xr:uid="{00000000-0005-0000-0000-00001D020000}"/>
    <cellStyle name="Note 3 5" xfId="355" xr:uid="{00000000-0005-0000-0000-000018020000}"/>
    <cellStyle name="Output" xfId="173" builtinId="21" customBuiltin="1"/>
    <cellStyle name="Output 2" xfId="71" xr:uid="{00000000-0005-0000-0000-00001D010000}"/>
    <cellStyle name="Parent row" xfId="436" xr:uid="{00000000-0005-0000-0000-000020020000}"/>
    <cellStyle name="Percent 10" xfId="707" xr:uid="{DA5F194A-4D6A-434F-B272-5066C32D55A6}"/>
    <cellStyle name="Percent 2" xfId="72" xr:uid="{00000000-0005-0000-0000-00001F010000}"/>
    <cellStyle name="Percent 2 2" xfId="137" xr:uid="{00000000-0005-0000-0000-000020010000}"/>
    <cellStyle name="Percent 3" xfId="73" xr:uid="{00000000-0005-0000-0000-000021010000}"/>
    <cellStyle name="Percent 3 2" xfId="89" xr:uid="{00000000-0005-0000-0000-000022010000}"/>
    <cellStyle name="Percent 3 2 2" xfId="102" xr:uid="{00000000-0005-0000-0000-000023010000}"/>
    <cellStyle name="Percent 3 2 2 2" xfId="153" xr:uid="{00000000-0005-0000-0000-000024010000}"/>
    <cellStyle name="Percent 3 3" xfId="114" xr:uid="{00000000-0005-0000-0000-000025010000}"/>
    <cellStyle name="Percent 3 3 2" xfId="159" xr:uid="{00000000-0005-0000-0000-000026010000}"/>
    <cellStyle name="Percent 3 4" xfId="98" xr:uid="{00000000-0005-0000-0000-000027010000}"/>
    <cellStyle name="Percent 3 4 2" xfId="150" xr:uid="{00000000-0005-0000-0000-000028010000}"/>
    <cellStyle name="Percent 4" xfId="74" xr:uid="{00000000-0005-0000-0000-000029010000}"/>
    <cellStyle name="Percent 4 2" xfId="138" xr:uid="{00000000-0005-0000-0000-00002A010000}"/>
    <cellStyle name="Percent 4 3" xfId="297" xr:uid="{00000000-0005-0000-0000-00002B010000}"/>
    <cellStyle name="Percent 4 3 2" xfId="706" xr:uid="{00000000-0005-0000-0000-00002F020000}"/>
    <cellStyle name="Percent 4 3 3" xfId="571" xr:uid="{00000000-0005-0000-0000-000030020000}"/>
    <cellStyle name="Percent 4 3 4" xfId="434" xr:uid="{00000000-0005-0000-0000-00002E020000}"/>
    <cellStyle name="Percent 5" xfId="166" xr:uid="{00000000-0005-0000-0000-00002C010000}"/>
    <cellStyle name="Percent 5 2" xfId="262" xr:uid="{00000000-0005-0000-0000-00002D010000}"/>
    <cellStyle name="Percent 5 2 2" xfId="684" xr:uid="{00000000-0005-0000-0000-000033020000}"/>
    <cellStyle name="Percent 5 2 3" xfId="549" xr:uid="{00000000-0005-0000-0000-000034020000}"/>
    <cellStyle name="Percent 5 2 4" xfId="412" xr:uid="{00000000-0005-0000-0000-000032020000}"/>
    <cellStyle name="Percent 5 3" xfId="298" xr:uid="{00000000-0005-0000-0000-00002E010000}"/>
    <cellStyle name="Percent 5 4" xfId="613" xr:uid="{00000000-0005-0000-0000-000036020000}"/>
    <cellStyle name="Percent 5 5" xfId="478" xr:uid="{00000000-0005-0000-0000-000037020000}"/>
    <cellStyle name="Percent 5 6" xfId="341" xr:uid="{00000000-0005-0000-0000-000031020000}"/>
    <cellStyle name="Percent 6" xfId="203" xr:uid="{00000000-0005-0000-0000-00002F010000}"/>
    <cellStyle name="Percent 6 2" xfId="268" xr:uid="{00000000-0005-0000-0000-000030010000}"/>
    <cellStyle name="Percent 6 2 2" xfId="689" xr:uid="{00000000-0005-0000-0000-00003A020000}"/>
    <cellStyle name="Percent 6 2 3" xfId="554" xr:uid="{00000000-0005-0000-0000-00003B020000}"/>
    <cellStyle name="Percent 6 2 4" xfId="417" xr:uid="{00000000-0005-0000-0000-000039020000}"/>
    <cellStyle name="Percent 6 3" xfId="629" xr:uid="{00000000-0005-0000-0000-00003C020000}"/>
    <cellStyle name="Percent 6 4" xfId="494" xr:uid="{00000000-0005-0000-0000-00003D020000}"/>
    <cellStyle name="Percent 6 5" xfId="357" xr:uid="{00000000-0005-0000-0000-000038020000}"/>
    <cellStyle name="Percent 7" xfId="227" xr:uid="{00000000-0005-0000-0000-000031010000}"/>
    <cellStyle name="Percent 8" xfId="206" xr:uid="{00000000-0005-0000-0000-000032010000}"/>
    <cellStyle name="Percent 8 2" xfId="632" xr:uid="{00000000-0005-0000-0000-000040020000}"/>
    <cellStyle name="Percent 8 3" xfId="497" xr:uid="{00000000-0005-0000-0000-000041020000}"/>
    <cellStyle name="Percent 8 4" xfId="360" xr:uid="{00000000-0005-0000-0000-00003F020000}"/>
    <cellStyle name="Percent 9" xfId="715" xr:uid="{A2FABFDA-1525-44C6-B1A0-0CDF2CB59176}"/>
    <cellStyle name="Title" xfId="167" builtinId="15" customBuiltin="1"/>
    <cellStyle name="Title 2" xfId="75" xr:uid="{00000000-0005-0000-0000-000034010000}"/>
    <cellStyle name="Title 3" xfId="263" xr:uid="{00000000-0005-0000-0000-000035010000}"/>
    <cellStyle name="Total" xfId="76" builtinId="25" customBuiltin="1"/>
    <cellStyle name="Total 2" xfId="77" xr:uid="{00000000-0005-0000-0000-000037010000}"/>
    <cellStyle name="Total 2 2" xfId="115" xr:uid="{00000000-0005-0000-0000-000038010000}"/>
    <cellStyle name="Total 2 3" xfId="99" xr:uid="{00000000-0005-0000-0000-000039010000}"/>
    <cellStyle name="Total 3" xfId="201" xr:uid="{00000000-0005-0000-0000-00003A010000}"/>
    <cellStyle name="Total 4" xfId="228" xr:uid="{00000000-0005-0000-0000-00003B010000}"/>
    <cellStyle name="Warning Text" xfId="177" builtinId="11" customBuiltin="1"/>
    <cellStyle name="Warning Text 2" xfId="78" xr:uid="{00000000-0005-0000-0000-00003D010000}"/>
  </cellStyles>
  <dxfs count="2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99"/>
      <color rgb="FFFF99FF"/>
      <color rgb="FF33CCCC"/>
      <color rgb="FF9999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56.emf"/><Relationship Id="rId7" Type="http://schemas.openxmlformats.org/officeDocument/2006/relationships/image" Target="../media/image60.emf"/><Relationship Id="rId2" Type="http://schemas.openxmlformats.org/officeDocument/2006/relationships/image" Target="../media/image55.emf"/><Relationship Id="rId1" Type="http://schemas.openxmlformats.org/officeDocument/2006/relationships/image" Target="../media/image54.emf"/><Relationship Id="rId6" Type="http://schemas.openxmlformats.org/officeDocument/2006/relationships/image" Target="../media/image59.emf"/><Relationship Id="rId5" Type="http://schemas.openxmlformats.org/officeDocument/2006/relationships/image" Target="../media/image58.emf"/><Relationship Id="rId4" Type="http://schemas.openxmlformats.org/officeDocument/2006/relationships/image" Target="../media/image57.emf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3.emf"/><Relationship Id="rId2" Type="http://schemas.openxmlformats.org/officeDocument/2006/relationships/image" Target="../media/image62.emf"/><Relationship Id="rId1" Type="http://schemas.openxmlformats.org/officeDocument/2006/relationships/image" Target="../media/image61.emf"/><Relationship Id="rId5" Type="http://schemas.openxmlformats.org/officeDocument/2006/relationships/image" Target="../media/image65.emf"/><Relationship Id="rId4" Type="http://schemas.openxmlformats.org/officeDocument/2006/relationships/image" Target="../media/image64.emf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8.emf"/><Relationship Id="rId2" Type="http://schemas.openxmlformats.org/officeDocument/2006/relationships/image" Target="../media/image67.emf"/><Relationship Id="rId1" Type="http://schemas.openxmlformats.org/officeDocument/2006/relationships/image" Target="../media/image66.emf"/><Relationship Id="rId4" Type="http://schemas.openxmlformats.org/officeDocument/2006/relationships/image" Target="../media/image69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7" Type="http://schemas.openxmlformats.org/officeDocument/2006/relationships/image" Target="../media/image12.emf"/><Relationship Id="rId2" Type="http://schemas.openxmlformats.org/officeDocument/2006/relationships/image" Target="../media/image7.emf"/><Relationship Id="rId1" Type="http://schemas.openxmlformats.org/officeDocument/2006/relationships/image" Target="../media/image6.emf"/><Relationship Id="rId6" Type="http://schemas.openxmlformats.org/officeDocument/2006/relationships/image" Target="../media/image11.emf"/><Relationship Id="rId5" Type="http://schemas.openxmlformats.org/officeDocument/2006/relationships/image" Target="../media/image10.emf"/><Relationship Id="rId4" Type="http://schemas.openxmlformats.org/officeDocument/2006/relationships/image" Target="../media/image9.emf"/></Relationships>
</file>

<file path=xl/drawings/_rels/vmlDrawing3.vml.rels><?xml version="1.0" encoding="UTF-8" standalone="yes"?>
<Relationships xmlns="http://schemas.openxmlformats.org/package/2006/relationships"><Relationship Id="rId8" Type="http://schemas.openxmlformats.org/officeDocument/2006/relationships/image" Target="../media/image20.emf"/><Relationship Id="rId3" Type="http://schemas.openxmlformats.org/officeDocument/2006/relationships/image" Target="../media/image15.emf"/><Relationship Id="rId7" Type="http://schemas.openxmlformats.org/officeDocument/2006/relationships/image" Target="../media/image19.emf"/><Relationship Id="rId2" Type="http://schemas.openxmlformats.org/officeDocument/2006/relationships/image" Target="../media/image14.emf"/><Relationship Id="rId1" Type="http://schemas.openxmlformats.org/officeDocument/2006/relationships/image" Target="../media/image13.emf"/><Relationship Id="rId6" Type="http://schemas.openxmlformats.org/officeDocument/2006/relationships/image" Target="../media/image18.emf"/><Relationship Id="rId5" Type="http://schemas.openxmlformats.org/officeDocument/2006/relationships/image" Target="../media/image17.emf"/><Relationship Id="rId4" Type="http://schemas.openxmlformats.org/officeDocument/2006/relationships/image" Target="../media/image16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3.emf"/><Relationship Id="rId2" Type="http://schemas.openxmlformats.org/officeDocument/2006/relationships/image" Target="../media/image22.emf"/><Relationship Id="rId1" Type="http://schemas.openxmlformats.org/officeDocument/2006/relationships/image" Target="../media/image21.emf"/><Relationship Id="rId5" Type="http://schemas.openxmlformats.org/officeDocument/2006/relationships/image" Target="../media/image25.emf"/><Relationship Id="rId4" Type="http://schemas.openxmlformats.org/officeDocument/2006/relationships/image" Target="../media/image24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8.emf"/><Relationship Id="rId2" Type="http://schemas.openxmlformats.org/officeDocument/2006/relationships/image" Target="../media/image27.emf"/><Relationship Id="rId1" Type="http://schemas.openxmlformats.org/officeDocument/2006/relationships/image" Target="../media/image26.emf"/><Relationship Id="rId4" Type="http://schemas.openxmlformats.org/officeDocument/2006/relationships/image" Target="../media/image29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Relationship Id="rId5" Type="http://schemas.openxmlformats.org/officeDocument/2006/relationships/image" Target="../media/image34.emf"/><Relationship Id="rId4" Type="http://schemas.openxmlformats.org/officeDocument/2006/relationships/image" Target="../media/image33.emf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7.emf"/><Relationship Id="rId7" Type="http://schemas.openxmlformats.org/officeDocument/2006/relationships/image" Target="../media/image41.emf"/><Relationship Id="rId2" Type="http://schemas.openxmlformats.org/officeDocument/2006/relationships/image" Target="../media/image36.emf"/><Relationship Id="rId1" Type="http://schemas.openxmlformats.org/officeDocument/2006/relationships/image" Target="../media/image35.emf"/><Relationship Id="rId6" Type="http://schemas.openxmlformats.org/officeDocument/2006/relationships/image" Target="../media/image40.emf"/><Relationship Id="rId5" Type="http://schemas.openxmlformats.org/officeDocument/2006/relationships/image" Target="../media/image39.emf"/><Relationship Id="rId4" Type="http://schemas.openxmlformats.org/officeDocument/2006/relationships/image" Target="../media/image38.emf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44.emf"/><Relationship Id="rId2" Type="http://schemas.openxmlformats.org/officeDocument/2006/relationships/image" Target="../media/image43.emf"/><Relationship Id="rId1" Type="http://schemas.openxmlformats.org/officeDocument/2006/relationships/image" Target="../media/image42.emf"/><Relationship Id="rId6" Type="http://schemas.openxmlformats.org/officeDocument/2006/relationships/image" Target="../media/image47.emf"/><Relationship Id="rId5" Type="http://schemas.openxmlformats.org/officeDocument/2006/relationships/image" Target="../media/image46.emf"/><Relationship Id="rId4" Type="http://schemas.openxmlformats.org/officeDocument/2006/relationships/image" Target="../media/image45.emf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50.emf"/><Relationship Id="rId2" Type="http://schemas.openxmlformats.org/officeDocument/2006/relationships/image" Target="../media/image49.emf"/><Relationship Id="rId1" Type="http://schemas.openxmlformats.org/officeDocument/2006/relationships/image" Target="../media/image48.emf"/><Relationship Id="rId6" Type="http://schemas.openxmlformats.org/officeDocument/2006/relationships/image" Target="../media/image53.emf"/><Relationship Id="rId5" Type="http://schemas.openxmlformats.org/officeDocument/2006/relationships/image" Target="../media/image52.emf"/><Relationship Id="rId4" Type="http://schemas.openxmlformats.org/officeDocument/2006/relationships/image" Target="../media/image5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1819275</xdr:colOff>
          <xdr:row>5</xdr:row>
          <xdr:rowOff>95250</xdr:rowOff>
        </xdr:to>
        <xdr:sp macro="" textlink="">
          <xdr:nvSpPr>
            <xdr:cNvPr id="56321" name="cmdTechnologySets" hidden="1">
              <a:extLst>
                <a:ext uri="{63B3BB69-23CF-44E3-9099-C40C66FF867C}">
                  <a14:compatExt spid="_x0000_s56321"/>
                </a:ext>
                <a:ext uri="{FF2B5EF4-FFF2-40B4-BE49-F238E27FC236}">
                  <a16:creationId xmlns:a16="http://schemas.microsoft.com/office/drawing/2014/main" id="{00000000-0008-0000-0000-000001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56322" name="cmdCheckTechnologiesSheet" hidden="1">
              <a:extLst>
                <a:ext uri="{63B3BB69-23CF-44E3-9099-C40C66FF867C}">
                  <a14:compatExt spid="_x0000_s56322"/>
                </a:ext>
                <a:ext uri="{FF2B5EF4-FFF2-40B4-BE49-F238E27FC236}">
                  <a16:creationId xmlns:a16="http://schemas.microsoft.com/office/drawing/2014/main" id="{00000000-0008-0000-0000-000002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19050</xdr:rowOff>
        </xdr:from>
        <xdr:to>
          <xdr:col>4</xdr:col>
          <xdr:colOff>9525</xdr:colOff>
          <xdr:row>5</xdr:row>
          <xdr:rowOff>95250</xdr:rowOff>
        </xdr:to>
        <xdr:sp macro="" textlink="">
          <xdr:nvSpPr>
            <xdr:cNvPr id="56323" name="cmdTACTUnit" hidden="1">
              <a:extLst>
                <a:ext uri="{63B3BB69-23CF-44E3-9099-C40C66FF867C}">
                  <a14:compatExt spid="_x0000_s56323"/>
                </a:ext>
                <a:ext uri="{FF2B5EF4-FFF2-40B4-BE49-F238E27FC236}">
                  <a16:creationId xmlns:a16="http://schemas.microsoft.com/office/drawing/2014/main" id="{00000000-0008-0000-0000-000003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5</xdr:col>
          <xdr:colOff>9525</xdr:colOff>
          <xdr:row>5</xdr:row>
          <xdr:rowOff>95250</xdr:rowOff>
        </xdr:to>
        <xdr:sp macro="" textlink="">
          <xdr:nvSpPr>
            <xdr:cNvPr id="56324" name="cmdTCAPUnit" hidden="1">
              <a:extLst>
                <a:ext uri="{63B3BB69-23CF-44E3-9099-C40C66FF867C}">
                  <a14:compatExt spid="_x0000_s56324"/>
                </a:ext>
                <a:ext uri="{FF2B5EF4-FFF2-40B4-BE49-F238E27FC236}">
                  <a16:creationId xmlns:a16="http://schemas.microsoft.com/office/drawing/2014/main" id="{00000000-0008-0000-0000-000004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285750</xdr:colOff>
          <xdr:row>3</xdr:row>
          <xdr:rowOff>200025</xdr:rowOff>
        </xdr:to>
        <xdr:sp macro="" textlink="">
          <xdr:nvSpPr>
            <xdr:cNvPr id="56325" name="cmdRefreshUnits" hidden="1">
              <a:extLst>
                <a:ext uri="{63B3BB69-23CF-44E3-9099-C40C66FF867C}">
                  <a14:compatExt spid="_x0000_s56325"/>
                </a:ext>
                <a:ext uri="{FF2B5EF4-FFF2-40B4-BE49-F238E27FC236}">
                  <a16:creationId xmlns:a16="http://schemas.microsoft.com/office/drawing/2014/main" id="{00000000-0008-0000-0000-000005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1581150</xdr:colOff>
          <xdr:row>4</xdr:row>
          <xdr:rowOff>9525</xdr:rowOff>
        </xdr:to>
        <xdr:sp macro="" textlink="">
          <xdr:nvSpPr>
            <xdr:cNvPr id="64513" name="cmdTechNameAndDesc" hidden="1">
              <a:extLst>
                <a:ext uri="{63B3BB69-23CF-44E3-9099-C40C66FF867C}">
                  <a14:compatExt spid="_x0000_s64513"/>
                </a:ext>
                <a:ext uri="{FF2B5EF4-FFF2-40B4-BE49-F238E27FC236}">
                  <a16:creationId xmlns:a16="http://schemas.microsoft.com/office/drawing/2014/main" id="{00000000-0008-0000-0D00-000001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2</xdr:row>
          <xdr:rowOff>142875</xdr:rowOff>
        </xdr:from>
        <xdr:to>
          <xdr:col>5</xdr:col>
          <xdr:colOff>0</xdr:colOff>
          <xdr:row>4</xdr:row>
          <xdr:rowOff>0</xdr:rowOff>
        </xdr:to>
        <xdr:sp macro="" textlink="">
          <xdr:nvSpPr>
            <xdr:cNvPr id="64514" name="cmdCommIN" hidden="1">
              <a:extLst>
                <a:ext uri="{63B3BB69-23CF-44E3-9099-C40C66FF867C}">
                  <a14:compatExt spid="_x0000_s64514"/>
                </a:ext>
                <a:ext uri="{FF2B5EF4-FFF2-40B4-BE49-F238E27FC236}">
                  <a16:creationId xmlns:a16="http://schemas.microsoft.com/office/drawing/2014/main" id="{00000000-0008-0000-0D00-000002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</xdr:row>
          <xdr:rowOff>142875</xdr:rowOff>
        </xdr:from>
        <xdr:to>
          <xdr:col>6</xdr:col>
          <xdr:colOff>9525</xdr:colOff>
          <xdr:row>4</xdr:row>
          <xdr:rowOff>0</xdr:rowOff>
        </xdr:to>
        <xdr:sp macro="" textlink="">
          <xdr:nvSpPr>
            <xdr:cNvPr id="64515" name="cmdCommOUT" hidden="1">
              <a:extLst>
                <a:ext uri="{63B3BB69-23CF-44E3-9099-C40C66FF867C}">
                  <a14:compatExt spid="_x0000_s64515"/>
                </a:ext>
                <a:ext uri="{FF2B5EF4-FFF2-40B4-BE49-F238E27FC236}">
                  <a16:creationId xmlns:a16="http://schemas.microsoft.com/office/drawing/2014/main" id="{00000000-0008-0000-0D00-000003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0</xdr:rowOff>
        </xdr:from>
        <xdr:to>
          <xdr:col>1</xdr:col>
          <xdr:colOff>19050</xdr:colOff>
          <xdr:row>5</xdr:row>
          <xdr:rowOff>9525</xdr:rowOff>
        </xdr:to>
        <xdr:sp macro="" textlink="">
          <xdr:nvSpPr>
            <xdr:cNvPr id="64516" name="cmdAddParameter" hidden="1">
              <a:extLst>
                <a:ext uri="{63B3BB69-23CF-44E3-9099-C40C66FF867C}">
                  <a14:compatExt spid="_x0000_s64516"/>
                </a:ext>
                <a:ext uri="{FF2B5EF4-FFF2-40B4-BE49-F238E27FC236}">
                  <a16:creationId xmlns:a16="http://schemas.microsoft.com/office/drawing/2014/main" id="{00000000-0008-0000-0D00-000004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19050</xdr:rowOff>
        </xdr:from>
        <xdr:to>
          <xdr:col>1</xdr:col>
          <xdr:colOff>19050</xdr:colOff>
          <xdr:row>6</xdr:row>
          <xdr:rowOff>28575</xdr:rowOff>
        </xdr:to>
        <xdr:sp macro="" textlink="">
          <xdr:nvSpPr>
            <xdr:cNvPr id="64517" name="cmdAddParamQualifier" hidden="1">
              <a:extLst>
                <a:ext uri="{63B3BB69-23CF-44E3-9099-C40C66FF867C}">
                  <a14:compatExt spid="_x0000_s64517"/>
                </a:ext>
                <a:ext uri="{FF2B5EF4-FFF2-40B4-BE49-F238E27FC236}">
                  <a16:creationId xmlns:a16="http://schemas.microsoft.com/office/drawing/2014/main" id="{00000000-0008-0000-0D00-000005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19050</xdr:colOff>
          <xdr:row>4</xdr:row>
          <xdr:rowOff>19050</xdr:rowOff>
        </xdr:to>
        <xdr:sp macro="" textlink="">
          <xdr:nvSpPr>
            <xdr:cNvPr id="64518" name="cmdCheckTechDataSheet" hidden="1">
              <a:extLst>
                <a:ext uri="{63B3BB69-23CF-44E3-9099-C40C66FF867C}">
                  <a14:compatExt spid="_x0000_s64518"/>
                </a:ext>
                <a:ext uri="{FF2B5EF4-FFF2-40B4-BE49-F238E27FC236}">
                  <a16:creationId xmlns:a16="http://schemas.microsoft.com/office/drawing/2014/main" id="{00000000-0008-0000-0D00-000006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4</xdr:col>
          <xdr:colOff>38100</xdr:colOff>
          <xdr:row>4</xdr:row>
          <xdr:rowOff>9525</xdr:rowOff>
        </xdr:to>
        <xdr:sp macro="" textlink="">
          <xdr:nvSpPr>
            <xdr:cNvPr id="64519" name="cmdRefreshUnits" hidden="1">
              <a:extLst>
                <a:ext uri="{63B3BB69-23CF-44E3-9099-C40C66FF867C}">
                  <a14:compatExt spid="_x0000_s64519"/>
                </a:ext>
                <a:ext uri="{FF2B5EF4-FFF2-40B4-BE49-F238E27FC236}">
                  <a16:creationId xmlns:a16="http://schemas.microsoft.com/office/drawing/2014/main" id="{00000000-0008-0000-0D00-000007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19050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61441" name="cmdAddParameter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0E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61442" name="cmdCommNameAndDesc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00000000-0008-0000-0E00-000002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0</xdr:rowOff>
        </xdr:from>
        <xdr:to>
          <xdr:col>1</xdr:col>
          <xdr:colOff>0</xdr:colOff>
          <xdr:row>5</xdr:row>
          <xdr:rowOff>238125</xdr:rowOff>
        </xdr:to>
        <xdr:sp macro="" textlink="">
          <xdr:nvSpPr>
            <xdr:cNvPr id="61443" name="cmdAddParamQualifier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00000000-0008-0000-0E00-000003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</xdr:row>
          <xdr:rowOff>19050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61444" name="cmdCheckCommDataSheet" hidden="1">
              <a:extLst>
                <a:ext uri="{63B3BB69-23CF-44E3-9099-C40C66FF867C}">
                  <a14:compatExt spid="_x0000_s61444"/>
                </a:ext>
                <a:ext uri="{FF2B5EF4-FFF2-40B4-BE49-F238E27FC236}">
                  <a16:creationId xmlns:a16="http://schemas.microsoft.com/office/drawing/2014/main" id="{00000000-0008-0000-0E00-000004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4</xdr:col>
          <xdr:colOff>0</xdr:colOff>
          <xdr:row>4</xdr:row>
          <xdr:rowOff>0</xdr:rowOff>
        </xdr:to>
        <xdr:sp macro="" textlink="">
          <xdr:nvSpPr>
            <xdr:cNvPr id="61445" name="cmdRefreshUnits" hidden="1">
              <a:extLst>
                <a:ext uri="{63B3BB69-23CF-44E3-9099-C40C66FF867C}">
                  <a14:compatExt spid="_x0000_s61445"/>
                </a:ext>
                <a:ext uri="{FF2B5EF4-FFF2-40B4-BE49-F238E27FC236}">
                  <a16:creationId xmlns:a16="http://schemas.microsoft.com/office/drawing/2014/main" id="{00000000-0008-0000-0E00-000005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990600</xdr:colOff>
          <xdr:row>5</xdr:row>
          <xdr:rowOff>38100</xdr:rowOff>
        </xdr:to>
        <xdr:sp macro="" textlink="">
          <xdr:nvSpPr>
            <xdr:cNvPr id="60417" name="cmdConstraintSets" hidden="1">
              <a:extLst>
                <a:ext uri="{63B3BB69-23CF-44E3-9099-C40C66FF867C}">
                  <a14:compatExt spid="_x0000_s60417"/>
                </a:ext>
                <a:ext uri="{FF2B5EF4-FFF2-40B4-BE49-F238E27FC236}">
                  <a16:creationId xmlns:a16="http://schemas.microsoft.com/office/drawing/2014/main" id="{00000000-0008-0000-0F00-000001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</xdr:row>
          <xdr:rowOff>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60418" name="cmdCheckConstraintsSheet" hidden="1">
              <a:extLst>
                <a:ext uri="{63B3BB69-23CF-44E3-9099-C40C66FF867C}">
                  <a14:compatExt spid="_x0000_s60418"/>
                </a:ext>
                <a:ext uri="{FF2B5EF4-FFF2-40B4-BE49-F238E27FC236}">
                  <a16:creationId xmlns:a16="http://schemas.microsoft.com/office/drawing/2014/main" id="{00000000-0008-0000-0F00-000002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19050</xdr:rowOff>
        </xdr:from>
        <xdr:to>
          <xdr:col>3</xdr:col>
          <xdr:colOff>571500</xdr:colOff>
          <xdr:row>5</xdr:row>
          <xdr:rowOff>38100</xdr:rowOff>
        </xdr:to>
        <xdr:sp macro="" textlink="">
          <xdr:nvSpPr>
            <xdr:cNvPr id="60419" name="cmdConstraintUnit" hidden="1">
              <a:extLst>
                <a:ext uri="{63B3BB69-23CF-44E3-9099-C40C66FF867C}">
                  <a14:compatExt spid="_x0000_s60419"/>
                </a:ext>
                <a:ext uri="{FF2B5EF4-FFF2-40B4-BE49-F238E27FC236}">
                  <a16:creationId xmlns:a16="http://schemas.microsoft.com/office/drawing/2014/main" id="{00000000-0008-0000-0F00-000003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57150</xdr:rowOff>
        </xdr:from>
        <xdr:to>
          <xdr:col>3</xdr:col>
          <xdr:colOff>571500</xdr:colOff>
          <xdr:row>4</xdr:row>
          <xdr:rowOff>28575</xdr:rowOff>
        </xdr:to>
        <xdr:sp macro="" textlink="">
          <xdr:nvSpPr>
            <xdr:cNvPr id="60420" name="cmdRefreshUnits" hidden="1">
              <a:extLst>
                <a:ext uri="{63B3BB69-23CF-44E3-9099-C40C66FF867C}">
                  <a14:compatExt spid="_x0000_s60420"/>
                </a:ext>
                <a:ext uri="{FF2B5EF4-FFF2-40B4-BE49-F238E27FC236}">
                  <a16:creationId xmlns:a16="http://schemas.microsoft.com/office/drawing/2014/main" id="{00000000-0008-0000-0F00-000004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</xdr:row>
          <xdr:rowOff>95250</xdr:rowOff>
        </xdr:from>
        <xdr:to>
          <xdr:col>4</xdr:col>
          <xdr:colOff>990600</xdr:colOff>
          <xdr:row>4</xdr:row>
          <xdr:rowOff>114300</xdr:rowOff>
        </xdr:to>
        <xdr:sp macro="" textlink="">
          <xdr:nvSpPr>
            <xdr:cNvPr id="55297" name="cmdEnergySets" hidden="1">
              <a:extLst>
                <a:ext uri="{63B3BB69-23CF-44E3-9099-C40C66FF867C}">
                  <a14:compatExt spid="_x0000_s55297"/>
                </a:ext>
                <a:ext uri="{FF2B5EF4-FFF2-40B4-BE49-F238E27FC236}">
                  <a16:creationId xmlns:a16="http://schemas.microsoft.com/office/drawing/2014/main" id="{00000000-0008-0000-0100-000001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171450</xdr:rowOff>
        </xdr:from>
        <xdr:to>
          <xdr:col>4</xdr:col>
          <xdr:colOff>990600</xdr:colOff>
          <xdr:row>5</xdr:row>
          <xdr:rowOff>190500</xdr:rowOff>
        </xdr:to>
        <xdr:sp macro="" textlink="">
          <xdr:nvSpPr>
            <xdr:cNvPr id="55298" name="cmdDemandSets" hidden="1">
              <a:extLst>
                <a:ext uri="{63B3BB69-23CF-44E3-9099-C40C66FF867C}">
                  <a14:compatExt spid="_x0000_s55298"/>
                </a:ext>
                <a:ext uri="{FF2B5EF4-FFF2-40B4-BE49-F238E27FC236}">
                  <a16:creationId xmlns:a16="http://schemas.microsoft.com/office/drawing/2014/main" id="{00000000-0008-0000-0100-000002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1009650</xdr:colOff>
          <xdr:row>4</xdr:row>
          <xdr:rowOff>171450</xdr:rowOff>
        </xdr:from>
        <xdr:to>
          <xdr:col>5</xdr:col>
          <xdr:colOff>0</xdr:colOff>
          <xdr:row>5</xdr:row>
          <xdr:rowOff>190500</xdr:rowOff>
        </xdr:to>
        <xdr:sp macro="" textlink="">
          <xdr:nvSpPr>
            <xdr:cNvPr id="55299" name="cmdEmissionSets" hidden="1">
              <a:extLst>
                <a:ext uri="{63B3BB69-23CF-44E3-9099-C40C66FF867C}">
                  <a14:compatExt spid="_x0000_s55299"/>
                </a:ext>
                <a:ext uri="{FF2B5EF4-FFF2-40B4-BE49-F238E27FC236}">
                  <a16:creationId xmlns:a16="http://schemas.microsoft.com/office/drawing/2014/main" id="{00000000-0008-0000-0100-000003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1009650</xdr:colOff>
          <xdr:row>3</xdr:row>
          <xdr:rowOff>95250</xdr:rowOff>
        </xdr:from>
        <xdr:to>
          <xdr:col>5</xdr:col>
          <xdr:colOff>0</xdr:colOff>
          <xdr:row>4</xdr:row>
          <xdr:rowOff>114300</xdr:rowOff>
        </xdr:to>
        <xdr:sp macro="" textlink="">
          <xdr:nvSpPr>
            <xdr:cNvPr id="55300" name="cmdMaterialSets" hidden="1">
              <a:extLst>
                <a:ext uri="{63B3BB69-23CF-44E3-9099-C40C66FF867C}">
                  <a14:compatExt spid="_x0000_s55300"/>
                </a:ext>
                <a:ext uri="{FF2B5EF4-FFF2-40B4-BE49-F238E27FC236}">
                  <a16:creationId xmlns:a16="http://schemas.microsoft.com/office/drawing/2014/main" id="{00000000-0008-0000-0100-000004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55301" name="cmdCheckCommoditiesSheet" hidden="1">
              <a:extLst>
                <a:ext uri="{63B3BB69-23CF-44E3-9099-C40C66FF867C}">
                  <a14:compatExt spid="_x0000_s55301"/>
                </a:ext>
                <a:ext uri="{FF2B5EF4-FFF2-40B4-BE49-F238E27FC236}">
                  <a16:creationId xmlns:a16="http://schemas.microsoft.com/office/drawing/2014/main" id="{00000000-0008-0000-0100-000005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171450</xdr:rowOff>
        </xdr:from>
        <xdr:to>
          <xdr:col>4</xdr:col>
          <xdr:colOff>0</xdr:colOff>
          <xdr:row>5</xdr:row>
          <xdr:rowOff>190500</xdr:rowOff>
        </xdr:to>
        <xdr:sp macro="" textlink="">
          <xdr:nvSpPr>
            <xdr:cNvPr id="55302" name="cmdCommUnit" hidden="1">
              <a:extLst>
                <a:ext uri="{63B3BB69-23CF-44E3-9099-C40C66FF867C}">
                  <a14:compatExt spid="_x0000_s55302"/>
                </a:ext>
                <a:ext uri="{FF2B5EF4-FFF2-40B4-BE49-F238E27FC236}">
                  <a16:creationId xmlns:a16="http://schemas.microsoft.com/office/drawing/2014/main" id="{00000000-0008-0000-0100-000006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104775</xdr:rowOff>
        </xdr:to>
        <xdr:sp macro="" textlink="">
          <xdr:nvSpPr>
            <xdr:cNvPr id="55303" name="cmdRefreshUnits" hidden="1">
              <a:extLst>
                <a:ext uri="{63B3BB69-23CF-44E3-9099-C40C66FF867C}">
                  <a14:compatExt spid="_x0000_s55303"/>
                </a:ext>
                <a:ext uri="{FF2B5EF4-FFF2-40B4-BE49-F238E27FC236}">
                  <a16:creationId xmlns:a16="http://schemas.microsoft.com/office/drawing/2014/main" id="{00000000-0008-0000-0100-000007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</xdr:row>
          <xdr:rowOff>95250</xdr:rowOff>
        </xdr:from>
        <xdr:to>
          <xdr:col>4</xdr:col>
          <xdr:colOff>990600</xdr:colOff>
          <xdr:row>4</xdr:row>
          <xdr:rowOff>114300</xdr:rowOff>
        </xdr:to>
        <xdr:sp macro="" textlink="">
          <xdr:nvSpPr>
            <xdr:cNvPr id="2049" name="cmdEnergySets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171450</xdr:rowOff>
        </xdr:from>
        <xdr:to>
          <xdr:col>4</xdr:col>
          <xdr:colOff>990600</xdr:colOff>
          <xdr:row>5</xdr:row>
          <xdr:rowOff>190500</xdr:rowOff>
        </xdr:to>
        <xdr:sp macro="" textlink="">
          <xdr:nvSpPr>
            <xdr:cNvPr id="2051" name="cmdDemandSets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1009650</xdr:colOff>
          <xdr:row>4</xdr:row>
          <xdr:rowOff>171450</xdr:rowOff>
        </xdr:from>
        <xdr:to>
          <xdr:col>5</xdr:col>
          <xdr:colOff>0</xdr:colOff>
          <xdr:row>5</xdr:row>
          <xdr:rowOff>190500</xdr:rowOff>
        </xdr:to>
        <xdr:sp macro="" textlink="">
          <xdr:nvSpPr>
            <xdr:cNvPr id="2052" name="cmdEmissionSets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1009650</xdr:colOff>
          <xdr:row>3</xdr:row>
          <xdr:rowOff>95250</xdr:rowOff>
        </xdr:from>
        <xdr:to>
          <xdr:col>5</xdr:col>
          <xdr:colOff>0</xdr:colOff>
          <xdr:row>4</xdr:row>
          <xdr:rowOff>114300</xdr:rowOff>
        </xdr:to>
        <xdr:sp macro="" textlink="">
          <xdr:nvSpPr>
            <xdr:cNvPr id="2053" name="cmdMaterialSets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2061" name="cmdCheckCommoditiesSheet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2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171450</xdr:rowOff>
        </xdr:from>
        <xdr:to>
          <xdr:col>4</xdr:col>
          <xdr:colOff>0</xdr:colOff>
          <xdr:row>5</xdr:row>
          <xdr:rowOff>190500</xdr:rowOff>
        </xdr:to>
        <xdr:sp macro="" textlink="">
          <xdr:nvSpPr>
            <xdr:cNvPr id="2063" name="cmdCommUnit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2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104775</xdr:rowOff>
        </xdr:to>
        <xdr:sp macro="" textlink="">
          <xdr:nvSpPr>
            <xdr:cNvPr id="2073" name="cmdRefreshUnits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2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552450</xdr:colOff>
          <xdr:row>2</xdr:row>
          <xdr:rowOff>0</xdr:rowOff>
        </xdr:from>
        <xdr:to>
          <xdr:col>4</xdr:col>
          <xdr:colOff>1524000</xdr:colOff>
          <xdr:row>3</xdr:row>
          <xdr:rowOff>76200</xdr:rowOff>
        </xdr:to>
        <xdr:sp macro="" textlink="">
          <xdr:nvSpPr>
            <xdr:cNvPr id="2074" name="cmdTaxSubSets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2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1819275</xdr:colOff>
          <xdr:row>5</xdr:row>
          <xdr:rowOff>95250</xdr:rowOff>
        </xdr:to>
        <xdr:sp macro="" textlink="">
          <xdr:nvSpPr>
            <xdr:cNvPr id="1025" name="cmdTechnologySets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3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34" name="cmdCheckTechnologiesSheet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19050</xdr:rowOff>
        </xdr:from>
        <xdr:to>
          <xdr:col>4</xdr:col>
          <xdr:colOff>9525</xdr:colOff>
          <xdr:row>5</xdr:row>
          <xdr:rowOff>95250</xdr:rowOff>
        </xdr:to>
        <xdr:sp macro="" textlink="">
          <xdr:nvSpPr>
            <xdr:cNvPr id="1035" name="cmdTACTUnit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3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5</xdr:col>
          <xdr:colOff>9525</xdr:colOff>
          <xdr:row>5</xdr:row>
          <xdr:rowOff>95250</xdr:rowOff>
        </xdr:to>
        <xdr:sp macro="" textlink="">
          <xdr:nvSpPr>
            <xdr:cNvPr id="1036" name="cmdTCAPUni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3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285750</xdr:colOff>
          <xdr:row>3</xdr:row>
          <xdr:rowOff>200025</xdr:rowOff>
        </xdr:to>
        <xdr:sp macro="" textlink="">
          <xdr:nvSpPr>
            <xdr:cNvPr id="1135" name="cmdRefreshUnits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3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990600</xdr:colOff>
          <xdr:row>5</xdr:row>
          <xdr:rowOff>38100</xdr:rowOff>
        </xdr:to>
        <xdr:sp macro="" textlink="">
          <xdr:nvSpPr>
            <xdr:cNvPr id="10242" name="cmdConstraintSets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4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</xdr:row>
          <xdr:rowOff>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246" name="cmdCheckConstraintsSheet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4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19050</xdr:rowOff>
        </xdr:from>
        <xdr:to>
          <xdr:col>3</xdr:col>
          <xdr:colOff>571500</xdr:colOff>
          <xdr:row>5</xdr:row>
          <xdr:rowOff>38100</xdr:rowOff>
        </xdr:to>
        <xdr:sp macro="" textlink="">
          <xdr:nvSpPr>
            <xdr:cNvPr id="10247" name="cmdConstraintUnit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4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57150</xdr:rowOff>
        </xdr:from>
        <xdr:to>
          <xdr:col>3</xdr:col>
          <xdr:colOff>571500</xdr:colOff>
          <xdr:row>4</xdr:row>
          <xdr:rowOff>28575</xdr:rowOff>
        </xdr:to>
        <xdr:sp macro="" textlink="">
          <xdr:nvSpPr>
            <xdr:cNvPr id="10359" name="cmdRefreshUnits" hidden="1">
              <a:extLst>
                <a:ext uri="{63B3BB69-23CF-44E3-9099-C40C66FF867C}">
                  <a14:compatExt spid="_x0000_s10359"/>
                </a:ext>
                <a:ext uri="{FF2B5EF4-FFF2-40B4-BE49-F238E27FC236}">
                  <a16:creationId xmlns:a16="http://schemas.microsoft.com/office/drawing/2014/main" id="{00000000-0008-0000-0400-00007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19050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4097" name="cmdAddParameter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5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4098" name="cmdCommNameAndDesc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5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0</xdr:rowOff>
        </xdr:from>
        <xdr:to>
          <xdr:col>1</xdr:col>
          <xdr:colOff>0</xdr:colOff>
          <xdr:row>5</xdr:row>
          <xdr:rowOff>238125</xdr:rowOff>
        </xdr:to>
        <xdr:sp macro="" textlink="">
          <xdr:nvSpPr>
            <xdr:cNvPr id="4100" name="cmdAddParamQualifier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5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</xdr:row>
          <xdr:rowOff>19050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4106" name="cmdCheckCommDataSheet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5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4</xdr:col>
          <xdr:colOff>0</xdr:colOff>
          <xdr:row>4</xdr:row>
          <xdr:rowOff>0</xdr:rowOff>
        </xdr:to>
        <xdr:sp macro="" textlink="">
          <xdr:nvSpPr>
            <xdr:cNvPr id="4299" name="cmdRefreshUnits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05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1581150</xdr:colOff>
          <xdr:row>4</xdr:row>
          <xdr:rowOff>9525</xdr:rowOff>
        </xdr:to>
        <xdr:sp macro="" textlink="">
          <xdr:nvSpPr>
            <xdr:cNvPr id="3074" name="cmdTechNameAndDesc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6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2</xdr:row>
          <xdr:rowOff>142875</xdr:rowOff>
        </xdr:from>
        <xdr:to>
          <xdr:col>5</xdr:col>
          <xdr:colOff>0</xdr:colOff>
          <xdr:row>4</xdr:row>
          <xdr:rowOff>0</xdr:rowOff>
        </xdr:to>
        <xdr:sp macro="" textlink="">
          <xdr:nvSpPr>
            <xdr:cNvPr id="3075" name="cmdCommIN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6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</xdr:row>
          <xdr:rowOff>142875</xdr:rowOff>
        </xdr:from>
        <xdr:to>
          <xdr:col>6</xdr:col>
          <xdr:colOff>9525</xdr:colOff>
          <xdr:row>4</xdr:row>
          <xdr:rowOff>0</xdr:rowOff>
        </xdr:to>
        <xdr:sp macro="" textlink="">
          <xdr:nvSpPr>
            <xdr:cNvPr id="3076" name="cmdCommOUT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6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0</xdr:rowOff>
        </xdr:from>
        <xdr:to>
          <xdr:col>1</xdr:col>
          <xdr:colOff>19050</xdr:colOff>
          <xdr:row>5</xdr:row>
          <xdr:rowOff>9525</xdr:rowOff>
        </xdr:to>
        <xdr:sp macro="" textlink="">
          <xdr:nvSpPr>
            <xdr:cNvPr id="3077" name="cmdAddParameter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6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19050</xdr:rowOff>
        </xdr:from>
        <xdr:to>
          <xdr:col>1</xdr:col>
          <xdr:colOff>19050</xdr:colOff>
          <xdr:row>6</xdr:row>
          <xdr:rowOff>28575</xdr:rowOff>
        </xdr:to>
        <xdr:sp macro="" textlink="">
          <xdr:nvSpPr>
            <xdr:cNvPr id="3079" name="cmdAddParamQualifier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6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19050</xdr:colOff>
          <xdr:row>4</xdr:row>
          <xdr:rowOff>19050</xdr:rowOff>
        </xdr:to>
        <xdr:sp macro="" textlink="">
          <xdr:nvSpPr>
            <xdr:cNvPr id="3080" name="cmdCheckTechDataSheet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6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4</xdr:col>
          <xdr:colOff>38100</xdr:colOff>
          <xdr:row>4</xdr:row>
          <xdr:rowOff>9525</xdr:rowOff>
        </xdr:to>
        <xdr:sp macro="" textlink="">
          <xdr:nvSpPr>
            <xdr:cNvPr id="3112" name="cmdRefreshUnits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6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1009650</xdr:colOff>
          <xdr:row>4</xdr:row>
          <xdr:rowOff>19050</xdr:rowOff>
        </xdr:to>
        <xdr:sp macro="" textlink="">
          <xdr:nvSpPr>
            <xdr:cNvPr id="11265" name="cmdConstrNameAndDesc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7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11266" name="cmdTechName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7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0</xdr:rowOff>
        </xdr:from>
        <xdr:to>
          <xdr:col>1</xdr:col>
          <xdr:colOff>9525</xdr:colOff>
          <xdr:row>5</xdr:row>
          <xdr:rowOff>9525</xdr:rowOff>
        </xdr:to>
        <xdr:sp macro="" textlink="">
          <xdr:nvSpPr>
            <xdr:cNvPr id="11268" name="cmdAddParameter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7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0</xdr:colOff>
          <xdr:row>4</xdr:row>
          <xdr:rowOff>19050</xdr:rowOff>
        </xdr:to>
        <xdr:sp macro="" textlink="">
          <xdr:nvSpPr>
            <xdr:cNvPr id="11271" name="cmdCheckConstrDataSheet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7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0</xdr:rowOff>
        </xdr:from>
        <xdr:to>
          <xdr:col>1</xdr:col>
          <xdr:colOff>9525</xdr:colOff>
          <xdr:row>6</xdr:row>
          <xdr:rowOff>19050</xdr:rowOff>
        </xdr:to>
        <xdr:sp macro="" textlink="">
          <xdr:nvSpPr>
            <xdr:cNvPr id="11361" name="cmdAddParamQualifier" hidden="1">
              <a:extLst>
                <a:ext uri="{63B3BB69-23CF-44E3-9099-C40C66FF867C}">
                  <a14:compatExt spid="_x0000_s11361"/>
                </a:ext>
                <a:ext uri="{FF2B5EF4-FFF2-40B4-BE49-F238E27FC236}">
                  <a16:creationId xmlns:a16="http://schemas.microsoft.com/office/drawing/2014/main" id="{00000000-0008-0000-0700-00006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4</xdr:col>
          <xdr:colOff>9525</xdr:colOff>
          <xdr:row>4</xdr:row>
          <xdr:rowOff>19050</xdr:rowOff>
        </xdr:to>
        <xdr:sp macro="" textlink="">
          <xdr:nvSpPr>
            <xdr:cNvPr id="11374" name="cmdRefreshUnits" hidden="1">
              <a:extLst>
                <a:ext uri="{63B3BB69-23CF-44E3-9099-C40C66FF867C}">
                  <a14:compatExt spid="_x0000_s11374"/>
                </a:ext>
                <a:ext uri="{FF2B5EF4-FFF2-40B4-BE49-F238E27FC236}">
                  <a16:creationId xmlns:a16="http://schemas.microsoft.com/office/drawing/2014/main" id="{00000000-0008-0000-0700-00006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1009650</xdr:colOff>
          <xdr:row>4</xdr:row>
          <xdr:rowOff>19050</xdr:rowOff>
        </xdr:to>
        <xdr:sp macro="" textlink="">
          <xdr:nvSpPr>
            <xdr:cNvPr id="81921" name="cmdConstrNameAndDesc" hidden="1">
              <a:extLst>
                <a:ext uri="{63B3BB69-23CF-44E3-9099-C40C66FF867C}">
                  <a14:compatExt spid="_x0000_s81921"/>
                </a:ext>
                <a:ext uri="{FF2B5EF4-FFF2-40B4-BE49-F238E27FC236}">
                  <a16:creationId xmlns:a16="http://schemas.microsoft.com/office/drawing/2014/main" id="{00000000-0008-0000-0C00-000001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81922" name="cmdTechName" hidden="1">
              <a:extLst>
                <a:ext uri="{63B3BB69-23CF-44E3-9099-C40C66FF867C}">
                  <a14:compatExt spid="_x0000_s81922"/>
                </a:ext>
                <a:ext uri="{FF2B5EF4-FFF2-40B4-BE49-F238E27FC236}">
                  <a16:creationId xmlns:a16="http://schemas.microsoft.com/office/drawing/2014/main" id="{00000000-0008-0000-0C00-000002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0</xdr:rowOff>
        </xdr:from>
        <xdr:to>
          <xdr:col>1</xdr:col>
          <xdr:colOff>9525</xdr:colOff>
          <xdr:row>5</xdr:row>
          <xdr:rowOff>9525</xdr:rowOff>
        </xdr:to>
        <xdr:sp macro="" textlink="">
          <xdr:nvSpPr>
            <xdr:cNvPr id="81923" name="cmdAddParameter" hidden="1">
              <a:extLst>
                <a:ext uri="{63B3BB69-23CF-44E3-9099-C40C66FF867C}">
                  <a14:compatExt spid="_x0000_s81923"/>
                </a:ext>
                <a:ext uri="{FF2B5EF4-FFF2-40B4-BE49-F238E27FC236}">
                  <a16:creationId xmlns:a16="http://schemas.microsoft.com/office/drawing/2014/main" id="{00000000-0008-0000-0C00-000003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</xdr:row>
          <xdr:rowOff>152400</xdr:rowOff>
        </xdr:from>
        <xdr:to>
          <xdr:col>1</xdr:col>
          <xdr:colOff>0</xdr:colOff>
          <xdr:row>4</xdr:row>
          <xdr:rowOff>19050</xdr:rowOff>
        </xdr:to>
        <xdr:sp macro="" textlink="">
          <xdr:nvSpPr>
            <xdr:cNvPr id="81924" name="cmdCheckConstrDataSheet" hidden="1">
              <a:extLst>
                <a:ext uri="{63B3BB69-23CF-44E3-9099-C40C66FF867C}">
                  <a14:compatExt spid="_x0000_s81924"/>
                </a:ext>
                <a:ext uri="{FF2B5EF4-FFF2-40B4-BE49-F238E27FC236}">
                  <a16:creationId xmlns:a16="http://schemas.microsoft.com/office/drawing/2014/main" id="{00000000-0008-0000-0C00-000004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0</xdr:rowOff>
        </xdr:from>
        <xdr:to>
          <xdr:col>1</xdr:col>
          <xdr:colOff>9525</xdr:colOff>
          <xdr:row>6</xdr:row>
          <xdr:rowOff>19050</xdr:rowOff>
        </xdr:to>
        <xdr:sp macro="" textlink="">
          <xdr:nvSpPr>
            <xdr:cNvPr id="81925" name="cmdAddParamQualifier" hidden="1">
              <a:extLst>
                <a:ext uri="{63B3BB69-23CF-44E3-9099-C40C66FF867C}">
                  <a14:compatExt spid="_x0000_s81925"/>
                </a:ext>
                <a:ext uri="{FF2B5EF4-FFF2-40B4-BE49-F238E27FC236}">
                  <a16:creationId xmlns:a16="http://schemas.microsoft.com/office/drawing/2014/main" id="{00000000-0008-0000-0C00-000005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4</xdr:col>
          <xdr:colOff>9525</xdr:colOff>
          <xdr:row>4</xdr:row>
          <xdr:rowOff>19050</xdr:rowOff>
        </xdr:to>
        <xdr:sp macro="" textlink="">
          <xdr:nvSpPr>
            <xdr:cNvPr id="81926" name="cmdRefreshUnits" hidden="1">
              <a:extLst>
                <a:ext uri="{63B3BB69-23CF-44E3-9099-C40C66FF867C}">
                  <a14:compatExt spid="_x0000_s81926"/>
                </a:ext>
                <a:ext uri="{FF2B5EF4-FFF2-40B4-BE49-F238E27FC236}">
                  <a16:creationId xmlns:a16="http://schemas.microsoft.com/office/drawing/2014/main" id="{00000000-0008-0000-0C00-000006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rdodder$\EMODEL\China\Anhui\Scen4\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0.xml"/><Relationship Id="rId13" Type="http://schemas.openxmlformats.org/officeDocument/2006/relationships/image" Target="../media/image52.emf"/><Relationship Id="rId3" Type="http://schemas.openxmlformats.org/officeDocument/2006/relationships/vmlDrawing" Target="../drawings/vmlDrawing9.vml"/><Relationship Id="rId7" Type="http://schemas.openxmlformats.org/officeDocument/2006/relationships/image" Target="../media/image49.emf"/><Relationship Id="rId12" Type="http://schemas.openxmlformats.org/officeDocument/2006/relationships/control" Target="../activeX/activeX52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6" Type="http://schemas.openxmlformats.org/officeDocument/2006/relationships/control" Target="../activeX/activeX49.xml"/><Relationship Id="rId11" Type="http://schemas.openxmlformats.org/officeDocument/2006/relationships/image" Target="../media/image51.emf"/><Relationship Id="rId5" Type="http://schemas.openxmlformats.org/officeDocument/2006/relationships/image" Target="../media/image48.emf"/><Relationship Id="rId15" Type="http://schemas.openxmlformats.org/officeDocument/2006/relationships/image" Target="../media/image53.emf"/><Relationship Id="rId10" Type="http://schemas.openxmlformats.org/officeDocument/2006/relationships/control" Target="../activeX/activeX51.xml"/><Relationship Id="rId4" Type="http://schemas.openxmlformats.org/officeDocument/2006/relationships/control" Target="../activeX/activeX48.xml"/><Relationship Id="rId9" Type="http://schemas.openxmlformats.org/officeDocument/2006/relationships/image" Target="../media/image50.emf"/><Relationship Id="rId14" Type="http://schemas.openxmlformats.org/officeDocument/2006/relationships/control" Target="../activeX/activeX53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6.xml"/><Relationship Id="rId13" Type="http://schemas.openxmlformats.org/officeDocument/2006/relationships/image" Target="../media/image58.emf"/><Relationship Id="rId3" Type="http://schemas.openxmlformats.org/officeDocument/2006/relationships/vmlDrawing" Target="../drawings/vmlDrawing10.vml"/><Relationship Id="rId7" Type="http://schemas.openxmlformats.org/officeDocument/2006/relationships/image" Target="../media/image55.emf"/><Relationship Id="rId12" Type="http://schemas.openxmlformats.org/officeDocument/2006/relationships/control" Target="../activeX/activeX58.xml"/><Relationship Id="rId17" Type="http://schemas.openxmlformats.org/officeDocument/2006/relationships/image" Target="../media/image60.emf"/><Relationship Id="rId2" Type="http://schemas.openxmlformats.org/officeDocument/2006/relationships/drawing" Target="../drawings/drawing10.xml"/><Relationship Id="rId16" Type="http://schemas.openxmlformats.org/officeDocument/2006/relationships/control" Target="../activeX/activeX60.xml"/><Relationship Id="rId1" Type="http://schemas.openxmlformats.org/officeDocument/2006/relationships/printerSettings" Target="../printerSettings/printerSettings12.bin"/><Relationship Id="rId6" Type="http://schemas.openxmlformats.org/officeDocument/2006/relationships/control" Target="../activeX/activeX55.xml"/><Relationship Id="rId11" Type="http://schemas.openxmlformats.org/officeDocument/2006/relationships/image" Target="../media/image57.emf"/><Relationship Id="rId5" Type="http://schemas.openxmlformats.org/officeDocument/2006/relationships/image" Target="../media/image54.emf"/><Relationship Id="rId15" Type="http://schemas.openxmlformats.org/officeDocument/2006/relationships/image" Target="../media/image59.emf"/><Relationship Id="rId10" Type="http://schemas.openxmlformats.org/officeDocument/2006/relationships/control" Target="../activeX/activeX57.xml"/><Relationship Id="rId4" Type="http://schemas.openxmlformats.org/officeDocument/2006/relationships/control" Target="../activeX/activeX54.xml"/><Relationship Id="rId9" Type="http://schemas.openxmlformats.org/officeDocument/2006/relationships/image" Target="../media/image56.emf"/><Relationship Id="rId14" Type="http://schemas.openxmlformats.org/officeDocument/2006/relationships/control" Target="../activeX/activeX59.x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3.xml"/><Relationship Id="rId13" Type="http://schemas.openxmlformats.org/officeDocument/2006/relationships/image" Target="../media/image65.emf"/><Relationship Id="rId3" Type="http://schemas.openxmlformats.org/officeDocument/2006/relationships/vmlDrawing" Target="../drawings/vmlDrawing11.vml"/><Relationship Id="rId7" Type="http://schemas.openxmlformats.org/officeDocument/2006/relationships/image" Target="../media/image62.emf"/><Relationship Id="rId12" Type="http://schemas.openxmlformats.org/officeDocument/2006/relationships/control" Target="../activeX/activeX65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Relationship Id="rId6" Type="http://schemas.openxmlformats.org/officeDocument/2006/relationships/control" Target="../activeX/activeX62.xml"/><Relationship Id="rId11" Type="http://schemas.openxmlformats.org/officeDocument/2006/relationships/image" Target="../media/image64.emf"/><Relationship Id="rId5" Type="http://schemas.openxmlformats.org/officeDocument/2006/relationships/image" Target="../media/image61.emf"/><Relationship Id="rId10" Type="http://schemas.openxmlformats.org/officeDocument/2006/relationships/control" Target="../activeX/activeX64.xml"/><Relationship Id="rId4" Type="http://schemas.openxmlformats.org/officeDocument/2006/relationships/control" Target="../activeX/activeX61.xml"/><Relationship Id="rId9" Type="http://schemas.openxmlformats.org/officeDocument/2006/relationships/image" Target="../media/image63.emf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8.xml"/><Relationship Id="rId3" Type="http://schemas.openxmlformats.org/officeDocument/2006/relationships/vmlDrawing" Target="../drawings/vmlDrawing12.vml"/><Relationship Id="rId7" Type="http://schemas.openxmlformats.org/officeDocument/2006/relationships/image" Target="../media/image67.emf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Relationship Id="rId6" Type="http://schemas.openxmlformats.org/officeDocument/2006/relationships/control" Target="../activeX/activeX67.xml"/><Relationship Id="rId11" Type="http://schemas.openxmlformats.org/officeDocument/2006/relationships/image" Target="../media/image69.emf"/><Relationship Id="rId5" Type="http://schemas.openxmlformats.org/officeDocument/2006/relationships/image" Target="../media/image66.emf"/><Relationship Id="rId10" Type="http://schemas.openxmlformats.org/officeDocument/2006/relationships/control" Target="../activeX/activeX69.xml"/><Relationship Id="rId4" Type="http://schemas.openxmlformats.org/officeDocument/2006/relationships/control" Target="../activeX/activeX66.xml"/><Relationship Id="rId9" Type="http://schemas.openxmlformats.org/officeDocument/2006/relationships/image" Target="../media/image68.emf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8.xml"/><Relationship Id="rId13" Type="http://schemas.openxmlformats.org/officeDocument/2006/relationships/image" Target="../media/image10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7.emf"/><Relationship Id="rId12" Type="http://schemas.openxmlformats.org/officeDocument/2006/relationships/control" Target="../activeX/activeX10.xml"/><Relationship Id="rId17" Type="http://schemas.openxmlformats.org/officeDocument/2006/relationships/image" Target="../media/image12.emf"/><Relationship Id="rId2" Type="http://schemas.openxmlformats.org/officeDocument/2006/relationships/drawing" Target="../drawings/drawing2.xml"/><Relationship Id="rId16" Type="http://schemas.openxmlformats.org/officeDocument/2006/relationships/control" Target="../activeX/activeX1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7.xml"/><Relationship Id="rId11" Type="http://schemas.openxmlformats.org/officeDocument/2006/relationships/image" Target="../media/image9.emf"/><Relationship Id="rId5" Type="http://schemas.openxmlformats.org/officeDocument/2006/relationships/image" Target="../media/image6.emf"/><Relationship Id="rId15" Type="http://schemas.openxmlformats.org/officeDocument/2006/relationships/image" Target="../media/image11.emf"/><Relationship Id="rId10" Type="http://schemas.openxmlformats.org/officeDocument/2006/relationships/control" Target="../activeX/activeX9.xml"/><Relationship Id="rId4" Type="http://schemas.openxmlformats.org/officeDocument/2006/relationships/control" Target="../activeX/activeX6.xml"/><Relationship Id="rId9" Type="http://schemas.openxmlformats.org/officeDocument/2006/relationships/image" Target="../media/image8.emf"/><Relationship Id="rId14" Type="http://schemas.openxmlformats.org/officeDocument/2006/relationships/control" Target="../activeX/activeX1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5.xml"/><Relationship Id="rId13" Type="http://schemas.openxmlformats.org/officeDocument/2006/relationships/image" Target="../media/image17.emf"/><Relationship Id="rId18" Type="http://schemas.openxmlformats.org/officeDocument/2006/relationships/control" Target="../activeX/activeX20.xml"/><Relationship Id="rId3" Type="http://schemas.openxmlformats.org/officeDocument/2006/relationships/vmlDrawing" Target="../drawings/vmlDrawing3.vml"/><Relationship Id="rId7" Type="http://schemas.openxmlformats.org/officeDocument/2006/relationships/image" Target="../media/image14.emf"/><Relationship Id="rId12" Type="http://schemas.openxmlformats.org/officeDocument/2006/relationships/control" Target="../activeX/activeX17.xml"/><Relationship Id="rId17" Type="http://schemas.openxmlformats.org/officeDocument/2006/relationships/image" Target="../media/image19.emf"/><Relationship Id="rId2" Type="http://schemas.openxmlformats.org/officeDocument/2006/relationships/drawing" Target="../drawings/drawing3.xml"/><Relationship Id="rId16" Type="http://schemas.openxmlformats.org/officeDocument/2006/relationships/control" Target="../activeX/activeX19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14.xml"/><Relationship Id="rId11" Type="http://schemas.openxmlformats.org/officeDocument/2006/relationships/image" Target="../media/image16.emf"/><Relationship Id="rId5" Type="http://schemas.openxmlformats.org/officeDocument/2006/relationships/image" Target="../media/image13.emf"/><Relationship Id="rId15" Type="http://schemas.openxmlformats.org/officeDocument/2006/relationships/image" Target="../media/image18.emf"/><Relationship Id="rId10" Type="http://schemas.openxmlformats.org/officeDocument/2006/relationships/control" Target="../activeX/activeX16.xml"/><Relationship Id="rId19" Type="http://schemas.openxmlformats.org/officeDocument/2006/relationships/image" Target="../media/image20.emf"/><Relationship Id="rId4" Type="http://schemas.openxmlformats.org/officeDocument/2006/relationships/control" Target="../activeX/activeX13.xml"/><Relationship Id="rId9" Type="http://schemas.openxmlformats.org/officeDocument/2006/relationships/image" Target="../media/image15.emf"/><Relationship Id="rId14" Type="http://schemas.openxmlformats.org/officeDocument/2006/relationships/control" Target="../activeX/activeX18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3.xml"/><Relationship Id="rId13" Type="http://schemas.openxmlformats.org/officeDocument/2006/relationships/image" Target="../media/image25.emf"/><Relationship Id="rId3" Type="http://schemas.openxmlformats.org/officeDocument/2006/relationships/vmlDrawing" Target="../drawings/vmlDrawing4.vml"/><Relationship Id="rId7" Type="http://schemas.openxmlformats.org/officeDocument/2006/relationships/image" Target="../media/image22.emf"/><Relationship Id="rId12" Type="http://schemas.openxmlformats.org/officeDocument/2006/relationships/control" Target="../activeX/activeX2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22.xml"/><Relationship Id="rId11" Type="http://schemas.openxmlformats.org/officeDocument/2006/relationships/image" Target="../media/image24.emf"/><Relationship Id="rId5" Type="http://schemas.openxmlformats.org/officeDocument/2006/relationships/image" Target="../media/image21.emf"/><Relationship Id="rId10" Type="http://schemas.openxmlformats.org/officeDocument/2006/relationships/control" Target="../activeX/activeX24.xml"/><Relationship Id="rId4" Type="http://schemas.openxmlformats.org/officeDocument/2006/relationships/control" Target="../activeX/activeX21.xml"/><Relationship Id="rId9" Type="http://schemas.openxmlformats.org/officeDocument/2006/relationships/image" Target="../media/image23.emf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8.xml"/><Relationship Id="rId3" Type="http://schemas.openxmlformats.org/officeDocument/2006/relationships/vmlDrawing" Target="../drawings/vmlDrawing5.vml"/><Relationship Id="rId7" Type="http://schemas.openxmlformats.org/officeDocument/2006/relationships/image" Target="../media/image27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27.xml"/><Relationship Id="rId11" Type="http://schemas.openxmlformats.org/officeDocument/2006/relationships/image" Target="../media/image29.emf"/><Relationship Id="rId5" Type="http://schemas.openxmlformats.org/officeDocument/2006/relationships/image" Target="../media/image26.emf"/><Relationship Id="rId10" Type="http://schemas.openxmlformats.org/officeDocument/2006/relationships/control" Target="../activeX/activeX29.xml"/><Relationship Id="rId4" Type="http://schemas.openxmlformats.org/officeDocument/2006/relationships/control" Target="../activeX/activeX26.xml"/><Relationship Id="rId9" Type="http://schemas.openxmlformats.org/officeDocument/2006/relationships/image" Target="../media/image28.emf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2.xml"/><Relationship Id="rId13" Type="http://schemas.openxmlformats.org/officeDocument/2006/relationships/image" Target="../media/image34.emf"/><Relationship Id="rId3" Type="http://schemas.openxmlformats.org/officeDocument/2006/relationships/vmlDrawing" Target="../drawings/vmlDrawing6.vml"/><Relationship Id="rId7" Type="http://schemas.openxmlformats.org/officeDocument/2006/relationships/image" Target="../media/image31.emf"/><Relationship Id="rId12" Type="http://schemas.openxmlformats.org/officeDocument/2006/relationships/control" Target="../activeX/activeX3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31.xml"/><Relationship Id="rId11" Type="http://schemas.openxmlformats.org/officeDocument/2006/relationships/image" Target="../media/image33.emf"/><Relationship Id="rId5" Type="http://schemas.openxmlformats.org/officeDocument/2006/relationships/image" Target="../media/image30.emf"/><Relationship Id="rId10" Type="http://schemas.openxmlformats.org/officeDocument/2006/relationships/control" Target="../activeX/activeX33.xml"/><Relationship Id="rId4" Type="http://schemas.openxmlformats.org/officeDocument/2006/relationships/control" Target="../activeX/activeX30.xml"/><Relationship Id="rId9" Type="http://schemas.openxmlformats.org/officeDocument/2006/relationships/image" Target="../media/image32.emf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7.xml"/><Relationship Id="rId13" Type="http://schemas.openxmlformats.org/officeDocument/2006/relationships/image" Target="../media/image39.emf"/><Relationship Id="rId3" Type="http://schemas.openxmlformats.org/officeDocument/2006/relationships/vmlDrawing" Target="../drawings/vmlDrawing7.vml"/><Relationship Id="rId7" Type="http://schemas.openxmlformats.org/officeDocument/2006/relationships/image" Target="../media/image36.emf"/><Relationship Id="rId12" Type="http://schemas.openxmlformats.org/officeDocument/2006/relationships/control" Target="../activeX/activeX39.xml"/><Relationship Id="rId17" Type="http://schemas.openxmlformats.org/officeDocument/2006/relationships/image" Target="../media/image41.emf"/><Relationship Id="rId2" Type="http://schemas.openxmlformats.org/officeDocument/2006/relationships/drawing" Target="../drawings/drawing7.xml"/><Relationship Id="rId16" Type="http://schemas.openxmlformats.org/officeDocument/2006/relationships/control" Target="../activeX/activeX41.xml"/><Relationship Id="rId1" Type="http://schemas.openxmlformats.org/officeDocument/2006/relationships/printerSettings" Target="../printerSettings/printerSettings7.bin"/><Relationship Id="rId6" Type="http://schemas.openxmlformats.org/officeDocument/2006/relationships/control" Target="../activeX/activeX36.xml"/><Relationship Id="rId11" Type="http://schemas.openxmlformats.org/officeDocument/2006/relationships/image" Target="../media/image38.emf"/><Relationship Id="rId5" Type="http://schemas.openxmlformats.org/officeDocument/2006/relationships/image" Target="../media/image35.emf"/><Relationship Id="rId15" Type="http://schemas.openxmlformats.org/officeDocument/2006/relationships/image" Target="../media/image40.emf"/><Relationship Id="rId10" Type="http://schemas.openxmlformats.org/officeDocument/2006/relationships/control" Target="../activeX/activeX38.xml"/><Relationship Id="rId4" Type="http://schemas.openxmlformats.org/officeDocument/2006/relationships/control" Target="../activeX/activeX35.xml"/><Relationship Id="rId9" Type="http://schemas.openxmlformats.org/officeDocument/2006/relationships/image" Target="../media/image37.emf"/><Relationship Id="rId14" Type="http://schemas.openxmlformats.org/officeDocument/2006/relationships/control" Target="../activeX/activeX40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4.xml"/><Relationship Id="rId13" Type="http://schemas.openxmlformats.org/officeDocument/2006/relationships/image" Target="../media/image46.emf"/><Relationship Id="rId3" Type="http://schemas.openxmlformats.org/officeDocument/2006/relationships/vmlDrawing" Target="../drawings/vmlDrawing8.vml"/><Relationship Id="rId7" Type="http://schemas.openxmlformats.org/officeDocument/2006/relationships/image" Target="../media/image43.emf"/><Relationship Id="rId12" Type="http://schemas.openxmlformats.org/officeDocument/2006/relationships/control" Target="../activeX/activeX46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ontrol" Target="../activeX/activeX43.xml"/><Relationship Id="rId11" Type="http://schemas.openxmlformats.org/officeDocument/2006/relationships/image" Target="../media/image45.emf"/><Relationship Id="rId5" Type="http://schemas.openxmlformats.org/officeDocument/2006/relationships/image" Target="../media/image42.emf"/><Relationship Id="rId15" Type="http://schemas.openxmlformats.org/officeDocument/2006/relationships/image" Target="../media/image47.emf"/><Relationship Id="rId10" Type="http://schemas.openxmlformats.org/officeDocument/2006/relationships/control" Target="../activeX/activeX45.xml"/><Relationship Id="rId4" Type="http://schemas.openxmlformats.org/officeDocument/2006/relationships/control" Target="../activeX/activeX42.xml"/><Relationship Id="rId9" Type="http://schemas.openxmlformats.org/officeDocument/2006/relationships/image" Target="../media/image44.emf"/><Relationship Id="rId14" Type="http://schemas.openxmlformats.org/officeDocument/2006/relationships/control" Target="../activeX/activeX4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28515625" customWidth="1"/>
    <col min="3" max="3" width="27.28515625" customWidth="1"/>
    <col min="4" max="5" width="9.7109375" customWidth="1"/>
    <col min="6" max="6" width="30.42578125" customWidth="1"/>
    <col min="7" max="7" width="10.42578125" customWidth="1"/>
  </cols>
  <sheetData>
    <row r="1" spans="1:12" x14ac:dyDescent="0.2">
      <c r="A1" s="1" t="s">
        <v>0</v>
      </c>
      <c r="B1" s="12"/>
    </row>
    <row r="4" spans="1:12" ht="18" customHeight="1" x14ac:dyDescent="0.2"/>
    <row r="7" spans="1:12" x14ac:dyDescent="0.2"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6321" r:id="rId4" name="cmdTechnologySets">
          <controlPr defaultSize="0" autoLine="0" r:id="rId5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56321" r:id="rId4" name="cmdTechnologySets"/>
      </mc:Fallback>
    </mc:AlternateContent>
    <mc:AlternateContent xmlns:mc="http://schemas.openxmlformats.org/markup-compatibility/2006">
      <mc:Choice Requires="x14">
        <control shapeId="56322" r:id="rId6" name="cmdCheckTechnologiesSheet">
          <controlPr defaultSize="0" autoLine="0" autoPict="0" r:id="rId7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56322" r:id="rId6" name="cmdCheckTechnologiesSheet"/>
      </mc:Fallback>
    </mc:AlternateContent>
    <mc:AlternateContent xmlns:mc="http://schemas.openxmlformats.org/markup-compatibility/2006">
      <mc:Choice Requires="x14">
        <control shapeId="56323" r:id="rId8" name="cmdTACTUnit">
          <controlPr defaultSize="0" autoLine="0" r:id="rId9">
            <anchor moveWithCells="1">
              <from>
                <xdr:col>3</xdr:col>
                <xdr:colOff>19050</xdr:colOff>
                <xdr:row>4</xdr:row>
                <xdr:rowOff>19050</xdr:rowOff>
              </from>
              <to>
                <xdr:col>4</xdr:col>
                <xdr:colOff>9525</xdr:colOff>
                <xdr:row>5</xdr:row>
                <xdr:rowOff>95250</xdr:rowOff>
              </to>
            </anchor>
          </controlPr>
        </control>
      </mc:Choice>
      <mc:Fallback>
        <control shapeId="56323" r:id="rId8" name="cmdTACTUnit"/>
      </mc:Fallback>
    </mc:AlternateContent>
    <mc:AlternateContent xmlns:mc="http://schemas.openxmlformats.org/markup-compatibility/2006">
      <mc:Choice Requires="x14">
        <control shapeId="56324" r:id="rId10" name="cmdTCAPUnit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5</xdr:col>
                <xdr:colOff>9525</xdr:colOff>
                <xdr:row>5</xdr:row>
                <xdr:rowOff>95250</xdr:rowOff>
              </to>
            </anchor>
          </controlPr>
        </control>
      </mc:Choice>
      <mc:Fallback>
        <control shapeId="56324" r:id="rId10" name="cmdTCAPUnit"/>
      </mc:Fallback>
    </mc:AlternateContent>
    <mc:AlternateContent xmlns:mc="http://schemas.openxmlformats.org/markup-compatibility/2006">
      <mc:Choice Requires="x14">
        <control shapeId="56325" r:id="rId12" name="cmdRefreshUnits">
          <controlPr defaultSize="0" autoLine="0" r:id="rId13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56325" r:id="rId12" name="cmdRefreshUnits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22">
    <tabColor rgb="FFFFC000"/>
  </sheetPr>
  <dimension ref="A1:AL79"/>
  <sheetViews>
    <sheetView tabSelected="1" zoomScale="85" zoomScaleNormal="85" workbookViewId="0">
      <pane xSplit="1" ySplit="4" topLeftCell="W5" activePane="bottomRight" state="frozen"/>
      <selection pane="topRight" activeCell="B1" sqref="B1"/>
      <selection pane="bottomLeft" activeCell="A5" sqref="A5"/>
      <selection pane="bottomRight" activeCell="AG9" sqref="AG9"/>
    </sheetView>
  </sheetViews>
  <sheetFormatPr defaultColWidth="9.28515625" defaultRowHeight="5.65" customHeight="1" x14ac:dyDescent="0.2"/>
  <cols>
    <col min="1" max="1" width="49.5703125" style="12" bestFit="1" customWidth="1"/>
    <col min="2" max="2" width="80.140625" style="12" customWidth="1"/>
    <col min="3" max="3" width="7.7109375" style="12" bestFit="1" customWidth="1"/>
    <col min="4" max="4" width="10.7109375" style="12" bestFit="1" customWidth="1"/>
    <col min="5" max="5" width="13" style="12" bestFit="1" customWidth="1"/>
    <col min="6" max="6" width="17.28515625" style="12" bestFit="1" customWidth="1"/>
    <col min="7" max="7" width="15.7109375" style="12" bestFit="1" customWidth="1"/>
    <col min="8" max="8" width="6" style="12" bestFit="1" customWidth="1"/>
    <col min="9" max="9" width="17.7109375" style="12" bestFit="1" customWidth="1"/>
    <col min="10" max="10" width="7.28515625" style="12" bestFit="1" customWidth="1"/>
    <col min="11" max="11" width="19.85546875" style="12" bestFit="1" customWidth="1"/>
    <col min="12" max="12" width="25" style="12" bestFit="1" customWidth="1"/>
    <col min="13" max="13" width="25.42578125" style="12" bestFit="1" customWidth="1"/>
    <col min="14" max="14" width="25.42578125" style="12" customWidth="1"/>
    <col min="15" max="15" width="25.42578125" style="12" bestFit="1" customWidth="1"/>
    <col min="16" max="16" width="23.28515625" style="12" bestFit="1" customWidth="1"/>
    <col min="17" max="17" width="21.28515625" style="12" bestFit="1" customWidth="1"/>
    <col min="18" max="18" width="17.42578125" style="12" bestFit="1" customWidth="1"/>
    <col min="19" max="20" width="20.28515625" style="12" bestFit="1" customWidth="1"/>
    <col min="21" max="21" width="16.28515625" style="12" bestFit="1" customWidth="1"/>
    <col min="22" max="22" width="16.28515625" style="12" customWidth="1"/>
    <col min="23" max="23" width="16.28515625" style="12" bestFit="1" customWidth="1"/>
    <col min="24" max="25" width="21" style="12" bestFit="1" customWidth="1"/>
    <col min="26" max="26" width="17.28515625" style="12" bestFit="1" customWidth="1"/>
    <col min="27" max="27" width="16.28515625" style="12" customWidth="1"/>
    <col min="28" max="28" width="17.28515625" style="12" bestFit="1" customWidth="1"/>
    <col min="29" max="30" width="21.42578125" style="12" bestFit="1" customWidth="1"/>
    <col min="31" max="31" width="17.42578125" style="12" bestFit="1" customWidth="1"/>
    <col min="32" max="32" width="16.28515625" style="12" customWidth="1"/>
    <col min="33" max="33" width="17.42578125" style="12" bestFit="1" customWidth="1"/>
    <col min="34" max="34" width="7.42578125" style="12" customWidth="1"/>
    <col min="35" max="35" width="14.42578125" style="12" bestFit="1" customWidth="1"/>
    <col min="36" max="36" width="6.7109375" style="12" bestFit="1" customWidth="1"/>
    <col min="37" max="37" width="10.28515625" style="12" customWidth="1"/>
    <col min="38" max="38" width="49.5703125" style="12" bestFit="1" customWidth="1"/>
    <col min="39" max="16384" width="9.28515625" style="12"/>
  </cols>
  <sheetData>
    <row r="1" spans="1:38" ht="12.75" x14ac:dyDescent="0.2">
      <c r="A1" s="12" t="s">
        <v>20</v>
      </c>
      <c r="L1" s="12">
        <f>7.9*10^6/8760/3800</f>
        <v>0.23732275895217497</v>
      </c>
      <c r="P1" s="12" t="s">
        <v>28</v>
      </c>
      <c r="AL1" s="1" t="s">
        <v>29</v>
      </c>
    </row>
    <row r="2" spans="1:38" ht="12.75" x14ac:dyDescent="0.2">
      <c r="L2" s="12">
        <f>7.9*10^6/8760/1300</f>
        <v>0.69371268001404984</v>
      </c>
    </row>
    <row r="3" spans="1:38" ht="12.75" x14ac:dyDescent="0.2">
      <c r="E3" s="22" t="s">
        <v>42</v>
      </c>
    </row>
    <row r="4" spans="1:38" ht="13.5" thickBot="1" x14ac:dyDescent="0.25">
      <c r="A4" s="20" t="s">
        <v>1</v>
      </c>
      <c r="B4" s="20" t="s">
        <v>43</v>
      </c>
      <c r="C4" s="20" t="s">
        <v>41</v>
      </c>
      <c r="D4" s="20" t="s">
        <v>17</v>
      </c>
      <c r="E4" s="20" t="s">
        <v>18</v>
      </c>
      <c r="F4" s="20" t="s">
        <v>46</v>
      </c>
      <c r="G4" s="20" t="s">
        <v>64</v>
      </c>
      <c r="H4" s="20" t="s">
        <v>32</v>
      </c>
      <c r="I4" s="20" t="s">
        <v>47</v>
      </c>
      <c r="J4" s="20" t="s">
        <v>48</v>
      </c>
      <c r="K4" s="20" t="s">
        <v>84</v>
      </c>
      <c r="L4" s="20" t="s">
        <v>85</v>
      </c>
      <c r="M4" s="20" t="s">
        <v>101</v>
      </c>
      <c r="N4" s="20" t="s">
        <v>102</v>
      </c>
      <c r="O4" s="20" t="s">
        <v>103</v>
      </c>
      <c r="P4" s="20" t="s">
        <v>45</v>
      </c>
      <c r="Q4" s="20" t="s">
        <v>49</v>
      </c>
      <c r="R4" s="20" t="s">
        <v>50</v>
      </c>
      <c r="S4" s="20" t="s">
        <v>56</v>
      </c>
      <c r="T4" s="20" t="s">
        <v>62</v>
      </c>
      <c r="U4" s="20" t="s">
        <v>109</v>
      </c>
      <c r="V4" s="20" t="s">
        <v>59</v>
      </c>
      <c r="W4" s="20" t="s">
        <v>53</v>
      </c>
      <c r="X4" s="20" t="s">
        <v>55</v>
      </c>
      <c r="Y4" s="20" t="s">
        <v>61</v>
      </c>
      <c r="Z4" s="20" t="s">
        <v>110</v>
      </c>
      <c r="AA4" s="20" t="s">
        <v>58</v>
      </c>
      <c r="AB4" s="20" t="s">
        <v>52</v>
      </c>
      <c r="AC4" s="20" t="s">
        <v>57</v>
      </c>
      <c r="AD4" s="20" t="s">
        <v>63</v>
      </c>
      <c r="AE4" s="20" t="s">
        <v>111</v>
      </c>
      <c r="AF4" s="20" t="s">
        <v>60</v>
      </c>
      <c r="AG4" s="20" t="s">
        <v>54</v>
      </c>
      <c r="AH4" s="21"/>
      <c r="AI4" s="20" t="s">
        <v>51</v>
      </c>
      <c r="AJ4" s="20" t="s">
        <v>44</v>
      </c>
      <c r="AK4" s="1"/>
      <c r="AL4" s="20" t="s">
        <v>31</v>
      </c>
    </row>
    <row r="5" spans="1:38" ht="12.75" x14ac:dyDescent="0.2">
      <c r="A5" s="23" t="s">
        <v>69</v>
      </c>
      <c r="B5" s="23"/>
      <c r="C5" s="23"/>
      <c r="D5" s="23"/>
      <c r="E5" s="23"/>
      <c r="F5" s="30"/>
      <c r="G5" s="30"/>
      <c r="H5" s="30"/>
      <c r="I5" s="30"/>
      <c r="J5" s="30"/>
      <c r="K5" s="30"/>
      <c r="L5" s="24"/>
      <c r="M5" s="31"/>
      <c r="N5" s="31"/>
      <c r="O5" s="24"/>
      <c r="P5" s="31"/>
      <c r="Q5" s="24"/>
      <c r="R5" s="24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I5" s="29"/>
      <c r="AL5" s="23" t="s">
        <v>69</v>
      </c>
    </row>
    <row r="6" spans="1:38" ht="12" customHeight="1" x14ac:dyDescent="0.2">
      <c r="A6" s="17" t="s">
        <v>68</v>
      </c>
      <c r="B6" s="17" t="s">
        <v>73</v>
      </c>
      <c r="C6" s="17" t="s">
        <v>33</v>
      </c>
      <c r="D6" s="19" t="s">
        <v>25</v>
      </c>
      <c r="E6" s="19" t="s">
        <v>21</v>
      </c>
      <c r="F6" s="19">
        <v>2027</v>
      </c>
      <c r="G6" s="19">
        <v>30</v>
      </c>
      <c r="H6" s="32">
        <v>0.35761450581700033</v>
      </c>
      <c r="I6" s="19">
        <v>31.536000000000001</v>
      </c>
      <c r="J6" s="19">
        <v>0.1</v>
      </c>
      <c r="K6" s="19"/>
      <c r="L6" s="35">
        <f>1.8*1.3/3.8</f>
        <v>0.61578947368421066</v>
      </c>
      <c r="M6" s="35">
        <f t="shared" ref="M6:N9" si="0">L6</f>
        <v>0.61578947368421066</v>
      </c>
      <c r="N6" s="35">
        <f t="shared" si="0"/>
        <v>0.61578947368421066</v>
      </c>
      <c r="O6" s="35">
        <f>M6</f>
        <v>0.61578947368421066</v>
      </c>
      <c r="P6" s="34">
        <f>11000/Inflation!$W$5/($L$6+$L$7)</f>
        <v>6202.9133069058053</v>
      </c>
      <c r="Q6" s="34">
        <v>20.04</v>
      </c>
      <c r="R6" s="17">
        <v>0.1</v>
      </c>
      <c r="S6" s="27">
        <v>0.30148668909161364</v>
      </c>
      <c r="T6" s="27">
        <v>0.30148668909161364</v>
      </c>
      <c r="U6" s="27">
        <v>0.30148668909161364</v>
      </c>
      <c r="V6" s="27">
        <f>U6*0.2</f>
        <v>6.0297337818322728E-2</v>
      </c>
      <c r="W6" s="27">
        <v>0</v>
      </c>
      <c r="X6" s="27">
        <v>0.31621209457346683</v>
      </c>
      <c r="Y6" s="27">
        <v>0.31621209457346683</v>
      </c>
      <c r="Z6" s="27">
        <v>0.31621209457346683</v>
      </c>
      <c r="AA6" s="27">
        <f>Z6*0.2</f>
        <v>6.3242418914693371E-2</v>
      </c>
      <c r="AB6" s="27">
        <v>0</v>
      </c>
      <c r="AC6" s="27">
        <v>0.28417424146966364</v>
      </c>
      <c r="AD6" s="27">
        <v>0.28417424146966364</v>
      </c>
      <c r="AE6" s="27">
        <v>0.28417424146966364</v>
      </c>
      <c r="AF6" s="27">
        <f>AE6*0.2</f>
        <v>5.6834848293932733E-2</v>
      </c>
      <c r="AG6" s="27">
        <v>0</v>
      </c>
      <c r="AH6" s="18"/>
      <c r="AI6" s="18">
        <v>1</v>
      </c>
      <c r="AJ6" s="25">
        <v>2.7963071512309496</v>
      </c>
      <c r="AL6" s="17" t="s">
        <v>108</v>
      </c>
    </row>
    <row r="7" spans="1:38" ht="12.75" x14ac:dyDescent="0.2">
      <c r="A7" s="17" t="s">
        <v>71</v>
      </c>
      <c r="B7" s="17" t="s">
        <v>74</v>
      </c>
      <c r="C7" s="17" t="s">
        <v>33</v>
      </c>
      <c r="D7" s="19" t="s">
        <v>24</v>
      </c>
      <c r="E7" s="19" t="s">
        <v>21</v>
      </c>
      <c r="F7" s="19">
        <v>2027</v>
      </c>
      <c r="G7" s="19">
        <v>30</v>
      </c>
      <c r="H7" s="32">
        <v>0.35761450581700033</v>
      </c>
      <c r="I7" s="19">
        <v>31.536000000000001</v>
      </c>
      <c r="J7" s="35">
        <v>0.1</v>
      </c>
      <c r="K7" s="33"/>
      <c r="L7" s="35">
        <f>2*1.3/3.8</f>
        <v>0.68421052631578949</v>
      </c>
      <c r="M7" s="35">
        <f t="shared" si="0"/>
        <v>0.68421052631578949</v>
      </c>
      <c r="N7" s="35">
        <f t="shared" si="0"/>
        <v>0.68421052631578949</v>
      </c>
      <c r="O7" s="35">
        <f>M7</f>
        <v>0.68421052631578949</v>
      </c>
      <c r="P7" s="34">
        <f>11000/Inflation!$W$5/($L$6+$L$7)</f>
        <v>6202.9133069058053</v>
      </c>
      <c r="Q7" s="35">
        <v>28.672888026080745</v>
      </c>
      <c r="R7" s="17">
        <v>0.1</v>
      </c>
      <c r="S7" s="28">
        <v>0.31871773314606738</v>
      </c>
      <c r="T7" s="28">
        <v>0.31871773314606738</v>
      </c>
      <c r="U7" s="28">
        <v>0.31871773314606738</v>
      </c>
      <c r="V7" s="28">
        <f>U7*0.1</f>
        <v>3.1871773314606743E-2</v>
      </c>
      <c r="W7" s="28">
        <v>0.25537508932584274</v>
      </c>
      <c r="X7" s="28">
        <v>0.19206328418323251</v>
      </c>
      <c r="Y7" s="28">
        <v>0.19206328418323251</v>
      </c>
      <c r="Z7" s="28">
        <v>0.19206328418323251</v>
      </c>
      <c r="AA7" s="28">
        <f>Z7*0.1</f>
        <v>1.9206328418323253E-2</v>
      </c>
      <c r="AB7" s="28">
        <v>0.14038887456588359</v>
      </c>
      <c r="AC7" s="28">
        <v>0.37087154402451478</v>
      </c>
      <c r="AD7" s="28">
        <v>0.37087154402451478</v>
      </c>
      <c r="AE7" s="28">
        <v>0.37087154402451478</v>
      </c>
      <c r="AF7" s="28">
        <f>AE7*0.1</f>
        <v>3.7087154402451479E-2</v>
      </c>
      <c r="AG7" s="28">
        <v>0.32861694866032842</v>
      </c>
      <c r="AH7" s="18"/>
      <c r="AI7" s="18">
        <v>1</v>
      </c>
      <c r="AJ7" s="26">
        <v>2.7963071512309496</v>
      </c>
      <c r="AL7" s="17" t="s">
        <v>108</v>
      </c>
    </row>
    <row r="8" spans="1:38" ht="12" customHeight="1" x14ac:dyDescent="0.2">
      <c r="A8" s="17" t="s">
        <v>106</v>
      </c>
      <c r="B8" s="17" t="s">
        <v>104</v>
      </c>
      <c r="C8" s="17" t="s">
        <v>33</v>
      </c>
      <c r="D8" s="19" t="s">
        <v>25</v>
      </c>
      <c r="E8" s="19" t="s">
        <v>21</v>
      </c>
      <c r="F8" s="19">
        <v>2027</v>
      </c>
      <c r="G8" s="19">
        <v>30</v>
      </c>
      <c r="H8" s="32">
        <v>0.35761450581700033</v>
      </c>
      <c r="I8" s="19">
        <v>31.536000000000001</v>
      </c>
      <c r="J8" s="19">
        <v>0.1</v>
      </c>
      <c r="K8" s="19"/>
      <c r="L8" s="35">
        <f>1.8*2.5/3.8</f>
        <v>1.1842105263157896</v>
      </c>
      <c r="M8" s="35">
        <f t="shared" si="0"/>
        <v>1.1842105263157896</v>
      </c>
      <c r="N8" s="35">
        <f t="shared" si="0"/>
        <v>1.1842105263157896</v>
      </c>
      <c r="O8" s="35">
        <f>M8</f>
        <v>1.1842105263157896</v>
      </c>
      <c r="P8" s="34">
        <f>11000/Inflation!$W$5/($L$6+$L$7)</f>
        <v>6202.9133069058053</v>
      </c>
      <c r="Q8" s="34">
        <v>20.04</v>
      </c>
      <c r="R8" s="17">
        <v>0.1</v>
      </c>
      <c r="S8" s="27">
        <v>0.30148668909161364</v>
      </c>
      <c r="T8" s="27">
        <v>0.30148668909161364</v>
      </c>
      <c r="U8" s="27">
        <v>0.30148668909161364</v>
      </c>
      <c r="V8" s="27">
        <f>U8*0.2</f>
        <v>6.0297337818322728E-2</v>
      </c>
      <c r="W8" s="27">
        <v>0</v>
      </c>
      <c r="X8" s="27">
        <v>0.31621209457346683</v>
      </c>
      <c r="Y8" s="27">
        <v>0.31621209457346683</v>
      </c>
      <c r="Z8" s="27">
        <v>0.31621209457346683</v>
      </c>
      <c r="AA8" s="27">
        <f>Z8*0.2</f>
        <v>6.3242418914693371E-2</v>
      </c>
      <c r="AB8" s="27">
        <v>0</v>
      </c>
      <c r="AC8" s="27">
        <v>0.28417424146966364</v>
      </c>
      <c r="AD8" s="27">
        <v>0.28417424146966364</v>
      </c>
      <c r="AE8" s="27">
        <v>0.28417424146966364</v>
      </c>
      <c r="AF8" s="27">
        <f>AE8*0.2</f>
        <v>5.6834848293932733E-2</v>
      </c>
      <c r="AG8" s="27">
        <v>0</v>
      </c>
      <c r="AH8" s="18"/>
      <c r="AI8" s="18">
        <v>1</v>
      </c>
      <c r="AJ8" s="25">
        <v>2.7963071512309496</v>
      </c>
      <c r="AL8" s="17" t="s">
        <v>23</v>
      </c>
    </row>
    <row r="9" spans="1:38" ht="12.75" x14ac:dyDescent="0.2">
      <c r="A9" s="17" t="s">
        <v>107</v>
      </c>
      <c r="B9" s="17" t="s">
        <v>105</v>
      </c>
      <c r="C9" s="17" t="s">
        <v>33</v>
      </c>
      <c r="D9" s="19" t="s">
        <v>24</v>
      </c>
      <c r="E9" s="19" t="s">
        <v>21</v>
      </c>
      <c r="F9" s="19">
        <v>2027</v>
      </c>
      <c r="G9" s="19">
        <v>30</v>
      </c>
      <c r="H9" s="32">
        <v>0.35761450581700033</v>
      </c>
      <c r="I9" s="19">
        <v>31.536000000000001</v>
      </c>
      <c r="J9" s="35">
        <v>0.1</v>
      </c>
      <c r="K9" s="33"/>
      <c r="L9" s="35">
        <f>2*2.5/3.8</f>
        <v>1.3157894736842106</v>
      </c>
      <c r="M9" s="35">
        <f t="shared" si="0"/>
        <v>1.3157894736842106</v>
      </c>
      <c r="N9" s="35">
        <f t="shared" si="0"/>
        <v>1.3157894736842106</v>
      </c>
      <c r="O9" s="35">
        <f>M9</f>
        <v>1.3157894736842106</v>
      </c>
      <c r="P9" s="34">
        <f>11000/Inflation!$W$5/($L$6+$L$7)</f>
        <v>6202.9133069058053</v>
      </c>
      <c r="Q9" s="35">
        <v>28.672888026080745</v>
      </c>
      <c r="R9" s="17">
        <v>0.1</v>
      </c>
      <c r="S9" s="28">
        <v>0.31871773314606738</v>
      </c>
      <c r="T9" s="28">
        <v>0.31871773314606738</v>
      </c>
      <c r="U9" s="28">
        <v>0.31871773314606738</v>
      </c>
      <c r="V9" s="28">
        <f>U9*0.1</f>
        <v>3.1871773314606743E-2</v>
      </c>
      <c r="W9" s="28">
        <v>0.25537508932584274</v>
      </c>
      <c r="X9" s="28">
        <v>0.19206328418323251</v>
      </c>
      <c r="Y9" s="28">
        <v>0.19206328418323251</v>
      </c>
      <c r="Z9" s="28">
        <v>0.19206328418323251</v>
      </c>
      <c r="AA9" s="28">
        <f>Z9*0.1</f>
        <v>1.9206328418323253E-2</v>
      </c>
      <c r="AB9" s="28">
        <v>0.14038887456588359</v>
      </c>
      <c r="AC9" s="28">
        <v>0.37087154402451478</v>
      </c>
      <c r="AD9" s="28">
        <v>0.37087154402451478</v>
      </c>
      <c r="AE9" s="28">
        <v>0.37087154402451478</v>
      </c>
      <c r="AF9" s="28">
        <f>AE9*0.1</f>
        <v>3.7087154402451479E-2</v>
      </c>
      <c r="AG9" s="28">
        <v>0.32861694866032842</v>
      </c>
      <c r="AH9" s="18"/>
      <c r="AI9" s="18">
        <v>1</v>
      </c>
      <c r="AJ9" s="26">
        <v>2.7963071512309496</v>
      </c>
      <c r="AL9" s="17" t="s">
        <v>23</v>
      </c>
    </row>
    <row r="10" spans="1:38" ht="12.75" x14ac:dyDescent="0.2">
      <c r="A10" s="23" t="s">
        <v>70</v>
      </c>
      <c r="B10" s="23"/>
      <c r="C10" s="23"/>
      <c r="D10" s="23"/>
      <c r="E10" s="23"/>
      <c r="F10" s="30"/>
      <c r="G10" s="30"/>
      <c r="H10" s="30"/>
      <c r="I10" s="30"/>
      <c r="J10" s="30"/>
      <c r="K10" s="30"/>
      <c r="L10" s="24"/>
      <c r="M10" s="31"/>
      <c r="N10" s="31"/>
      <c r="O10" s="24"/>
      <c r="P10" s="31"/>
      <c r="Q10" s="24"/>
      <c r="R10" s="24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I10" s="29"/>
      <c r="AL10" s="23" t="s">
        <v>70</v>
      </c>
    </row>
    <row r="11" spans="1:38" ht="12.75" x14ac:dyDescent="0.2">
      <c r="A11" s="17" t="s">
        <v>87</v>
      </c>
      <c r="B11" s="17" t="s">
        <v>86</v>
      </c>
      <c r="C11" s="17" t="s">
        <v>33</v>
      </c>
      <c r="D11" s="19" t="s">
        <v>24</v>
      </c>
      <c r="E11" s="19" t="s">
        <v>21</v>
      </c>
      <c r="F11" s="19">
        <v>2025</v>
      </c>
      <c r="G11" s="19">
        <v>30</v>
      </c>
      <c r="H11" s="32">
        <v>0.35761450581700033</v>
      </c>
      <c r="I11" s="19">
        <v>31.536000000000001</v>
      </c>
      <c r="J11" s="19">
        <v>0.1</v>
      </c>
      <c r="K11" s="33">
        <v>0.92400000000000004</v>
      </c>
      <c r="L11" s="33">
        <f>K11</f>
        <v>0.92400000000000004</v>
      </c>
      <c r="M11" s="33">
        <f>L11</f>
        <v>0.92400000000000004</v>
      </c>
      <c r="N11" s="33">
        <f>M11</f>
        <v>0.92400000000000004</v>
      </c>
      <c r="O11" s="33">
        <f>M11</f>
        <v>0.92400000000000004</v>
      </c>
      <c r="P11" s="34">
        <f>15000/Inflation!$W$5/(SUM($O$11:$O$17))</f>
        <v>1330.9215189439408</v>
      </c>
      <c r="Q11" s="35">
        <v>66.533795882677211</v>
      </c>
      <c r="R11" s="17">
        <v>0.1</v>
      </c>
      <c r="S11" s="28">
        <v>0.36788625000000003</v>
      </c>
      <c r="T11" s="28">
        <v>0.36788625000000003</v>
      </c>
      <c r="U11" s="28">
        <v>0.36788625000000003</v>
      </c>
      <c r="V11" s="27">
        <f t="shared" ref="V11:V17" si="1">U11*0.2</f>
        <v>7.3577250000000011E-2</v>
      </c>
      <c r="W11" s="28">
        <v>0.29477175000000005</v>
      </c>
      <c r="X11" s="28">
        <v>0.22169284615384618</v>
      </c>
      <c r="Y11" s="28">
        <v>0.22169284615384618</v>
      </c>
      <c r="Z11" s="28">
        <v>0.22169284615384618</v>
      </c>
      <c r="AA11" s="27">
        <f t="shared" ref="AA11:AA17" si="2">Z11*0.2</f>
        <v>4.4338569230769238E-2</v>
      </c>
      <c r="AB11" s="28">
        <v>0.16204663636363639</v>
      </c>
      <c r="AC11" s="28">
        <v>0.42808581818181823</v>
      </c>
      <c r="AD11" s="28">
        <v>0.42808581818181823</v>
      </c>
      <c r="AE11" s="28">
        <v>0.42808581818181823</v>
      </c>
      <c r="AF11" s="27">
        <f t="shared" ref="AF11:AF17" si="3">AE11*0.2</f>
        <v>8.5617163636363652E-2</v>
      </c>
      <c r="AG11" s="28">
        <v>0.37931261538461541</v>
      </c>
      <c r="AH11" s="18"/>
      <c r="AI11" s="18">
        <v>1</v>
      </c>
      <c r="AJ11" s="26">
        <v>2.7963071512309496</v>
      </c>
      <c r="AL11" s="17" t="s">
        <v>100</v>
      </c>
    </row>
    <row r="12" spans="1:38" ht="12.75" x14ac:dyDescent="0.2">
      <c r="A12" s="17" t="s">
        <v>88</v>
      </c>
      <c r="B12" s="17" t="s">
        <v>89</v>
      </c>
      <c r="C12" s="17" t="s">
        <v>33</v>
      </c>
      <c r="D12" s="19" t="s">
        <v>24</v>
      </c>
      <c r="E12" s="19" t="s">
        <v>21</v>
      </c>
      <c r="F12" s="19">
        <v>2027</v>
      </c>
      <c r="G12" s="19">
        <v>30</v>
      </c>
      <c r="H12" s="32">
        <v>0.35761450581700033</v>
      </c>
      <c r="I12" s="19">
        <v>31.536000000000001</v>
      </c>
      <c r="J12" s="19">
        <v>0.1</v>
      </c>
      <c r="K12" s="33">
        <v>0</v>
      </c>
      <c r="L12" s="33">
        <v>0.81599999999999995</v>
      </c>
      <c r="M12" s="33">
        <f>L12</f>
        <v>0.81599999999999995</v>
      </c>
      <c r="N12" s="33">
        <f>M12</f>
        <v>0.81599999999999995</v>
      </c>
      <c r="O12" s="33">
        <f>M12</f>
        <v>0.81599999999999995</v>
      </c>
      <c r="P12" s="34">
        <f>15000/Inflation!$W$5/(SUM($O$11:$O$17))</f>
        <v>1330.9215189439408</v>
      </c>
      <c r="Q12" s="35">
        <v>66.533795882677211</v>
      </c>
      <c r="R12" s="17">
        <v>0.1</v>
      </c>
      <c r="S12" s="28">
        <v>0.36788625000000003</v>
      </c>
      <c r="T12" s="28">
        <v>0.36788625000000003</v>
      </c>
      <c r="U12" s="28">
        <v>0.36788625000000003</v>
      </c>
      <c r="V12" s="27">
        <f t="shared" si="1"/>
        <v>7.3577250000000011E-2</v>
      </c>
      <c r="W12" s="28">
        <v>0.29477175000000005</v>
      </c>
      <c r="X12" s="28">
        <v>0.22169284615384618</v>
      </c>
      <c r="Y12" s="28">
        <v>0.22169284615384618</v>
      </c>
      <c r="Z12" s="28">
        <v>0.22169284615384618</v>
      </c>
      <c r="AA12" s="27">
        <f t="shared" si="2"/>
        <v>4.4338569230769238E-2</v>
      </c>
      <c r="AB12" s="28">
        <v>0.16204663636363639</v>
      </c>
      <c r="AC12" s="28">
        <v>0.42808581818181823</v>
      </c>
      <c r="AD12" s="28">
        <v>0.42808581818181823</v>
      </c>
      <c r="AE12" s="28">
        <v>0.42808581818181823</v>
      </c>
      <c r="AF12" s="27">
        <f t="shared" si="3"/>
        <v>8.5617163636363652E-2</v>
      </c>
      <c r="AG12" s="28">
        <v>0.37931261538461541</v>
      </c>
      <c r="AH12" s="18"/>
      <c r="AI12" s="18">
        <v>1</v>
      </c>
      <c r="AJ12" s="26">
        <v>2.7963071512309496</v>
      </c>
      <c r="AL12" s="17" t="s">
        <v>23</v>
      </c>
    </row>
    <row r="13" spans="1:38" ht="12.75" x14ac:dyDescent="0.2">
      <c r="A13" s="17" t="s">
        <v>92</v>
      </c>
      <c r="B13" s="17" t="s">
        <v>90</v>
      </c>
      <c r="C13" s="17" t="s">
        <v>33</v>
      </c>
      <c r="D13" s="19" t="s">
        <v>24</v>
      </c>
      <c r="E13" s="19" t="s">
        <v>21</v>
      </c>
      <c r="F13" s="19">
        <v>2030</v>
      </c>
      <c r="G13" s="19">
        <v>30</v>
      </c>
      <c r="H13" s="32">
        <v>0.35761450581700033</v>
      </c>
      <c r="I13" s="19">
        <v>31.536000000000001</v>
      </c>
      <c r="J13" s="19">
        <v>0.1</v>
      </c>
      <c r="K13" s="33">
        <v>0</v>
      </c>
      <c r="L13" s="33">
        <v>0</v>
      </c>
      <c r="M13" s="33">
        <v>1.26</v>
      </c>
      <c r="N13" s="33">
        <f>M13</f>
        <v>1.26</v>
      </c>
      <c r="O13" s="33">
        <f>M13</f>
        <v>1.26</v>
      </c>
      <c r="P13" s="34">
        <f>15000/Inflation!$W$5/(SUM($O$11:$O$17))</f>
        <v>1330.9215189439408</v>
      </c>
      <c r="Q13" s="35">
        <v>66.533795882677211</v>
      </c>
      <c r="R13" s="17">
        <v>0.1</v>
      </c>
      <c r="S13" s="28">
        <v>0.36788625000000003</v>
      </c>
      <c r="T13" s="28">
        <v>0.36788625000000003</v>
      </c>
      <c r="U13" s="28">
        <v>0.36788625000000003</v>
      </c>
      <c r="V13" s="27">
        <f t="shared" si="1"/>
        <v>7.3577250000000011E-2</v>
      </c>
      <c r="W13" s="28">
        <v>0.29477175000000005</v>
      </c>
      <c r="X13" s="28">
        <v>0.22169284615384618</v>
      </c>
      <c r="Y13" s="28">
        <v>0.22169284615384618</v>
      </c>
      <c r="Z13" s="28">
        <v>0.22169284615384618</v>
      </c>
      <c r="AA13" s="27">
        <f t="shared" si="2"/>
        <v>4.4338569230769238E-2</v>
      </c>
      <c r="AB13" s="28">
        <v>0.16204663636363639</v>
      </c>
      <c r="AC13" s="28">
        <v>0.42808581818181823</v>
      </c>
      <c r="AD13" s="28">
        <v>0.42808581818181823</v>
      </c>
      <c r="AE13" s="28">
        <v>0.42808581818181823</v>
      </c>
      <c r="AF13" s="27">
        <f t="shared" si="3"/>
        <v>8.5617163636363652E-2</v>
      </c>
      <c r="AG13" s="28">
        <v>0.37931261538461541</v>
      </c>
      <c r="AH13" s="18"/>
      <c r="AI13" s="18">
        <v>1</v>
      </c>
      <c r="AJ13" s="26">
        <v>2.7963071512309496</v>
      </c>
      <c r="AL13" s="17" t="s">
        <v>23</v>
      </c>
    </row>
    <row r="14" spans="1:38" ht="12.75" x14ac:dyDescent="0.2">
      <c r="A14" s="17" t="s">
        <v>93</v>
      </c>
      <c r="B14" s="17" t="s">
        <v>91</v>
      </c>
      <c r="C14" s="17" t="s">
        <v>33</v>
      </c>
      <c r="D14" s="19" t="s">
        <v>24</v>
      </c>
      <c r="E14" s="19" t="s">
        <v>21</v>
      </c>
      <c r="F14" s="19">
        <v>2030</v>
      </c>
      <c r="G14" s="19">
        <v>30</v>
      </c>
      <c r="H14" s="32">
        <v>0.35761450581700033</v>
      </c>
      <c r="I14" s="19">
        <v>31.536000000000001</v>
      </c>
      <c r="J14" s="19">
        <v>0.1</v>
      </c>
      <c r="K14" s="33">
        <v>0</v>
      </c>
      <c r="L14" s="33">
        <v>0</v>
      </c>
      <c r="M14" s="33">
        <v>1.23</v>
      </c>
      <c r="N14" s="33">
        <f>M14</f>
        <v>1.23</v>
      </c>
      <c r="O14" s="33">
        <f>M14</f>
        <v>1.23</v>
      </c>
      <c r="P14" s="34">
        <f>15000/Inflation!$W$5/(SUM($O$11:$O$17))</f>
        <v>1330.9215189439408</v>
      </c>
      <c r="Q14" s="35">
        <v>66.533795882677211</v>
      </c>
      <c r="R14" s="17">
        <v>0.1</v>
      </c>
      <c r="S14" s="28">
        <v>0.36788625000000003</v>
      </c>
      <c r="T14" s="28">
        <v>0.36788625000000003</v>
      </c>
      <c r="U14" s="28">
        <v>0.36788625000000003</v>
      </c>
      <c r="V14" s="27">
        <f t="shared" si="1"/>
        <v>7.3577250000000011E-2</v>
      </c>
      <c r="W14" s="28">
        <v>0.29477175000000005</v>
      </c>
      <c r="X14" s="28">
        <v>0.22169284615384618</v>
      </c>
      <c r="Y14" s="28">
        <v>0.22169284615384618</v>
      </c>
      <c r="Z14" s="28">
        <v>0.22169284615384618</v>
      </c>
      <c r="AA14" s="27">
        <f t="shared" si="2"/>
        <v>4.4338569230769238E-2</v>
      </c>
      <c r="AB14" s="28">
        <v>0.16204663636363639</v>
      </c>
      <c r="AC14" s="28">
        <v>0.42808581818181823</v>
      </c>
      <c r="AD14" s="28">
        <v>0.42808581818181823</v>
      </c>
      <c r="AE14" s="28">
        <v>0.42808581818181823</v>
      </c>
      <c r="AF14" s="27">
        <f t="shared" si="3"/>
        <v>8.5617163636363652E-2</v>
      </c>
      <c r="AG14" s="28">
        <v>0.37931261538461541</v>
      </c>
      <c r="AH14" s="18"/>
      <c r="AI14" s="18">
        <v>1</v>
      </c>
      <c r="AJ14" s="26">
        <v>2.7963071512309496</v>
      </c>
      <c r="AL14" s="17" t="s">
        <v>100</v>
      </c>
    </row>
    <row r="15" spans="1:38" ht="12.75" x14ac:dyDescent="0.2">
      <c r="A15" s="17" t="s">
        <v>95</v>
      </c>
      <c r="B15" s="17" t="s">
        <v>94</v>
      </c>
      <c r="C15" s="17" t="s">
        <v>33</v>
      </c>
      <c r="D15" s="19" t="s">
        <v>24</v>
      </c>
      <c r="E15" s="19" t="s">
        <v>21</v>
      </c>
      <c r="F15" s="19">
        <v>2035</v>
      </c>
      <c r="G15" s="19">
        <v>30</v>
      </c>
      <c r="H15" s="32">
        <v>0.35761450581700033</v>
      </c>
      <c r="I15" s="19">
        <v>31.536000000000001</v>
      </c>
      <c r="J15" s="19">
        <v>0.1</v>
      </c>
      <c r="K15" s="33">
        <v>0</v>
      </c>
      <c r="L15" s="33">
        <v>0</v>
      </c>
      <c r="M15" s="33">
        <v>0</v>
      </c>
      <c r="N15" s="33">
        <v>1.4039999999999999</v>
      </c>
      <c r="O15" s="33">
        <f>N15</f>
        <v>1.4039999999999999</v>
      </c>
      <c r="P15" s="34">
        <f>15000/Inflation!$W$5/(SUM($O$11:$O$17))</f>
        <v>1330.9215189439408</v>
      </c>
      <c r="Q15" s="35">
        <v>66.533795882677211</v>
      </c>
      <c r="R15" s="17">
        <v>0.1</v>
      </c>
      <c r="S15" s="28">
        <v>0.36788625000000003</v>
      </c>
      <c r="T15" s="28">
        <v>0.36788625000000003</v>
      </c>
      <c r="U15" s="28">
        <v>0.36788625000000003</v>
      </c>
      <c r="V15" s="27">
        <f t="shared" si="1"/>
        <v>7.3577250000000011E-2</v>
      </c>
      <c r="W15" s="28">
        <v>0.29477175000000005</v>
      </c>
      <c r="X15" s="28">
        <v>0.22169284615384618</v>
      </c>
      <c r="Y15" s="28">
        <v>0.22169284615384618</v>
      </c>
      <c r="Z15" s="28">
        <v>0.22169284615384618</v>
      </c>
      <c r="AA15" s="27">
        <f t="shared" si="2"/>
        <v>4.4338569230769238E-2</v>
      </c>
      <c r="AB15" s="28">
        <v>0.16204663636363639</v>
      </c>
      <c r="AC15" s="28">
        <v>0.42808581818181823</v>
      </c>
      <c r="AD15" s="28">
        <v>0.42808581818181823</v>
      </c>
      <c r="AE15" s="28">
        <v>0.42808581818181823</v>
      </c>
      <c r="AF15" s="27">
        <f t="shared" si="3"/>
        <v>8.5617163636363652E-2</v>
      </c>
      <c r="AG15" s="28">
        <v>0.37931261538461541</v>
      </c>
      <c r="AH15" s="18"/>
      <c r="AI15" s="18">
        <v>1</v>
      </c>
      <c r="AJ15" s="26">
        <v>2.7963071512309496</v>
      </c>
      <c r="AL15" s="17" t="s">
        <v>100</v>
      </c>
    </row>
    <row r="16" spans="1:38" ht="12.75" x14ac:dyDescent="0.2">
      <c r="A16" s="17" t="s">
        <v>96</v>
      </c>
      <c r="B16" s="17" t="s">
        <v>98</v>
      </c>
      <c r="C16" s="17" t="s">
        <v>33</v>
      </c>
      <c r="D16" s="19" t="s">
        <v>24</v>
      </c>
      <c r="E16" s="19" t="s">
        <v>21</v>
      </c>
      <c r="F16" s="19">
        <v>2035</v>
      </c>
      <c r="G16" s="19">
        <v>30</v>
      </c>
      <c r="H16" s="32">
        <v>0.35761450581700033</v>
      </c>
      <c r="I16" s="19">
        <v>31.536000000000001</v>
      </c>
      <c r="J16" s="19">
        <v>0.1</v>
      </c>
      <c r="K16" s="33">
        <v>0</v>
      </c>
      <c r="L16" s="33">
        <v>0</v>
      </c>
      <c r="M16" s="33">
        <v>0</v>
      </c>
      <c r="N16" s="33">
        <v>1.3140000000000001</v>
      </c>
      <c r="O16" s="33">
        <f>N16</f>
        <v>1.3140000000000001</v>
      </c>
      <c r="P16" s="34">
        <f>15000/Inflation!$W$5/(SUM($O$11:$O$17))</f>
        <v>1330.9215189439408</v>
      </c>
      <c r="Q16" s="35">
        <v>66.533795882677211</v>
      </c>
      <c r="R16" s="17">
        <v>0.1</v>
      </c>
      <c r="S16" s="28">
        <v>0.36788625000000003</v>
      </c>
      <c r="T16" s="28">
        <v>0.36788625000000003</v>
      </c>
      <c r="U16" s="28">
        <v>0.36788625000000003</v>
      </c>
      <c r="V16" s="27">
        <f t="shared" si="1"/>
        <v>7.3577250000000011E-2</v>
      </c>
      <c r="W16" s="28">
        <v>0.29477175000000005</v>
      </c>
      <c r="X16" s="28">
        <v>0.22169284615384618</v>
      </c>
      <c r="Y16" s="28">
        <v>0.22169284615384618</v>
      </c>
      <c r="Z16" s="28">
        <v>0.22169284615384618</v>
      </c>
      <c r="AA16" s="27">
        <f t="shared" si="2"/>
        <v>4.4338569230769238E-2</v>
      </c>
      <c r="AB16" s="28">
        <v>0.16204663636363639</v>
      </c>
      <c r="AC16" s="28">
        <v>0.42808581818181823</v>
      </c>
      <c r="AD16" s="28">
        <v>0.42808581818181823</v>
      </c>
      <c r="AE16" s="28">
        <v>0.42808581818181823</v>
      </c>
      <c r="AF16" s="27">
        <f t="shared" si="3"/>
        <v>8.5617163636363652E-2</v>
      </c>
      <c r="AG16" s="28">
        <v>0.37931261538461541</v>
      </c>
      <c r="AH16" s="18"/>
      <c r="AI16" s="18">
        <v>1</v>
      </c>
      <c r="AJ16" s="26">
        <v>2.7963071512309496</v>
      </c>
      <c r="AL16" s="17" t="s">
        <v>100</v>
      </c>
    </row>
    <row r="17" spans="1:38" ht="12.75" x14ac:dyDescent="0.2">
      <c r="A17" s="17" t="s">
        <v>97</v>
      </c>
      <c r="B17" s="17" t="s">
        <v>99</v>
      </c>
      <c r="C17" s="17" t="s">
        <v>33</v>
      </c>
      <c r="D17" s="19" t="s">
        <v>24</v>
      </c>
      <c r="E17" s="19" t="s">
        <v>21</v>
      </c>
      <c r="F17" s="19">
        <v>2035</v>
      </c>
      <c r="G17" s="19">
        <v>30</v>
      </c>
      <c r="H17" s="32">
        <v>0.35761450581700033</v>
      </c>
      <c r="I17" s="19">
        <v>31.536000000000001</v>
      </c>
      <c r="J17" s="19">
        <v>0.1</v>
      </c>
      <c r="K17" s="33">
        <v>0</v>
      </c>
      <c r="L17" s="33">
        <v>0</v>
      </c>
      <c r="M17" s="33">
        <v>0</v>
      </c>
      <c r="N17" s="33">
        <v>1.3140000000000001</v>
      </c>
      <c r="O17" s="33">
        <f>N17</f>
        <v>1.3140000000000001</v>
      </c>
      <c r="P17" s="34">
        <f>15000/Inflation!$W$5/(SUM($O$11:$O$17))</f>
        <v>1330.9215189439408</v>
      </c>
      <c r="Q17" s="35">
        <v>66.533795882677211</v>
      </c>
      <c r="R17" s="17">
        <v>0.1</v>
      </c>
      <c r="S17" s="28">
        <v>0.36788625000000003</v>
      </c>
      <c r="T17" s="28">
        <v>0.36788625000000003</v>
      </c>
      <c r="U17" s="28">
        <v>0.36788625000000003</v>
      </c>
      <c r="V17" s="27">
        <f t="shared" si="1"/>
        <v>7.3577250000000011E-2</v>
      </c>
      <c r="W17" s="28">
        <v>0.29477175000000005</v>
      </c>
      <c r="X17" s="28">
        <v>0.22169284615384618</v>
      </c>
      <c r="Y17" s="28">
        <v>0.22169284615384618</v>
      </c>
      <c r="Z17" s="28">
        <v>0.22169284615384618</v>
      </c>
      <c r="AA17" s="27">
        <f t="shared" si="2"/>
        <v>4.4338569230769238E-2</v>
      </c>
      <c r="AB17" s="28">
        <v>0.16204663636363639</v>
      </c>
      <c r="AC17" s="28">
        <v>0.42808581818181823</v>
      </c>
      <c r="AD17" s="28">
        <v>0.42808581818181823</v>
      </c>
      <c r="AE17" s="28">
        <v>0.42808581818181823</v>
      </c>
      <c r="AF17" s="27">
        <f t="shared" si="3"/>
        <v>8.5617163636363652E-2</v>
      </c>
      <c r="AG17" s="28">
        <v>0.37931261538461541</v>
      </c>
      <c r="AH17" s="18"/>
      <c r="AI17" s="18">
        <v>1</v>
      </c>
      <c r="AJ17" s="26">
        <v>2.7963071512309496</v>
      </c>
      <c r="AL17" s="17" t="s">
        <v>23</v>
      </c>
    </row>
    <row r="18" spans="1:38" ht="12.75" x14ac:dyDescent="0.2">
      <c r="A18" s="23" t="s">
        <v>72</v>
      </c>
      <c r="B18" s="23"/>
      <c r="C18" s="23"/>
      <c r="D18" s="23"/>
      <c r="E18" s="23"/>
      <c r="F18" s="30"/>
      <c r="G18" s="30"/>
      <c r="H18" s="30"/>
      <c r="I18" s="30"/>
      <c r="J18" s="30"/>
      <c r="K18" s="30"/>
      <c r="L18" s="24"/>
      <c r="M18" s="31"/>
      <c r="N18" s="31"/>
      <c r="O18" s="24"/>
      <c r="P18" s="31"/>
      <c r="Q18" s="24"/>
      <c r="R18" s="24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I18" s="29"/>
      <c r="AL18" s="23" t="s">
        <v>72</v>
      </c>
    </row>
    <row r="19" spans="1:38" ht="12.75" x14ac:dyDescent="0.2">
      <c r="A19" s="17" t="s">
        <v>75</v>
      </c>
      <c r="B19" s="17" t="s">
        <v>76</v>
      </c>
      <c r="C19" s="17" t="s">
        <v>33</v>
      </c>
      <c r="D19" s="19"/>
      <c r="E19" s="19" t="s">
        <v>21</v>
      </c>
      <c r="F19" s="19">
        <v>2026</v>
      </c>
      <c r="G19" s="19">
        <v>50</v>
      </c>
      <c r="H19" s="32">
        <v>1</v>
      </c>
      <c r="I19" s="19">
        <v>31.536000000000001</v>
      </c>
      <c r="J19" s="19">
        <v>0.9</v>
      </c>
      <c r="K19" s="19"/>
      <c r="L19" s="19">
        <v>1.25</v>
      </c>
      <c r="M19" s="19">
        <f>L19</f>
        <v>1.25</v>
      </c>
      <c r="N19" s="19">
        <f>M19</f>
        <v>1.25</v>
      </c>
      <c r="O19" s="19">
        <f>M19</f>
        <v>1.25</v>
      </c>
      <c r="P19" s="34">
        <f>6000/Inflation!$W$5/($O$19)</f>
        <v>3518.7435486447489</v>
      </c>
      <c r="Q19" s="35">
        <v>10</v>
      </c>
      <c r="R19" s="17">
        <v>0.1</v>
      </c>
      <c r="S19" s="28">
        <v>1</v>
      </c>
      <c r="T19" s="28">
        <v>1</v>
      </c>
      <c r="U19" s="28">
        <v>1</v>
      </c>
      <c r="V19" s="28">
        <v>1</v>
      </c>
      <c r="W19" s="28">
        <v>1</v>
      </c>
      <c r="X19" s="28">
        <v>1</v>
      </c>
      <c r="Y19" s="28">
        <v>1</v>
      </c>
      <c r="Z19" s="28">
        <v>1</v>
      </c>
      <c r="AA19" s="28">
        <v>1</v>
      </c>
      <c r="AB19" s="28">
        <v>1</v>
      </c>
      <c r="AC19" s="28">
        <v>1</v>
      </c>
      <c r="AD19" s="28">
        <v>1</v>
      </c>
      <c r="AE19" s="28">
        <v>1</v>
      </c>
      <c r="AF19" s="28">
        <v>1</v>
      </c>
      <c r="AG19" s="28">
        <v>1</v>
      </c>
      <c r="AH19" s="18"/>
      <c r="AI19" s="18">
        <v>1</v>
      </c>
      <c r="AJ19" s="26">
        <v>2.7963071512309496</v>
      </c>
      <c r="AL19" s="17" t="s">
        <v>23</v>
      </c>
    </row>
    <row r="20" spans="1:38" ht="12.75" x14ac:dyDescent="0.2"/>
    <row r="21" spans="1:38" ht="12.75" x14ac:dyDescent="0.2"/>
    <row r="22" spans="1:38" ht="12.75" x14ac:dyDescent="0.2"/>
    <row r="23" spans="1:38" ht="12.75" x14ac:dyDescent="0.2"/>
    <row r="24" spans="1:38" ht="12.75" x14ac:dyDescent="0.2"/>
    <row r="25" spans="1:38" ht="12.75" x14ac:dyDescent="0.2"/>
    <row r="26" spans="1:38" ht="12.75" x14ac:dyDescent="0.2"/>
    <row r="27" spans="1:38" ht="12.75" x14ac:dyDescent="0.2"/>
    <row r="28" spans="1:38" ht="12.75" x14ac:dyDescent="0.2"/>
    <row r="29" spans="1:38" ht="12.75" x14ac:dyDescent="0.2"/>
    <row r="30" spans="1:38" ht="12.75" x14ac:dyDescent="0.2"/>
    <row r="31" spans="1:38" ht="12.75" x14ac:dyDescent="0.2"/>
    <row r="32" spans="1:38" ht="12.75" x14ac:dyDescent="0.2"/>
    <row r="33" ht="12.75" x14ac:dyDescent="0.2"/>
    <row r="34" ht="12.75" x14ac:dyDescent="0.2"/>
    <row r="35" ht="12.75" x14ac:dyDescent="0.2"/>
    <row r="36" ht="12.75" x14ac:dyDescent="0.2"/>
    <row r="37" ht="12.75" x14ac:dyDescent="0.2"/>
    <row r="38" ht="12.75" x14ac:dyDescent="0.2"/>
    <row r="39" ht="12.75" x14ac:dyDescent="0.2"/>
    <row r="40" ht="12.75" x14ac:dyDescent="0.2"/>
    <row r="41" ht="12.75" x14ac:dyDescent="0.2"/>
    <row r="42" ht="12.75" x14ac:dyDescent="0.2"/>
    <row r="43" ht="12.75" x14ac:dyDescent="0.2"/>
    <row r="44" ht="12.75" x14ac:dyDescent="0.2"/>
    <row r="45" ht="12.75" x14ac:dyDescent="0.2"/>
    <row r="46" ht="12.75" x14ac:dyDescent="0.2"/>
    <row r="47" ht="12.75" x14ac:dyDescent="0.2"/>
    <row r="48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</sheetData>
  <phoneticPr fontId="0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9754E-8163-4700-B0DE-4661C0AA5618}">
  <dimension ref="B1:I24"/>
  <sheetViews>
    <sheetView workbookViewId="0">
      <selection activeCell="B3" sqref="B3"/>
    </sheetView>
  </sheetViews>
  <sheetFormatPr defaultRowHeight="12.75" x14ac:dyDescent="0.2"/>
  <sheetData>
    <row r="1" spans="2:2" x14ac:dyDescent="0.2">
      <c r="B1" t="s">
        <v>81</v>
      </c>
    </row>
    <row r="2" spans="2:2" x14ac:dyDescent="0.2">
      <c r="B2" t="s">
        <v>82</v>
      </c>
    </row>
    <row r="3" spans="2:2" x14ac:dyDescent="0.2">
      <c r="B3" t="s">
        <v>83</v>
      </c>
    </row>
    <row r="24" spans="9:9" x14ac:dyDescent="0.2">
      <c r="I24" s="1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1C888-525E-4BE8-A87B-0FDAA06EFDE5}">
  <dimension ref="A1:BH65"/>
  <sheetViews>
    <sheetView workbookViewId="0">
      <selection activeCell="W5" sqref="W5"/>
    </sheetView>
  </sheetViews>
  <sheetFormatPr defaultColWidth="8.85546875" defaultRowHeight="15" x14ac:dyDescent="0.25"/>
  <cols>
    <col min="1" max="6" width="8.85546875" style="44"/>
    <col min="7" max="7" width="7.140625" style="44" customWidth="1"/>
    <col min="8" max="8" width="7.7109375" style="44" customWidth="1"/>
    <col min="9" max="16384" width="8.85546875" style="44"/>
  </cols>
  <sheetData>
    <row r="1" spans="1:60" x14ac:dyDescent="0.25">
      <c r="A1" s="44" t="s">
        <v>77</v>
      </c>
    </row>
    <row r="2" spans="1:60" x14ac:dyDescent="0.25">
      <c r="A2" s="44" t="s">
        <v>34</v>
      </c>
      <c r="B2" s="44" t="s">
        <v>78</v>
      </c>
    </row>
    <row r="3" spans="1:60" x14ac:dyDescent="0.25">
      <c r="A3" s="45">
        <v>21916</v>
      </c>
      <c r="B3" s="44">
        <v>1.45797598627791</v>
      </c>
      <c r="E3" s="44">
        <v>2005</v>
      </c>
      <c r="F3" s="44">
        <v>2006</v>
      </c>
      <c r="G3" s="44">
        <v>2007</v>
      </c>
      <c r="H3" s="44">
        <v>2008</v>
      </c>
      <c r="I3" s="44">
        <v>2009</v>
      </c>
      <c r="J3" s="44">
        <v>2010</v>
      </c>
      <c r="K3" s="44">
        <v>2011</v>
      </c>
      <c r="L3" s="44">
        <v>2012</v>
      </c>
      <c r="M3" s="44">
        <v>2013</v>
      </c>
      <c r="N3" s="44">
        <v>2014</v>
      </c>
      <c r="O3" s="44">
        <v>2015</v>
      </c>
      <c r="P3" s="44">
        <v>2016</v>
      </c>
      <c r="Q3" s="44">
        <v>2017</v>
      </c>
      <c r="R3" s="44">
        <v>2018</v>
      </c>
      <c r="S3" s="44">
        <v>2019</v>
      </c>
      <c r="T3" s="44">
        <v>2020</v>
      </c>
      <c r="U3" s="44">
        <v>2021</v>
      </c>
      <c r="V3" s="44">
        <v>2022</v>
      </c>
      <c r="W3" s="44">
        <v>2023</v>
      </c>
      <c r="X3" s="44">
        <v>2024</v>
      </c>
      <c r="Y3" s="44">
        <v>2025</v>
      </c>
      <c r="Z3" s="44">
        <v>2026</v>
      </c>
      <c r="AA3" s="44">
        <v>2027</v>
      </c>
      <c r="AB3" s="44">
        <v>2028</v>
      </c>
      <c r="AC3" s="44">
        <v>2029</v>
      </c>
      <c r="AD3" s="44">
        <v>2030</v>
      </c>
      <c r="AE3" s="44">
        <v>2031</v>
      </c>
      <c r="AF3" s="44">
        <v>2032</v>
      </c>
      <c r="AG3" s="44">
        <v>2033</v>
      </c>
      <c r="AH3" s="44">
        <v>2034</v>
      </c>
      <c r="AI3" s="44">
        <v>2035</v>
      </c>
      <c r="AJ3" s="44">
        <v>2036</v>
      </c>
      <c r="AK3" s="44">
        <v>2037</v>
      </c>
      <c r="AL3" s="44">
        <v>2038</v>
      </c>
      <c r="AM3" s="44">
        <v>2039</v>
      </c>
      <c r="AN3" s="44">
        <v>2040</v>
      </c>
      <c r="AO3" s="44">
        <v>2041</v>
      </c>
      <c r="AP3" s="44">
        <v>2042</v>
      </c>
      <c r="AQ3" s="44">
        <v>2043</v>
      </c>
      <c r="AR3" s="44">
        <v>2044</v>
      </c>
      <c r="AS3" s="44">
        <v>2045</v>
      </c>
      <c r="AT3" s="44">
        <v>2046</v>
      </c>
      <c r="AU3" s="44">
        <v>2047</v>
      </c>
      <c r="AV3" s="44">
        <v>2048</v>
      </c>
      <c r="AW3" s="44">
        <v>2049</v>
      </c>
      <c r="AX3" s="44">
        <v>2050</v>
      </c>
      <c r="AY3" s="44">
        <v>2051</v>
      </c>
      <c r="AZ3" s="44">
        <v>2052</v>
      </c>
      <c r="BA3" s="44">
        <v>2053</v>
      </c>
      <c r="BB3" s="44">
        <v>2054</v>
      </c>
      <c r="BC3" s="44">
        <v>2055</v>
      </c>
      <c r="BD3" s="44">
        <v>2056</v>
      </c>
      <c r="BE3" s="44">
        <v>2057</v>
      </c>
      <c r="BF3" s="44">
        <v>2058</v>
      </c>
      <c r="BG3" s="44">
        <v>2059</v>
      </c>
      <c r="BH3" s="44">
        <v>2060</v>
      </c>
    </row>
    <row r="4" spans="1:60" x14ac:dyDescent="0.25">
      <c r="A4" s="45">
        <v>22282</v>
      </c>
      <c r="B4" s="44">
        <v>1.07072414764724</v>
      </c>
      <c r="D4" s="44" t="s">
        <v>79</v>
      </c>
      <c r="E4" s="46">
        <f>B48/100</f>
        <v>3.3927468454955E-2</v>
      </c>
      <c r="F4" s="46">
        <f>B49/100</f>
        <v>3.2259441007040396E-2</v>
      </c>
      <c r="G4" s="46">
        <f>B50/100</f>
        <v>2.8526724815013803E-2</v>
      </c>
      <c r="H4" s="46">
        <f>B51/100</f>
        <v>3.8391002966509997E-2</v>
      </c>
      <c r="I4" s="46">
        <f>B52/100</f>
        <v>-3.55546266299747E-3</v>
      </c>
      <c r="J4" s="46">
        <f>B53/100</f>
        <v>1.6400434423899001E-2</v>
      </c>
      <c r="K4" s="46">
        <f>B54/100</f>
        <v>3.156841568622E-2</v>
      </c>
      <c r="L4" s="46">
        <f>B55/100</f>
        <v>2.0693372652606699E-2</v>
      </c>
      <c r="M4" s="46">
        <f>B56/100</f>
        <v>1.46483265562717E-2</v>
      </c>
      <c r="N4" s="46">
        <f>B57/100</f>
        <v>1.6222229774081699E-2</v>
      </c>
      <c r="O4" s="46">
        <f>B58/100</f>
        <v>1.18627135552451E-3</v>
      </c>
      <c r="P4" s="46">
        <f>B59/100</f>
        <v>1.26158320570536E-2</v>
      </c>
      <c r="Q4" s="46">
        <f>B60/100</f>
        <v>2.1301100036596101E-2</v>
      </c>
      <c r="R4" s="46">
        <f>B61/100</f>
        <v>2.4425832969281702E-2</v>
      </c>
      <c r="S4" s="46">
        <f>B62/100</f>
        <v>1.8122100752602101E-2</v>
      </c>
      <c r="T4" s="46">
        <f>B63/100</f>
        <v>1.2335843963062899E-2</v>
      </c>
      <c r="U4" s="46">
        <f>B64/100</f>
        <v>4.6978588636374205E-2</v>
      </c>
      <c r="V4" s="46">
        <f>B65/100</f>
        <v>8.00279982052121E-2</v>
      </c>
      <c r="W4" s="46">
        <f>C65/100</f>
        <v>0</v>
      </c>
      <c r="X4" s="46">
        <v>0.02</v>
      </c>
      <c r="Y4" s="46">
        <v>0.02</v>
      </c>
      <c r="Z4" s="46">
        <v>0.02</v>
      </c>
      <c r="AA4" s="46">
        <v>0.02</v>
      </c>
      <c r="AB4" s="46">
        <v>0.02</v>
      </c>
      <c r="AC4" s="46">
        <v>0.02</v>
      </c>
      <c r="AD4" s="46">
        <v>0.02</v>
      </c>
      <c r="AE4" s="46">
        <v>0.02</v>
      </c>
      <c r="AF4" s="46">
        <v>0.02</v>
      </c>
      <c r="AG4" s="46">
        <v>0.02</v>
      </c>
      <c r="AH4" s="46">
        <v>0.02</v>
      </c>
      <c r="AI4" s="46">
        <v>0.02</v>
      </c>
      <c r="AJ4" s="46">
        <v>0.02</v>
      </c>
      <c r="AK4" s="46">
        <v>0.02</v>
      </c>
      <c r="AL4" s="46">
        <v>0.02</v>
      </c>
      <c r="AM4" s="46">
        <v>0.02</v>
      </c>
      <c r="AN4" s="46">
        <v>0.02</v>
      </c>
      <c r="AO4" s="46">
        <v>0.02</v>
      </c>
      <c r="AP4" s="46">
        <v>0.02</v>
      </c>
      <c r="AQ4" s="46">
        <v>0.02</v>
      </c>
      <c r="AR4" s="46">
        <v>0.02</v>
      </c>
      <c r="AS4" s="46">
        <v>0.02</v>
      </c>
      <c r="AT4" s="46">
        <v>0.02</v>
      </c>
      <c r="AU4" s="46">
        <v>0.02</v>
      </c>
      <c r="AV4" s="46">
        <v>0.02</v>
      </c>
      <c r="AW4" s="46">
        <v>0.02</v>
      </c>
      <c r="AX4" s="46">
        <v>0.02</v>
      </c>
      <c r="AY4" s="46">
        <v>0.02</v>
      </c>
      <c r="AZ4" s="46">
        <v>0.02</v>
      </c>
      <c r="BA4" s="46">
        <v>0.02</v>
      </c>
      <c r="BB4" s="46">
        <v>0.02</v>
      </c>
      <c r="BC4" s="46">
        <v>0.02</v>
      </c>
      <c r="BD4" s="46">
        <v>0.02</v>
      </c>
      <c r="BE4" s="46">
        <v>0.02</v>
      </c>
      <c r="BF4" s="46">
        <v>0.02</v>
      </c>
      <c r="BG4" s="46">
        <v>0.02</v>
      </c>
      <c r="BH4" s="46">
        <v>0.02</v>
      </c>
    </row>
    <row r="5" spans="1:60" x14ac:dyDescent="0.25">
      <c r="A5" s="45">
        <v>22647</v>
      </c>
      <c r="B5" s="44">
        <v>1.1987733482018601</v>
      </c>
      <c r="D5" s="44" t="s">
        <v>80</v>
      </c>
      <c r="E5" s="47">
        <f>F5*(1+E4)</f>
        <v>1.1358175240448252</v>
      </c>
      <c r="F5" s="47">
        <f>G5*(1+F4)</f>
        <v>1.0985466183059525</v>
      </c>
      <c r="G5" s="47">
        <f>H5*(1+G4)</f>
        <v>1.0642156173783639</v>
      </c>
      <c r="H5" s="48">
        <f>(1+H4)*I5</f>
        <v>1.0346990425258702</v>
      </c>
      <c r="I5" s="48">
        <f>(1+I4)</f>
        <v>0.99644453733700256</v>
      </c>
      <c r="J5" s="47">
        <v>1</v>
      </c>
      <c r="K5" s="49">
        <f>J5*(1+J4)</f>
        <v>1.016400434423899</v>
      </c>
      <c r="L5" s="49">
        <f>K5*(1+K4)</f>
        <v>1.0484865858414472</v>
      </c>
      <c r="M5" s="49">
        <f t="shared" ref="M5:U5" si="0">L5*(1+L4)</f>
        <v>1.0701833094835234</v>
      </c>
      <c r="N5" s="49">
        <f t="shared" si="0"/>
        <v>1.0858597040759097</v>
      </c>
      <c r="O5" s="49">
        <f t="shared" si="0"/>
        <v>1.1034747696978455</v>
      </c>
      <c r="P5" s="49">
        <f t="shared" si="0"/>
        <v>1.1047837902086819</v>
      </c>
      <c r="Q5" s="49">
        <f t="shared" si="0"/>
        <v>1.1187215569653097</v>
      </c>
      <c r="R5" s="49">
        <f t="shared" si="0"/>
        <v>1.1425515567633244</v>
      </c>
      <c r="S5" s="49">
        <f t="shared" si="0"/>
        <v>1.1704593302476181</v>
      </c>
      <c r="T5" s="49">
        <f t="shared" si="0"/>
        <v>1.1916705121571884</v>
      </c>
      <c r="U5" s="49">
        <f t="shared" si="0"/>
        <v>1.2063707736505429</v>
      </c>
      <c r="V5" s="49">
        <f>U5*(1+U4)</f>
        <v>1.2630443699688163</v>
      </c>
      <c r="W5" s="49">
        <f>V5*(1+V4)</f>
        <v>1.3641232825417839</v>
      </c>
      <c r="X5" s="49">
        <f>W5*(1+W4)</f>
        <v>1.3641232825417839</v>
      </c>
      <c r="Y5" s="49">
        <f t="shared" ref="Y5:BH5" si="1">X5*(1+X4)</f>
        <v>1.3914057481926196</v>
      </c>
      <c r="Z5" s="49">
        <f t="shared" si="1"/>
        <v>1.419233863156472</v>
      </c>
      <c r="AA5" s="49">
        <f t="shared" si="1"/>
        <v>1.4476185404196016</v>
      </c>
      <c r="AB5" s="49">
        <f t="shared" si="1"/>
        <v>1.4765709112279937</v>
      </c>
      <c r="AC5" s="49">
        <f t="shared" si="1"/>
        <v>1.5061023294525535</v>
      </c>
      <c r="AD5" s="49">
        <f t="shared" si="1"/>
        <v>1.5362243760416046</v>
      </c>
      <c r="AE5" s="49">
        <f t="shared" si="1"/>
        <v>1.5669488635624367</v>
      </c>
      <c r="AF5" s="49">
        <f t="shared" si="1"/>
        <v>1.5982878408336854</v>
      </c>
      <c r="AG5" s="49">
        <f t="shared" si="1"/>
        <v>1.6302535976503592</v>
      </c>
      <c r="AH5" s="49">
        <f t="shared" si="1"/>
        <v>1.6628586696033663</v>
      </c>
      <c r="AI5" s="49">
        <f t="shared" si="1"/>
        <v>1.6961158429954337</v>
      </c>
      <c r="AJ5" s="49">
        <f t="shared" si="1"/>
        <v>1.7300381598553425</v>
      </c>
      <c r="AK5" s="49">
        <f t="shared" si="1"/>
        <v>1.7646389230524493</v>
      </c>
      <c r="AL5" s="49">
        <f t="shared" si="1"/>
        <v>1.7999317015134983</v>
      </c>
      <c r="AM5" s="49">
        <f t="shared" si="1"/>
        <v>1.8359303355437684</v>
      </c>
      <c r="AN5" s="49">
        <f t="shared" si="1"/>
        <v>1.8726489422546437</v>
      </c>
      <c r="AO5" s="49">
        <f t="shared" si="1"/>
        <v>1.9101019210997365</v>
      </c>
      <c r="AP5" s="49">
        <f t="shared" si="1"/>
        <v>1.9483039595217313</v>
      </c>
      <c r="AQ5" s="49">
        <f t="shared" si="1"/>
        <v>1.987270038712166</v>
      </c>
      <c r="AR5" s="49">
        <f t="shared" si="1"/>
        <v>2.0270154394864095</v>
      </c>
      <c r="AS5" s="49">
        <f t="shared" si="1"/>
        <v>2.0675557482761375</v>
      </c>
      <c r="AT5" s="49">
        <f t="shared" si="1"/>
        <v>2.1089068632416601</v>
      </c>
      <c r="AU5" s="49">
        <f t="shared" si="1"/>
        <v>2.1510850005064932</v>
      </c>
      <c r="AV5" s="49">
        <f t="shared" si="1"/>
        <v>2.194106700516623</v>
      </c>
      <c r="AW5" s="49">
        <f t="shared" si="1"/>
        <v>2.2379888345269556</v>
      </c>
      <c r="AX5" s="49">
        <f t="shared" si="1"/>
        <v>2.2827486112174946</v>
      </c>
      <c r="AY5" s="49">
        <f t="shared" si="1"/>
        <v>2.3284035834418444</v>
      </c>
      <c r="AZ5" s="49">
        <f t="shared" si="1"/>
        <v>2.3749716551106812</v>
      </c>
      <c r="BA5" s="49">
        <f t="shared" si="1"/>
        <v>2.422471088212895</v>
      </c>
      <c r="BB5" s="49">
        <f t="shared" si="1"/>
        <v>2.470920509977153</v>
      </c>
      <c r="BC5" s="49">
        <f t="shared" si="1"/>
        <v>2.5203389201766959</v>
      </c>
      <c r="BD5" s="49">
        <f t="shared" si="1"/>
        <v>2.5707456985802297</v>
      </c>
      <c r="BE5" s="49">
        <f t="shared" si="1"/>
        <v>2.6221606125518342</v>
      </c>
      <c r="BF5" s="49">
        <f t="shared" si="1"/>
        <v>2.6746038248028707</v>
      </c>
      <c r="BG5" s="49">
        <f t="shared" si="1"/>
        <v>2.7280959012989281</v>
      </c>
      <c r="BH5" s="49">
        <f t="shared" si="1"/>
        <v>2.7826578193249065</v>
      </c>
    </row>
    <row r="6" spans="1:60" x14ac:dyDescent="0.25">
      <c r="A6" s="45">
        <v>23012</v>
      </c>
      <c r="B6" s="44">
        <v>1.2396694214875299</v>
      </c>
    </row>
    <row r="7" spans="1:60" x14ac:dyDescent="0.25">
      <c r="A7" s="45">
        <v>23377</v>
      </c>
      <c r="B7" s="44">
        <v>1.2789115646259099</v>
      </c>
    </row>
    <row r="8" spans="1:60" x14ac:dyDescent="0.25">
      <c r="A8" s="45">
        <v>23743</v>
      </c>
      <c r="B8" s="44">
        <v>1.5851692638366199</v>
      </c>
    </row>
    <row r="9" spans="1:60" x14ac:dyDescent="0.25">
      <c r="A9" s="45">
        <v>24108</v>
      </c>
      <c r="B9" s="44">
        <v>3.0150753768844001</v>
      </c>
    </row>
    <row r="10" spans="1:60" x14ac:dyDescent="0.25">
      <c r="A10" s="45">
        <v>24473</v>
      </c>
      <c r="B10" s="44">
        <v>2.7727856225930898</v>
      </c>
    </row>
    <row r="11" spans="1:60" x14ac:dyDescent="0.25">
      <c r="A11" s="45">
        <v>24838</v>
      </c>
      <c r="B11" s="44">
        <v>4.2717961528853703</v>
      </c>
    </row>
    <row r="12" spans="1:60" x14ac:dyDescent="0.25">
      <c r="A12" s="45">
        <v>25204</v>
      </c>
      <c r="B12" s="44">
        <v>5.4623862002874501</v>
      </c>
    </row>
    <row r="13" spans="1:60" x14ac:dyDescent="0.25">
      <c r="A13" s="45">
        <v>25569</v>
      </c>
      <c r="B13" s="44">
        <v>5.8382553384825098</v>
      </c>
    </row>
    <row r="14" spans="1:60" x14ac:dyDescent="0.25">
      <c r="A14" s="45">
        <v>25934</v>
      </c>
      <c r="B14" s="44">
        <v>4.2927666881305102</v>
      </c>
    </row>
    <row r="15" spans="1:60" x14ac:dyDescent="0.25">
      <c r="A15" s="45">
        <v>26299</v>
      </c>
      <c r="B15" s="44">
        <v>3.2722782465528302</v>
      </c>
    </row>
    <row r="16" spans="1:60" x14ac:dyDescent="0.25">
      <c r="A16" s="45">
        <v>26665</v>
      </c>
      <c r="B16" s="44">
        <v>6.1777600637703802</v>
      </c>
    </row>
    <row r="17" spans="1:5" x14ac:dyDescent="0.25">
      <c r="A17" s="45">
        <v>27030</v>
      </c>
      <c r="B17" s="44">
        <v>11.0548048048048</v>
      </c>
    </row>
    <row r="18" spans="1:5" x14ac:dyDescent="0.25">
      <c r="A18" s="45">
        <v>27395</v>
      </c>
      <c r="B18" s="44">
        <v>9.1431468649653507</v>
      </c>
    </row>
    <row r="19" spans="1:5" x14ac:dyDescent="0.25">
      <c r="A19" s="45">
        <v>27760</v>
      </c>
      <c r="B19" s="44">
        <v>5.7448126354908498</v>
      </c>
    </row>
    <row r="20" spans="1:5" x14ac:dyDescent="0.25">
      <c r="A20" s="45">
        <v>28126</v>
      </c>
      <c r="B20" s="44">
        <v>6.5016839947284</v>
      </c>
    </row>
    <row r="21" spans="1:5" x14ac:dyDescent="0.25">
      <c r="A21" s="45">
        <v>28491</v>
      </c>
      <c r="B21" s="44">
        <v>7.6309638388560597</v>
      </c>
    </row>
    <row r="22" spans="1:5" x14ac:dyDescent="0.25">
      <c r="A22" s="45">
        <v>28856</v>
      </c>
      <c r="B22" s="44">
        <v>11.2544711292795</v>
      </c>
      <c r="E22" s="46"/>
    </row>
    <row r="23" spans="1:5" x14ac:dyDescent="0.25">
      <c r="A23" s="45">
        <v>29221</v>
      </c>
      <c r="B23" s="44">
        <v>13.549201974968399</v>
      </c>
      <c r="E23" s="46"/>
    </row>
    <row r="24" spans="1:5" x14ac:dyDescent="0.25">
      <c r="A24" s="45">
        <v>29587</v>
      </c>
      <c r="B24" s="44">
        <v>10.3347153402771</v>
      </c>
      <c r="E24" s="46"/>
    </row>
    <row r="25" spans="1:5" x14ac:dyDescent="0.25">
      <c r="A25" s="45">
        <v>29952</v>
      </c>
      <c r="B25" s="44">
        <v>6.1314270002749298</v>
      </c>
      <c r="E25" s="46"/>
    </row>
    <row r="26" spans="1:5" x14ac:dyDescent="0.25">
      <c r="A26" s="45">
        <v>30317</v>
      </c>
      <c r="B26" s="44">
        <v>3.21243523316065</v>
      </c>
      <c r="E26" s="46"/>
    </row>
    <row r="27" spans="1:5" x14ac:dyDescent="0.25">
      <c r="A27" s="45">
        <v>30682</v>
      </c>
      <c r="B27" s="44">
        <v>4.3005354752342901</v>
      </c>
      <c r="E27" s="46"/>
    </row>
    <row r="28" spans="1:5" x14ac:dyDescent="0.25">
      <c r="A28" s="45">
        <v>31048</v>
      </c>
      <c r="B28" s="44">
        <v>3.5456441520936499</v>
      </c>
      <c r="E28" s="46"/>
    </row>
    <row r="29" spans="1:5" x14ac:dyDescent="0.25">
      <c r="A29" s="45">
        <v>31413</v>
      </c>
      <c r="B29" s="44">
        <v>1.8980477223427601</v>
      </c>
      <c r="E29" s="46"/>
    </row>
    <row r="30" spans="1:5" x14ac:dyDescent="0.25">
      <c r="A30" s="45">
        <v>31778</v>
      </c>
      <c r="B30" s="44">
        <v>3.6645632175168998</v>
      </c>
    </row>
    <row r="31" spans="1:5" x14ac:dyDescent="0.25">
      <c r="A31" s="45">
        <v>32143</v>
      </c>
      <c r="B31" s="44">
        <v>4.0777411074441297</v>
      </c>
    </row>
    <row r="32" spans="1:5" x14ac:dyDescent="0.25">
      <c r="A32" s="45">
        <v>32509</v>
      </c>
      <c r="B32" s="44">
        <v>4.8270030300894398</v>
      </c>
    </row>
    <row r="33" spans="1:2" x14ac:dyDescent="0.25">
      <c r="A33" s="45">
        <v>32874</v>
      </c>
      <c r="B33" s="44">
        <v>5.3979564399032496</v>
      </c>
    </row>
    <row r="34" spans="1:2" x14ac:dyDescent="0.25">
      <c r="A34" s="45">
        <v>33239</v>
      </c>
      <c r="B34" s="44">
        <v>4.2349639645384904</v>
      </c>
    </row>
    <row r="35" spans="1:2" x14ac:dyDescent="0.25">
      <c r="A35" s="45">
        <v>33604</v>
      </c>
      <c r="B35" s="44">
        <v>3.0288196781496901</v>
      </c>
    </row>
    <row r="36" spans="1:2" x14ac:dyDescent="0.25">
      <c r="A36" s="45">
        <v>33970</v>
      </c>
      <c r="B36" s="44">
        <v>2.9516569663855901</v>
      </c>
    </row>
    <row r="37" spans="1:2" x14ac:dyDescent="0.25">
      <c r="A37" s="45">
        <v>34335</v>
      </c>
      <c r="B37" s="44">
        <v>2.60744159215453</v>
      </c>
    </row>
    <row r="38" spans="1:2" x14ac:dyDescent="0.25">
      <c r="A38" s="45">
        <v>34700</v>
      </c>
      <c r="B38" s="44">
        <v>2.8054196885366198</v>
      </c>
    </row>
    <row r="39" spans="1:2" x14ac:dyDescent="0.25">
      <c r="A39" s="45">
        <v>35065</v>
      </c>
      <c r="B39" s="44">
        <v>2.9312041999344101</v>
      </c>
    </row>
    <row r="40" spans="1:2" x14ac:dyDescent="0.25">
      <c r="A40" s="45">
        <v>35431</v>
      </c>
      <c r="B40" s="44">
        <v>2.3376899373073501</v>
      </c>
    </row>
    <row r="41" spans="1:2" x14ac:dyDescent="0.25">
      <c r="A41" s="45">
        <v>35796</v>
      </c>
      <c r="B41" s="44">
        <v>1.5522790987436399</v>
      </c>
    </row>
    <row r="42" spans="1:2" x14ac:dyDescent="0.25">
      <c r="A42" s="45">
        <v>36161</v>
      </c>
      <c r="B42" s="44">
        <v>2.1880271969735801</v>
      </c>
    </row>
    <row r="43" spans="1:2" x14ac:dyDescent="0.25">
      <c r="A43" s="45">
        <v>36526</v>
      </c>
      <c r="B43" s="44">
        <v>3.3768572714992899</v>
      </c>
    </row>
    <row r="44" spans="1:2" x14ac:dyDescent="0.25">
      <c r="A44" s="45">
        <v>36892</v>
      </c>
      <c r="B44" s="44">
        <v>2.8261711188540701</v>
      </c>
    </row>
    <row r="45" spans="1:2" x14ac:dyDescent="0.25">
      <c r="A45" s="45">
        <v>37257</v>
      </c>
      <c r="B45" s="44">
        <v>1.5860316265060099</v>
      </c>
    </row>
    <row r="46" spans="1:2" x14ac:dyDescent="0.25">
      <c r="A46" s="45">
        <v>37622</v>
      </c>
      <c r="B46" s="44">
        <v>2.2700949733611502</v>
      </c>
    </row>
    <row r="47" spans="1:2" x14ac:dyDescent="0.25">
      <c r="A47" s="45">
        <v>37987</v>
      </c>
      <c r="B47" s="44">
        <v>2.6772366930917202</v>
      </c>
    </row>
    <row r="48" spans="1:2" x14ac:dyDescent="0.25">
      <c r="A48" s="45">
        <v>38353</v>
      </c>
      <c r="B48" s="44">
        <v>3.3927468454955001</v>
      </c>
    </row>
    <row r="49" spans="1:2" x14ac:dyDescent="0.25">
      <c r="A49" s="45">
        <v>38718</v>
      </c>
      <c r="B49" s="44">
        <v>3.2259441007040399</v>
      </c>
    </row>
    <row r="50" spans="1:2" x14ac:dyDescent="0.25">
      <c r="A50" s="45">
        <v>39083</v>
      </c>
      <c r="B50" s="44">
        <v>2.8526724815013802</v>
      </c>
    </row>
    <row r="51" spans="1:2" x14ac:dyDescent="0.25">
      <c r="A51" s="45">
        <v>39448</v>
      </c>
      <c r="B51" s="44">
        <v>3.8391002966509999</v>
      </c>
    </row>
    <row r="52" spans="1:2" x14ac:dyDescent="0.25">
      <c r="A52" s="45">
        <v>39814</v>
      </c>
      <c r="B52" s="44">
        <v>-0.355546266299747</v>
      </c>
    </row>
    <row r="53" spans="1:2" x14ac:dyDescent="0.25">
      <c r="A53" s="45">
        <v>40179</v>
      </c>
      <c r="B53" s="44">
        <v>1.6400434423899</v>
      </c>
    </row>
    <row r="54" spans="1:2" x14ac:dyDescent="0.25">
      <c r="A54" s="45">
        <v>40544</v>
      </c>
      <c r="B54" s="44">
        <v>3.1568415686220002</v>
      </c>
    </row>
    <row r="55" spans="1:2" x14ac:dyDescent="0.25">
      <c r="A55" s="45">
        <v>40909</v>
      </c>
      <c r="B55" s="44">
        <v>2.0693372652606699</v>
      </c>
    </row>
    <row r="56" spans="1:2" x14ac:dyDescent="0.25">
      <c r="A56" s="45">
        <v>41275</v>
      </c>
      <c r="B56" s="44">
        <v>1.46483265562717</v>
      </c>
    </row>
    <row r="57" spans="1:2" x14ac:dyDescent="0.25">
      <c r="A57" s="45">
        <v>41640</v>
      </c>
      <c r="B57" s="44">
        <v>1.62222297740817</v>
      </c>
    </row>
    <row r="58" spans="1:2" x14ac:dyDescent="0.25">
      <c r="A58" s="45">
        <v>42005</v>
      </c>
      <c r="B58" s="44">
        <v>0.118627135552451</v>
      </c>
    </row>
    <row r="59" spans="1:2" x14ac:dyDescent="0.25">
      <c r="A59" s="45">
        <v>42370</v>
      </c>
      <c r="B59" s="44">
        <v>1.26158320570536</v>
      </c>
    </row>
    <row r="60" spans="1:2" x14ac:dyDescent="0.25">
      <c r="A60" s="45">
        <v>42736</v>
      </c>
      <c r="B60" s="44">
        <v>2.1301100036596101</v>
      </c>
    </row>
    <row r="61" spans="1:2" x14ac:dyDescent="0.25">
      <c r="A61" s="45">
        <v>43101</v>
      </c>
      <c r="B61" s="44">
        <v>2.44258329692817</v>
      </c>
    </row>
    <row r="62" spans="1:2" x14ac:dyDescent="0.25">
      <c r="A62" s="45">
        <v>43466</v>
      </c>
      <c r="B62" s="44">
        <v>1.8122100752602099</v>
      </c>
    </row>
    <row r="63" spans="1:2" x14ac:dyDescent="0.25">
      <c r="A63" s="45">
        <v>43831</v>
      </c>
      <c r="B63" s="44">
        <v>1.23358439630629</v>
      </c>
    </row>
    <row r="64" spans="1:2" x14ac:dyDescent="0.25">
      <c r="A64" s="45">
        <v>44197</v>
      </c>
      <c r="B64" s="44">
        <v>4.6978588636374203</v>
      </c>
    </row>
    <row r="65" spans="1:2" x14ac:dyDescent="0.25">
      <c r="A65" s="45">
        <v>44562</v>
      </c>
      <c r="B65" s="44">
        <v>8.0027998205212096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F00-000000000000}">
  <sheetPr codeName="Sheet27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7109375" customWidth="1"/>
    <col min="5" max="5" width="10.28515625" customWidth="1"/>
  </cols>
  <sheetData>
    <row r="1" spans="1:5" x14ac:dyDescent="0.2">
      <c r="A1" s="1" t="s">
        <v>19</v>
      </c>
      <c r="B1" s="12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12</v>
      </c>
      <c r="C7" s="1" t="s">
        <v>13</v>
      </c>
      <c r="D7" s="1" t="s">
        <v>14</v>
      </c>
      <c r="E7" s="1" t="s">
        <v>1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81921" r:id="rId4" name="cmdConstrNameAndDesc">
          <controlPr defaultSize="0" autoLine="0" autoPict="0" r:id="rId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1009650</xdr:colOff>
                <xdr:row>4</xdr:row>
                <xdr:rowOff>19050</xdr:rowOff>
              </to>
            </anchor>
          </controlPr>
        </control>
      </mc:Choice>
      <mc:Fallback>
        <control shapeId="81921" r:id="rId4" name="cmdConstrNameAndDesc"/>
      </mc:Fallback>
    </mc:AlternateContent>
    <mc:AlternateContent xmlns:mc="http://schemas.openxmlformats.org/markup-compatibility/2006">
      <mc:Choice Requires="x14">
        <control shapeId="81922" r:id="rId6" name="cmdTechName">
          <controlPr defaultSize="0" autoLine="0" r:id="rId7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81922" r:id="rId6" name="cmdTechName"/>
      </mc:Fallback>
    </mc:AlternateContent>
    <mc:AlternateContent xmlns:mc="http://schemas.openxmlformats.org/markup-compatibility/2006">
      <mc:Choice Requires="x14">
        <control shapeId="81923" r:id="rId8" name="cmdAddParameter">
          <controlPr defaultSize="0" autoLine="0" r:id="rId9">
            <anchor moveWithCells="1">
              <from>
                <xdr:col>0</xdr:col>
                <xdr:colOff>19050</xdr:colOff>
                <xdr:row>4</xdr:row>
                <xdr:rowOff>0</xdr:rowOff>
              </from>
              <to>
                <xdr:col>1</xdr:col>
                <xdr:colOff>9525</xdr:colOff>
                <xdr:row>5</xdr:row>
                <xdr:rowOff>9525</xdr:rowOff>
              </to>
            </anchor>
          </controlPr>
        </control>
      </mc:Choice>
      <mc:Fallback>
        <control shapeId="81923" r:id="rId8" name="cmdAddParameter"/>
      </mc:Fallback>
    </mc:AlternateContent>
    <mc:AlternateContent xmlns:mc="http://schemas.openxmlformats.org/markup-compatibility/2006">
      <mc:Choice Requires="x14">
        <control shapeId="81924" r:id="rId10" name="cmdCheckConstrDataSheet">
          <controlPr defaultSize="0" autoLine="0" autoPict="0" r:id="rId11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81924" r:id="rId10" name="cmdCheckConstrDataSheet"/>
      </mc:Fallback>
    </mc:AlternateContent>
    <mc:AlternateContent xmlns:mc="http://schemas.openxmlformats.org/markup-compatibility/2006">
      <mc:Choice Requires="x14">
        <control shapeId="81925" r:id="rId12" name="cmdAddParamQualifier">
          <controlPr defaultSize="0" autoLine="0" r:id="rId13">
            <anchor moveWithCells="1">
              <from>
                <xdr:col>0</xdr:col>
                <xdr:colOff>19050</xdr:colOff>
                <xdr:row>5</xdr:row>
                <xdr:rowOff>0</xdr:rowOff>
              </from>
              <to>
                <xdr:col>1</xdr:col>
                <xdr:colOff>9525</xdr:colOff>
                <xdr:row>6</xdr:row>
                <xdr:rowOff>19050</xdr:rowOff>
              </to>
            </anchor>
          </controlPr>
        </control>
      </mc:Choice>
      <mc:Fallback>
        <control shapeId="81925" r:id="rId12" name="cmdAddParamQualifier"/>
      </mc:Fallback>
    </mc:AlternateContent>
    <mc:AlternateContent xmlns:mc="http://schemas.openxmlformats.org/markup-compatibility/2006">
      <mc:Choice Requires="x14">
        <control shapeId="81926" r:id="rId14" name="cmdRefreshUnits">
          <controlPr defaultSize="0" autoLine="0" r:id="rId1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9525</xdr:colOff>
                <xdr:row>4</xdr:row>
                <xdr:rowOff>19050</xdr:rowOff>
              </to>
            </anchor>
          </controlPr>
        </control>
      </mc:Choice>
      <mc:Fallback>
        <control shapeId="81926" r:id="rId14" name="cmdRefreshUnits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000-000000000000}">
  <sheetPr codeName="Sheet16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7109375" customWidth="1"/>
    <col min="6" max="6" width="10.5703125" customWidth="1"/>
    <col min="7" max="7" width="9.7109375" customWidth="1"/>
    <col min="8" max="8" width="8.28515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16</v>
      </c>
      <c r="B1" s="12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1</v>
      </c>
      <c r="C7" s="1" t="s">
        <v>2</v>
      </c>
      <c r="D7" s="1" t="s">
        <v>14</v>
      </c>
      <c r="E7" s="1" t="s">
        <v>17</v>
      </c>
      <c r="F7" s="1" t="s">
        <v>18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4513" r:id="rId4" name="cmdTechNameAndDesc">
          <controlPr defaultSize="0" autoLine="0" r:id="rId5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64513" r:id="rId4" name="cmdTechNameAndDesc"/>
      </mc:Fallback>
    </mc:AlternateContent>
    <mc:AlternateContent xmlns:mc="http://schemas.openxmlformats.org/markup-compatibility/2006">
      <mc:Choice Requires="x14">
        <control shapeId="64514" r:id="rId6" name="cmdCommIN">
          <controlPr defaultSize="0" autoLine="0" r:id="rId7">
            <anchor moveWithCells="1">
              <from>
                <xdr:col>4</xdr:col>
                <xdr:colOff>19050</xdr:colOff>
                <xdr:row>2</xdr:row>
                <xdr:rowOff>142875</xdr:rowOff>
              </from>
              <to>
                <xdr:col>5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4514" r:id="rId6" name="cmdCommIN"/>
      </mc:Fallback>
    </mc:AlternateContent>
    <mc:AlternateContent xmlns:mc="http://schemas.openxmlformats.org/markup-compatibility/2006">
      <mc:Choice Requires="x14">
        <control shapeId="64515" r:id="rId8" name="cmdCommOUT">
          <controlPr defaultSize="0" autoLine="0" r:id="rId9">
            <anchor moveWithCells="1">
              <from>
                <xdr:col>5</xdr:col>
                <xdr:colOff>19050</xdr:colOff>
                <xdr:row>2</xdr:row>
                <xdr:rowOff>142875</xdr:rowOff>
              </from>
              <to>
                <xdr:col>6</xdr:col>
                <xdr:colOff>9525</xdr:colOff>
                <xdr:row>4</xdr:row>
                <xdr:rowOff>0</xdr:rowOff>
              </to>
            </anchor>
          </controlPr>
        </control>
      </mc:Choice>
      <mc:Fallback>
        <control shapeId="64515" r:id="rId8" name="cmdCommOUT"/>
      </mc:Fallback>
    </mc:AlternateContent>
    <mc:AlternateContent xmlns:mc="http://schemas.openxmlformats.org/markup-compatibility/2006">
      <mc:Choice Requires="x14">
        <control shapeId="64516" r:id="rId10" name="cmdAddParameter">
          <controlPr defaultSize="0" autoLine="0" r:id="rId11">
            <anchor moveWithCells="1">
              <from>
                <xdr:col>0</xdr:col>
                <xdr:colOff>19050</xdr:colOff>
                <xdr:row>4</xdr:row>
                <xdr:rowOff>0</xdr:rowOff>
              </from>
              <to>
                <xdr:col>1</xdr:col>
                <xdr:colOff>19050</xdr:colOff>
                <xdr:row>5</xdr:row>
                <xdr:rowOff>9525</xdr:rowOff>
              </to>
            </anchor>
          </controlPr>
        </control>
      </mc:Choice>
      <mc:Fallback>
        <control shapeId="64516" r:id="rId10" name="cmdAddParameter"/>
      </mc:Fallback>
    </mc:AlternateContent>
    <mc:AlternateContent xmlns:mc="http://schemas.openxmlformats.org/markup-compatibility/2006">
      <mc:Choice Requires="x14">
        <control shapeId="64517" r:id="rId12" name="cmdAddParamQualifier">
          <controlPr defaultSize="0" autoLine="0" autoPict="0" r:id="rId13">
            <anchor moveWithCells="1">
              <from>
                <xdr:col>0</xdr:col>
                <xdr:colOff>19050</xdr:colOff>
                <xdr:row>5</xdr:row>
                <xdr:rowOff>19050</xdr:rowOff>
              </from>
              <to>
                <xdr:col>1</xdr:col>
                <xdr:colOff>19050</xdr:colOff>
                <xdr:row>6</xdr:row>
                <xdr:rowOff>28575</xdr:rowOff>
              </to>
            </anchor>
          </controlPr>
        </control>
      </mc:Choice>
      <mc:Fallback>
        <control shapeId="64517" r:id="rId12" name="cmdAddParamQualifier"/>
      </mc:Fallback>
    </mc:AlternateContent>
    <mc:AlternateContent xmlns:mc="http://schemas.openxmlformats.org/markup-compatibility/2006">
      <mc:Choice Requires="x14">
        <control shapeId="64518" r:id="rId14" name="cmdCheckTechDataSheet">
          <controlPr defaultSize="0" autoLine="0" autoPict="0" r:id="rId15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19050</xdr:colOff>
                <xdr:row>4</xdr:row>
                <xdr:rowOff>19050</xdr:rowOff>
              </to>
            </anchor>
          </controlPr>
        </control>
      </mc:Choice>
      <mc:Fallback>
        <control shapeId="64518" r:id="rId14" name="cmdCheckTechDataSheet"/>
      </mc:Fallback>
    </mc:AlternateContent>
    <mc:AlternateContent xmlns:mc="http://schemas.openxmlformats.org/markup-compatibility/2006">
      <mc:Choice Requires="x14">
        <control shapeId="64519" r:id="rId16" name="cmdRefreshUnits">
          <controlPr defaultSize="0" autoLine="0" r:id="rId17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38100</xdr:colOff>
                <xdr:row>4</xdr:row>
                <xdr:rowOff>9525</xdr:rowOff>
              </to>
            </anchor>
          </controlPr>
        </control>
      </mc:Choice>
      <mc:Fallback>
        <control shapeId="64519" r:id="rId16" name="cmdRefreshUnits"/>
      </mc:Fallback>
    </mc:AlternateContent>
  </control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100-000000000000}">
  <sheetPr codeName="Sheet1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28515625" bestFit="1" customWidth="1"/>
  </cols>
  <sheetData>
    <row r="1" spans="1:8" x14ac:dyDescent="0.2">
      <c r="A1" s="1" t="s">
        <v>15</v>
      </c>
      <c r="B1" s="12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8</v>
      </c>
      <c r="C7" s="1" t="s">
        <v>9</v>
      </c>
      <c r="D7" s="1" t="s">
        <v>14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0" priority="1" stopIfTrue="1" operator="equal">
      <formula>"REF"</formula>
    </cfRule>
  </conditionalFormatting>
  <pageMargins left="0.75" right="0.75" top="1" bottom="1" header="0.5" footer="0.5"/>
  <pageSetup paperSize="9" orientation="landscape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1441" r:id="rId4" name="cmdAddParameter">
          <controlPr defaultSize="0" autoLine="0" r:id="rId5">
            <anchor moveWithCells="1">
              <from>
                <xdr:col>0</xdr:col>
                <xdr:colOff>19050</xdr:colOff>
                <xdr:row>4</xdr:row>
                <xdr:rowOff>19050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61441" r:id="rId4" name="cmdAddParameter"/>
      </mc:Fallback>
    </mc:AlternateContent>
    <mc:AlternateContent xmlns:mc="http://schemas.openxmlformats.org/markup-compatibility/2006">
      <mc:Choice Requires="x14">
        <control shapeId="61442" r:id="rId6" name="cmdCommNameAndDesc">
          <controlPr defaultSize="0" autoLine="0" autoPict="0" r:id="rId7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61442" r:id="rId6" name="cmdCommNameAndDesc"/>
      </mc:Fallback>
    </mc:AlternateContent>
    <mc:AlternateContent xmlns:mc="http://schemas.openxmlformats.org/markup-compatibility/2006">
      <mc:Choice Requires="x14">
        <control shapeId="61443" r:id="rId8" name="cmdAddParamQualifier">
          <controlPr defaultSize="0" autoLine="0" r:id="rId9">
            <anchor moveWithCells="1">
              <from>
                <xdr:col>0</xdr:col>
                <xdr:colOff>19050</xdr:colOff>
                <xdr:row>5</xdr:row>
                <xdr:rowOff>0</xdr:rowOff>
              </from>
              <to>
                <xdr:col>1</xdr:col>
                <xdr:colOff>0</xdr:colOff>
                <xdr:row>5</xdr:row>
                <xdr:rowOff>238125</xdr:rowOff>
              </to>
            </anchor>
          </controlPr>
        </control>
      </mc:Choice>
      <mc:Fallback>
        <control shapeId="61443" r:id="rId8" name="cmdAddParamQualifier"/>
      </mc:Fallback>
    </mc:AlternateContent>
    <mc:AlternateContent xmlns:mc="http://schemas.openxmlformats.org/markup-compatibility/2006">
      <mc:Choice Requires="x14">
        <control shapeId="61444" r:id="rId10" name="cmdCheckCommDataSheet">
          <controlPr defaultSize="0" autoLine="0" r:id="rId11">
            <anchor moveWithCells="1">
              <from>
                <xdr:col>0</xdr:col>
                <xdr:colOff>19050</xdr:colOff>
                <xdr:row>3</xdr:row>
                <xdr:rowOff>19050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1444" r:id="rId10" name="cmdCheckCommDataSheet"/>
      </mc:Fallback>
    </mc:AlternateContent>
    <mc:AlternateContent xmlns:mc="http://schemas.openxmlformats.org/markup-compatibility/2006">
      <mc:Choice Requires="x14">
        <control shapeId="61445" r:id="rId12" name="cmdRefreshUnits">
          <controlPr defaultSize="0" autoLine="0" r:id="rId13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1445" r:id="rId12" name="cmdRefreshUnits"/>
      </mc:Fallback>
    </mc:AlternateContent>
  </control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200-000000000000}">
  <sheetPr codeName="Sheet12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28515625" customWidth="1"/>
    <col min="6" max="6" width="10.28515625" customWidth="1"/>
  </cols>
  <sheetData>
    <row r="1" spans="1:6" x14ac:dyDescent="0.2">
      <c r="A1" s="1" t="s">
        <v>11</v>
      </c>
      <c r="B1" s="12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12</v>
      </c>
      <c r="C7" s="1" t="s">
        <v>13</v>
      </c>
      <c r="D7" s="1" t="s">
        <v>14</v>
      </c>
      <c r="E7" s="1" t="s">
        <v>5</v>
      </c>
      <c r="F7" s="1" t="s">
        <v>6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0417" r:id="rId4" name="cmdConstraintSets">
          <controlPr defaultSize="0" autoLine="0" r:id="rId5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60417" r:id="rId4" name="cmdConstraintSets"/>
      </mc:Fallback>
    </mc:AlternateContent>
    <mc:AlternateContent xmlns:mc="http://schemas.openxmlformats.org/markup-compatibility/2006">
      <mc:Choice Requires="x14">
        <control shapeId="60418" r:id="rId6" name="cmdCheckConstraintsSheet">
          <controlPr defaultSize="0" autoLine="0" r:id="rId7">
            <anchor moveWithCells="1">
              <from>
                <xdr:col>0</xdr:col>
                <xdr:colOff>19050</xdr:colOff>
                <xdr:row>3</xdr:row>
                <xdr:rowOff>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0418" r:id="rId6" name="cmdCheckConstraintsSheet"/>
      </mc:Fallback>
    </mc:AlternateContent>
    <mc:AlternateContent xmlns:mc="http://schemas.openxmlformats.org/markup-compatibility/2006">
      <mc:Choice Requires="x14">
        <control shapeId="60419" r:id="rId8" name="cmdConstraintUnit">
          <controlPr defaultSize="0" autoLine="0" r:id="rId9">
            <anchor moveWithCells="1">
              <from>
                <xdr:col>3</xdr:col>
                <xdr:colOff>19050</xdr:colOff>
                <xdr:row>4</xdr:row>
                <xdr:rowOff>19050</xdr:rowOff>
              </from>
              <to>
                <xdr:col>3</xdr:col>
                <xdr:colOff>571500</xdr:colOff>
                <xdr:row>5</xdr:row>
                <xdr:rowOff>38100</xdr:rowOff>
              </to>
            </anchor>
          </controlPr>
        </control>
      </mc:Choice>
      <mc:Fallback>
        <control shapeId="60419" r:id="rId8" name="cmdConstraintUnit"/>
      </mc:Fallback>
    </mc:AlternateContent>
    <mc:AlternateContent xmlns:mc="http://schemas.openxmlformats.org/markup-compatibility/2006">
      <mc:Choice Requires="x14">
        <control shapeId="60420" r:id="rId10" name="cmdRefreshUnits">
          <controlPr defaultSize="0" autoLine="0" r:id="rId11">
            <anchor moveWithCells="1">
              <from>
                <xdr:col>3</xdr:col>
                <xdr:colOff>19050</xdr:colOff>
                <xdr:row>2</xdr:row>
                <xdr:rowOff>57150</xdr:rowOff>
              </from>
              <to>
                <xdr:col>3</xdr:col>
                <xdr:colOff>571500</xdr:colOff>
                <xdr:row>4</xdr:row>
                <xdr:rowOff>28575</xdr:rowOff>
              </to>
            </anchor>
          </controlPr>
        </control>
      </mc:Choice>
      <mc:Fallback>
        <control shapeId="60420" r:id="rId10" name="cmdRefreshUnits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sqref="A1:A65536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7</v>
      </c>
      <c r="B1" s="12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8</v>
      </c>
      <c r="C7" s="1" t="s">
        <v>9</v>
      </c>
      <c r="D7" s="1" t="s">
        <v>10</v>
      </c>
      <c r="E7" s="1" t="s">
        <v>5</v>
      </c>
      <c r="F7" s="1" t="s">
        <v>6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5297" r:id="rId4" name="cmdEnergySets">
          <controlPr defaultSize="0" autoLine="0" r:id="rId5">
            <anchor moveWithCells="1">
              <from>
                <xdr:col>4</xdr:col>
                <xdr:colOff>19050</xdr:colOff>
                <xdr:row>3</xdr:row>
                <xdr:rowOff>95250</xdr:rowOff>
              </from>
              <to>
                <xdr:col>4</xdr:col>
                <xdr:colOff>990600</xdr:colOff>
                <xdr:row>4</xdr:row>
                <xdr:rowOff>114300</xdr:rowOff>
              </to>
            </anchor>
          </controlPr>
        </control>
      </mc:Choice>
      <mc:Fallback>
        <control shapeId="55297" r:id="rId4" name="cmdEnergySets"/>
      </mc:Fallback>
    </mc:AlternateContent>
    <mc:AlternateContent xmlns:mc="http://schemas.openxmlformats.org/markup-compatibility/2006">
      <mc:Choice Requires="x14">
        <control shapeId="55298" r:id="rId6" name="cmdDemandSets">
          <controlPr defaultSize="0" autoLine="0" r:id="rId7">
            <anchor moveWithCells="1">
              <from>
                <xdr:col>4</xdr:col>
                <xdr:colOff>19050</xdr:colOff>
                <xdr:row>4</xdr:row>
                <xdr:rowOff>171450</xdr:rowOff>
              </from>
              <to>
                <xdr:col>4</xdr:col>
                <xdr:colOff>990600</xdr:colOff>
                <xdr:row>5</xdr:row>
                <xdr:rowOff>190500</xdr:rowOff>
              </to>
            </anchor>
          </controlPr>
        </control>
      </mc:Choice>
      <mc:Fallback>
        <control shapeId="55298" r:id="rId6" name="cmdDemandSets"/>
      </mc:Fallback>
    </mc:AlternateContent>
    <mc:AlternateContent xmlns:mc="http://schemas.openxmlformats.org/markup-compatibility/2006">
      <mc:Choice Requires="x14">
        <control shapeId="55299" r:id="rId8" name="cmdEmissionSets">
          <controlPr defaultSize="0" autoLine="0" r:id="rId9">
            <anchor moveWithCells="1">
              <from>
                <xdr:col>4</xdr:col>
                <xdr:colOff>1009650</xdr:colOff>
                <xdr:row>4</xdr:row>
                <xdr:rowOff>171450</xdr:rowOff>
              </from>
              <to>
                <xdr:col>5</xdr:col>
                <xdr:colOff>0</xdr:colOff>
                <xdr:row>5</xdr:row>
                <xdr:rowOff>190500</xdr:rowOff>
              </to>
            </anchor>
          </controlPr>
        </control>
      </mc:Choice>
      <mc:Fallback>
        <control shapeId="55299" r:id="rId8" name="cmdEmissionSets"/>
      </mc:Fallback>
    </mc:AlternateContent>
    <mc:AlternateContent xmlns:mc="http://schemas.openxmlformats.org/markup-compatibility/2006">
      <mc:Choice Requires="x14">
        <control shapeId="55300" r:id="rId10" name="cmdMaterialSets">
          <controlPr defaultSize="0" autoLine="0" r:id="rId11">
            <anchor moveWithCells="1">
              <from>
                <xdr:col>4</xdr:col>
                <xdr:colOff>1009650</xdr:colOff>
                <xdr:row>3</xdr:row>
                <xdr:rowOff>95250</xdr:rowOff>
              </from>
              <to>
                <xdr:col>5</xdr:col>
                <xdr:colOff>0</xdr:colOff>
                <xdr:row>4</xdr:row>
                <xdr:rowOff>114300</xdr:rowOff>
              </to>
            </anchor>
          </controlPr>
        </control>
      </mc:Choice>
      <mc:Fallback>
        <control shapeId="55300" r:id="rId10" name="cmdMaterialSets"/>
      </mc:Fallback>
    </mc:AlternateContent>
    <mc:AlternateContent xmlns:mc="http://schemas.openxmlformats.org/markup-compatibility/2006">
      <mc:Choice Requires="x14">
        <control shapeId="55301" r:id="rId12" name="cmdCheckCommoditiesSheet">
          <controlPr defaultSize="0" autoLine="0" autoPict="0" r:id="rId13">
            <anchor moveWithCells="1">
              <from>
                <xdr:col>0</xdr:col>
                <xdr:colOff>19050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55301" r:id="rId12" name="cmdCheckCommoditiesSheet"/>
      </mc:Fallback>
    </mc:AlternateContent>
    <mc:AlternateContent xmlns:mc="http://schemas.openxmlformats.org/markup-compatibility/2006">
      <mc:Choice Requires="x14">
        <control shapeId="55302" r:id="rId14" name="cmdCommUnit">
          <controlPr defaultSize="0" autoLine="0" r:id="rId15">
            <anchor moveWithCells="1">
              <from>
                <xdr:col>3</xdr:col>
                <xdr:colOff>19050</xdr:colOff>
                <xdr:row>4</xdr:row>
                <xdr:rowOff>171450</xdr:rowOff>
              </from>
              <to>
                <xdr:col>4</xdr:col>
                <xdr:colOff>0</xdr:colOff>
                <xdr:row>5</xdr:row>
                <xdr:rowOff>190500</xdr:rowOff>
              </to>
            </anchor>
          </controlPr>
        </control>
      </mc:Choice>
      <mc:Fallback>
        <control shapeId="55302" r:id="rId14" name="cmdCommUnit"/>
      </mc:Fallback>
    </mc:AlternateContent>
    <mc:AlternateContent xmlns:mc="http://schemas.openxmlformats.org/markup-compatibility/2006">
      <mc:Choice Requires="x14">
        <control shapeId="55303" r:id="rId16" name="cmdRefreshUnits">
          <controlPr defaultSize="0" autoLine="0" r:id="rId17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55303" r:id="rId16" name="cmdRefreshUnits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2" sqref="A2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7</v>
      </c>
      <c r="B1" s="12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8</v>
      </c>
      <c r="C7" s="1" t="s">
        <v>9</v>
      </c>
      <c r="D7" s="1" t="s">
        <v>10</v>
      </c>
      <c r="E7" s="1" t="s">
        <v>5</v>
      </c>
      <c r="F7" s="1" t="s">
        <v>6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49" r:id="rId4" name="cmdEnergySets">
          <controlPr defaultSize="0" autoLine="0" r:id="rId5">
            <anchor moveWithCells="1">
              <from>
                <xdr:col>4</xdr:col>
                <xdr:colOff>19050</xdr:colOff>
                <xdr:row>3</xdr:row>
                <xdr:rowOff>95250</xdr:rowOff>
              </from>
              <to>
                <xdr:col>4</xdr:col>
                <xdr:colOff>990600</xdr:colOff>
                <xdr:row>4</xdr:row>
                <xdr:rowOff>114300</xdr:rowOff>
              </to>
            </anchor>
          </controlPr>
        </control>
      </mc:Choice>
      <mc:Fallback>
        <control shapeId="2049" r:id="rId4" name="cmdEnergySets"/>
      </mc:Fallback>
    </mc:AlternateContent>
    <mc:AlternateContent xmlns:mc="http://schemas.openxmlformats.org/markup-compatibility/2006">
      <mc:Choice Requires="x14">
        <control shapeId="2051" r:id="rId6" name="cmdDemandSets">
          <controlPr defaultSize="0" autoLine="0" r:id="rId7">
            <anchor moveWithCells="1">
              <from>
                <xdr:col>4</xdr:col>
                <xdr:colOff>19050</xdr:colOff>
                <xdr:row>4</xdr:row>
                <xdr:rowOff>171450</xdr:rowOff>
              </from>
              <to>
                <xdr:col>4</xdr:col>
                <xdr:colOff>990600</xdr:colOff>
                <xdr:row>5</xdr:row>
                <xdr:rowOff>190500</xdr:rowOff>
              </to>
            </anchor>
          </controlPr>
        </control>
      </mc:Choice>
      <mc:Fallback>
        <control shapeId="2051" r:id="rId6" name="cmdDemandSets"/>
      </mc:Fallback>
    </mc:AlternateContent>
    <mc:AlternateContent xmlns:mc="http://schemas.openxmlformats.org/markup-compatibility/2006">
      <mc:Choice Requires="x14">
        <control shapeId="2052" r:id="rId8" name="cmdEmissionSets">
          <controlPr defaultSize="0" autoLine="0" r:id="rId9">
            <anchor moveWithCells="1">
              <from>
                <xdr:col>4</xdr:col>
                <xdr:colOff>1009650</xdr:colOff>
                <xdr:row>4</xdr:row>
                <xdr:rowOff>171450</xdr:rowOff>
              </from>
              <to>
                <xdr:col>5</xdr:col>
                <xdr:colOff>0</xdr:colOff>
                <xdr:row>5</xdr:row>
                <xdr:rowOff>190500</xdr:rowOff>
              </to>
            </anchor>
          </controlPr>
        </control>
      </mc:Choice>
      <mc:Fallback>
        <control shapeId="2052" r:id="rId8" name="cmdEmissionSets"/>
      </mc:Fallback>
    </mc:AlternateContent>
    <mc:AlternateContent xmlns:mc="http://schemas.openxmlformats.org/markup-compatibility/2006">
      <mc:Choice Requires="x14">
        <control shapeId="2053" r:id="rId10" name="cmdMaterialSets">
          <controlPr defaultSize="0" autoLine="0" r:id="rId11">
            <anchor moveWithCells="1">
              <from>
                <xdr:col>4</xdr:col>
                <xdr:colOff>1009650</xdr:colOff>
                <xdr:row>3</xdr:row>
                <xdr:rowOff>95250</xdr:rowOff>
              </from>
              <to>
                <xdr:col>5</xdr:col>
                <xdr:colOff>0</xdr:colOff>
                <xdr:row>4</xdr:row>
                <xdr:rowOff>114300</xdr:rowOff>
              </to>
            </anchor>
          </controlPr>
        </control>
      </mc:Choice>
      <mc:Fallback>
        <control shapeId="2053" r:id="rId10" name="cmdMaterialSets"/>
      </mc:Fallback>
    </mc:AlternateContent>
    <mc:AlternateContent xmlns:mc="http://schemas.openxmlformats.org/markup-compatibility/2006">
      <mc:Choice Requires="x14">
        <control shapeId="2061" r:id="rId12" name="cmdCheckCommoditiesSheet">
          <controlPr defaultSize="0" autoLine="0" autoPict="0" r:id="rId13">
            <anchor moveWithCells="1">
              <from>
                <xdr:col>0</xdr:col>
                <xdr:colOff>19050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2061" r:id="rId12" name="cmdCheckCommoditiesSheet"/>
      </mc:Fallback>
    </mc:AlternateContent>
    <mc:AlternateContent xmlns:mc="http://schemas.openxmlformats.org/markup-compatibility/2006">
      <mc:Choice Requires="x14">
        <control shapeId="2063" r:id="rId14" name="cmdCommUnit">
          <controlPr defaultSize="0" autoLine="0" r:id="rId15">
            <anchor moveWithCells="1">
              <from>
                <xdr:col>3</xdr:col>
                <xdr:colOff>19050</xdr:colOff>
                <xdr:row>4</xdr:row>
                <xdr:rowOff>171450</xdr:rowOff>
              </from>
              <to>
                <xdr:col>4</xdr:col>
                <xdr:colOff>0</xdr:colOff>
                <xdr:row>5</xdr:row>
                <xdr:rowOff>190500</xdr:rowOff>
              </to>
            </anchor>
          </controlPr>
        </control>
      </mc:Choice>
      <mc:Fallback>
        <control shapeId="2063" r:id="rId14" name="cmdCommUnit"/>
      </mc:Fallback>
    </mc:AlternateContent>
    <mc:AlternateContent xmlns:mc="http://schemas.openxmlformats.org/markup-compatibility/2006">
      <mc:Choice Requires="x14">
        <control shapeId="2073" r:id="rId16" name="cmdRefreshUnits">
          <controlPr defaultSize="0" autoLine="0" r:id="rId17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2073" r:id="rId16" name="cmdRefreshUnits"/>
      </mc:Fallback>
    </mc:AlternateContent>
    <mc:AlternateContent xmlns:mc="http://schemas.openxmlformats.org/markup-compatibility/2006">
      <mc:Choice Requires="x14">
        <control shapeId="2074" r:id="rId18" name="cmdTaxSubSets">
          <controlPr defaultSize="0" autoLine="0" r:id="rId19">
            <anchor moveWithCells="1">
              <from>
                <xdr:col>4</xdr:col>
                <xdr:colOff>552450</xdr:colOff>
                <xdr:row>2</xdr:row>
                <xdr:rowOff>0</xdr:rowOff>
              </from>
              <to>
                <xdr:col>4</xdr:col>
                <xdr:colOff>1524000</xdr:colOff>
                <xdr:row>3</xdr:row>
                <xdr:rowOff>76200</xdr:rowOff>
              </to>
            </anchor>
          </controlPr>
        </control>
      </mc:Choice>
      <mc:Fallback>
        <control shapeId="2074" r:id="rId18" name="cmdTaxSubSets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28515625" customWidth="1"/>
    <col min="3" max="3" width="27.28515625" customWidth="1"/>
    <col min="4" max="5" width="9.7109375" customWidth="1"/>
    <col min="6" max="6" width="30.42578125" customWidth="1"/>
    <col min="7" max="7" width="10.42578125" customWidth="1"/>
  </cols>
  <sheetData>
    <row r="1" spans="1:12" x14ac:dyDescent="0.2">
      <c r="A1" s="1" t="s">
        <v>0</v>
      </c>
      <c r="B1" s="12"/>
    </row>
    <row r="4" spans="1:12" ht="18" customHeight="1" x14ac:dyDescent="0.2"/>
    <row r="7" spans="1:12" x14ac:dyDescent="0.2"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5" r:id="rId4" name="cmdTechnologySets">
          <controlPr defaultSize="0" autoLine="0" r:id="rId5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1025" r:id="rId4" name="cmdTechnologySets"/>
      </mc:Fallback>
    </mc:AlternateContent>
    <mc:AlternateContent xmlns:mc="http://schemas.openxmlformats.org/markup-compatibility/2006">
      <mc:Choice Requires="x14">
        <control shapeId="1034" r:id="rId6" name="cmdCheckTechnologiesSheet">
          <controlPr defaultSize="0" autoLine="0" autoPict="0" r:id="rId7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34" r:id="rId6" name="cmdCheckTechnologiesSheet"/>
      </mc:Fallback>
    </mc:AlternateContent>
    <mc:AlternateContent xmlns:mc="http://schemas.openxmlformats.org/markup-compatibility/2006">
      <mc:Choice Requires="x14">
        <control shapeId="1035" r:id="rId8" name="cmdTACTUnit">
          <controlPr defaultSize="0" autoLine="0" r:id="rId9">
            <anchor moveWithCells="1">
              <from>
                <xdr:col>3</xdr:col>
                <xdr:colOff>19050</xdr:colOff>
                <xdr:row>4</xdr:row>
                <xdr:rowOff>19050</xdr:rowOff>
              </from>
              <to>
                <xdr:col>4</xdr:col>
                <xdr:colOff>9525</xdr:colOff>
                <xdr:row>5</xdr:row>
                <xdr:rowOff>95250</xdr:rowOff>
              </to>
            </anchor>
          </controlPr>
        </control>
      </mc:Choice>
      <mc:Fallback>
        <control shapeId="1035" r:id="rId8" name="cmdTACTUnit"/>
      </mc:Fallback>
    </mc:AlternateContent>
    <mc:AlternateContent xmlns:mc="http://schemas.openxmlformats.org/markup-compatibility/2006">
      <mc:Choice Requires="x14">
        <control shapeId="1036" r:id="rId10" name="cmdTCAPUnit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5</xdr:col>
                <xdr:colOff>9525</xdr:colOff>
                <xdr:row>5</xdr:row>
                <xdr:rowOff>95250</xdr:rowOff>
              </to>
            </anchor>
          </controlPr>
        </control>
      </mc:Choice>
      <mc:Fallback>
        <control shapeId="1036" r:id="rId10" name="cmdTCAPUnit"/>
      </mc:Fallback>
    </mc:AlternateContent>
    <mc:AlternateContent xmlns:mc="http://schemas.openxmlformats.org/markup-compatibility/2006">
      <mc:Choice Requires="x14">
        <control shapeId="1135" r:id="rId12" name="cmdRefreshUnits">
          <controlPr defaultSize="0" autoLine="0" r:id="rId13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1135" r:id="rId12" name="cmdRefreshUnits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28515625" customWidth="1"/>
    <col min="6" max="6" width="10.28515625" customWidth="1"/>
  </cols>
  <sheetData>
    <row r="1" spans="1:6" x14ac:dyDescent="0.2">
      <c r="A1" s="1" t="s">
        <v>11</v>
      </c>
      <c r="B1" s="12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12</v>
      </c>
      <c r="C7" s="1" t="s">
        <v>13</v>
      </c>
      <c r="D7" s="1" t="s">
        <v>14</v>
      </c>
      <c r="E7" s="1" t="s">
        <v>5</v>
      </c>
      <c r="F7" s="1" t="s">
        <v>6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42" r:id="rId4" name="cmdConstraintSets">
          <controlPr defaultSize="0" autoLine="0" r:id="rId5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10242" r:id="rId4" name="cmdConstraintSets"/>
      </mc:Fallback>
    </mc:AlternateContent>
    <mc:AlternateContent xmlns:mc="http://schemas.openxmlformats.org/markup-compatibility/2006">
      <mc:Choice Requires="x14">
        <control shapeId="10246" r:id="rId6" name="cmdCheckConstraintsSheet">
          <controlPr defaultSize="0" autoLine="0" r:id="rId7">
            <anchor moveWithCells="1">
              <from>
                <xdr:col>0</xdr:col>
                <xdr:colOff>19050</xdr:colOff>
                <xdr:row>3</xdr:row>
                <xdr:rowOff>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246" r:id="rId6" name="cmdCheckConstraintsSheet"/>
      </mc:Fallback>
    </mc:AlternateContent>
    <mc:AlternateContent xmlns:mc="http://schemas.openxmlformats.org/markup-compatibility/2006">
      <mc:Choice Requires="x14">
        <control shapeId="10247" r:id="rId8" name="cmdConstraintUnit">
          <controlPr defaultSize="0" autoLine="0" r:id="rId9">
            <anchor moveWithCells="1">
              <from>
                <xdr:col>3</xdr:col>
                <xdr:colOff>19050</xdr:colOff>
                <xdr:row>4</xdr:row>
                <xdr:rowOff>19050</xdr:rowOff>
              </from>
              <to>
                <xdr:col>3</xdr:col>
                <xdr:colOff>571500</xdr:colOff>
                <xdr:row>5</xdr:row>
                <xdr:rowOff>38100</xdr:rowOff>
              </to>
            </anchor>
          </controlPr>
        </control>
      </mc:Choice>
      <mc:Fallback>
        <control shapeId="10247" r:id="rId8" name="cmdConstraintUnit"/>
      </mc:Fallback>
    </mc:AlternateContent>
    <mc:AlternateContent xmlns:mc="http://schemas.openxmlformats.org/markup-compatibility/2006">
      <mc:Choice Requires="x14">
        <control shapeId="10359" r:id="rId10" name="cmdRefreshUnits">
          <controlPr defaultSize="0" autoLine="0" r:id="rId11">
            <anchor moveWithCells="1">
              <from>
                <xdr:col>3</xdr:col>
                <xdr:colOff>19050</xdr:colOff>
                <xdr:row>2</xdr:row>
                <xdr:rowOff>57150</xdr:rowOff>
              </from>
              <to>
                <xdr:col>3</xdr:col>
                <xdr:colOff>571500</xdr:colOff>
                <xdr:row>4</xdr:row>
                <xdr:rowOff>28575</xdr:rowOff>
              </to>
            </anchor>
          </controlPr>
        </control>
      </mc:Choice>
      <mc:Fallback>
        <control shapeId="10359" r:id="rId10" name="cmdRefreshUnits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28515625" bestFit="1" customWidth="1"/>
  </cols>
  <sheetData>
    <row r="1" spans="1:8" x14ac:dyDescent="0.2">
      <c r="A1" s="1" t="s">
        <v>15</v>
      </c>
      <c r="B1" s="12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8</v>
      </c>
      <c r="C7" s="1" t="s">
        <v>9</v>
      </c>
      <c r="D7" s="1" t="s">
        <v>14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1" priority="1" stopIfTrue="1" operator="equal">
      <formula>"REF"</formula>
    </cfRule>
  </conditionalFormatting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cmdAddParameter">
          <controlPr defaultSize="0" autoLine="0" r:id="rId5">
            <anchor moveWithCells="1">
              <from>
                <xdr:col>0</xdr:col>
                <xdr:colOff>19050</xdr:colOff>
                <xdr:row>4</xdr:row>
                <xdr:rowOff>19050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4097" r:id="rId4" name="cmdAddParameter"/>
      </mc:Fallback>
    </mc:AlternateContent>
    <mc:AlternateContent xmlns:mc="http://schemas.openxmlformats.org/markup-compatibility/2006">
      <mc:Choice Requires="x14">
        <control shapeId="4098" r:id="rId6" name="cmdCommNameAndDesc">
          <controlPr defaultSize="0" autoLine="0" autoPict="0" r:id="rId7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4098" r:id="rId6" name="cmdCommNameAndDesc"/>
      </mc:Fallback>
    </mc:AlternateContent>
    <mc:AlternateContent xmlns:mc="http://schemas.openxmlformats.org/markup-compatibility/2006">
      <mc:Choice Requires="x14">
        <control shapeId="4100" r:id="rId8" name="cmdAddParamQualifier">
          <controlPr defaultSize="0" autoLine="0" r:id="rId9">
            <anchor moveWithCells="1">
              <from>
                <xdr:col>0</xdr:col>
                <xdr:colOff>19050</xdr:colOff>
                <xdr:row>5</xdr:row>
                <xdr:rowOff>0</xdr:rowOff>
              </from>
              <to>
                <xdr:col>1</xdr:col>
                <xdr:colOff>0</xdr:colOff>
                <xdr:row>5</xdr:row>
                <xdr:rowOff>238125</xdr:rowOff>
              </to>
            </anchor>
          </controlPr>
        </control>
      </mc:Choice>
      <mc:Fallback>
        <control shapeId="4100" r:id="rId8" name="cmdAddParamQualifier"/>
      </mc:Fallback>
    </mc:AlternateContent>
    <mc:AlternateContent xmlns:mc="http://schemas.openxmlformats.org/markup-compatibility/2006">
      <mc:Choice Requires="x14">
        <control shapeId="4106" r:id="rId10" name="cmdCheckCommDataSheet">
          <controlPr defaultSize="0" autoLine="0" r:id="rId11">
            <anchor moveWithCells="1">
              <from>
                <xdr:col>0</xdr:col>
                <xdr:colOff>19050</xdr:colOff>
                <xdr:row>3</xdr:row>
                <xdr:rowOff>19050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106" r:id="rId10" name="cmdCheckCommDataSheet"/>
      </mc:Fallback>
    </mc:AlternateContent>
    <mc:AlternateContent xmlns:mc="http://schemas.openxmlformats.org/markup-compatibility/2006">
      <mc:Choice Requires="x14">
        <control shapeId="4299" r:id="rId12" name="cmdRefreshUnits">
          <controlPr defaultSize="0" autoLine="0" r:id="rId13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299" r:id="rId12" name="cmdRefreshUnits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7109375" customWidth="1"/>
    <col min="6" max="6" width="10.5703125" customWidth="1"/>
    <col min="7" max="7" width="9.7109375" customWidth="1"/>
    <col min="8" max="8" width="8.28515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16</v>
      </c>
      <c r="B1" s="12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1</v>
      </c>
      <c r="C7" s="1" t="s">
        <v>2</v>
      </c>
      <c r="D7" s="1" t="s">
        <v>14</v>
      </c>
      <c r="E7" s="1" t="s">
        <v>17</v>
      </c>
      <c r="F7" s="1" t="s">
        <v>18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3074" r:id="rId4" name="cmdTechNameAndDesc">
          <controlPr defaultSize="0" autoLine="0" r:id="rId5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3074" r:id="rId4" name="cmdTechNameAndDesc"/>
      </mc:Fallback>
    </mc:AlternateContent>
    <mc:AlternateContent xmlns:mc="http://schemas.openxmlformats.org/markup-compatibility/2006">
      <mc:Choice Requires="x14">
        <control shapeId="3075" r:id="rId6" name="cmdCommIN">
          <controlPr defaultSize="0" autoLine="0" r:id="rId7">
            <anchor moveWithCells="1">
              <from>
                <xdr:col>4</xdr:col>
                <xdr:colOff>19050</xdr:colOff>
                <xdr:row>2</xdr:row>
                <xdr:rowOff>142875</xdr:rowOff>
              </from>
              <to>
                <xdr:col>5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3075" r:id="rId6" name="cmdCommIN"/>
      </mc:Fallback>
    </mc:AlternateContent>
    <mc:AlternateContent xmlns:mc="http://schemas.openxmlformats.org/markup-compatibility/2006">
      <mc:Choice Requires="x14">
        <control shapeId="3076" r:id="rId8" name="cmdCommOUT">
          <controlPr defaultSize="0" autoLine="0" r:id="rId9">
            <anchor moveWithCells="1">
              <from>
                <xdr:col>5</xdr:col>
                <xdr:colOff>19050</xdr:colOff>
                <xdr:row>2</xdr:row>
                <xdr:rowOff>142875</xdr:rowOff>
              </from>
              <to>
                <xdr:col>6</xdr:col>
                <xdr:colOff>9525</xdr:colOff>
                <xdr:row>4</xdr:row>
                <xdr:rowOff>0</xdr:rowOff>
              </to>
            </anchor>
          </controlPr>
        </control>
      </mc:Choice>
      <mc:Fallback>
        <control shapeId="3076" r:id="rId8" name="cmdCommOUT"/>
      </mc:Fallback>
    </mc:AlternateContent>
    <mc:AlternateContent xmlns:mc="http://schemas.openxmlformats.org/markup-compatibility/2006">
      <mc:Choice Requires="x14">
        <control shapeId="3077" r:id="rId10" name="cmdAddParameter">
          <controlPr defaultSize="0" autoLine="0" r:id="rId11">
            <anchor moveWithCells="1">
              <from>
                <xdr:col>0</xdr:col>
                <xdr:colOff>19050</xdr:colOff>
                <xdr:row>4</xdr:row>
                <xdr:rowOff>0</xdr:rowOff>
              </from>
              <to>
                <xdr:col>1</xdr:col>
                <xdr:colOff>19050</xdr:colOff>
                <xdr:row>5</xdr:row>
                <xdr:rowOff>9525</xdr:rowOff>
              </to>
            </anchor>
          </controlPr>
        </control>
      </mc:Choice>
      <mc:Fallback>
        <control shapeId="3077" r:id="rId10" name="cmdAddParameter"/>
      </mc:Fallback>
    </mc:AlternateContent>
    <mc:AlternateContent xmlns:mc="http://schemas.openxmlformats.org/markup-compatibility/2006">
      <mc:Choice Requires="x14">
        <control shapeId="3079" r:id="rId12" name="cmdAddParamQualifier">
          <controlPr defaultSize="0" autoLine="0" autoPict="0" r:id="rId13">
            <anchor moveWithCells="1">
              <from>
                <xdr:col>0</xdr:col>
                <xdr:colOff>19050</xdr:colOff>
                <xdr:row>5</xdr:row>
                <xdr:rowOff>19050</xdr:rowOff>
              </from>
              <to>
                <xdr:col>1</xdr:col>
                <xdr:colOff>19050</xdr:colOff>
                <xdr:row>6</xdr:row>
                <xdr:rowOff>28575</xdr:rowOff>
              </to>
            </anchor>
          </controlPr>
        </control>
      </mc:Choice>
      <mc:Fallback>
        <control shapeId="3079" r:id="rId12" name="cmdAddParamQualifier"/>
      </mc:Fallback>
    </mc:AlternateContent>
    <mc:AlternateContent xmlns:mc="http://schemas.openxmlformats.org/markup-compatibility/2006">
      <mc:Choice Requires="x14">
        <control shapeId="3080" r:id="rId14" name="cmdCheckTechDataSheet">
          <controlPr defaultSize="0" autoLine="0" autoPict="0" r:id="rId15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19050</xdr:colOff>
                <xdr:row>4</xdr:row>
                <xdr:rowOff>19050</xdr:rowOff>
              </to>
            </anchor>
          </controlPr>
        </control>
      </mc:Choice>
      <mc:Fallback>
        <control shapeId="3080" r:id="rId14" name="cmdCheckTechDataSheet"/>
      </mc:Fallback>
    </mc:AlternateContent>
    <mc:AlternateContent xmlns:mc="http://schemas.openxmlformats.org/markup-compatibility/2006">
      <mc:Choice Requires="x14">
        <control shapeId="3112" r:id="rId16" name="cmdRefreshUnits">
          <controlPr defaultSize="0" autoLine="0" r:id="rId17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38100</xdr:colOff>
                <xdr:row>4</xdr:row>
                <xdr:rowOff>9525</xdr:rowOff>
              </to>
            </anchor>
          </controlPr>
        </control>
      </mc:Choice>
      <mc:Fallback>
        <control shapeId="3112" r:id="rId16" name="cmdRefreshUnits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7109375" customWidth="1"/>
    <col min="5" max="5" width="10.28515625" customWidth="1"/>
  </cols>
  <sheetData>
    <row r="1" spans="1:5" x14ac:dyDescent="0.2">
      <c r="A1" s="1" t="s">
        <v>19</v>
      </c>
      <c r="B1" s="12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12</v>
      </c>
      <c r="C7" s="1" t="s">
        <v>13</v>
      </c>
      <c r="D7" s="1" t="s">
        <v>14</v>
      </c>
      <c r="E7" s="1" t="s">
        <v>1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265" r:id="rId4" name="cmdConstrNameAndDesc">
          <controlPr defaultSize="0" autoLine="0" autoPict="0" r:id="rId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1009650</xdr:colOff>
                <xdr:row>4</xdr:row>
                <xdr:rowOff>19050</xdr:rowOff>
              </to>
            </anchor>
          </controlPr>
        </control>
      </mc:Choice>
      <mc:Fallback>
        <control shapeId="11265" r:id="rId4" name="cmdConstrNameAndDesc"/>
      </mc:Fallback>
    </mc:AlternateContent>
    <mc:AlternateContent xmlns:mc="http://schemas.openxmlformats.org/markup-compatibility/2006">
      <mc:Choice Requires="x14">
        <control shapeId="11266" r:id="rId6" name="cmdTechName">
          <controlPr defaultSize="0" autoLine="0" r:id="rId7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11266" r:id="rId6" name="cmdTechName"/>
      </mc:Fallback>
    </mc:AlternateContent>
    <mc:AlternateContent xmlns:mc="http://schemas.openxmlformats.org/markup-compatibility/2006">
      <mc:Choice Requires="x14">
        <control shapeId="11268" r:id="rId8" name="cmdAddParameter">
          <controlPr defaultSize="0" autoLine="0" r:id="rId9">
            <anchor moveWithCells="1">
              <from>
                <xdr:col>0</xdr:col>
                <xdr:colOff>19050</xdr:colOff>
                <xdr:row>4</xdr:row>
                <xdr:rowOff>0</xdr:rowOff>
              </from>
              <to>
                <xdr:col>1</xdr:col>
                <xdr:colOff>9525</xdr:colOff>
                <xdr:row>5</xdr:row>
                <xdr:rowOff>9525</xdr:rowOff>
              </to>
            </anchor>
          </controlPr>
        </control>
      </mc:Choice>
      <mc:Fallback>
        <control shapeId="11268" r:id="rId8" name="cmdAddParameter"/>
      </mc:Fallback>
    </mc:AlternateContent>
    <mc:AlternateContent xmlns:mc="http://schemas.openxmlformats.org/markup-compatibility/2006">
      <mc:Choice Requires="x14">
        <control shapeId="11271" r:id="rId10" name="cmdCheckConstrDataSheet">
          <controlPr defaultSize="0" autoLine="0" autoPict="0" r:id="rId11">
            <anchor moveWithCells="1">
              <from>
                <xdr:col>0</xdr:col>
                <xdr:colOff>19050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11271" r:id="rId10" name="cmdCheckConstrDataSheet"/>
      </mc:Fallback>
    </mc:AlternateContent>
    <mc:AlternateContent xmlns:mc="http://schemas.openxmlformats.org/markup-compatibility/2006">
      <mc:Choice Requires="x14">
        <control shapeId="11361" r:id="rId12" name="cmdAddParamQualifier">
          <controlPr defaultSize="0" autoLine="0" r:id="rId13">
            <anchor moveWithCells="1">
              <from>
                <xdr:col>0</xdr:col>
                <xdr:colOff>19050</xdr:colOff>
                <xdr:row>5</xdr:row>
                <xdr:rowOff>0</xdr:rowOff>
              </from>
              <to>
                <xdr:col>1</xdr:col>
                <xdr:colOff>9525</xdr:colOff>
                <xdr:row>6</xdr:row>
                <xdr:rowOff>19050</xdr:rowOff>
              </to>
            </anchor>
          </controlPr>
        </control>
      </mc:Choice>
      <mc:Fallback>
        <control shapeId="11361" r:id="rId12" name="cmdAddParamQualifier"/>
      </mc:Fallback>
    </mc:AlternateContent>
    <mc:AlternateContent xmlns:mc="http://schemas.openxmlformats.org/markup-compatibility/2006">
      <mc:Choice Requires="x14">
        <control shapeId="11374" r:id="rId14" name="cmdRefreshUnits">
          <controlPr defaultSize="0" autoLine="0" r:id="rId1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9525</xdr:colOff>
                <xdr:row>4</xdr:row>
                <xdr:rowOff>19050</xdr:rowOff>
              </to>
            </anchor>
          </controlPr>
        </control>
      </mc:Choice>
      <mc:Fallback>
        <control shapeId="11374" r:id="rId14" name="cmdRefreshUnits"/>
      </mc:Fallback>
    </mc:AlternateContent>
  </control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4">
    <tabColor rgb="FFFFC000"/>
    <pageSetUpPr fitToPage="1"/>
  </sheetPr>
  <dimension ref="B1:P23"/>
  <sheetViews>
    <sheetView zoomScale="80" zoomScaleNormal="80" workbookViewId="0">
      <selection activeCell="C29" sqref="C29"/>
    </sheetView>
  </sheetViews>
  <sheetFormatPr defaultColWidth="9.28515625" defaultRowHeight="12.75" x14ac:dyDescent="0.2"/>
  <cols>
    <col min="1" max="1" width="9.28515625" style="13"/>
    <col min="2" max="2" width="37" style="13" bestFit="1" customWidth="1"/>
    <col min="3" max="3" width="77.28515625" style="13" customWidth="1"/>
    <col min="4" max="5" width="9.7109375" style="13" customWidth="1"/>
    <col min="6" max="6" width="13.140625" style="13" customWidth="1"/>
    <col min="7" max="7" width="30.42578125" style="13" customWidth="1"/>
    <col min="8" max="8" width="10.42578125" style="13" customWidth="1"/>
    <col min="9" max="12" width="9.28515625" style="13"/>
    <col min="13" max="13" width="22.28515625" style="13" customWidth="1"/>
    <col min="14" max="16384" width="9.28515625" style="13"/>
  </cols>
  <sheetData>
    <row r="1" spans="2:16" x14ac:dyDescent="0.2">
      <c r="B1" s="12" t="s">
        <v>20</v>
      </c>
      <c r="C1" s="12"/>
      <c r="D1" s="12"/>
      <c r="E1" s="12"/>
      <c r="F1" s="12"/>
      <c r="G1" s="12"/>
      <c r="H1" s="12"/>
      <c r="M1" s="1" t="s">
        <v>26</v>
      </c>
    </row>
    <row r="4" spans="2:16" x14ac:dyDescent="0.2">
      <c r="B4" s="12"/>
      <c r="C4" s="12"/>
      <c r="D4" s="12"/>
      <c r="E4" s="12"/>
      <c r="F4" s="12"/>
      <c r="G4" s="12"/>
      <c r="H4" s="12"/>
      <c r="M4" s="12"/>
    </row>
    <row r="6" spans="2:16" customFormat="1" x14ac:dyDescent="0.2">
      <c r="B6" s="14" t="s">
        <v>35</v>
      </c>
      <c r="M6" s="13"/>
    </row>
    <row r="7" spans="2:16" customFormat="1" x14ac:dyDescent="0.2">
      <c r="B7" s="16" t="s">
        <v>1</v>
      </c>
      <c r="C7" s="16" t="s">
        <v>2</v>
      </c>
      <c r="D7" s="16" t="s">
        <v>36</v>
      </c>
      <c r="E7" s="16" t="s">
        <v>37</v>
      </c>
      <c r="F7" s="16" t="s">
        <v>38</v>
      </c>
      <c r="G7" s="42" t="s">
        <v>66</v>
      </c>
      <c r="H7" s="16" t="s">
        <v>39</v>
      </c>
      <c r="I7" s="16" t="s">
        <v>30</v>
      </c>
      <c r="M7" s="15" t="s">
        <v>31</v>
      </c>
      <c r="P7" s="15" t="s">
        <v>6</v>
      </c>
    </row>
    <row r="8" spans="2:16" customFormat="1" x14ac:dyDescent="0.2">
      <c r="B8" s="36" t="s">
        <v>65</v>
      </c>
      <c r="C8" s="36"/>
      <c r="D8" s="38"/>
      <c r="E8" s="38"/>
      <c r="F8" s="36"/>
      <c r="G8" s="36"/>
      <c r="H8" s="38"/>
      <c r="I8" s="38"/>
      <c r="M8" s="36"/>
      <c r="P8" s="36"/>
    </row>
    <row r="9" spans="2:16" customFormat="1" x14ac:dyDescent="0.2">
      <c r="B9" s="40" t="str">
        <f>TechData_LSR!A5</f>
        <v>* Clean Path New York</v>
      </c>
      <c r="C9" s="40"/>
      <c r="D9" s="41"/>
      <c r="E9" s="41"/>
      <c r="F9" s="40"/>
      <c r="G9" s="43"/>
      <c r="H9" s="41"/>
      <c r="I9" s="41"/>
      <c r="J9" s="12"/>
      <c r="M9" s="40"/>
      <c r="P9" s="37"/>
    </row>
    <row r="10" spans="2:16" customFormat="1" x14ac:dyDescent="0.2">
      <c r="B10" s="40" t="str">
        <f>TechData_LSR!A6</f>
        <v>ESOLPVLSRCPNY27</v>
      </c>
      <c r="C10" s="40" t="str">
        <f>TechData_LSR!B6</f>
        <v>Solar PV Centralized.Large Scale Renewable.Clean Path NY</v>
      </c>
      <c r="D10" s="41" t="s">
        <v>22</v>
      </c>
      <c r="E10" s="41" t="s">
        <v>27</v>
      </c>
      <c r="F10" s="40" t="s">
        <v>40</v>
      </c>
      <c r="G10" s="43" t="s">
        <v>67</v>
      </c>
      <c r="H10" s="39"/>
      <c r="I10" s="39"/>
      <c r="M10" s="37"/>
      <c r="P10" s="37"/>
    </row>
    <row r="11" spans="2:16" customFormat="1" x14ac:dyDescent="0.2">
      <c r="B11" s="40" t="str">
        <f>TechData_LSR!A7</f>
        <v>EWNDONLSRCPNY27</v>
      </c>
      <c r="C11" s="40" t="str">
        <f>TechData_LSR!B7</f>
        <v>Onshore Wind.Large Scale Renewable.Clean Path NY</v>
      </c>
      <c r="D11" s="41" t="s">
        <v>22</v>
      </c>
      <c r="E11" s="41" t="s">
        <v>27</v>
      </c>
      <c r="F11" s="40" t="s">
        <v>40</v>
      </c>
      <c r="G11" s="43" t="s">
        <v>67</v>
      </c>
      <c r="H11" s="39"/>
      <c r="I11" s="39"/>
      <c r="M11" s="37"/>
      <c r="P11" s="37"/>
    </row>
    <row r="12" spans="2:16" customFormat="1" x14ac:dyDescent="0.2">
      <c r="B12" s="40" t="str">
        <f>TechData_LSR!A8</f>
        <v>ESOLPVLSRCPNYR127</v>
      </c>
      <c r="C12" s="40" t="str">
        <f>TechData_LSR!B8</f>
        <v>Solar PV Centralized.Large Scale Renewable.Clean Path NY.R1</v>
      </c>
      <c r="D12" s="41" t="s">
        <v>22</v>
      </c>
      <c r="E12" s="41" t="s">
        <v>27</v>
      </c>
      <c r="F12" s="40" t="s">
        <v>40</v>
      </c>
      <c r="G12" s="43" t="s">
        <v>67</v>
      </c>
      <c r="H12" s="39"/>
      <c r="I12" s="39"/>
      <c r="M12" s="37"/>
      <c r="P12" s="37"/>
    </row>
    <row r="13" spans="2:16" customFormat="1" x14ac:dyDescent="0.2">
      <c r="B13" s="40" t="str">
        <f>TechData_LSR!A9</f>
        <v>EWNDONLSRCPNYR127</v>
      </c>
      <c r="C13" s="40" t="str">
        <f>TechData_LSR!B9</f>
        <v>Onshore Wind.Large Scale Renewable.Clean Path NY.R1</v>
      </c>
      <c r="D13" s="41" t="s">
        <v>22</v>
      </c>
      <c r="E13" s="41" t="s">
        <v>27</v>
      </c>
      <c r="F13" s="40" t="s">
        <v>40</v>
      </c>
      <c r="G13" s="43" t="s">
        <v>67</v>
      </c>
      <c r="H13" s="39"/>
      <c r="I13" s="39"/>
      <c r="M13" s="37"/>
      <c r="P13" s="37"/>
    </row>
    <row r="14" spans="2:16" customFormat="1" x14ac:dyDescent="0.2">
      <c r="B14" s="40" t="str">
        <f>TechData_LSR!A10</f>
        <v>* Offshore Wind Projects</v>
      </c>
      <c r="C14" s="40"/>
      <c r="D14" s="41"/>
      <c r="E14" s="41"/>
      <c r="F14" s="40"/>
      <c r="G14" s="43"/>
      <c r="H14" s="39"/>
      <c r="I14" s="39"/>
      <c r="M14" s="37"/>
      <c r="P14" s="37"/>
    </row>
    <row r="15" spans="2:16" x14ac:dyDescent="0.2">
      <c r="B15" s="40" t="str">
        <f>TechData_LSR!A12</f>
        <v>EWNDOFLSROWPEW127</v>
      </c>
      <c r="C15" s="40" t="str">
        <f>TechData_LSR!B12</f>
        <v>Offshore Wind.Large Scale Renewable.Offshore Wind Projects - Empire Wind 1</v>
      </c>
      <c r="D15" s="41" t="s">
        <v>22</v>
      </c>
      <c r="E15" s="41" t="s">
        <v>27</v>
      </c>
      <c r="F15" s="40" t="s">
        <v>40</v>
      </c>
      <c r="G15" s="43" t="s">
        <v>67</v>
      </c>
    </row>
    <row r="16" spans="2:16" x14ac:dyDescent="0.2">
      <c r="B16" s="40" t="str">
        <f>TechData_LSR!A13</f>
        <v>EWNDOFLSROWPEW230</v>
      </c>
      <c r="C16" s="40" t="str">
        <f>TechData_LSR!B13</f>
        <v>Offshore Wind.Large Scale Renewable.Offshore Wind Projects - Empire Wind 2</v>
      </c>
      <c r="D16" s="41" t="s">
        <v>22</v>
      </c>
      <c r="E16" s="41" t="s">
        <v>27</v>
      </c>
      <c r="F16" s="40" t="s">
        <v>40</v>
      </c>
      <c r="G16" s="43" t="s">
        <v>67</v>
      </c>
    </row>
    <row r="17" spans="2:7" x14ac:dyDescent="0.2">
      <c r="B17" s="40" t="str">
        <f>TechData_LSR!A14</f>
        <v>EWNDOFLSROWPBW130</v>
      </c>
      <c r="C17" s="40" t="str">
        <f>TechData_LSR!B14</f>
        <v>Offshore Wind.Large Scale Renewable.Offshore Wind Projects - Beacon Wind 1</v>
      </c>
      <c r="D17" s="41" t="s">
        <v>22</v>
      </c>
      <c r="E17" s="41" t="s">
        <v>27</v>
      </c>
      <c r="F17" s="40" t="s">
        <v>40</v>
      </c>
      <c r="G17" s="43" t="s">
        <v>67</v>
      </c>
    </row>
    <row r="18" spans="2:7" x14ac:dyDescent="0.2">
      <c r="B18" s="40" t="str">
        <f>TechData_LSR!A15</f>
        <v>EWNDOFLSROWPAEO35</v>
      </c>
      <c r="C18" s="40" t="str">
        <f>TechData_LSR!B15</f>
        <v>Offshore Wind.Large Scale Renewable.Offshore Wind Projects - Attentive Energy One</v>
      </c>
      <c r="D18" s="41" t="s">
        <v>22</v>
      </c>
      <c r="E18" s="41" t="s">
        <v>27</v>
      </c>
      <c r="F18" s="40" t="s">
        <v>40</v>
      </c>
      <c r="G18" s="43" t="s">
        <v>67</v>
      </c>
    </row>
    <row r="19" spans="2:7" x14ac:dyDescent="0.2">
      <c r="B19" s="40" t="str">
        <f>TechData_LSR!A16</f>
        <v>EWNDOFLSROWPCOW35</v>
      </c>
      <c r="C19" s="40" t="str">
        <f>TechData_LSR!B16</f>
        <v>Offshore Wind.Large Scale Renewable.Offshore Wind Projects - Community Offshore Wind</v>
      </c>
      <c r="D19" s="41" t="s">
        <v>22</v>
      </c>
      <c r="E19" s="41" t="s">
        <v>27</v>
      </c>
      <c r="F19" s="40" t="s">
        <v>40</v>
      </c>
      <c r="G19" s="43" t="s">
        <v>67</v>
      </c>
    </row>
    <row r="20" spans="2:7" x14ac:dyDescent="0.2">
      <c r="B20" s="40" t="str">
        <f>TechData_LSR!A17</f>
        <v>EWNDOFLSROWPEW35</v>
      </c>
      <c r="C20" s="40" t="str">
        <f>TechData_LSR!B17</f>
        <v>Offshore Wind.Large Scale Renewable.Offshore Wind Projects - Excelsior Wind</v>
      </c>
      <c r="D20" s="41" t="s">
        <v>22</v>
      </c>
      <c r="E20" s="41" t="s">
        <v>27</v>
      </c>
      <c r="F20" s="40" t="s">
        <v>40</v>
      </c>
      <c r="G20" s="43" t="s">
        <v>67</v>
      </c>
    </row>
    <row r="21" spans="2:7" x14ac:dyDescent="0.2">
      <c r="B21" s="40" t="str">
        <f>TechData_LSR!A18</f>
        <v>* Champlain Hudson Power Express</v>
      </c>
      <c r="C21" s="40"/>
      <c r="G21" s="43"/>
    </row>
    <row r="22" spans="2:7" x14ac:dyDescent="0.2">
      <c r="B22" s="40" t="str">
        <f>TechData_LSR!A19</f>
        <v>EHYDLSRCHPE26</v>
      </c>
      <c r="C22" s="40" t="str">
        <f>TechData_LSR!B19</f>
        <v>Hydroelectricity.Large Scale Renewable.Champlain Hudson Power Express</v>
      </c>
      <c r="D22" s="41" t="s">
        <v>22</v>
      </c>
      <c r="E22" s="41" t="s">
        <v>27</v>
      </c>
      <c r="F22" s="40" t="s">
        <v>40</v>
      </c>
      <c r="G22" s="43" t="s">
        <v>67</v>
      </c>
    </row>
    <row r="23" spans="2:7" x14ac:dyDescent="0.2">
      <c r="B23" s="40"/>
    </row>
  </sheetData>
  <phoneticPr fontId="0" type="noConversion"/>
  <pageMargins left="0.75" right="0.75" top="1" bottom="1" header="0.5" footer="0.5"/>
  <pageSetup paperSize="9" scale="31" fitToHeight="4" orientation="portrait" horizont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2024-04-11T14:49:37+00:00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6EA2037F-A373-42B9-88D2-E25379A755B9}">
  <ds:schemaRefs>
    <ds:schemaRef ds:uri="http://schemas.openxmlformats.org/package/2006/metadata/core-properties"/>
    <ds:schemaRef ds:uri="http://schemas.microsoft.com/office/2006/metadata/properties"/>
    <ds:schemaRef ds:uri="13d1ff91-c56c-48a5-881f-c0ec757c423c"/>
    <ds:schemaRef ds:uri="http://www.w3.org/XML/1998/namespace"/>
    <ds:schemaRef ds:uri="http://schemas.microsoft.com/office/infopath/2007/PartnerControls"/>
    <ds:schemaRef ds:uri="b61e3246-ffdd-47fd-afd5-fb211f629678"/>
    <ds:schemaRef ds:uri="http://schemas.microsoft.com/office/2006/documentManagement/types"/>
    <ds:schemaRef ds:uri="http://purl.org/dc/dcmitype/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A2CD375-1BA3-4FB5-BC12-474F4DC50773}"/>
</file>

<file path=customXml/itemProps3.xml><?xml version="1.0" encoding="utf-8"?>
<ds:datastoreItem xmlns:ds="http://schemas.openxmlformats.org/officeDocument/2006/customXml" ds:itemID="{F3E3ACBA-9B74-4100-A298-D0A22EC974F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DAF3956-9D20-4B54-9C9B-150D113E23C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Technologies</vt:lpstr>
      <vt:lpstr>TechData_LSR</vt:lpstr>
      <vt:lpstr>Source</vt:lpstr>
      <vt:lpstr>Inflation</vt:lpstr>
    </vt:vector>
  </TitlesOfParts>
  <Manager/>
  <Company>Noble-Soft Systems Pty Ltd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 Ken Noble</dc:creator>
  <cp:keywords/>
  <dc:description/>
  <cp:lastModifiedBy>Romain Chaffanjon</cp:lastModifiedBy>
  <cp:revision/>
  <dcterms:created xsi:type="dcterms:W3CDTF">2005-05-01T12:39:10Z</dcterms:created>
  <dcterms:modified xsi:type="dcterms:W3CDTF">2024-03-11T14:51:50Z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0x010100C63D01357E587A4FA86952B3800C7D45</vt:lpwstr>
  </property>
  <property fmtid="{D5CDD505-2E9C-101B-9397-08002B2CF9AE}" pid="3" name="IsMyDocuments">
    <vt:bool>true</vt:bool>
  </property>
  <property fmtid="{D5CDD505-2E9C-101B-9397-08002B2CF9AE}" pid="4" name="TaxKeyword">
    <vt:lpwstr/>
  </property>
  <property fmtid="{D5CDD505-2E9C-101B-9397-08002B2CF9AE}" pid="5" name="Document Type">
    <vt:lpwstr/>
  </property>
  <property fmtid="{D5CDD505-2E9C-101B-9397-08002B2CF9AE}" pid="6" name="SaveCode">
    <vt:r8>643897473812103</vt:r8>
  </property>
  <property fmtid="{D5CDD505-2E9C-101B-9397-08002B2CF9AE}" pid="7" name="MediaServiceImageTags">
    <vt:lpwstr/>
  </property>
  <property fmtid="{D5CDD505-2E9C-101B-9397-08002B2CF9AE}" pid="8" name="e3f09c3df709400db2417a7161762d62">
    <vt:lpwstr/>
  </property>
  <property fmtid="{D5CDD505-2E9C-101B-9397-08002B2CF9AE}" pid="9" name="EPA_x0020_Subject">
    <vt:lpwstr/>
  </property>
</Properties>
</file>