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3"/>
  <workbookPr/>
  <mc:AlternateContent xmlns:mc="http://schemas.openxmlformats.org/markup-compatibility/2006">
    <mc:Choice Requires="x15">
      <x15ac:absPath xmlns:x15ac="http://schemas.microsoft.com/office/spreadsheetml/2010/11/ac" url="https://usepa.sharepoint.com/sites/COMET507/Shared Documents/General/COMET-NYC Documentation/Data/"/>
    </mc:Choice>
  </mc:AlternateContent>
  <xr:revisionPtr revIDLastSave="0" documentId="8_{25279AFD-1B07-49F9-BD0A-960A5B7FCBE1}" xr6:coauthVersionLast="47" xr6:coauthVersionMax="47" xr10:uidLastSave="{00000000-0000-0000-0000-000000000000}"/>
  <bookViews>
    <workbookView xWindow="-120" yWindow="-120" windowWidth="29040" windowHeight="15720" xr2:uid="{09A50C89-EE36-4B6F-937B-591B3D1AC365}"/>
  </bookViews>
  <sheets>
    <sheet name="BldgAre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act_foundp">'[1]WithReg-Coke'!$N$120</definedName>
    <definedName name="act_furnp">'[1]WithReg-Coke'!$M$120</definedName>
    <definedName name="AnswerData">#REF!</definedName>
    <definedName name="avg_water_heater_PJ">#REF!</definedName>
    <definedName name="base_foundp">#REF!</definedName>
    <definedName name="base_furnp">#REF!</definedName>
    <definedName name="base_steelp">'[1]Baseline-Steel Mill Products'!$K$39</definedName>
    <definedName name="bprint">#REF!</definedName>
    <definedName name="btu_per_watthr">'[2]Conversion Factors'!$B$5</definedName>
    <definedName name="CMM_SUPPLY_CRV_TABLE">[3]cum2025curves!#REF!</definedName>
    <definedName name="cprint">#REF!</definedName>
    <definedName name="days_per_year">'[2]Conversion Factors'!$B$3</definedName>
    <definedName name="DCF">[4]ReadMe!$D$49</definedName>
    <definedName name="dollar____per__m">'[2]Conversion Factors'!$B$7</definedName>
    <definedName name="dolomite_conv">#REF!</definedName>
    <definedName name="dolomite_conv_13">#REF!</definedName>
    <definedName name="Domestic">'[5]Dom Calcs'!$P$22</definedName>
    <definedName name="Domestic_12">'[6]Dom Calcs'!$P$22</definedName>
    <definedName name="Domestic_13">'[7]Dom Calcs'!$P$22</definedName>
    <definedName name="Excel_BuiltIn__FilterDatabase_2">'[8]CRF Reporter'!$A$1:$AA$55</definedName>
    <definedName name="exch_rate">#REF!</definedName>
    <definedName name="FID_1">[9]AGR_Fuels!$A$2</definedName>
    <definedName name="fitfile">[10]MODEL!$D$38</definedName>
    <definedName name="foundryred1">'[1]WithReg-Coke'!$N$130</definedName>
    <definedName name="foundryred2">'[1]WithReg-Coke'!$N$131</definedName>
    <definedName name="foundryred3">'[1]WithReg-Coke'!$N$132</definedName>
    <definedName name="foundryred4">'[1]WithReg-Coke'!$N$133</definedName>
    <definedName name="furnacered1">'[1]WithReg-Coke'!$M$130</definedName>
    <definedName name="furnacered2">'[1]WithReg-Coke'!$M$131</definedName>
    <definedName name="furnacered3">'[1]WithReg-Coke'!$M$132</definedName>
    <definedName name="furnacered4">'[1]WithReg-Coke'!$M$133</definedName>
    <definedName name="hours_per_day">'[2]Conversion Factors'!$B$2</definedName>
    <definedName name="Industrial">'[5]Ind Calcs'!$P$65</definedName>
    <definedName name="Industrial_12">'[6]Ind Calcs'!$P$65</definedName>
    <definedName name="Industrial_13">'[7]Ind Calcs'!$P$65</definedName>
    <definedName name="INF">[10]MODEL!$H$14</definedName>
    <definedName name="input_coeff">'[11]input coefficients'!$A$2:$I$1311</definedName>
    <definedName name="inputprices">'[11]input prices'!$A$26:$F$52</definedName>
    <definedName name="inputprices2">'[11]input prices'!$A$3:$F$14</definedName>
    <definedName name="j_per_btu">'[2]Conversion Factors'!$B$4</definedName>
    <definedName name="j_per_pj">'[2]Conversion Factors'!$B$6</definedName>
    <definedName name="j_per_pj2">'[12]Conversion Factors'!$B$6</definedName>
    <definedName name="labor">#REF!</definedName>
    <definedName name="limestone_conv">#REF!</definedName>
    <definedName name="limestone_conv_13">#REF!</definedName>
    <definedName name="lumens_per_billion_lumens">'[2]Conversion Factors'!$B$9</definedName>
    <definedName name="MAXREC">#REF!</definedName>
    <definedName name="million_short_tons_to_short_ton">[13]Steps!$Y$5</definedName>
    <definedName name="MMBTU_to_PJ">[13]Steps!$Y$6</definedName>
    <definedName name="Output">'[14]Unc Inputs'!$D$13</definedName>
    <definedName name="Output_13">'[15]Unc Inputs'!$D$92</definedName>
    <definedName name="Output2">'[16]Unc Inputs'!$F$45</definedName>
    <definedName name="Output2_13">'[15]Unc Inputs'!$F$88</definedName>
    <definedName name="Output3">'[16]Unc Inputs'!$F$46</definedName>
    <definedName name="Output3_13">'[15]Unc Inputs'!$F$89</definedName>
    <definedName name="PP_FuelsUsed">[17]Calcs!$HB$3:$HM$103</definedName>
    <definedName name="PP_MDBP_Paper_or_PB">[17]Calcs!$GV$3:$GZ$327</definedName>
    <definedName name="PPElecPrice">[17]Energy!$A$34:$B$83</definedName>
    <definedName name="PPEmissionsISIS">[17]Calcs!$GN$3:$GT$103</definedName>
    <definedName name="PPMDBP_Cap">[18]Calcs!$GF$3:$GG$326</definedName>
    <definedName name="PPnonIntFuel">[17]Calcs!$GG$3:$GI$220</definedName>
    <definedName name="PPP">[10]MODEL!$D$12</definedName>
    <definedName name="PPPEX">[10]MODEL!$D$13</definedName>
    <definedName name="PPStateRegion">[17]Calcs!$F$3:$H$53</definedName>
    <definedName name="q_2005NEI_Emissions">#REF!</definedName>
    <definedName name="q_IS_2008NEI_fromWB">#REF!</definedName>
    <definedName name="rail_coal">#REF!</definedName>
    <definedName name="regid_coke">'[1]WithReg-Coke'!$Q$117</definedName>
    <definedName name="regid_steel">'[1]Control-Steel Mill Products'!$C$2</definedName>
    <definedName name="regions">[19]data!$F$2:$G$52</definedName>
    <definedName name="regionsElec">[20]Appendix!$I$9:$J$59</definedName>
    <definedName name="RiskAutoStopPercChange">1.5</definedName>
    <definedName name="RiskCollectDistributionSamples">2</definedName>
    <definedName name="RiskExcelReportsGoInNewWorkbook">FALSE</definedName>
    <definedName name="RiskExcelReportsToGenerate">7554</definedName>
    <definedName name="RiskExcelReportsToGenerate_13">6535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TRUE</definedName>
    <definedName name="RiskMonitorConvergence_13">FALSE</definedName>
    <definedName name="RiskNumIterations">5000</definedName>
    <definedName name="RiskNumIterations_12">10000</definedName>
    <definedName name="RiskNumIterations_13">10000</definedName>
    <definedName name="RiskNumSimulations">1</definedName>
    <definedName name="RiskPauseOnError">FALSE</definedName>
    <definedName name="RiskRealTimeResults">TRUE</definedName>
    <definedName name="RiskRealTimeResults_13">FALSE</definedName>
    <definedName name="RiskReportGraphFormat">0</definedName>
    <definedName name="RiskResultsUpdateFreq">10</definedName>
    <definedName name="RiskResultsUpdateFreq_12">100</definedName>
    <definedName name="RiskResultsUpdateFreq_13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1</definedName>
    <definedName name="RiskStandardRecalc_13">2</definedName>
    <definedName name="RiskStatFunctionsUpdateFreq">50</definedName>
    <definedName name="RiskTemplateSheetName">"myTemplate"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skUseMultipleCPUs">FALSE</definedName>
    <definedName name="TECHNAME">#REF!</definedName>
    <definedName name="Total">[5]Summary!$Q$31</definedName>
    <definedName name="Total_12">[6]Summary!$Q$31</definedName>
    <definedName name="Total_13">[7]Summary!$Q$31</definedName>
    <definedName name="TRNDTYPE">#REF!</definedName>
    <definedName name="uncsum">'[14]Unc Inputs'!$A$2:$L$6</definedName>
    <definedName name="vlookup_production">'[21]from 2008NEI and Calcs tabs'!$K$2:$P$360</definedName>
    <definedName name="x">[22]AGR_Fuels!$A$2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  <c r="G44" i="1"/>
  <c r="F43" i="1"/>
  <c r="E43" i="1"/>
  <c r="B41" i="1"/>
  <c r="G37" i="1"/>
  <c r="G45" i="1" s="1"/>
  <c r="F37" i="1"/>
  <c r="E37" i="1"/>
  <c r="D37" i="1"/>
  <c r="C37" i="1"/>
  <c r="B37" i="1"/>
  <c r="G36" i="1"/>
  <c r="F36" i="1"/>
  <c r="E36" i="1"/>
  <c r="D36" i="1"/>
  <c r="C36" i="1"/>
  <c r="B36" i="1"/>
  <c r="G35" i="1"/>
  <c r="G43" i="1" s="1"/>
  <c r="F35" i="1"/>
  <c r="E35" i="1"/>
  <c r="D35" i="1"/>
  <c r="C35" i="1"/>
  <c r="B35" i="1"/>
  <c r="G34" i="1"/>
  <c r="G38" i="1" s="1"/>
  <c r="F34" i="1"/>
  <c r="E34" i="1"/>
  <c r="D34" i="1"/>
  <c r="C34" i="1"/>
  <c r="B34" i="1"/>
  <c r="G33" i="1"/>
  <c r="G41" i="1" s="1"/>
  <c r="F33" i="1"/>
  <c r="F38" i="1" s="1"/>
  <c r="E33" i="1"/>
  <c r="E38" i="1" s="1"/>
  <c r="D33" i="1"/>
  <c r="D38" i="1" s="1"/>
  <c r="C33" i="1"/>
  <c r="C38" i="1" s="1"/>
  <c r="B33" i="1"/>
  <c r="B38" i="1" s="1"/>
  <c r="G30" i="1"/>
  <c r="G42" i="1" s="1"/>
  <c r="F30" i="1"/>
  <c r="F44" i="1" s="1"/>
  <c r="E30" i="1"/>
  <c r="E44" i="1" s="1"/>
  <c r="D30" i="1"/>
  <c r="D43" i="1" s="1"/>
  <c r="C30" i="1"/>
  <c r="C43" i="1" s="1"/>
  <c r="B30" i="1"/>
  <c r="B42" i="1" s="1"/>
  <c r="G29" i="1"/>
  <c r="F29" i="1"/>
  <c r="E29" i="1"/>
  <c r="D29" i="1"/>
  <c r="C29" i="1"/>
  <c r="B29" i="1"/>
  <c r="G46" i="1" l="1"/>
  <c r="D41" i="1"/>
  <c r="F42" i="1"/>
  <c r="F51" i="1" s="1"/>
  <c r="B44" i="1"/>
  <c r="B51" i="1" s="1"/>
  <c r="D45" i="1"/>
  <c r="C42" i="1"/>
  <c r="C51" i="1" s="1"/>
  <c r="D42" i="1"/>
  <c r="D51" i="1" s="1"/>
  <c r="E41" i="1"/>
  <c r="C44" i="1"/>
  <c r="E45" i="1"/>
  <c r="C41" i="1"/>
  <c r="E42" i="1"/>
  <c r="E51" i="1" s="1"/>
  <c r="C45" i="1"/>
  <c r="F41" i="1"/>
  <c r="F46" i="1" s="1"/>
  <c r="B43" i="1"/>
  <c r="B46" i="1" s="1"/>
  <c r="D44" i="1"/>
  <c r="F45" i="1"/>
  <c r="G51" i="1" l="1"/>
  <c r="B52" i="1"/>
  <c r="C52" i="1"/>
  <c r="F52" i="1"/>
  <c r="C46" i="1"/>
  <c r="E52" i="1"/>
  <c r="D46" i="1"/>
  <c r="E46" i="1"/>
  <c r="D52" i="1"/>
</calcChain>
</file>

<file path=xl/sharedStrings.xml><?xml version="1.0" encoding="utf-8"?>
<sst xmlns="http://schemas.openxmlformats.org/spreadsheetml/2006/main" count="69" uniqueCount="46">
  <si>
    <t>BldgArea (Data belong to 2010 Pluto)</t>
  </si>
  <si>
    <t>BK</t>
  </si>
  <si>
    <t>BX</t>
  </si>
  <si>
    <t>MN</t>
  </si>
  <si>
    <t>QN</t>
  </si>
  <si>
    <t>SI</t>
  </si>
  <si>
    <t>TOTAL</t>
  </si>
  <si>
    <t>1 to 4 Family, Freestanding, Wood Frame</t>
  </si>
  <si>
    <t>1 to 4 Family, Row House, Masonry</t>
  </si>
  <si>
    <t>Commercial, Post-1980 &gt;7 stories</t>
  </si>
  <si>
    <t>Commercial, Post-1980 up to 7 stories</t>
  </si>
  <si>
    <t>Commercial, Post-war &gt;7 stories</t>
  </si>
  <si>
    <t>Commercial, Post-war up to 7 stories</t>
  </si>
  <si>
    <t>Commercial, Pre-war &gt;7 stories</t>
  </si>
  <si>
    <t>Commercial, Pre-war up to 7 stories</t>
  </si>
  <si>
    <t>Commercial, VeryLarge</t>
  </si>
  <si>
    <t>Industrial, 3 stories of more warehouse/factory building</t>
  </si>
  <si>
    <t>Industrial, 3 stories or less warehouse/factory building</t>
  </si>
  <si>
    <t>Industrial, Transportation, Garages, and Utilities</t>
  </si>
  <si>
    <t>Institutional, Hospital and Health Facilities</t>
  </si>
  <si>
    <t>Institutional, Institutional General</t>
  </si>
  <si>
    <t>Institutional, K-12 Schools</t>
  </si>
  <si>
    <t>Institutional, Religious</t>
  </si>
  <si>
    <t>Institutional, University</t>
  </si>
  <si>
    <t>Multifamily, NYCHA</t>
  </si>
  <si>
    <t>Multifamily, Post-1980 &gt;7 stories</t>
  </si>
  <si>
    <t>Multifamily, Post-1980 up to 7 stories</t>
  </si>
  <si>
    <t>Multifamily, Post-war &gt;7 stories</t>
  </si>
  <si>
    <t>Multifamily, Post-war up to 7 stories</t>
  </si>
  <si>
    <t>Multifamily, Pre-war &gt;7 stories</t>
  </si>
  <si>
    <t>Multifamily, Pre-war up to 7 stories</t>
  </si>
  <si>
    <t>Multifamily, VeryLarge</t>
  </si>
  <si>
    <t>NoData</t>
  </si>
  <si>
    <t>#N/A</t>
  </si>
  <si>
    <t>No Data + N/A percentage</t>
  </si>
  <si>
    <t>TOTAL BLDGAREA Nodata and N/A exclueded)</t>
  </si>
  <si>
    <t>TOTAL BLDGAREA (%) (Nodata and N/A exclueded)</t>
  </si>
  <si>
    <t>NYC</t>
  </si>
  <si>
    <t>1 to 4</t>
  </si>
  <si>
    <t>Commercial</t>
  </si>
  <si>
    <t>Industrial</t>
  </si>
  <si>
    <t>Institutional</t>
  </si>
  <si>
    <t>Multifamily</t>
  </si>
  <si>
    <t xml:space="preserve">TOTAL BLDGAREA </t>
  </si>
  <si>
    <t>Commercial+Institutional</t>
  </si>
  <si>
    <t>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</si>
</sst>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/>
    <xf numFmtId="0" fontId="0" fillId="3" borderId="0" xfId="0" applyFill="1"/>
    <xf numFmtId="0" fontId="0" fillId="3" borderId="0" xfId="0" applyFill="1" applyAlignment="1">
      <alignment horizontal="left"/>
    </xf>
    <xf numFmtId="10" fontId="0" fillId="3" borderId="0" xfId="0" applyNumberFormat="1" applyFill="1"/>
    <xf numFmtId="0" fontId="2" fillId="3" borderId="0" xfId="0" applyFont="1" applyFill="1"/>
    <xf numFmtId="0" fontId="3" fillId="3" borderId="0" xfId="0" applyFont="1" applyFill="1"/>
    <xf numFmtId="0" fontId="2" fillId="2" borderId="0" xfId="0" applyFont="1" applyFill="1" applyAlignment="1">
      <alignment horizontal="right"/>
    </xf>
    <xf numFmtId="1" fontId="0" fillId="3" borderId="0" xfId="0" applyNumberFormat="1" applyFill="1"/>
    <xf numFmtId="9" fontId="0" fillId="3" borderId="0" xfId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ustomXml" Target="../customXml/item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.ad.epa.gov\ord\RTP\Users\E-J\jwitt02\Net%20MyDocuments\Industrial%20sector\Iron%20and%20Steel\IronSteelCokeModel2000_Final%20Coke%20and%20IS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epa.sharepoint.com/sites/COMET-NYC2/Shared%20Documents/General/Model/COMET_NYC/COMET_NYC_v15.0.9/VT_NYC_COM_V02.xlsx" TargetMode="External"/><Relationship Id="rId1" Type="http://schemas.openxmlformats.org/officeDocument/2006/relationships/externalLinkPath" Target="/sites/COMET-NYC2/Shared%20Documents/General/Model/COMET_NYC/COMET_NYC_v15.0.9/VT_NYC_COM_V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2626umcec001\nrml_appcd\Documents%20and%20Settings\Owner\My%20Documents\MARKAL\EPA%20national%20model\Supply%20&amp;%20Ups\coal\CMM_SUPPLY_da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.ad.epa.gov\ord\RTP\Users\E-J\jwitt02\Net%20MyDocuments\EPAUS9r_12_IND_v1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mdoorn\Local%20Settings\Temporary%20Internet%20Files\OLK9\Wastewater%202003%20v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14348\Local%20Settings\Temporary%20Internet%20Files\OLK18\Wastewater\Wastewater%202003%20v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cf10684\inventory06by\Documents%20and%20Settings\14348\Local%20Settings\Temporary%20Internet%20Files\OLK18\Wastewater\Wastewater%202003%20v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.ad.epa.gov\ord\ehe\WWInventory\2007%20Inventory\Inventory%20Files\WastewaterTreatment07_331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hold\TMPL_R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2626umcec001\nrml_appcd\EMODEL\China\Anhui\Scen4\MODE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.ad.epa.gov\ord\ehs\DOCUME~1\svijay\LOCALS~1\Temp\notesFCBCEE\ISIS%20Inputs%20Pulp%20and%20Paper%201-16-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IV\NRML_AEMD\DROP\JWitt\Final%20Files\CHP%20Paper\Scenario%20workbooks\EPAUS9r_14_Com_v1.2_ADV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2626umcec001\nrml_appcd\Documents%20and%20Settings\Evelyn\My%20Documents\MARKAL\EPA%20national%20model\from%20EPA\EPA%20CD\EPA%20CD\all%20files\MARKAL-coal2002B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00518\Local%20Settings\Temporary%20Internet%20Files\OLKA3\Risk%20Analysis%20(T2)_nitric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cf10684\inventory06by\WWInventory\2006%20Inventory\Uncertainty\Trial2_RiskAnalysis(t2)_WW_0912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INDOWS\TEMP\notesE1EF34\RiskAnalysis(t2)_W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.ad.epa.gov\ord\RTP\Users\E-J\jwitt02\Net%20MyDocuments\Industrial%20sector\Pulp%20and%20Paper\PP_Workbook_v10_final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.ad.epa.gov\ord\Documents%20and%20Settings\dwinters\My%20Documents\Projects\MARKAL%20WA%204-12\Task_2_PnP\ISIS_inputs_Pulp_Paper_v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.ad.epa.gov\ord\Documents%20and%20Settings\dwinters\My%20Documents\Projects\MARKAL%20WA%204-12\Task_2_PnP\boneyard\ISIS_nInputs-dcw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.ad.epa.gov\ord\RTP\Users\E-J\jwitt02\Net%20MyDocuments\EPAUS9r_14_IND_v0.0.112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.ad.epa.gov\ord\ehe\Projects\0210742-ERG_EPA_(Opt4)\0210742.004.012-MARKAL\Data_and_Tools\Task_1_Cement\cement_CO2_GHGreporting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GE\saic_technology\ResCOM\New%20Microsoft%20Excel%20Work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face"/>
      <sheetName val="Baseline-Steel Mill Products"/>
      <sheetName val="Control-Steel Mill Products"/>
      <sheetName val="WithReg-Steel Mill Products"/>
      <sheetName val="Baseline-Coke"/>
      <sheetName val="ControlCosts-Coke"/>
      <sheetName val="WithReg-Coke"/>
      <sheetName val="Foundry Module"/>
      <sheetName val="Results"/>
      <sheetName val="PPI CO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odities"/>
      <sheetName val="Technologies"/>
      <sheetName val="CommData_Demand"/>
      <sheetName val="TechData_COM"/>
      <sheetName val="TechData_SESC"/>
      <sheetName val="Sol_PV"/>
      <sheetName val="TechData_CHP"/>
      <sheetName val="TechData_Emis"/>
      <sheetName val="TechData_ZZ"/>
      <sheetName val="Constraints"/>
      <sheetName val="ConstrData"/>
      <sheetName val="Resid"/>
      <sheetName val="ComDemandNYC"/>
      <sheetName val="CMCalc"/>
      <sheetName val="Assumptions"/>
      <sheetName val="2015 GHG"/>
      <sheetName val="BldgArea"/>
      <sheetName val="Dmd Share"/>
      <sheetName val="Fuel Share"/>
      <sheetName val="2014 GHG Inventory"/>
      <sheetName val="Rooftop Calc"/>
      <sheetName val="PV Calc"/>
      <sheetName val="Aggregated Data"/>
      <sheetName val="Original"/>
      <sheetName val="2010 GHG Inventory"/>
      <sheetName val="CHP120218"/>
      <sheetName val="Pop"/>
      <sheetName val="Pop_old"/>
      <sheetName val="Solar Raw Data"/>
      <sheetName val="AEO14 Renew"/>
      <sheetName val="Mkt Shares raw"/>
      <sheetName val="CLT raw data"/>
      <sheetName val="AEO14 Com Tech"/>
      <sheetName val="Conversion Factors"/>
      <sheetName val="EmisCO2Coef"/>
      <sheetName val="EmisBC"/>
      <sheetName val="EmisOC"/>
      <sheetName val="EmisCom"/>
      <sheetName val="CHPParam"/>
      <sheetName val="NEEDS"/>
      <sheetName val="Emissions"/>
      <sheetName val="CHPInst"/>
      <sheetName val="H2O_Demand"/>
      <sheetName val="US Po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m2025curves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Sv6.1-Home"/>
      <sheetName val="ReadMe"/>
      <sheetName val="Commodities"/>
      <sheetName val="Constraints"/>
      <sheetName val="Technologies"/>
      <sheetName val="TechData_X&amp;ZZ"/>
      <sheetName val="TechData_CHP"/>
      <sheetName val="TechData_DMD"/>
      <sheetName val="RESID_TDATA"/>
      <sheetName val="Steam"/>
      <sheetName val="CHP_resids"/>
      <sheetName val="CHP-raw data"/>
      <sheetName val="CommData_Dmd_Food"/>
      <sheetName val="CommData_Dmd_Prmry Metals"/>
      <sheetName val="CommData_Dmd_Chem"/>
      <sheetName val="CommData_Dmd_Paper"/>
      <sheetName val="CommData_Dmd_Non-Metal Minrls"/>
      <sheetName val="CommData_Dmd_Transprt Equip"/>
      <sheetName val="CommData_Dmd_Oth"/>
      <sheetName val="CommData_Dmd_NonMan"/>
      <sheetName val="Demand"/>
      <sheetName val="ConstrData"/>
      <sheetName val="UC_Shares"/>
      <sheetName val="National_EndUse1"/>
      <sheetName val="Feedstock"/>
      <sheetName val="CensusDiv"/>
      <sheetName val="old_CensusDiv"/>
      <sheetName val="AEOData"/>
      <sheetName val="TechData_Emis"/>
      <sheetName val="EmissionsSummary"/>
      <sheetName val="EmissionsUpdate"/>
      <sheetName val="Emissions"/>
      <sheetName val="GREET1.8bEmis"/>
      <sheetName val="RTI-BC"/>
      <sheetName val="RTI-OC"/>
      <sheetName val="AP42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RGmyTemplate_portR5C6"/>
      <sheetName val="RiskRGmyTemplate_portR29C6"/>
      <sheetName val="RiskRGmyTemplate_portR53C6"/>
      <sheetName val="Summary"/>
      <sheetName val="CRF"/>
      <sheetName val="Population"/>
      <sheetName val="Ind Calcs"/>
      <sheetName val="Dom Calcs"/>
      <sheetName val="Historical"/>
      <sheetName val="Unc Param"/>
      <sheetName val="Unc Summary"/>
      <sheetName val="myTemplate"/>
      <sheetName val="Details"/>
      <sheetName val="Sensitiviti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Ind Calcs"/>
      <sheetName val="Dom Calcs"/>
      <sheetName val="RiskRGmyTemplate_portR5C6"/>
      <sheetName val="RiskRGmyTemplate_portR29C6"/>
      <sheetName val="RiskRGmyTemplate_portR53C6"/>
      <sheetName val="CRF"/>
      <sheetName val="Population"/>
      <sheetName val="Historical"/>
      <sheetName val="Unc Param"/>
      <sheetName val="Unc Summary"/>
      <sheetName val="myTemplate"/>
      <sheetName val="Details"/>
      <sheetName val="Sensitiviti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Ind Calcs"/>
      <sheetName val="Dom Calcs"/>
      <sheetName val="RiskRGmyTemplate_portR5C6"/>
      <sheetName val="RiskRGmyTemplate_portR29C6"/>
      <sheetName val="RiskRGmyTemplate_portR53C6"/>
      <sheetName val="CRF"/>
      <sheetName val="Population"/>
      <sheetName val="Historical"/>
      <sheetName val="Unc Param"/>
      <sheetName val="Unc Summary"/>
      <sheetName val="myTemplate"/>
      <sheetName val="Details"/>
      <sheetName val="Sensitiviti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RF Reporter"/>
      <sheetName val="Pop data"/>
      <sheetName val="Dom Calcs"/>
      <sheetName val="Ind Calcs"/>
      <sheetName val="P_P"/>
      <sheetName val="M_P"/>
      <sheetName val="F_V_J"/>
      <sheetName val="Ethanol"/>
      <sheetName val="Petroleum"/>
      <sheetName val="Constants"/>
      <sheetName val="Uncertainty Tier 2"/>
      <sheetName val="T2.Step2.ResultsTemplate"/>
      <sheetName val="Historic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EA Data"/>
      <sheetName val="E&amp;D Drivers"/>
      <sheetName val="AGR_Fuels"/>
      <sheetName val="AGR"/>
      <sheetName val="RES_Fuels"/>
      <sheetName val="RH1"/>
      <sheetName val="RH2"/>
      <sheetName val="RH3"/>
      <sheetName val="RH4"/>
      <sheetName val="RC1"/>
      <sheetName val="RC2"/>
      <sheetName val="RC3"/>
      <sheetName val="RC4"/>
      <sheetName val="RHW"/>
      <sheetName val="RRF"/>
      <sheetName val="RCW"/>
      <sheetName val="RCD"/>
      <sheetName val="RK1"/>
      <sheetName val="RK2"/>
      <sheetName val="RK3"/>
      <sheetName val="RK4"/>
      <sheetName val="RDW"/>
      <sheetName val="RME"/>
      <sheetName val="RL1"/>
      <sheetName val="RL2"/>
      <sheetName val="RL3"/>
      <sheetName val="RL4"/>
      <sheetName val="COM_Fuels"/>
      <sheetName val="CH1"/>
      <sheetName val="CH2"/>
      <sheetName val="CH3"/>
      <sheetName val="CH4"/>
      <sheetName val="CC1"/>
      <sheetName val="CC2"/>
      <sheetName val="CC3"/>
      <sheetName val="CC4"/>
      <sheetName val="CHW"/>
      <sheetName val="CAA"/>
      <sheetName val="CLA"/>
      <sheetName val="ElastPar"/>
      <sheetName val="Conversion Factors"/>
      <sheetName val="Intro"/>
      <sheetName val="TechRep"/>
      <sheetName val="Other_HYDRO"/>
      <sheetName val="Other_NUCL"/>
      <sheetName val="Other_THERM"/>
      <sheetName val="Other_CHP"/>
      <sheetName val="Other_RENEW"/>
      <sheetName val="Other_HEAT"/>
      <sheetName val="ELC_FUELS"/>
      <sheetName val="ELC"/>
      <sheetName val="HEAT"/>
      <sheetName val="CHP"/>
      <sheetName val="ELC_EMI"/>
      <sheetName val="Constant Table"/>
      <sheetName val="ANS_ITEMS_DEL"/>
      <sheetName val="ANS_ITEMS"/>
      <sheetName val="ANS_TIDDATA"/>
      <sheetName val="ANS_TS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input prices"/>
      <sheetName val="input coefficients"/>
      <sheetName val="mill data by product"/>
      <sheetName val="P&amp;P units"/>
      <sheetName val="emissions abatement"/>
      <sheetName val="emis abat cal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Sv6.1-Home"/>
      <sheetName val="Commodities"/>
      <sheetName val="Constraints"/>
      <sheetName val="Technologies"/>
      <sheetName val="ConstrData"/>
      <sheetName val="CommData_Demand"/>
      <sheetName val="TechData_COM"/>
      <sheetName val="TechData_Emis"/>
      <sheetName val="TechData_SESC"/>
      <sheetName val="TechData_ZZ"/>
      <sheetName val="Sol_PV"/>
      <sheetName val="AEO14 Renew"/>
      <sheetName val="Solar Raw Data"/>
      <sheetName val="RESID"/>
      <sheetName val="Mkt Shares raw"/>
      <sheetName val="CLT raw data"/>
      <sheetName val="Aggregated Data"/>
      <sheetName val="AEO14 Com Tech"/>
      <sheetName val="DMD ByRegion"/>
      <sheetName val="ComDemand"/>
      <sheetName val="CMCalc"/>
      <sheetName val="Pop"/>
      <sheetName val="Conversion Factors"/>
      <sheetName val="EmisCO2Coef"/>
      <sheetName val="EmisBC"/>
      <sheetName val="EmisOC"/>
      <sheetName val="EmisCom"/>
      <sheetName val="TechData_CHP"/>
      <sheetName val="CHPParam"/>
      <sheetName val="CHPInst"/>
      <sheetName val="Emiss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-ITEMS"/>
      <sheetName val="M-TID"/>
      <sheetName val="M-TS"/>
      <sheetName val="MARKAL data"/>
      <sheetName val="energy carriers"/>
      <sheetName val="Summary"/>
      <sheetName val="CUM"/>
      <sheetName val="Res-Sulfur"/>
      <sheetName val="Reserves"/>
      <sheetName val="Steps"/>
      <sheetName val="Period Averages"/>
      <sheetName val="Coal Supply Curves"/>
      <sheetName val="Supply Curve Mapping"/>
      <sheetName val="Key to Supply Curve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c Inputs"/>
      <sheetName val="RiskRGT2.Step2.RelateR6C7"/>
      <sheetName val="T2.Step1.Sources"/>
      <sheetName val="T2.Step2.ResultsTemplate"/>
      <sheetName val="Conversions"/>
      <sheetName val="Summary Quick Report"/>
      <sheetName val="Output D13"/>
      <sheetName val="Outputs Data Report"/>
      <sheetName val="Output Graphs"/>
      <sheetName val="Input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c Inputs"/>
      <sheetName val="RiskRGT2.Step2.RelateR6C7"/>
      <sheetName val="RiskRGT2.Step2.RelateR31C7"/>
      <sheetName val="RiskRGT2.Step2.RelateR56C7"/>
      <sheetName val="T2.Step1.Sources"/>
      <sheetName val="Conversions"/>
      <sheetName val="Summary Quick Report"/>
      <sheetName val="IndustrialWW F88"/>
      <sheetName val="DomesticWW F89"/>
      <sheetName val="TotalWW D92"/>
      <sheetName val="Summary Report"/>
      <sheetName val="Outputs Data Report"/>
      <sheetName val="Inputs Data Report"/>
      <sheetName val="Output Graphs"/>
      <sheetName val="Input Graph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c Inputs"/>
      <sheetName val="RiskRGT2.Step2.RelateR6C7"/>
      <sheetName val="RiskRGT2.Step2.RelateR31C7"/>
      <sheetName val="RiskRGT2.Step2.RelateR56C7"/>
      <sheetName val="T2.Step1.Sources"/>
      <sheetName val="T2.Step2.ResultsTemplate"/>
      <sheetName val="Conversions"/>
      <sheetName val="Summary Quick Report"/>
      <sheetName val="Output2 F45"/>
      <sheetName val="Output3 F46"/>
      <sheetName val="Output D49"/>
      <sheetName val="Outputs Data Report"/>
      <sheetName val="Output Graphs"/>
      <sheetName val="Input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A"/>
      <sheetName val="QA Emails"/>
      <sheetName val="QA-Tech Review"/>
      <sheetName val="Introduction"/>
      <sheetName val="Tech Authors"/>
      <sheetName val="References"/>
      <sheetName val="Methodology"/>
      <sheetName val="-------"/>
      <sheetName val="R0i"/>
      <sheetName val="R1i"/>
      <sheetName val="R2i"/>
      <sheetName val="R3i"/>
      <sheetName val="R4i"/>
      <sheetName val="R5i"/>
      <sheetName val="R6i"/>
      <sheetName val="R7i"/>
      <sheetName val="R8i"/>
      <sheetName val="R9i"/>
      <sheetName val="------"/>
      <sheetName val="R0p"/>
      <sheetName val="R1p"/>
      <sheetName val="R2p"/>
      <sheetName val="R3p"/>
      <sheetName val="R4p"/>
      <sheetName val="R5p"/>
      <sheetName val="R6p"/>
      <sheetName val="R7p"/>
      <sheetName val="R8p"/>
      <sheetName val="R9p"/>
      <sheetName val="-----"/>
      <sheetName val="R0n"/>
      <sheetName val="R1n"/>
      <sheetName val="R2n"/>
      <sheetName val="R3n"/>
      <sheetName val="R4n"/>
      <sheetName val="R5n"/>
      <sheetName val="R6n"/>
      <sheetName val="R7n"/>
      <sheetName val="R8n"/>
      <sheetName val="R9n"/>
      <sheetName val="----"/>
      <sheetName val="RISIData"/>
      <sheetName val="RISI1"/>
      <sheetName val="RISI2"/>
      <sheetName val="ICR-Pulp"/>
      <sheetName val="ICR-Mill"/>
      <sheetName val="Conv_Factors"/>
      <sheetName val="PWACalcs"/>
      <sheetName val="2008NEI_PWA"/>
      <sheetName val="LWCapacities"/>
      <sheetName val="AFPAProd"/>
      <sheetName val="Energetics2005_PPB"/>
      <sheetName val="Data"/>
      <sheetName val="Calcs"/>
      <sheetName val="2008NEI"/>
      <sheetName val="2008NEIref"/>
      <sheetName val="Mandatory GHG Reporting Rule"/>
      <sheetName val="NEImills"/>
      <sheetName val="--------"/>
      <sheetName val="Units_Non_Integrated_New"/>
      <sheetName val="Units_Integrated"/>
      <sheetName val="mill data by product_NonInt"/>
      <sheetName val="mill data by product_Integrated"/>
      <sheetName val="Energy"/>
      <sheetName val="Emissions"/>
      <sheetName val="FuelsAvailability"/>
      <sheetName val="Energetics2005_IntegratedMills"/>
      <sheetName val="Energetics2005_PulpOnlyMills"/>
      <sheetName val="Energetics2005_NonIntegrated"/>
      <sheetName val="---------"/>
      <sheetName val="Electrcity_Non_int"/>
      <sheetName val="EnergyInsByPr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Tech Authors"/>
      <sheetName val="Sources"/>
      <sheetName val="-------"/>
      <sheetName val="R1i"/>
      <sheetName val="R2i"/>
      <sheetName val="R3i"/>
      <sheetName val="R4i"/>
      <sheetName val="R5i"/>
      <sheetName val="R6i"/>
      <sheetName val="R7i"/>
      <sheetName val="R8i"/>
      <sheetName val="R9i"/>
      <sheetName val="------"/>
      <sheetName val="R0p"/>
      <sheetName val="R1p"/>
      <sheetName val="R2p"/>
      <sheetName val="R3p"/>
      <sheetName val="R4p"/>
      <sheetName val="R0i"/>
      <sheetName val="R5p"/>
      <sheetName val="R6p"/>
      <sheetName val="R7p"/>
      <sheetName val="R8p"/>
      <sheetName val="R9p"/>
      <sheetName val="-----"/>
      <sheetName val="R0n"/>
      <sheetName val="R1n"/>
      <sheetName val="R2n"/>
      <sheetName val="R3n"/>
      <sheetName val="R4n"/>
      <sheetName val="R5n"/>
      <sheetName val="R6n"/>
      <sheetName val="R7n"/>
      <sheetName val="R8n"/>
      <sheetName val="R9n"/>
      <sheetName val="----"/>
      <sheetName val="Data"/>
      <sheetName val="Calcs-Cap"/>
      <sheetName val="Calcs"/>
      <sheetName val="2008NEI"/>
      <sheetName val="2008NEIref"/>
      <sheetName val="Mandatory GHG Reporting Rule"/>
      <sheetName val="NEImills"/>
      <sheetName val="Units_Non_Integrated_New"/>
      <sheetName val="Units_Integrated"/>
      <sheetName val="mill data by product_NonInt"/>
      <sheetName val="mill data by product_Integrated"/>
      <sheetName val="Energy"/>
      <sheetName val="Emissions"/>
      <sheetName val="FuelsAvailability"/>
      <sheetName val="Energetics2005_IntegratedMills"/>
      <sheetName val="Energetics2005_PulpOnlyMills"/>
      <sheetName val="Energetics2005_NonIntegrated"/>
      <sheetName val="-------------------------------"/>
      <sheetName val="mill data by product_NonInt_Org"/>
      <sheetName val="PnP_Non_Int_Formated"/>
      <sheetName val="PlantCapCost"/>
      <sheetName val="P&amp;P Units_Non-int"/>
      <sheetName val="Units_Non_Integrated"/>
      <sheetName val="Policy"/>
      <sheetName val="Demand"/>
      <sheetName val="Productratio"/>
      <sheetName val="Electrcity_Non_int"/>
      <sheetName val="WastenWater"/>
      <sheetName val="Imports"/>
      <sheetName val="TransCosts"/>
      <sheetName val="ID_DC_MAP"/>
      <sheetName val="Emisintensity_integrated"/>
      <sheetName val="Emisintensity_Non_integrated"/>
      <sheetName val="Emisintensity_Cal"/>
      <sheetName val="Ecntrlpowerblr"/>
      <sheetName val="Ecntrlrecfurnace"/>
      <sheetName val="Ecntrlhogfuelblr"/>
      <sheetName val="BoilerExistctrl"/>
      <sheetName val="Controls"/>
      <sheetName val="Controls_Compatibility"/>
      <sheetName val="EEMeasures"/>
      <sheetName val="EE_Compatibility"/>
      <sheetName val="EscalationRates"/>
      <sheetName val="Calibration"/>
      <sheetName val="Units_Original"/>
      <sheetName val="EmissionUnits"/>
      <sheetName val="Boiler Capacity Calcs"/>
      <sheetName val="Sheet3"/>
      <sheetName val="EmissionUnits-old"/>
      <sheetName val="P&amp;P units 10_10 trimmed"/>
      <sheetName val="P&amp;P Units_Trimmed_non-int"/>
      <sheetName val="P&amp;P units 11_09"/>
      <sheetName val="P&amp;P Units-old"/>
      <sheetName val="EMPAX"/>
      <sheetName val="AEO 2009v2"/>
      <sheetName val="Growth Rates"/>
      <sheetName val="Demand Projections"/>
      <sheetName val="Population Projections"/>
      <sheetName val="Regional Demand Projections"/>
      <sheetName val="FuelEnergyContant"/>
      <sheetName val="EnergyInsByPr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availability"/>
      <sheetName val="R1-NewEng"/>
      <sheetName val="R2-MidAtl"/>
      <sheetName val="R3-ENCentral"/>
      <sheetName val="R4-WNCentral"/>
      <sheetName val="R5-SAtl"/>
      <sheetName val="R6-ESCentral"/>
      <sheetName val="R7-WSCentral"/>
      <sheetName val="R8-Mtn"/>
      <sheetName val="R9-Pacific"/>
      <sheetName val="calcs"/>
      <sheetName val="data"/>
      <sheetName val="Summary"/>
      <sheetName val="Generals"/>
      <sheetName val="Demand"/>
      <sheetName val="Units"/>
      <sheetName val="Intensity"/>
      <sheetName val="WastenWater"/>
      <sheetName val="DomTrnsCst"/>
      <sheetName val="ImpTrnsCst"/>
      <sheetName val="Electricity"/>
      <sheetName val="bControls"/>
      <sheetName val="Controls"/>
      <sheetName val="EEMeasures"/>
      <sheetName val="EscalationRates"/>
      <sheetName val="Policy"/>
      <sheetName val="pControls"/>
      <sheetName val="Caliberation"/>
      <sheetName val="_______________________________"/>
      <sheetName val="Emisintensity_Non_integrated"/>
      <sheetName val="Electrcity_Non_int"/>
      <sheetName val="Mappings"/>
      <sheetName val="Units_Non_Integrated"/>
      <sheetName val="mill data by product_NonInt_Org"/>
      <sheetName val="PnP_Non_Int_Formated"/>
      <sheetName val="P&amp;P Units_Non-int"/>
      <sheetName val="P&amp;P Units_Trimmed_non-int"/>
      <sheetName val="Emisintensity_Cal"/>
      <sheetName val="mill data by product"/>
      <sheetName val="Productratio"/>
      <sheetName val="Units_Original"/>
      <sheetName val="EmissionUnits"/>
      <sheetName val="Boiler Capacity Calcs"/>
      <sheetName val="P&amp;P units 10_10 trimmed"/>
      <sheetName val="P&amp;P units 11_09"/>
      <sheetName val="EMPAX"/>
      <sheetName val="AEO 2009v2"/>
      <sheetName val="Growth Rates"/>
      <sheetName val="Demand Projections"/>
      <sheetName val="Population Projections"/>
      <sheetName val="Regional Demand Projections"/>
      <sheetName val="FuelEnergyContant"/>
      <sheetName val="EnergyInsByPr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Sv6.1-Home"/>
      <sheetName val="ReadMe"/>
      <sheetName val="Commodities"/>
      <sheetName val="Technologies"/>
      <sheetName val="Constraints"/>
      <sheetName val="CommData"/>
      <sheetName val="TechData_SUP"/>
      <sheetName val="TechData_BOL"/>
      <sheetName val="TechData_CHP"/>
      <sheetName val="TechData_ESD"/>
      <sheetName val="TechData_MNF"/>
      <sheetName val="TechData_Emis"/>
      <sheetName val="TechData_TRD"/>
      <sheetName val="TechData_X&amp;ZZ"/>
      <sheetName val="ConstrData"/>
      <sheetName val="BoilerESD"/>
      <sheetName val="CHPData"/>
      <sheetName val="Emissions"/>
      <sheetName val="Consumption"/>
      <sheetName val="MSBoilers"/>
      <sheetName val="ASBoilers"/>
      <sheetName val="CHPInst"/>
      <sheetName val="Food"/>
      <sheetName val="Food_GHG"/>
      <sheetName val="Food_NEI"/>
      <sheetName val="PaperISIS"/>
      <sheetName val="PaperDOE"/>
      <sheetName val="PaperEmis"/>
      <sheetName val="Petrochem"/>
      <sheetName val="CCIGW"/>
      <sheetName val="OtrOrgChem"/>
      <sheetName val="2011GHGRP-CO"/>
      <sheetName val="2011NEI-CO"/>
      <sheetName val="NitroFert"/>
      <sheetName val="PhosFert"/>
      <sheetName val="Ammonia"/>
      <sheetName val="2011GHGRP-A"/>
      <sheetName val="2011NEI-325311"/>
      <sheetName val="2011NEI-325312"/>
      <sheetName val="Cement"/>
      <sheetName val="IronSteel"/>
      <sheetName val="EAF"/>
      <sheetName val="Integrated"/>
      <sheetName val="GHGData-MS"/>
      <sheetName val="2008NEI_All"/>
      <sheetName val="Baseline-Coke"/>
      <sheetName val="Aluminum"/>
      <sheetName val="Production"/>
      <sheetName val="GHGData-MA"/>
      <sheetName val="2008v2NEI"/>
      <sheetName val="2005NEI"/>
      <sheetName val="OtrIND"/>
      <sheetName val="Demand"/>
      <sheetName val="Filters"/>
      <sheetName val="Append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datory GHG Reporting Rule"/>
      <sheetName val="References"/>
      <sheetName val="from 2008NEI and Calcs tabs"/>
      <sheetName val="conversion factors"/>
      <sheetName val="Sheet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Microsoft Excel Worksheet"/>
      <sheetName val="AGR_Fuels"/>
      <sheetName val="TechRep-Doc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D3FF8-0A05-475B-BCAB-C02EF03B952B}">
  <dimension ref="A1:H56"/>
  <sheetViews>
    <sheetView tabSelected="1" workbookViewId="0">
      <selection activeCell="E7" sqref="E7"/>
    </sheetView>
  </sheetViews>
  <sheetFormatPr defaultColWidth="12.42578125" defaultRowHeight="15"/>
  <cols>
    <col min="1" max="1" width="53.140625" style="2" bestFit="1" customWidth="1"/>
    <col min="2" max="2" width="11.42578125" style="2" bestFit="1" customWidth="1"/>
    <col min="3" max="16384" width="12.42578125" style="2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3" t="s">
        <v>7</v>
      </c>
      <c r="B2" s="2">
        <v>100238397</v>
      </c>
      <c r="C2" s="2">
        <v>61656101</v>
      </c>
      <c r="D2" s="2">
        <v>605237</v>
      </c>
      <c r="E2" s="2">
        <v>92312897</v>
      </c>
      <c r="F2" s="2">
        <v>124702895</v>
      </c>
      <c r="G2" s="2">
        <v>379515527</v>
      </c>
    </row>
    <row r="3" spans="1:7">
      <c r="A3" s="3" t="s">
        <v>8</v>
      </c>
      <c r="B3" s="2">
        <v>350813707</v>
      </c>
      <c r="C3" s="2">
        <v>80143652</v>
      </c>
      <c r="D3" s="2">
        <v>29579569</v>
      </c>
      <c r="E3" s="2">
        <v>148501259</v>
      </c>
      <c r="F3" s="2">
        <v>64134866</v>
      </c>
      <c r="G3" s="2">
        <v>673173053</v>
      </c>
    </row>
    <row r="4" spans="1:7">
      <c r="A4" s="3" t="s">
        <v>9</v>
      </c>
      <c r="B4" s="2">
        <v>11175112</v>
      </c>
      <c r="C4" s="2">
        <v>4687612</v>
      </c>
      <c r="D4" s="2">
        <v>100174639</v>
      </c>
      <c r="E4" s="2">
        <v>8460567</v>
      </c>
      <c r="F4" s="2">
        <v>227761</v>
      </c>
      <c r="G4" s="2">
        <v>124725691</v>
      </c>
    </row>
    <row r="5" spans="1:7">
      <c r="A5" s="3" t="s">
        <v>10</v>
      </c>
      <c r="B5" s="2">
        <v>24928580</v>
      </c>
      <c r="C5" s="2">
        <v>9631034</v>
      </c>
      <c r="D5" s="2">
        <v>8644389</v>
      </c>
      <c r="E5" s="2">
        <v>16393935</v>
      </c>
      <c r="F5" s="2">
        <v>10040532</v>
      </c>
      <c r="G5" s="2">
        <v>69638470</v>
      </c>
    </row>
    <row r="6" spans="1:7">
      <c r="A6" s="3" t="s">
        <v>11</v>
      </c>
      <c r="B6" s="2">
        <v>1841492</v>
      </c>
      <c r="D6" s="2">
        <v>55266499</v>
      </c>
      <c r="E6" s="2">
        <v>2416419</v>
      </c>
      <c r="F6" s="2">
        <v>503024</v>
      </c>
      <c r="G6" s="2">
        <v>60027434</v>
      </c>
    </row>
    <row r="7" spans="1:7">
      <c r="A7" s="3" t="s">
        <v>12</v>
      </c>
      <c r="B7" s="2">
        <v>12579348</v>
      </c>
      <c r="C7" s="2">
        <v>8116321</v>
      </c>
      <c r="D7" s="2">
        <v>8294436</v>
      </c>
      <c r="E7" s="2">
        <v>16562110</v>
      </c>
      <c r="F7" s="2">
        <v>5806579</v>
      </c>
      <c r="G7" s="2">
        <v>51358794</v>
      </c>
    </row>
    <row r="8" spans="1:7">
      <c r="A8" s="3" t="s">
        <v>13</v>
      </c>
      <c r="B8" s="2">
        <v>8862811</v>
      </c>
      <c r="C8" s="2">
        <v>1414088</v>
      </c>
      <c r="D8" s="2">
        <v>188053925</v>
      </c>
      <c r="E8" s="2">
        <v>2157023</v>
      </c>
      <c r="F8" s="2">
        <v>166056</v>
      </c>
      <c r="G8" s="2">
        <v>200653903</v>
      </c>
    </row>
    <row r="9" spans="1:7">
      <c r="A9" s="3" t="s">
        <v>14</v>
      </c>
      <c r="B9" s="2">
        <v>45165708</v>
      </c>
      <c r="C9" s="2">
        <v>17994206</v>
      </c>
      <c r="D9" s="2">
        <v>68498322</v>
      </c>
      <c r="E9" s="2">
        <v>21127957</v>
      </c>
      <c r="F9" s="2">
        <v>3828790</v>
      </c>
      <c r="G9" s="2">
        <v>156614983</v>
      </c>
    </row>
    <row r="10" spans="1:7">
      <c r="A10" s="3" t="s">
        <v>15</v>
      </c>
      <c r="B10" s="2">
        <v>15983878</v>
      </c>
      <c r="C10" s="2">
        <v>11001670</v>
      </c>
      <c r="D10" s="2">
        <v>309058726</v>
      </c>
      <c r="E10" s="2">
        <v>14499093</v>
      </c>
      <c r="F10" s="2">
        <v>683200</v>
      </c>
      <c r="G10" s="2">
        <v>351226567</v>
      </c>
    </row>
    <row r="11" spans="1:7">
      <c r="A11" s="3" t="s">
        <v>16</v>
      </c>
      <c r="B11" s="2">
        <v>19359520</v>
      </c>
      <c r="C11" s="2">
        <v>5161979</v>
      </c>
      <c r="D11" s="2">
        <v>10231449</v>
      </c>
      <c r="E11" s="2">
        <v>8209800</v>
      </c>
      <c r="F11" s="2">
        <v>1569692</v>
      </c>
      <c r="G11" s="2">
        <v>44532440</v>
      </c>
    </row>
    <row r="12" spans="1:7">
      <c r="A12" s="3" t="s">
        <v>17</v>
      </c>
      <c r="B12" s="2">
        <v>49343718</v>
      </c>
      <c r="C12" s="2">
        <v>20164414</v>
      </c>
      <c r="D12" s="2">
        <v>2134926</v>
      </c>
      <c r="E12" s="2">
        <v>44986188</v>
      </c>
      <c r="F12" s="2">
        <v>3961842</v>
      </c>
      <c r="G12" s="2">
        <v>120591088</v>
      </c>
    </row>
    <row r="13" spans="1:7">
      <c r="A13" s="3" t="s">
        <v>18</v>
      </c>
      <c r="B13" s="2">
        <v>56575732</v>
      </c>
      <c r="C13" s="2">
        <v>18548958</v>
      </c>
      <c r="D13" s="2">
        <v>26905448</v>
      </c>
      <c r="E13" s="2">
        <v>23858469</v>
      </c>
      <c r="F13" s="2">
        <v>4968196</v>
      </c>
      <c r="G13" s="2">
        <v>130856803</v>
      </c>
    </row>
    <row r="14" spans="1:7">
      <c r="A14" s="3" t="s">
        <v>19</v>
      </c>
      <c r="B14" s="2">
        <v>20102803</v>
      </c>
      <c r="C14" s="2">
        <v>20259704</v>
      </c>
      <c r="D14" s="2">
        <v>43465088</v>
      </c>
      <c r="E14" s="2">
        <v>8212732</v>
      </c>
      <c r="F14" s="2">
        <v>6020716</v>
      </c>
      <c r="G14" s="2">
        <v>98061043</v>
      </c>
    </row>
    <row r="15" spans="1:7">
      <c r="A15" s="3" t="s">
        <v>20</v>
      </c>
      <c r="B15" s="2">
        <v>45702338</v>
      </c>
      <c r="C15" s="2">
        <v>20574306</v>
      </c>
      <c r="D15" s="2">
        <v>45403463</v>
      </c>
      <c r="E15" s="2">
        <v>6569454</v>
      </c>
      <c r="F15" s="2">
        <v>4522730</v>
      </c>
      <c r="G15" s="2">
        <v>122772291</v>
      </c>
    </row>
    <row r="16" spans="1:7">
      <c r="A16" s="3" t="s">
        <v>21</v>
      </c>
      <c r="B16" s="2">
        <v>59939504</v>
      </c>
      <c r="C16" s="2">
        <v>35313570</v>
      </c>
      <c r="D16" s="2">
        <v>36690485</v>
      </c>
      <c r="E16" s="2">
        <v>22921793</v>
      </c>
      <c r="F16" s="2">
        <v>11155804</v>
      </c>
      <c r="G16" s="2">
        <v>166021156</v>
      </c>
    </row>
    <row r="17" spans="1:7">
      <c r="A17" s="3" t="s">
        <v>22</v>
      </c>
      <c r="B17" s="2">
        <v>21861810</v>
      </c>
      <c r="C17" s="2">
        <v>7916013</v>
      </c>
      <c r="D17" s="2">
        <v>13939383</v>
      </c>
      <c r="E17" s="2">
        <v>7726422</v>
      </c>
      <c r="F17" s="2">
        <v>2421406</v>
      </c>
      <c r="G17" s="2">
        <v>53865034</v>
      </c>
    </row>
    <row r="18" spans="1:7">
      <c r="A18" s="3" t="s">
        <v>23</v>
      </c>
      <c r="B18" s="2">
        <v>6873370</v>
      </c>
      <c r="C18" s="2">
        <v>8353434</v>
      </c>
      <c r="D18" s="2">
        <v>23642097</v>
      </c>
      <c r="E18" s="2">
        <v>3123968</v>
      </c>
      <c r="F18" s="2">
        <v>1344822</v>
      </c>
      <c r="G18" s="2">
        <v>43337691</v>
      </c>
    </row>
    <row r="19" spans="1:7">
      <c r="A19" s="3" t="s">
        <v>24</v>
      </c>
      <c r="B19" s="2">
        <v>55763715</v>
      </c>
      <c r="C19" s="2">
        <v>44540254</v>
      </c>
      <c r="D19" s="2">
        <v>47863138</v>
      </c>
      <c r="E19" s="2">
        <v>9399763</v>
      </c>
      <c r="F19" s="2">
        <v>3981592</v>
      </c>
      <c r="G19" s="2">
        <v>161548462</v>
      </c>
    </row>
    <row r="20" spans="1:7">
      <c r="A20" s="3" t="s">
        <v>25</v>
      </c>
      <c r="B20" s="2">
        <v>11732766</v>
      </c>
      <c r="C20" s="2">
        <v>12414969</v>
      </c>
      <c r="D20" s="2">
        <v>59308583</v>
      </c>
      <c r="E20" s="2">
        <v>9902591</v>
      </c>
      <c r="F20" s="2">
        <v>409499</v>
      </c>
      <c r="G20" s="2">
        <v>93768408</v>
      </c>
    </row>
    <row r="21" spans="1:7">
      <c r="A21" s="3" t="s">
        <v>26</v>
      </c>
      <c r="B21" s="2">
        <v>35677148</v>
      </c>
      <c r="C21" s="2">
        <v>14016762</v>
      </c>
      <c r="D21" s="2">
        <v>11316483</v>
      </c>
      <c r="E21" s="2">
        <v>11812709</v>
      </c>
      <c r="F21" s="2">
        <v>3094076</v>
      </c>
      <c r="G21" s="2">
        <v>75917178</v>
      </c>
    </row>
    <row r="22" spans="1:7">
      <c r="A22" s="3" t="s">
        <v>27</v>
      </c>
      <c r="B22" s="2">
        <v>23050098</v>
      </c>
      <c r="C22" s="2">
        <v>29482617</v>
      </c>
      <c r="D22" s="2">
        <v>112087072</v>
      </c>
      <c r="E22" s="2">
        <v>21421455</v>
      </c>
      <c r="F22" s="2">
        <v>644740</v>
      </c>
      <c r="G22" s="2">
        <v>186685982</v>
      </c>
    </row>
    <row r="23" spans="1:7">
      <c r="A23" s="3" t="s">
        <v>28</v>
      </c>
      <c r="B23" s="2">
        <v>57199987</v>
      </c>
      <c r="C23" s="2">
        <v>29161513</v>
      </c>
      <c r="D23" s="2">
        <v>13169973</v>
      </c>
      <c r="E23" s="2">
        <v>75619951</v>
      </c>
      <c r="F23" s="2">
        <v>8499339</v>
      </c>
      <c r="G23" s="2">
        <v>183650763</v>
      </c>
    </row>
    <row r="24" spans="1:7">
      <c r="A24" s="3" t="s">
        <v>29</v>
      </c>
      <c r="B24" s="2">
        <v>5882842</v>
      </c>
      <c r="C24" s="2">
        <v>8589220</v>
      </c>
      <c r="D24" s="2">
        <v>139624673</v>
      </c>
      <c r="E24" s="2">
        <v>454302</v>
      </c>
      <c r="G24" s="2">
        <v>154551037</v>
      </c>
    </row>
    <row r="25" spans="1:7">
      <c r="A25" s="3" t="s">
        <v>30</v>
      </c>
      <c r="B25" s="2">
        <v>271498137</v>
      </c>
      <c r="C25" s="2">
        <v>197523809</v>
      </c>
      <c r="D25" s="2">
        <v>260397109</v>
      </c>
      <c r="E25" s="2">
        <v>91787001</v>
      </c>
      <c r="F25" s="2">
        <v>2954823</v>
      </c>
      <c r="G25" s="2">
        <v>824160879</v>
      </c>
    </row>
    <row r="26" spans="1:7">
      <c r="A26" s="3" t="s">
        <v>31</v>
      </c>
      <c r="B26" s="2">
        <v>27268944</v>
      </c>
      <c r="C26" s="2">
        <v>30201907</v>
      </c>
      <c r="D26" s="2">
        <v>99906525</v>
      </c>
      <c r="E26" s="2">
        <v>15120511</v>
      </c>
      <c r="F26" s="2">
        <v>1051067</v>
      </c>
      <c r="G26" s="2">
        <v>173548954</v>
      </c>
    </row>
    <row r="27" spans="1:7">
      <c r="A27" s="3" t="s">
        <v>32</v>
      </c>
      <c r="B27" s="2">
        <v>86118897</v>
      </c>
      <c r="C27" s="2">
        <v>20923590</v>
      </c>
      <c r="D27" s="2">
        <v>41718143</v>
      </c>
      <c r="E27" s="2">
        <v>84241760</v>
      </c>
      <c r="F27" s="2">
        <v>13784064</v>
      </c>
      <c r="G27" s="2">
        <v>246786454</v>
      </c>
    </row>
    <row r="28" spans="1:7">
      <c r="A28" s="3" t="s">
        <v>33</v>
      </c>
      <c r="B28" s="2">
        <v>9183619</v>
      </c>
      <c r="C28" s="2">
        <v>3393581</v>
      </c>
      <c r="D28" s="2">
        <v>25754210</v>
      </c>
      <c r="E28" s="2">
        <v>2610683</v>
      </c>
      <c r="F28" s="2">
        <v>1136460</v>
      </c>
      <c r="G28" s="2">
        <v>42078553</v>
      </c>
    </row>
    <row r="29" spans="1:7">
      <c r="A29" s="3" t="s">
        <v>34</v>
      </c>
      <c r="B29" s="4">
        <f>(B28+B27)/SUM(B2:B26)</f>
        <v>7.1151999942004815E-2</v>
      </c>
      <c r="C29" s="4">
        <f t="shared" ref="C29:G29" si="0">(C28+C27)/SUM(C2:C26)</f>
        <v>3.4894940012845731E-2</v>
      </c>
      <c r="D29" s="4">
        <f t="shared" si="0"/>
        <v>3.9359425389742887E-2</v>
      </c>
      <c r="E29" s="4">
        <f t="shared" si="0"/>
        <v>0.12705929286925313</v>
      </c>
      <c r="F29" s="4">
        <f t="shared" si="0"/>
        <v>5.5946220651861792E-2</v>
      </c>
      <c r="G29" s="4">
        <f t="shared" si="0"/>
        <v>6.1450132716679734E-2</v>
      </c>
    </row>
    <row r="30" spans="1:7">
      <c r="A30" s="5" t="s">
        <v>35</v>
      </c>
      <c r="B30" s="6">
        <f>SUM(B2:B26)</f>
        <v>1339421465</v>
      </c>
      <c r="C30" s="6">
        <f t="shared" ref="C30:G30" si="1">SUM(C2:C26)</f>
        <v>696868113</v>
      </c>
      <c r="D30" s="6">
        <f t="shared" si="1"/>
        <v>1714261637</v>
      </c>
      <c r="E30" s="6">
        <f t="shared" si="1"/>
        <v>683558369</v>
      </c>
      <c r="F30" s="6">
        <f t="shared" si="1"/>
        <v>266694047</v>
      </c>
      <c r="G30" s="6">
        <f t="shared" si="1"/>
        <v>4700803631</v>
      </c>
    </row>
    <row r="31" spans="1:7">
      <c r="A31" s="5"/>
      <c r="B31" s="6"/>
      <c r="C31" s="6"/>
      <c r="D31" s="6"/>
      <c r="E31" s="6"/>
      <c r="F31" s="6"/>
      <c r="G31" s="6"/>
    </row>
    <row r="32" spans="1:7">
      <c r="A32" s="1" t="s">
        <v>36</v>
      </c>
      <c r="B32" s="7" t="s">
        <v>1</v>
      </c>
      <c r="C32" s="7" t="s">
        <v>2</v>
      </c>
      <c r="D32" s="7" t="s">
        <v>3</v>
      </c>
      <c r="E32" s="7" t="s">
        <v>4</v>
      </c>
      <c r="F32" s="7" t="s">
        <v>5</v>
      </c>
      <c r="G32" s="7" t="s">
        <v>37</v>
      </c>
    </row>
    <row r="33" spans="1:8">
      <c r="A33" s="3" t="s">
        <v>38</v>
      </c>
      <c r="B33" s="4">
        <f t="shared" ref="B33:G33" si="2">SUM(B2:B3)/SUM(B$2:B$26)</f>
        <v>0.33675143768134252</v>
      </c>
      <c r="C33" s="4">
        <f t="shared" si="2"/>
        <v>0.20348147713281867</v>
      </c>
      <c r="D33" s="4">
        <f t="shared" si="2"/>
        <v>1.7608050806540914E-2</v>
      </c>
      <c r="E33" s="4">
        <f t="shared" si="2"/>
        <v>0.35229494205783035</v>
      </c>
      <c r="F33" s="4">
        <f t="shared" si="2"/>
        <v>0.70806890189041227</v>
      </c>
      <c r="G33" s="4">
        <f t="shared" si="2"/>
        <v>0.22393800350602222</v>
      </c>
    </row>
    <row r="34" spans="1:8">
      <c r="A34" s="3" t="s">
        <v>39</v>
      </c>
      <c r="B34" s="4">
        <f t="shared" ref="B34:G34" si="3">SUM(B4:B10)/SUM(B$2:B$26)</f>
        <v>8.999178537130581E-2</v>
      </c>
      <c r="C34" s="4">
        <f t="shared" si="3"/>
        <v>7.5832040545669221E-2</v>
      </c>
      <c r="D34" s="4">
        <f t="shared" si="3"/>
        <v>0.43050075908570307</v>
      </c>
      <c r="E34" s="4">
        <f t="shared" si="3"/>
        <v>0.11940034341090776</v>
      </c>
      <c r="F34" s="4">
        <f t="shared" si="3"/>
        <v>7.9701599038691701E-2</v>
      </c>
      <c r="G34" s="4">
        <f t="shared" si="3"/>
        <v>0.21576009585072584</v>
      </c>
    </row>
    <row r="35" spans="1:8">
      <c r="A35" s="3" t="s">
        <v>40</v>
      </c>
      <c r="B35" s="4">
        <f t="shared" ref="B35:G35" si="4">SUM(B11:B13)/SUM(B$2:B$26)</f>
        <v>9.3532150464678415E-2</v>
      </c>
      <c r="C35" s="4">
        <f t="shared" si="4"/>
        <v>6.2960767154516081E-2</v>
      </c>
      <c r="D35" s="4">
        <f t="shared" si="4"/>
        <v>2.2908885173868007E-2</v>
      </c>
      <c r="E35" s="4">
        <f t="shared" si="4"/>
        <v>0.11272549718427922</v>
      </c>
      <c r="F35" s="4">
        <f t="shared" si="4"/>
        <v>3.9369945141670144E-2</v>
      </c>
      <c r="G35" s="4">
        <f t="shared" si="4"/>
        <v>6.2963772629880357E-2</v>
      </c>
    </row>
    <row r="36" spans="1:8">
      <c r="A36" s="3" t="s">
        <v>41</v>
      </c>
      <c r="B36" s="4">
        <f t="shared" ref="B36:G36" si="5">SUM(B14:B18)/SUM(B$2:B$26)</f>
        <v>0.11533324576069863</v>
      </c>
      <c r="C36" s="4">
        <f t="shared" si="5"/>
        <v>0.1326176722337703</v>
      </c>
      <c r="D36" s="4">
        <f t="shared" si="5"/>
        <v>9.5166637623355976E-2</v>
      </c>
      <c r="E36" s="4">
        <f t="shared" si="5"/>
        <v>7.1031781925268184E-2</v>
      </c>
      <c r="F36" s="4">
        <f t="shared" si="5"/>
        <v>9.5485738382454402E-2</v>
      </c>
      <c r="G36" s="4">
        <f t="shared" si="5"/>
        <v>0.10297328988767537</v>
      </c>
    </row>
    <row r="37" spans="1:8">
      <c r="A37" s="3" t="s">
        <v>42</v>
      </c>
      <c r="B37" s="4">
        <f t="shared" ref="B37:G37" si="6">SUM(B19:B26)/SUM(B$2:B$26)</f>
        <v>0.36439138072197463</v>
      </c>
      <c r="C37" s="4">
        <f t="shared" si="6"/>
        <v>0.52510804293322577</v>
      </c>
      <c r="D37" s="4">
        <f t="shared" si="6"/>
        <v>0.433815667310532</v>
      </c>
      <c r="E37" s="4">
        <f t="shared" si="6"/>
        <v>0.34454743542171451</v>
      </c>
      <c r="F37" s="4">
        <f t="shared" si="6"/>
        <v>7.737381554677146E-2</v>
      </c>
      <c r="G37" s="4">
        <f t="shared" si="6"/>
        <v>0.39436483812569623</v>
      </c>
    </row>
    <row r="38" spans="1:8">
      <c r="B38" s="4">
        <f>SUM(B33:B37)</f>
        <v>1</v>
      </c>
      <c r="C38" s="4">
        <f t="shared" ref="C38:G38" si="7">SUM(C33:C37)</f>
        <v>1</v>
      </c>
      <c r="D38" s="4">
        <f t="shared" si="7"/>
        <v>1</v>
      </c>
      <c r="E38" s="4">
        <f t="shared" si="7"/>
        <v>1</v>
      </c>
      <c r="F38" s="4">
        <f t="shared" si="7"/>
        <v>1</v>
      </c>
      <c r="G38" s="4">
        <f t="shared" si="7"/>
        <v>1</v>
      </c>
    </row>
    <row r="40" spans="1:8">
      <c r="A40" s="1" t="s">
        <v>43</v>
      </c>
      <c r="B40" s="7" t="s">
        <v>1</v>
      </c>
      <c r="C40" s="7" t="s">
        <v>2</v>
      </c>
      <c r="D40" s="7" t="s">
        <v>3</v>
      </c>
      <c r="E40" s="7" t="s">
        <v>4</v>
      </c>
      <c r="F40" s="7" t="s">
        <v>5</v>
      </c>
      <c r="G40" s="7" t="s">
        <v>37</v>
      </c>
      <c r="H40" s="5"/>
    </row>
    <row r="41" spans="1:8">
      <c r="A41" s="3" t="s">
        <v>38</v>
      </c>
      <c r="B41" s="8">
        <f>B$30*B33</f>
        <v>451052104</v>
      </c>
      <c r="C41" s="8">
        <f t="shared" ref="C41:F41" si="8">C$30*C33</f>
        <v>141799753</v>
      </c>
      <c r="D41" s="8">
        <f t="shared" si="8"/>
        <v>30184805.999999996</v>
      </c>
      <c r="E41" s="8">
        <f t="shared" si="8"/>
        <v>240814156.00000003</v>
      </c>
      <c r="F41" s="8">
        <f t="shared" si="8"/>
        <v>188837761</v>
      </c>
      <c r="G41" s="8">
        <f>G$30*G33</f>
        <v>1052688580</v>
      </c>
    </row>
    <row r="42" spans="1:8">
      <c r="A42" s="3" t="s">
        <v>39</v>
      </c>
      <c r="B42" s="8">
        <f t="shared" ref="B42:G45" si="9">B$30*B34</f>
        <v>120536929</v>
      </c>
      <c r="C42" s="8">
        <f t="shared" si="9"/>
        <v>52844931</v>
      </c>
      <c r="D42" s="8">
        <f t="shared" si="9"/>
        <v>737990936</v>
      </c>
      <c r="E42" s="8">
        <f t="shared" si="9"/>
        <v>81617104</v>
      </c>
      <c r="F42" s="8">
        <f t="shared" si="9"/>
        <v>21255942</v>
      </c>
      <c r="G42" s="8">
        <f t="shared" si="9"/>
        <v>1014245842</v>
      </c>
    </row>
    <row r="43" spans="1:8">
      <c r="A43" s="3" t="s">
        <v>40</v>
      </c>
      <c r="B43" s="8">
        <f t="shared" si="9"/>
        <v>125278970</v>
      </c>
      <c r="C43" s="8">
        <f t="shared" si="9"/>
        <v>43875351</v>
      </c>
      <c r="D43" s="8">
        <f t="shared" si="9"/>
        <v>39271823</v>
      </c>
      <c r="E43" s="8">
        <f t="shared" si="9"/>
        <v>77054457</v>
      </c>
      <c r="F43" s="8">
        <f t="shared" si="9"/>
        <v>10499730</v>
      </c>
      <c r="G43" s="8">
        <f t="shared" si="9"/>
        <v>295980331</v>
      </c>
    </row>
    <row r="44" spans="1:8">
      <c r="A44" s="3" t="s">
        <v>41</v>
      </c>
      <c r="B44" s="8">
        <f t="shared" si="9"/>
        <v>154479825</v>
      </c>
      <c r="C44" s="8">
        <f t="shared" si="9"/>
        <v>92417027</v>
      </c>
      <c r="D44" s="8">
        <f t="shared" si="9"/>
        <v>163140516</v>
      </c>
      <c r="E44" s="8">
        <f t="shared" si="9"/>
        <v>48554369</v>
      </c>
      <c r="F44" s="8">
        <f t="shared" si="9"/>
        <v>25465478</v>
      </c>
      <c r="G44" s="8">
        <f t="shared" si="9"/>
        <v>484057215</v>
      </c>
    </row>
    <row r="45" spans="1:8">
      <c r="A45" s="3" t="s">
        <v>42</v>
      </c>
      <c r="B45" s="8">
        <f t="shared" si="9"/>
        <v>488073637</v>
      </c>
      <c r="C45" s="8">
        <f t="shared" si="9"/>
        <v>365931051</v>
      </c>
      <c r="D45" s="8">
        <f t="shared" si="9"/>
        <v>743673556</v>
      </c>
      <c r="E45" s="8">
        <f t="shared" si="9"/>
        <v>235518283</v>
      </c>
      <c r="F45" s="8">
        <f t="shared" si="9"/>
        <v>20635136</v>
      </c>
      <c r="G45" s="8">
        <f t="shared" si="9"/>
        <v>1853831663</v>
      </c>
    </row>
    <row r="46" spans="1:8">
      <c r="B46" s="8">
        <f>SUM(B41:B45)</f>
        <v>1339421465</v>
      </c>
      <c r="C46" s="8">
        <f t="shared" ref="C46:G46" si="10">SUM(C41:C45)</f>
        <v>696868113</v>
      </c>
      <c r="D46" s="8">
        <f t="shared" si="10"/>
        <v>1714261637</v>
      </c>
      <c r="E46" s="8">
        <f t="shared" si="10"/>
        <v>683558369</v>
      </c>
      <c r="F46" s="8">
        <f t="shared" si="10"/>
        <v>266694047</v>
      </c>
      <c r="G46" s="8">
        <f t="shared" si="10"/>
        <v>4700803631</v>
      </c>
    </row>
    <row r="47" spans="1:8">
      <c r="G47" s="8"/>
    </row>
    <row r="50" spans="1:7">
      <c r="A50" s="1" t="s">
        <v>43</v>
      </c>
      <c r="B50" s="7" t="s">
        <v>1</v>
      </c>
      <c r="C50" s="7" t="s">
        <v>2</v>
      </c>
      <c r="D50" s="7" t="s">
        <v>3</v>
      </c>
      <c r="E50" s="7" t="s">
        <v>4</v>
      </c>
      <c r="F50" s="7" t="s">
        <v>5</v>
      </c>
      <c r="G50" s="7" t="s">
        <v>37</v>
      </c>
    </row>
    <row r="51" spans="1:7">
      <c r="A51" s="3" t="s">
        <v>44</v>
      </c>
      <c r="B51" s="8">
        <f>B42+B44</f>
        <v>275016754</v>
      </c>
      <c r="C51" s="8">
        <f t="shared" ref="C51:F51" si="11">C42+C44</f>
        <v>145261958</v>
      </c>
      <c r="D51" s="8">
        <f t="shared" si="11"/>
        <v>901131452</v>
      </c>
      <c r="E51" s="8">
        <f t="shared" si="11"/>
        <v>130171473</v>
      </c>
      <c r="F51" s="8">
        <f t="shared" si="11"/>
        <v>46721420</v>
      </c>
      <c r="G51" s="8">
        <f>SUM(B51:F51)</f>
        <v>1498303057</v>
      </c>
    </row>
    <row r="52" spans="1:7">
      <c r="A52" s="3" t="s">
        <v>45</v>
      </c>
      <c r="B52" s="9">
        <f>B51/$G$51</f>
        <v>0.18355215436232003</v>
      </c>
      <c r="C52" s="9">
        <f t="shared" ref="C52:F52" si="12">C51/$G$51</f>
        <v>9.6950985530826428E-2</v>
      </c>
      <c r="D52" s="9">
        <f t="shared" si="12"/>
        <v>0.60143470160456325</v>
      </c>
      <c r="E52" s="9">
        <f t="shared" si="12"/>
        <v>8.6879268110576904E-2</v>
      </c>
      <c r="F52" s="9">
        <f t="shared" si="12"/>
        <v>3.1182890391713323E-2</v>
      </c>
      <c r="G52" s="8"/>
    </row>
    <row r="53" spans="1:7">
      <c r="A53" s="3"/>
      <c r="B53" s="8"/>
      <c r="C53" s="8"/>
      <c r="D53" s="8"/>
      <c r="E53" s="8"/>
      <c r="F53" s="8"/>
      <c r="G53" s="8"/>
    </row>
    <row r="54" spans="1:7">
      <c r="A54" s="3"/>
      <c r="B54" s="8"/>
      <c r="C54" s="8"/>
      <c r="D54" s="8"/>
      <c r="E54" s="8"/>
      <c r="F54" s="8"/>
      <c r="G54" s="8"/>
    </row>
    <row r="55" spans="1:7">
      <c r="A55" s="3"/>
      <c r="B55" s="8"/>
      <c r="C55" s="8"/>
      <c r="D55" s="8"/>
      <c r="E55" s="8"/>
      <c r="F55" s="8"/>
      <c r="G55" s="8"/>
    </row>
    <row r="56" spans="1:7">
      <c r="B56" s="8"/>
      <c r="C56" s="8"/>
      <c r="D56" s="8"/>
      <c r="E56" s="8"/>
      <c r="F56" s="8"/>
      <c r="G56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29f62856-1543-49d4-a736-4569d363f533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3D01357E587A4FA86952B3800C7D45" ma:contentTypeVersion="13" ma:contentTypeDescription="Create a new document." ma:contentTypeScope="" ma:versionID="6cd25004fa94ba6ed49c2b6f5ed84548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896f0c13-6db0-45eb-9390-ae6c0027ea52" targetNamespace="http://schemas.microsoft.com/office/2006/metadata/properties" ma:root="true" ma:fieldsID="817288bdc3cdd01ef4ea17fe15125d41" ns1:_="" ns2:_="" ns3:_="" ns4:_="" ns5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896f0c13-6db0-45eb-9390-ae6c0027ea52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ObjectDetectorVersions" minOccurs="0"/>
                <xsd:element ref="ns5:MediaServiceSearchProperties" minOccurs="0"/>
                <xsd:element ref="ns5:lcf76f155ced4ddcb4097134ff3c332f" minOccurs="0"/>
                <xsd:element ref="ns5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535c7321-e994-409f-bcb9-83faae3497e5}" ma:internalName="TaxCatchAllLabel" ma:readOnly="true" ma:showField="CatchAllDataLabel" ma:web="81c1b7e6-945d-466d-a60e-636c8e89b6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535c7321-e994-409f-bcb9-83faae3497e5}" ma:internalName="TaxCatchAll" ma:showField="CatchAllData" ma:web="81c1b7e6-945d-466d-a60e-636c8e89b6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f0c13-6db0-45eb-9390-ae6c0027e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37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lcf76f155ced4ddcb4097134ff3c332f xmlns="896f0c13-6db0-45eb-9390-ae6c0027ea52">
      <Terms xmlns="http://schemas.microsoft.com/office/infopath/2007/PartnerControls"/>
    </lcf76f155ced4ddcb4097134ff3c332f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Document_x0020_Creation_x0020_Date xmlns="4ffa91fb-a0ff-4ac5-b2db-65c790d184a4">2025-04-11T17:38:09+00:00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E2C7EB-B733-48BD-9BB8-2FE8E998AA90}"/>
</file>

<file path=customXml/itemProps2.xml><?xml version="1.0" encoding="utf-8"?>
<ds:datastoreItem xmlns:ds="http://schemas.openxmlformats.org/officeDocument/2006/customXml" ds:itemID="{A6CB2257-FD89-495B-ADF0-1142B7B5F90C}"/>
</file>

<file path=customXml/itemProps3.xml><?xml version="1.0" encoding="utf-8"?>
<ds:datastoreItem xmlns:ds="http://schemas.openxmlformats.org/officeDocument/2006/customXml" ds:itemID="{E20A6955-9A4C-4C96-8978-B2583E33856D}"/>
</file>

<file path=customXml/itemProps4.xml><?xml version="1.0" encoding="utf-8"?>
<ds:datastoreItem xmlns:ds="http://schemas.openxmlformats.org/officeDocument/2006/customXml" ds:itemID="{FB0069DA-91E0-4834-BD0E-32B9AA77C5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Kaplan, Ozge</dc:creator>
  <cp:keywords/>
  <dc:description/>
  <cp:lastModifiedBy>Carroll, Zane</cp:lastModifiedBy>
  <cp:revision/>
  <dcterms:created xsi:type="dcterms:W3CDTF">2025-04-11T17:37:29Z</dcterms:created>
  <dcterms:modified xsi:type="dcterms:W3CDTF">2025-04-23T15:47:18Z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0x010100C63D01357E587A4FA86952B3800C7D45</vt:lpwstr>
  </property>
  <property fmtid="{D5CDD505-2E9C-101B-9397-08002B2CF9AE}" pid="3" name="TaxKeyword">
    <vt:lpwstr/>
  </property>
  <property fmtid="{D5CDD505-2E9C-101B-9397-08002B2CF9AE}" pid="4" name="Document_x0020_Type">
    <vt:lpwstr/>
  </property>
  <property fmtid="{D5CDD505-2E9C-101B-9397-08002B2CF9AE}" pid="5" name="MediaServiceImageTags">
    <vt:lpwstr/>
  </property>
  <property fmtid="{D5CDD505-2E9C-101B-9397-08002B2CF9AE}" pid="6" name="e3f09c3df709400db2417a7161762d62">
    <vt:lpwstr/>
  </property>
  <property fmtid="{D5CDD505-2E9C-101B-9397-08002B2CF9AE}" pid="7" name="EPA_x0020_Subject">
    <vt:lpwstr/>
  </property>
  <property fmtid="{D5CDD505-2E9C-101B-9397-08002B2CF9AE}" pid="8" name="Document Type">
    <vt:lpwstr/>
  </property>
  <property fmtid="{D5CDD505-2E9C-101B-9397-08002B2CF9AE}" pid="9" name="EPA Subject">
    <vt:lpwstr/>
  </property>
</Properties>
</file>