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griffin_jacob_epa_gov/Documents/Profile/Desktop/"/>
    </mc:Choice>
  </mc:AlternateContent>
  <xr:revisionPtr revIDLastSave="0" documentId="8_{2FE2E8FB-F1EC-4DD5-A7C3-82CC7DEF0A95}" xr6:coauthVersionLast="47" xr6:coauthVersionMax="47" xr10:uidLastSave="{00000000-0000-0000-0000-000000000000}"/>
  <bookViews>
    <workbookView xWindow="-120" yWindow="-120" windowWidth="29040" windowHeight="15720" xr2:uid="{DBDEF9C0-D4DC-4C76-950C-ECD688C45107}"/>
  </bookViews>
  <sheets>
    <sheet name="Sample Data" sheetId="1" r:id="rId1"/>
    <sheet name="Calibration Verification" sheetId="2" r:id="rId2"/>
    <sheet name="Internal Standard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E6" i="1"/>
  <c r="F6" i="1"/>
  <c r="G6" i="1"/>
  <c r="H6" i="1"/>
  <c r="I6" i="1"/>
  <c r="E7" i="1"/>
  <c r="F7" i="1"/>
  <c r="G7" i="1"/>
  <c r="H7" i="1"/>
  <c r="I7"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F5" i="1"/>
  <c r="G5" i="1"/>
  <c r="H5" i="1"/>
  <c r="I5" i="1"/>
  <c r="E5" i="1"/>
  <c r="P14" i="3"/>
  <c r="P13" i="3"/>
  <c r="P12" i="3"/>
  <c r="P11" i="3"/>
  <c r="P10" i="3"/>
  <c r="P9" i="3"/>
  <c r="P8" i="3"/>
  <c r="P7" i="3"/>
  <c r="P6" i="3"/>
  <c r="P5" i="3"/>
  <c r="P4" i="3"/>
  <c r="P3" i="3"/>
  <c r="N14" i="3"/>
  <c r="N13" i="3"/>
  <c r="N12" i="3"/>
  <c r="N11" i="3"/>
  <c r="N10" i="3"/>
  <c r="N9" i="3"/>
  <c r="N8" i="3"/>
  <c r="N7" i="3"/>
  <c r="N6" i="3"/>
  <c r="N5" i="3"/>
  <c r="N4" i="3"/>
  <c r="N3" i="3"/>
  <c r="L14" i="3"/>
  <c r="L13" i="3"/>
  <c r="L12" i="3"/>
  <c r="L11" i="3"/>
  <c r="L10" i="3"/>
  <c r="L9" i="3"/>
  <c r="L8" i="3"/>
  <c r="L7" i="3"/>
  <c r="L6" i="3"/>
  <c r="L5" i="3"/>
  <c r="L4" i="3"/>
  <c r="L3" i="3"/>
  <c r="J14" i="3"/>
  <c r="J13" i="3"/>
  <c r="J12" i="3"/>
  <c r="J11" i="3"/>
  <c r="J10" i="3"/>
  <c r="J9" i="3"/>
  <c r="J8" i="3"/>
  <c r="J7" i="3"/>
  <c r="J6" i="3"/>
  <c r="J5" i="3"/>
  <c r="J4" i="3"/>
  <c r="J3" i="3"/>
  <c r="H14" i="3"/>
  <c r="H13" i="3"/>
  <c r="H12" i="3"/>
  <c r="H11" i="3"/>
  <c r="H10" i="3"/>
  <c r="H9" i="3"/>
  <c r="H8" i="3"/>
  <c r="H7" i="3"/>
  <c r="H6" i="3"/>
  <c r="H5" i="3"/>
  <c r="H4" i="3"/>
  <c r="H3" i="3"/>
  <c r="F4" i="3"/>
  <c r="F5" i="3"/>
  <c r="F6" i="3"/>
  <c r="F7" i="3"/>
  <c r="F8" i="3"/>
  <c r="F9" i="3"/>
  <c r="F10" i="3"/>
  <c r="F11" i="3"/>
  <c r="F12" i="3"/>
  <c r="F13" i="3"/>
  <c r="F14" i="3"/>
  <c r="F3" i="3"/>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2" i="2"/>
</calcChain>
</file>

<file path=xl/sharedStrings.xml><?xml version="1.0" encoding="utf-8"?>
<sst xmlns="http://schemas.openxmlformats.org/spreadsheetml/2006/main" count="819" uniqueCount="129">
  <si>
    <t>Decane</t>
  </si>
  <si>
    <t>Undecane</t>
  </si>
  <si>
    <t>Napthalene</t>
  </si>
  <si>
    <t>Dodecane</t>
  </si>
  <si>
    <t>1-Methylnapthalene</t>
  </si>
  <si>
    <t>Tridecane</t>
  </si>
  <si>
    <t>2-Methylnapthalene</t>
  </si>
  <si>
    <t>Tetradecane</t>
  </si>
  <si>
    <t>2,6-Dimethylnapthalene</t>
  </si>
  <si>
    <t>Acenapthylene</t>
  </si>
  <si>
    <t>Acenapthene</t>
  </si>
  <si>
    <t>Pentadecane</t>
  </si>
  <si>
    <t>Dibenzofuran</t>
  </si>
  <si>
    <t>Flourene</t>
  </si>
  <si>
    <t>Hexadecane</t>
  </si>
  <si>
    <t>Heptadecane</t>
  </si>
  <si>
    <t>Pristane</t>
  </si>
  <si>
    <t>Methylflourene</t>
  </si>
  <si>
    <t>Phrenanthrene</t>
  </si>
  <si>
    <t>Phytane</t>
  </si>
  <si>
    <t>Anthracene</t>
  </si>
  <si>
    <t>Octadecane</t>
  </si>
  <si>
    <t>Dodecacyclohexane</t>
  </si>
  <si>
    <t>Nonadecane</t>
  </si>
  <si>
    <t>2-Methylnonadecane</t>
  </si>
  <si>
    <t>3-Methylnonadecane</t>
  </si>
  <si>
    <t>9-Methylanthracene</t>
  </si>
  <si>
    <t>Eicosane</t>
  </si>
  <si>
    <t>Flouranthene</t>
  </si>
  <si>
    <t>Heneicosane</t>
  </si>
  <si>
    <t>Pyrene</t>
  </si>
  <si>
    <t>Pentadecylcyclohexane</t>
  </si>
  <si>
    <t>Docosane</t>
  </si>
  <si>
    <t>Retene</t>
  </si>
  <si>
    <t>Tricosane</t>
  </si>
  <si>
    <t>Tetracosane</t>
  </si>
  <si>
    <t>1-Methylchrysene</t>
  </si>
  <si>
    <t>Benz(a)anthracene</t>
  </si>
  <si>
    <t>Chrysene</t>
  </si>
  <si>
    <t>Pentacosane</t>
  </si>
  <si>
    <t>Nonadecylcyclohexane</t>
  </si>
  <si>
    <t>Hexacosane</t>
  </si>
  <si>
    <t>Squalane</t>
  </si>
  <si>
    <t>Heptacosane</t>
  </si>
  <si>
    <t>Octacosane</t>
  </si>
  <si>
    <t>Benzo(b)flouranthene</t>
  </si>
  <si>
    <t>Benzo(k)flouranthene</t>
  </si>
  <si>
    <t>20R-Cholestane</t>
  </si>
  <si>
    <t>20S-Cholestane</t>
  </si>
  <si>
    <t>Benzo(e)pyrene</t>
  </si>
  <si>
    <t>Nonacosane</t>
  </si>
  <si>
    <t>Benzo(a)pyrene</t>
  </si>
  <si>
    <t>Perylene</t>
  </si>
  <si>
    <t>Methylcholestane</t>
  </si>
  <si>
    <t>Hopane-1</t>
  </si>
  <si>
    <t>Triacontane</t>
  </si>
  <si>
    <t>Ethylcholestane</t>
  </si>
  <si>
    <t>Henitriacontane</t>
  </si>
  <si>
    <t>Hopane-2</t>
  </si>
  <si>
    <t>Hopane-3</t>
  </si>
  <si>
    <t>Dotriacontane</t>
  </si>
  <si>
    <t>Indeno[1,2,3-cd]pyrene</t>
  </si>
  <si>
    <t>Dibenzo[anh]anthracene</t>
  </si>
  <si>
    <t>Benzo[ghi]perylene</t>
  </si>
  <si>
    <t>Tritriacontane</t>
  </si>
  <si>
    <t>Tetratriacontane</t>
  </si>
  <si>
    <t>Pentatriacontane</t>
  </si>
  <si>
    <t>Hexatriacontane</t>
  </si>
  <si>
    <t>Coronene</t>
  </si>
  <si>
    <t>Heptatriacontane</t>
  </si>
  <si>
    <t>Octatriacontane</t>
  </si>
  <si>
    <t>Phenol</t>
  </si>
  <si>
    <t>o-Cresol</t>
  </si>
  <si>
    <t>m,p-Cresol</t>
  </si>
  <si>
    <t>Guaiacol</t>
  </si>
  <si>
    <t>2-methoxymethylphenol</t>
  </si>
  <si>
    <t>Ethylguaiacol</t>
  </si>
  <si>
    <t>Eugenol</t>
  </si>
  <si>
    <t>Propylguaiacol</t>
  </si>
  <si>
    <t>Vanillin</t>
  </si>
  <si>
    <t>Isoeugenol</t>
  </si>
  <si>
    <t>3,5-dimethoxyphenol</t>
  </si>
  <si>
    <t>Syringaldehyde</t>
  </si>
  <si>
    <t>3,5-dimethoxy-4-hydroxyacetophenol</t>
  </si>
  <si>
    <t>4-hydroxy-3-methoxycinamaldehyde</t>
  </si>
  <si>
    <t>Nominal Conc. (ng)</t>
  </si>
  <si>
    <t>Observed</t>
  </si>
  <si>
    <t>d8-Naphthalene</t>
  </si>
  <si>
    <t>d10-Acenapthalene</t>
  </si>
  <si>
    <t>d32-n-Pentadecane</t>
  </si>
  <si>
    <t>d42-Eicosane</t>
  </si>
  <si>
    <t>d50-Tetracosane</t>
  </si>
  <si>
    <t>d62-Triacontane</t>
  </si>
  <si>
    <t>d66-Dotriacontane</t>
  </si>
  <si>
    <t>d74-Hexatriacontane</t>
  </si>
  <si>
    <t>d10-Pyrene</t>
  </si>
  <si>
    <t>d12-Coronene</t>
  </si>
  <si>
    <t>AAA-d4-Cholestane</t>
  </si>
  <si>
    <t>d12-Benzo(a)anthracene</t>
  </si>
  <si>
    <t>ccb</t>
  </si>
  <si>
    <t>d12-Benz(a)anthracene</t>
  </si>
  <si>
    <t>Machine Blank</t>
  </si>
  <si>
    <t>20250401 Filtered</t>
  </si>
  <si>
    <t>20250401 Unfiltered</t>
  </si>
  <si>
    <t>20250402 Unfiltered</t>
  </si>
  <si>
    <t>20250403 Filtered</t>
  </si>
  <si>
    <t>Final Conc.</t>
  </si>
  <si>
    <t>Alkane</t>
  </si>
  <si>
    <t>PAH</t>
  </si>
  <si>
    <t>Subsituted Benzene</t>
  </si>
  <si>
    <t>Methoxyphenol</t>
  </si>
  <si>
    <t>Squalene</t>
  </si>
  <si>
    <t>Cholestane</t>
  </si>
  <si>
    <t>Hopane</t>
  </si>
  <si>
    <t>Pass</t>
  </si>
  <si>
    <t>Low</t>
  </si>
  <si>
    <t>High</t>
  </si>
  <si>
    <t>Cal Flag?</t>
  </si>
  <si>
    <t>ND</t>
  </si>
  <si>
    <t>Class</t>
  </si>
  <si>
    <t>Internal Standard</t>
  </si>
  <si>
    <t>Compound</t>
  </si>
  <si>
    <t>Pass-Fail on 30% agreement with CCV</t>
  </si>
  <si>
    <t>CCV</t>
  </si>
  <si>
    <t>Pass Fail on 30% agreement with nominal</t>
  </si>
  <si>
    <t>Sample Time (min)</t>
  </si>
  <si>
    <r>
      <t>Sample Rate (mL min</t>
    </r>
    <r>
      <rPr>
        <vertAlign val="superscript"/>
        <sz val="11"/>
        <color theme="1"/>
        <rFont val="Calibri"/>
        <family val="2"/>
        <scheme val="minor"/>
      </rPr>
      <t>-1</t>
    </r>
    <r>
      <rPr>
        <sz val="11"/>
        <color theme="1"/>
        <rFont val="Calibri"/>
        <family val="2"/>
        <scheme val="minor"/>
      </rPr>
      <t>)</t>
    </r>
  </si>
  <si>
    <r>
      <t>ng L</t>
    </r>
    <r>
      <rPr>
        <vertAlign val="superscript"/>
        <sz val="11"/>
        <color theme="1"/>
        <rFont val="Calibri"/>
        <family val="2"/>
        <scheme val="minor"/>
      </rPr>
      <t>-1</t>
    </r>
  </si>
  <si>
    <t>20250403 Unfiltered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</si>
</sst>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0">
    <xf numFmtId="0" fontId="0" fillId="0" borderId="0" xfId="0"/>
    <xf numFmtId="2" fontId="0" fillId="0" borderId="0" xfId="0" applyNumberFormat="1"/>
    <xf numFmtId="0" fontId="0" fillId="0" borderId="0" xfId="0" applyAlignment="1">
      <alignment horizontal="center"/>
    </xf>
    <xf numFmtId="0" fontId="1" fillId="0" borderId="0" xfId="0" applyFont="1"/>
    <xf numFmtId="0" fontId="0" fillId="2" borderId="0" xfId="0"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9">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342900</xdr:colOff>
      <xdr:row>5</xdr:row>
      <xdr:rowOff>99060</xdr:rowOff>
    </xdr:from>
    <xdr:to>
      <xdr:col>30</xdr:col>
      <xdr:colOff>510540</xdr:colOff>
      <xdr:row>39</xdr:row>
      <xdr:rowOff>106680</xdr:rowOff>
    </xdr:to>
    <xdr:sp macro="" textlink="">
      <xdr:nvSpPr>
        <xdr:cNvPr id="2" name="TextBox 1">
          <a:extLst>
            <a:ext uri="{FF2B5EF4-FFF2-40B4-BE49-F238E27FC236}">
              <a16:creationId xmlns:a16="http://schemas.microsoft.com/office/drawing/2014/main" id="{19C3088D-53D3-D7FB-9C7F-AEC15D8EA2A6}"/>
            </a:ext>
          </a:extLst>
        </xdr:cNvPr>
        <xdr:cNvSpPr txBox="1"/>
      </xdr:nvSpPr>
      <xdr:spPr>
        <a:xfrm>
          <a:off x="19545300" y="1059180"/>
          <a:ext cx="6873240" cy="622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volume corrected data has been blank-corrected (i.e. observed-blank) prior to volume basis correction, as the blank is a machine black and so has no volume basis;</a:t>
          </a:r>
          <a:r>
            <a:rPr lang="en-US" sz="1100" baseline="0"/>
            <a:t> subtractions have to be made before that correction.</a:t>
          </a:r>
        </a:p>
        <a:p>
          <a:endParaRPr lang="en-US" sz="1100" baseline="0"/>
        </a:p>
        <a:p>
          <a:r>
            <a:rPr lang="en-US" sz="1100" baseline="0"/>
            <a:t>Generally, we would flag but report items that failed their Cal Flag (i.e. compounds where the daily calibration quantified at &gt;130% (orange) or &lt;70% of the nominal concentration. And that is how I would treat everything here except the High Flagged Methoxyphenols. Normally, we have little one-offs that failed. But here we have a class of compounds that failed in order, together. It suspciious. The fact that they all failed high (and quite high) as compared to Tricosane (For example) which was 138% nominal, as opposed to </a:t>
          </a:r>
          <a:r>
            <a:rPr lang="en-US" sz="1100" b="0" i="0" u="none" strike="noStrike">
              <a:solidFill>
                <a:schemeClr val="dk1"/>
              </a:solidFill>
              <a:effectLst/>
              <a:latin typeface="+mn-lt"/>
              <a:ea typeface="+mn-ea"/>
              <a:cs typeface="+mn-cs"/>
            </a:rPr>
            <a:t>4-hydroxy-3-methoxycinamaldehyde</a:t>
          </a:r>
          <a:r>
            <a:rPr lang="en-US"/>
            <a:t> , which was 340% high. It's</a:t>
          </a:r>
          <a:r>
            <a:rPr lang="en-US" baseline="0"/>
            <a:t> the pattern of failure, rather than the fact of failures individually, that make those suspect. I will revisit the calibration, but I WOULD NOT REPORT the High Cal Flag methoxyphenols. </a:t>
          </a:r>
          <a:endParaRPr lang="en-US" sz="1100" baseline="0"/>
        </a:p>
        <a:p>
          <a:endParaRPr lang="en-US" sz="1100" baseline="0"/>
        </a:p>
        <a:p>
          <a:r>
            <a:rPr lang="en-US" sz="1100" baseline="0"/>
            <a:t>Individual Sample/Compounds are flagged where some measure was detected, but the sample's internal standards were either &gt;130% (organge) or &lt;70% (red) of the CCV's internal standard. As with the cal Flag, it's more about the pattern that individual failures. ONLY FOR IS-CAL, Low-flag failures would cause over-quantification, and High-flags failures would cause under-quanficiation. BUT, this is only if the internal standard is failing to represent the activity of the analyte referenced to it. If the IS and analyte response fell together, the calibration would still work. Individual failures then, are generally not a problem, we look for series of failures where, for example, every sample failed the same IS, in the same way, on a single analytical day. Another important pattern is compounds the failed their IS check, and also have anamalous reported values. For example, napthalene - two samples failed their IS check, but their range aggrees closeley with the range of values observed in the non-flagged samples. </a:t>
          </a:r>
        </a:p>
        <a:p>
          <a:endParaRPr lang="en-US" sz="1100" baseline="0"/>
        </a:p>
        <a:p>
          <a:r>
            <a:rPr lang="en-US" sz="1100" baseline="0"/>
            <a:t>No such patterns exists here for IS flags, I would suggest reporting, with a flag, compounds that failed their IS checks.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B3C0-332C-4F34-9F9B-F83CEC8573E3}">
  <dimension ref="A1:R92"/>
  <sheetViews>
    <sheetView tabSelected="1" topLeftCell="A51" workbookViewId="0">
      <selection activeCell="K38" sqref="K38"/>
    </sheetView>
  </sheetViews>
  <sheetFormatPr defaultRowHeight="15" x14ac:dyDescent="0.25"/>
  <cols>
    <col min="1" max="1" width="32.28515625" bestFit="1" customWidth="1"/>
    <col min="2" max="2" width="16.85546875" bestFit="1" customWidth="1"/>
    <col min="3" max="3" width="21.28515625" bestFit="1" customWidth="1"/>
    <col min="4" max="4" width="10.140625" customWidth="1"/>
    <col min="13" max="13" width="20.42578125" bestFit="1" customWidth="1"/>
    <col min="14" max="14" width="21.42578125" bestFit="1" customWidth="1"/>
    <col min="15" max="16" width="23.5703125" bestFit="1" customWidth="1"/>
    <col min="17" max="17" width="21.42578125" bestFit="1" customWidth="1"/>
    <col min="18" max="18" width="9" customWidth="1"/>
  </cols>
  <sheetData>
    <row r="1" spans="1:18" x14ac:dyDescent="0.25">
      <c r="E1" t="s">
        <v>102</v>
      </c>
      <c r="F1" t="s">
        <v>103</v>
      </c>
      <c r="G1" t="s">
        <v>104</v>
      </c>
      <c r="H1" t="s">
        <v>105</v>
      </c>
      <c r="I1" t="s">
        <v>128</v>
      </c>
      <c r="L1" t="s">
        <v>99</v>
      </c>
      <c r="N1" t="s">
        <v>102</v>
      </c>
      <c r="O1" t="s">
        <v>103</v>
      </c>
      <c r="P1" t="s">
        <v>104</v>
      </c>
      <c r="Q1" t="s">
        <v>105</v>
      </c>
      <c r="R1" t="s">
        <v>128</v>
      </c>
    </row>
    <row r="2" spans="1:18" ht="17.25" x14ac:dyDescent="0.25">
      <c r="M2" t="s">
        <v>126</v>
      </c>
      <c r="N2">
        <v>30</v>
      </c>
      <c r="O2">
        <v>30</v>
      </c>
      <c r="P2">
        <v>28</v>
      </c>
      <c r="Q2">
        <v>30</v>
      </c>
      <c r="R2">
        <v>30</v>
      </c>
    </row>
    <row r="3" spans="1:18" ht="17.25" x14ac:dyDescent="0.25">
      <c r="E3" s="7" t="s">
        <v>127</v>
      </c>
      <c r="F3" s="7" t="s">
        <v>127</v>
      </c>
      <c r="G3" s="7" t="s">
        <v>127</v>
      </c>
      <c r="H3" s="7" t="s">
        <v>127</v>
      </c>
      <c r="I3" s="7" t="s">
        <v>127</v>
      </c>
      <c r="M3" t="s">
        <v>125</v>
      </c>
      <c r="N3">
        <v>60</v>
      </c>
      <c r="O3">
        <v>60</v>
      </c>
      <c r="P3">
        <v>60</v>
      </c>
      <c r="Q3">
        <v>60</v>
      </c>
      <c r="R3">
        <v>60</v>
      </c>
    </row>
    <row r="4" spans="1:18" x14ac:dyDescent="0.25">
      <c r="A4" t="s">
        <v>121</v>
      </c>
      <c r="B4" t="s">
        <v>119</v>
      </c>
      <c r="C4" t="s">
        <v>120</v>
      </c>
      <c r="D4" t="s">
        <v>117</v>
      </c>
      <c r="L4" t="s">
        <v>106</v>
      </c>
      <c r="N4" t="s">
        <v>106</v>
      </c>
      <c r="O4" t="s">
        <v>106</v>
      </c>
      <c r="P4" t="s">
        <v>106</v>
      </c>
      <c r="Q4" t="s">
        <v>106</v>
      </c>
      <c r="R4" t="s">
        <v>106</v>
      </c>
    </row>
    <row r="5" spans="1:18" x14ac:dyDescent="0.25">
      <c r="A5" t="s">
        <v>0</v>
      </c>
      <c r="B5" t="s">
        <v>107</v>
      </c>
      <c r="C5" t="s">
        <v>89</v>
      </c>
      <c r="D5" t="s">
        <v>114</v>
      </c>
      <c r="E5" s="2" t="str">
        <f>IF($L5="ND",IF(N5="ND","ND",(N5/((N$2*N$3)/1000))),IF(N5="ND","ND",IF(((N5-$L5)/(N$2*N$3))&lt;0, "&lt;BLANK", ((N5-$L5)/((N$2*N$3)/1000)))))</f>
        <v>ND</v>
      </c>
      <c r="F5" s="8" t="str">
        <f t="shared" ref="F5:I5" si="0">IF($L5="ND",IF(O5="ND","ND",(O5/((O$2*O$3)/1000))),IF(O5="ND","ND",IF(((O5-$L5)/(O$2*O$3))&lt;0, "&lt;BLANK", ((O5-$L5)/((O$2*O$3)/1000)))))</f>
        <v>ND</v>
      </c>
      <c r="G5" s="8" t="str">
        <f t="shared" si="0"/>
        <v>ND</v>
      </c>
      <c r="H5" s="8" t="str">
        <f t="shared" si="0"/>
        <v>ND</v>
      </c>
      <c r="I5" s="8" t="str">
        <f t="shared" si="0"/>
        <v>ND</v>
      </c>
      <c r="J5" s="7"/>
      <c r="K5" s="7"/>
      <c r="L5" s="7" t="s">
        <v>118</v>
      </c>
      <c r="M5" s="7"/>
      <c r="N5" s="2" t="s">
        <v>118</v>
      </c>
      <c r="O5" s="2" t="s">
        <v>118</v>
      </c>
      <c r="P5" s="2" t="s">
        <v>118</v>
      </c>
      <c r="Q5" s="2" t="s">
        <v>118</v>
      </c>
      <c r="R5" s="2" t="s">
        <v>118</v>
      </c>
    </row>
    <row r="6" spans="1:18" x14ac:dyDescent="0.25">
      <c r="A6" t="s">
        <v>1</v>
      </c>
      <c r="B6" t="s">
        <v>107</v>
      </c>
      <c r="C6" t="s">
        <v>89</v>
      </c>
      <c r="D6" t="s">
        <v>114</v>
      </c>
      <c r="E6" s="8">
        <f t="shared" ref="E6:E69" si="1">IF($L6="ND",IF(N6="ND","ND",(N6/((N$2*N$3)/1000))),IF(N6="ND","ND",IF(((N6-$L6)/(N$2*N$3))&lt;0, "&lt;BLANK", ((N6-$L6)/((N$2*N$3)/1000)))))</f>
        <v>0.13183333333333333</v>
      </c>
      <c r="F6" s="8" t="str">
        <f t="shared" ref="F6:F69" si="2">IF($L6="ND",IF(O6="ND","ND",(O6/((O$2*O$3)/1000))),IF(O6="ND","ND",IF(((O6-$L6)/(O$2*O$3))&lt;0, "&lt;BLANK", ((O6-$L6)/((O$2*O$3)/1000)))))</f>
        <v>ND</v>
      </c>
      <c r="G6" s="8" t="str">
        <f t="shared" ref="G6:G69" si="3">IF($L6="ND",IF(P6="ND","ND",(P6/((P$2*P$3)/1000))),IF(P6="ND","ND",IF(((P6-$L6)/(P$2*P$3))&lt;0, "&lt;BLANK", ((P6-$L6)/((P$2*P$3)/1000)))))</f>
        <v>ND</v>
      </c>
      <c r="H6" s="8" t="str">
        <f t="shared" ref="H6:H69" si="4">IF($L6="ND",IF(Q6="ND","ND",(Q6/((Q$2*Q$3)/1000))),IF(Q6="ND","ND",IF(((Q6-$L6)/(Q$2*Q$3))&lt;0, "&lt;BLANK", ((Q6-$L6)/((Q$2*Q$3)/1000)))))</f>
        <v>ND</v>
      </c>
      <c r="I6" s="8" t="str">
        <f t="shared" ref="I6:I69" si="5">IF($L6="ND",IF(R6="ND","ND",(R6/((R$2*R$3)/1000))),IF(R6="ND","ND",IF(((R6-$L6)/(R$2*R$3))&lt;0, "&lt;BLANK", ((R6-$L6)/((R$2*R$3)/1000)))))</f>
        <v>ND</v>
      </c>
      <c r="J6" s="7"/>
      <c r="K6" s="7"/>
      <c r="L6" s="7" t="s">
        <v>118</v>
      </c>
      <c r="M6" s="7"/>
      <c r="N6" s="2">
        <v>0.23730000000000001</v>
      </c>
      <c r="O6" s="2" t="s">
        <v>118</v>
      </c>
      <c r="P6" s="2" t="s">
        <v>118</v>
      </c>
      <c r="Q6" s="2" t="s">
        <v>118</v>
      </c>
      <c r="R6" s="2" t="s">
        <v>118</v>
      </c>
    </row>
    <row r="7" spans="1:18" x14ac:dyDescent="0.25">
      <c r="A7" t="s">
        <v>3</v>
      </c>
      <c r="B7" t="s">
        <v>107</v>
      </c>
      <c r="C7" t="s">
        <v>89</v>
      </c>
      <c r="D7" t="s">
        <v>114</v>
      </c>
      <c r="E7" s="8" t="str">
        <f t="shared" si="1"/>
        <v>ND</v>
      </c>
      <c r="F7" s="8" t="str">
        <f t="shared" si="2"/>
        <v>ND</v>
      </c>
      <c r="G7" s="8" t="str">
        <f t="shared" si="3"/>
        <v>ND</v>
      </c>
      <c r="H7" s="8" t="str">
        <f t="shared" si="4"/>
        <v>ND</v>
      </c>
      <c r="I7" s="8" t="str">
        <f t="shared" si="5"/>
        <v>ND</v>
      </c>
      <c r="J7" s="7"/>
      <c r="K7" s="7"/>
      <c r="L7" s="7" t="s">
        <v>118</v>
      </c>
      <c r="M7" s="7"/>
      <c r="N7" s="2" t="s">
        <v>118</v>
      </c>
      <c r="O7" s="2" t="s">
        <v>118</v>
      </c>
      <c r="P7" s="2" t="s">
        <v>118</v>
      </c>
      <c r="Q7" s="2" t="s">
        <v>118</v>
      </c>
      <c r="R7" s="2" t="s">
        <v>118</v>
      </c>
    </row>
    <row r="8" spans="1:18" x14ac:dyDescent="0.25">
      <c r="A8" t="s">
        <v>5</v>
      </c>
      <c r="B8" t="s">
        <v>107</v>
      </c>
      <c r="C8" t="s">
        <v>89</v>
      </c>
      <c r="D8" t="s">
        <v>114</v>
      </c>
      <c r="E8" s="8" t="str">
        <f t="shared" si="1"/>
        <v>ND</v>
      </c>
      <c r="F8" s="8" t="str">
        <f t="shared" si="2"/>
        <v>ND</v>
      </c>
      <c r="G8" s="8" t="str">
        <f t="shared" si="3"/>
        <v>ND</v>
      </c>
      <c r="H8" s="8" t="str">
        <f t="shared" si="4"/>
        <v>ND</v>
      </c>
      <c r="I8" s="8" t="str">
        <f t="shared" si="5"/>
        <v>ND</v>
      </c>
      <c r="J8" s="7"/>
      <c r="K8" s="7"/>
      <c r="L8" s="7" t="s">
        <v>118</v>
      </c>
      <c r="M8" s="7"/>
      <c r="N8" s="2" t="s">
        <v>118</v>
      </c>
      <c r="O8" s="2" t="s">
        <v>118</v>
      </c>
      <c r="P8" s="2" t="s">
        <v>118</v>
      </c>
      <c r="Q8" s="2" t="s">
        <v>118</v>
      </c>
      <c r="R8" s="2" t="s">
        <v>118</v>
      </c>
    </row>
    <row r="9" spans="1:18" x14ac:dyDescent="0.25">
      <c r="A9" t="s">
        <v>7</v>
      </c>
      <c r="B9" t="s">
        <v>107</v>
      </c>
      <c r="C9" t="s">
        <v>89</v>
      </c>
      <c r="D9" t="s">
        <v>114</v>
      </c>
      <c r="E9" s="8" t="str">
        <f t="shared" si="1"/>
        <v>ND</v>
      </c>
      <c r="F9" s="8" t="str">
        <f t="shared" si="2"/>
        <v>ND</v>
      </c>
      <c r="G9" s="8" t="str">
        <f t="shared" si="3"/>
        <v>ND</v>
      </c>
      <c r="H9" s="8" t="str">
        <f t="shared" si="4"/>
        <v>ND</v>
      </c>
      <c r="I9" s="8" t="str">
        <f t="shared" si="5"/>
        <v>ND</v>
      </c>
      <c r="J9" s="7"/>
      <c r="K9" s="7"/>
      <c r="L9" s="7" t="s">
        <v>118</v>
      </c>
      <c r="M9" s="7"/>
      <c r="N9" s="2" t="s">
        <v>118</v>
      </c>
      <c r="O9" s="2" t="s">
        <v>118</v>
      </c>
      <c r="P9" s="2" t="s">
        <v>118</v>
      </c>
      <c r="Q9" s="2" t="s">
        <v>118</v>
      </c>
      <c r="R9" s="2" t="s">
        <v>118</v>
      </c>
    </row>
    <row r="10" spans="1:18" x14ac:dyDescent="0.25">
      <c r="A10" t="s">
        <v>11</v>
      </c>
      <c r="B10" t="s">
        <v>107</v>
      </c>
      <c r="C10" t="s">
        <v>89</v>
      </c>
      <c r="D10" t="s">
        <v>114</v>
      </c>
      <c r="E10" s="8" t="str">
        <f t="shared" si="1"/>
        <v>ND</v>
      </c>
      <c r="F10" s="8" t="str">
        <f t="shared" si="2"/>
        <v>ND</v>
      </c>
      <c r="G10" s="8" t="str">
        <f t="shared" si="3"/>
        <v>ND</v>
      </c>
      <c r="H10" s="8" t="str">
        <f t="shared" si="4"/>
        <v>ND</v>
      </c>
      <c r="I10" s="8" t="str">
        <f t="shared" si="5"/>
        <v>ND</v>
      </c>
      <c r="J10" s="7"/>
      <c r="K10" s="7"/>
      <c r="L10" s="7" t="s">
        <v>118</v>
      </c>
      <c r="M10" s="7"/>
      <c r="N10" s="2" t="s">
        <v>118</v>
      </c>
      <c r="O10" s="2" t="s">
        <v>118</v>
      </c>
      <c r="P10" s="2" t="s">
        <v>118</v>
      </c>
      <c r="Q10" s="2" t="s">
        <v>118</v>
      </c>
      <c r="R10" s="2" t="s">
        <v>118</v>
      </c>
    </row>
    <row r="11" spans="1:18" x14ac:dyDescent="0.25">
      <c r="A11" t="s">
        <v>14</v>
      </c>
      <c r="B11" t="s">
        <v>107</v>
      </c>
      <c r="C11" t="s">
        <v>89</v>
      </c>
      <c r="D11" t="s">
        <v>114</v>
      </c>
      <c r="E11" s="8" t="str">
        <f t="shared" si="1"/>
        <v>ND</v>
      </c>
      <c r="F11" s="8" t="str">
        <f t="shared" si="2"/>
        <v>ND</v>
      </c>
      <c r="G11" s="8" t="str">
        <f t="shared" si="3"/>
        <v>ND</v>
      </c>
      <c r="H11" s="8" t="str">
        <f t="shared" si="4"/>
        <v>ND</v>
      </c>
      <c r="I11" s="8" t="str">
        <f t="shared" si="5"/>
        <v>ND</v>
      </c>
      <c r="J11" s="7"/>
      <c r="K11" s="7"/>
      <c r="L11" s="7" t="s">
        <v>118</v>
      </c>
      <c r="M11" s="7"/>
      <c r="N11" s="2" t="s">
        <v>118</v>
      </c>
      <c r="O11" s="2" t="s">
        <v>118</v>
      </c>
      <c r="P11" s="2" t="s">
        <v>118</v>
      </c>
      <c r="Q11" s="2" t="s">
        <v>118</v>
      </c>
      <c r="R11" s="2" t="s">
        <v>118</v>
      </c>
    </row>
    <row r="12" spans="1:18" x14ac:dyDescent="0.25">
      <c r="A12" t="s">
        <v>15</v>
      </c>
      <c r="B12" t="s">
        <v>107</v>
      </c>
      <c r="C12" t="s">
        <v>89</v>
      </c>
      <c r="D12" t="s">
        <v>114</v>
      </c>
      <c r="E12" s="8" t="str">
        <f t="shared" si="1"/>
        <v>ND</v>
      </c>
      <c r="F12" s="8" t="str">
        <f t="shared" si="2"/>
        <v>ND</v>
      </c>
      <c r="G12" s="8" t="str">
        <f t="shared" si="3"/>
        <v>ND</v>
      </c>
      <c r="H12" s="8" t="str">
        <f t="shared" si="4"/>
        <v>ND</v>
      </c>
      <c r="I12" s="8" t="str">
        <f t="shared" si="5"/>
        <v>ND</v>
      </c>
      <c r="J12" s="7"/>
      <c r="K12" s="7"/>
      <c r="L12" s="7" t="s">
        <v>118</v>
      </c>
      <c r="M12" s="7"/>
      <c r="N12" s="2" t="s">
        <v>118</v>
      </c>
      <c r="O12" s="2" t="s">
        <v>118</v>
      </c>
      <c r="P12" s="2" t="s">
        <v>118</v>
      </c>
      <c r="Q12" s="2" t="s">
        <v>118</v>
      </c>
      <c r="R12" s="2" t="s">
        <v>118</v>
      </c>
    </row>
    <row r="13" spans="1:18" x14ac:dyDescent="0.25">
      <c r="A13" t="s">
        <v>16</v>
      </c>
      <c r="B13" t="s">
        <v>107</v>
      </c>
      <c r="C13" t="s">
        <v>91</v>
      </c>
      <c r="D13" t="s">
        <v>114</v>
      </c>
      <c r="E13" s="8" t="str">
        <f t="shared" si="1"/>
        <v>ND</v>
      </c>
      <c r="F13" s="8" t="str">
        <f t="shared" si="2"/>
        <v>ND</v>
      </c>
      <c r="G13" s="8" t="str">
        <f t="shared" si="3"/>
        <v>ND</v>
      </c>
      <c r="H13" s="8" t="str">
        <f t="shared" si="4"/>
        <v>ND</v>
      </c>
      <c r="I13" s="8" t="str">
        <f t="shared" si="5"/>
        <v>ND</v>
      </c>
      <c r="J13" s="7"/>
      <c r="K13" s="7"/>
      <c r="L13" s="7" t="s">
        <v>118</v>
      </c>
      <c r="M13" s="7"/>
      <c r="N13" s="2" t="s">
        <v>118</v>
      </c>
      <c r="O13" s="2" t="s">
        <v>118</v>
      </c>
      <c r="P13" s="2" t="s">
        <v>118</v>
      </c>
      <c r="Q13" s="2" t="s">
        <v>118</v>
      </c>
      <c r="R13" s="2" t="s">
        <v>118</v>
      </c>
    </row>
    <row r="14" spans="1:18" x14ac:dyDescent="0.25">
      <c r="A14" t="s">
        <v>19</v>
      </c>
      <c r="B14" t="s">
        <v>107</v>
      </c>
      <c r="C14" t="s">
        <v>89</v>
      </c>
      <c r="D14" t="s">
        <v>114</v>
      </c>
      <c r="E14" s="8" t="str">
        <f t="shared" si="1"/>
        <v>ND</v>
      </c>
      <c r="F14" s="8" t="str">
        <f t="shared" si="2"/>
        <v>ND</v>
      </c>
      <c r="G14" s="8" t="str">
        <f t="shared" si="3"/>
        <v>ND</v>
      </c>
      <c r="H14" s="8" t="str">
        <f t="shared" si="4"/>
        <v>ND</v>
      </c>
      <c r="I14" s="8" t="str">
        <f t="shared" si="5"/>
        <v>ND</v>
      </c>
      <c r="J14" s="7"/>
      <c r="K14" s="7"/>
      <c r="L14" s="7" t="s">
        <v>118</v>
      </c>
      <c r="M14" s="7"/>
      <c r="N14" s="2" t="s">
        <v>118</v>
      </c>
      <c r="O14" s="2" t="s">
        <v>118</v>
      </c>
      <c r="P14" s="2" t="s">
        <v>118</v>
      </c>
      <c r="Q14" s="2" t="s">
        <v>118</v>
      </c>
      <c r="R14" s="2" t="s">
        <v>118</v>
      </c>
    </row>
    <row r="15" spans="1:18" x14ac:dyDescent="0.25">
      <c r="A15" t="s">
        <v>21</v>
      </c>
      <c r="B15" t="s">
        <v>107</v>
      </c>
      <c r="C15" t="s">
        <v>89</v>
      </c>
      <c r="D15" t="s">
        <v>114</v>
      </c>
      <c r="E15" s="8" t="str">
        <f t="shared" si="1"/>
        <v>ND</v>
      </c>
      <c r="F15" s="8" t="str">
        <f t="shared" si="2"/>
        <v>ND</v>
      </c>
      <c r="G15" s="8" t="str">
        <f t="shared" si="3"/>
        <v>ND</v>
      </c>
      <c r="H15" s="8" t="str">
        <f t="shared" si="4"/>
        <v>ND</v>
      </c>
      <c r="I15" s="8" t="str">
        <f t="shared" si="5"/>
        <v>ND</v>
      </c>
      <c r="J15" s="7"/>
      <c r="K15" s="7"/>
      <c r="L15" s="7" t="s">
        <v>118</v>
      </c>
      <c r="M15" s="7"/>
      <c r="N15" s="2" t="s">
        <v>118</v>
      </c>
      <c r="O15" s="2" t="s">
        <v>118</v>
      </c>
      <c r="P15" s="2" t="s">
        <v>118</v>
      </c>
      <c r="Q15" s="2" t="s">
        <v>118</v>
      </c>
      <c r="R15" s="2" t="s">
        <v>118</v>
      </c>
    </row>
    <row r="16" spans="1:18" x14ac:dyDescent="0.25">
      <c r="A16" t="s">
        <v>22</v>
      </c>
      <c r="B16" t="s">
        <v>107</v>
      </c>
      <c r="C16" t="s">
        <v>89</v>
      </c>
      <c r="D16" t="s">
        <v>114</v>
      </c>
      <c r="E16" s="8">
        <f t="shared" si="1"/>
        <v>0.21838888888888888</v>
      </c>
      <c r="F16" s="8">
        <f t="shared" si="2"/>
        <v>0.1152222222222222</v>
      </c>
      <c r="G16" s="8" t="str">
        <f t="shared" si="3"/>
        <v>ND</v>
      </c>
      <c r="H16" s="8" t="str">
        <f t="shared" si="4"/>
        <v>ND</v>
      </c>
      <c r="I16" s="8" t="str">
        <f t="shared" si="5"/>
        <v>&lt;BLANK</v>
      </c>
      <c r="J16" s="7"/>
      <c r="K16" s="7"/>
      <c r="L16" s="7">
        <v>0.13600000000000001</v>
      </c>
      <c r="M16" s="7"/>
      <c r="N16" s="2">
        <v>0.52910000000000001</v>
      </c>
      <c r="O16" s="2">
        <v>0.34339999999999998</v>
      </c>
      <c r="P16" s="2" t="s">
        <v>118</v>
      </c>
      <c r="Q16" s="2" t="s">
        <v>118</v>
      </c>
      <c r="R16" s="2">
        <v>3.2599999999999997E-2</v>
      </c>
    </row>
    <row r="17" spans="1:18" x14ac:dyDescent="0.25">
      <c r="A17" t="s">
        <v>23</v>
      </c>
      <c r="B17" t="s">
        <v>107</v>
      </c>
      <c r="C17" t="s">
        <v>89</v>
      </c>
      <c r="D17" t="s">
        <v>114</v>
      </c>
      <c r="E17" s="8" t="str">
        <f t="shared" si="1"/>
        <v>ND</v>
      </c>
      <c r="F17" s="8" t="str">
        <f t="shared" si="2"/>
        <v>ND</v>
      </c>
      <c r="G17" s="8" t="str">
        <f t="shared" si="3"/>
        <v>ND</v>
      </c>
      <c r="H17" s="8" t="str">
        <f t="shared" si="4"/>
        <v>ND</v>
      </c>
      <c r="I17" s="8" t="str">
        <f t="shared" si="5"/>
        <v>ND</v>
      </c>
      <c r="J17" s="7"/>
      <c r="K17" s="7"/>
      <c r="L17" s="7" t="s">
        <v>118</v>
      </c>
      <c r="M17" s="7"/>
      <c r="N17" s="2" t="s">
        <v>118</v>
      </c>
      <c r="O17" s="2" t="s">
        <v>118</v>
      </c>
      <c r="P17" s="2" t="s">
        <v>118</v>
      </c>
      <c r="Q17" s="2" t="s">
        <v>118</v>
      </c>
      <c r="R17" s="2" t="s">
        <v>118</v>
      </c>
    </row>
    <row r="18" spans="1:18" x14ac:dyDescent="0.25">
      <c r="A18" t="s">
        <v>24</v>
      </c>
      <c r="B18" t="s">
        <v>107</v>
      </c>
      <c r="C18" t="s">
        <v>89</v>
      </c>
      <c r="D18" t="s">
        <v>114</v>
      </c>
      <c r="E18" s="8">
        <f t="shared" si="1"/>
        <v>0.29344444444444445</v>
      </c>
      <c r="F18" s="8">
        <f t="shared" si="2"/>
        <v>0.5431111111111111</v>
      </c>
      <c r="G18" s="8" t="str">
        <f t="shared" si="3"/>
        <v>ND</v>
      </c>
      <c r="H18" s="8">
        <f t="shared" si="4"/>
        <v>0.40811111111111109</v>
      </c>
      <c r="I18" s="8" t="str">
        <f t="shared" si="5"/>
        <v>ND</v>
      </c>
      <c r="J18" s="7"/>
      <c r="K18" s="7"/>
      <c r="L18" s="7" t="s">
        <v>118</v>
      </c>
      <c r="M18" s="7"/>
      <c r="N18" s="2">
        <v>0.5282</v>
      </c>
      <c r="O18" s="2">
        <v>0.97760000000000002</v>
      </c>
      <c r="P18" s="2" t="s">
        <v>118</v>
      </c>
      <c r="Q18" s="2">
        <v>0.73460000000000003</v>
      </c>
      <c r="R18" s="2" t="s">
        <v>118</v>
      </c>
    </row>
    <row r="19" spans="1:18" x14ac:dyDescent="0.25">
      <c r="A19" t="s">
        <v>25</v>
      </c>
      <c r="B19" t="s">
        <v>107</v>
      </c>
      <c r="C19" t="s">
        <v>89</v>
      </c>
      <c r="D19" t="s">
        <v>114</v>
      </c>
      <c r="E19" s="8">
        <f t="shared" si="1"/>
        <v>5.45E-2</v>
      </c>
      <c r="F19" s="8" t="str">
        <f t="shared" si="2"/>
        <v>ND</v>
      </c>
      <c r="G19" s="8" t="str">
        <f t="shared" si="3"/>
        <v>ND</v>
      </c>
      <c r="H19" s="8" t="str">
        <f t="shared" si="4"/>
        <v>ND</v>
      </c>
      <c r="I19" s="8" t="str">
        <f t="shared" si="5"/>
        <v>ND</v>
      </c>
      <c r="J19" s="7"/>
      <c r="K19" s="7"/>
      <c r="L19" s="7" t="s">
        <v>118</v>
      </c>
      <c r="M19" s="7"/>
      <c r="N19" s="2">
        <v>9.8100000000000007E-2</v>
      </c>
      <c r="O19" s="2" t="s">
        <v>118</v>
      </c>
      <c r="P19" s="2" t="s">
        <v>118</v>
      </c>
      <c r="Q19" s="2" t="s">
        <v>118</v>
      </c>
      <c r="R19" s="2" t="s">
        <v>118</v>
      </c>
    </row>
    <row r="20" spans="1:18" x14ac:dyDescent="0.25">
      <c r="A20" t="s">
        <v>27</v>
      </c>
      <c r="B20" t="s">
        <v>107</v>
      </c>
      <c r="C20" t="s">
        <v>90</v>
      </c>
      <c r="D20" t="s">
        <v>114</v>
      </c>
      <c r="E20" s="8" t="str">
        <f t="shared" si="1"/>
        <v>ND</v>
      </c>
      <c r="F20" s="8" t="str">
        <f t="shared" si="2"/>
        <v>ND</v>
      </c>
      <c r="G20" s="8" t="str">
        <f t="shared" si="3"/>
        <v>ND</v>
      </c>
      <c r="H20" s="8" t="str">
        <f t="shared" si="4"/>
        <v>ND</v>
      </c>
      <c r="I20" s="8" t="str">
        <f t="shared" si="5"/>
        <v>ND</v>
      </c>
      <c r="J20" s="7"/>
      <c r="K20" s="7"/>
      <c r="L20" s="7" t="s">
        <v>118</v>
      </c>
      <c r="M20" s="7"/>
      <c r="N20" s="2" t="s">
        <v>118</v>
      </c>
      <c r="O20" s="2" t="s">
        <v>118</v>
      </c>
      <c r="P20" s="2" t="s">
        <v>118</v>
      </c>
      <c r="Q20" s="2" t="s">
        <v>118</v>
      </c>
      <c r="R20" s="2" t="s">
        <v>118</v>
      </c>
    </row>
    <row r="21" spans="1:18" x14ac:dyDescent="0.25">
      <c r="A21" t="s">
        <v>29</v>
      </c>
      <c r="B21" t="s">
        <v>107</v>
      </c>
      <c r="C21" t="s">
        <v>90</v>
      </c>
      <c r="D21" t="s">
        <v>114</v>
      </c>
      <c r="E21" s="8" t="str">
        <f t="shared" si="1"/>
        <v>ND</v>
      </c>
      <c r="F21" s="8" t="str">
        <f t="shared" si="2"/>
        <v>ND</v>
      </c>
      <c r="G21" s="8" t="str">
        <f t="shared" si="3"/>
        <v>ND</v>
      </c>
      <c r="H21" s="8" t="str">
        <f t="shared" si="4"/>
        <v>ND</v>
      </c>
      <c r="I21" s="8" t="str">
        <f t="shared" si="5"/>
        <v>ND</v>
      </c>
      <c r="J21" s="7"/>
      <c r="K21" s="7"/>
      <c r="L21" s="7" t="s">
        <v>118</v>
      </c>
      <c r="M21" s="7"/>
      <c r="N21" s="2" t="s">
        <v>118</v>
      </c>
      <c r="O21" s="2" t="s">
        <v>118</v>
      </c>
      <c r="P21" s="2" t="s">
        <v>118</v>
      </c>
      <c r="Q21" s="2" t="s">
        <v>118</v>
      </c>
      <c r="R21" s="2" t="s">
        <v>118</v>
      </c>
    </row>
    <row r="22" spans="1:18" x14ac:dyDescent="0.25">
      <c r="A22" t="s">
        <v>31</v>
      </c>
      <c r="B22" t="s">
        <v>107</v>
      </c>
      <c r="C22" t="s">
        <v>90</v>
      </c>
      <c r="D22" t="s">
        <v>114</v>
      </c>
      <c r="E22" s="4">
        <f t="shared" si="1"/>
        <v>1.0555555555555556E-2</v>
      </c>
      <c r="F22" s="8" t="str">
        <f t="shared" si="2"/>
        <v>ND</v>
      </c>
      <c r="G22" s="8" t="str">
        <f t="shared" si="3"/>
        <v>ND</v>
      </c>
      <c r="H22" s="8" t="str">
        <f t="shared" si="4"/>
        <v>ND</v>
      </c>
      <c r="I22" s="8" t="str">
        <f t="shared" si="5"/>
        <v>ND</v>
      </c>
      <c r="J22" s="7"/>
      <c r="K22" s="7"/>
      <c r="L22" s="7" t="s">
        <v>118</v>
      </c>
      <c r="M22" s="7"/>
      <c r="N22" s="4">
        <v>1.9E-2</v>
      </c>
      <c r="O22" s="2" t="s">
        <v>118</v>
      </c>
      <c r="P22" s="2" t="s">
        <v>118</v>
      </c>
      <c r="Q22" s="2" t="s">
        <v>118</v>
      </c>
      <c r="R22" s="2" t="s">
        <v>118</v>
      </c>
    </row>
    <row r="23" spans="1:18" x14ac:dyDescent="0.25">
      <c r="A23" t="s">
        <v>32</v>
      </c>
      <c r="B23" t="s">
        <v>107</v>
      </c>
      <c r="C23" t="s">
        <v>90</v>
      </c>
      <c r="D23" t="s">
        <v>114</v>
      </c>
      <c r="E23" s="8" t="str">
        <f t="shared" si="1"/>
        <v>ND</v>
      </c>
      <c r="F23" s="8" t="str">
        <f t="shared" si="2"/>
        <v>ND</v>
      </c>
      <c r="G23" s="8" t="str">
        <f t="shared" si="3"/>
        <v>ND</v>
      </c>
      <c r="H23" s="8" t="str">
        <f t="shared" si="4"/>
        <v>ND</v>
      </c>
      <c r="I23" s="8" t="str">
        <f t="shared" si="5"/>
        <v>ND</v>
      </c>
      <c r="J23" s="7"/>
      <c r="K23" s="7"/>
      <c r="L23" s="7" t="s">
        <v>118</v>
      </c>
      <c r="M23" s="7"/>
      <c r="N23" s="2" t="s">
        <v>118</v>
      </c>
      <c r="O23" s="2" t="s">
        <v>118</v>
      </c>
      <c r="P23" s="2" t="s">
        <v>118</v>
      </c>
      <c r="Q23" s="2" t="s">
        <v>118</v>
      </c>
      <c r="R23" s="2" t="s">
        <v>118</v>
      </c>
    </row>
    <row r="24" spans="1:18" x14ac:dyDescent="0.25">
      <c r="A24" t="s">
        <v>34</v>
      </c>
      <c r="B24" t="s">
        <v>107</v>
      </c>
      <c r="C24" t="s">
        <v>90</v>
      </c>
      <c r="D24" t="s">
        <v>116</v>
      </c>
      <c r="E24" s="8" t="str">
        <f t="shared" si="1"/>
        <v>ND</v>
      </c>
      <c r="F24" s="8" t="str">
        <f t="shared" si="2"/>
        <v>ND</v>
      </c>
      <c r="G24" s="8" t="str">
        <f t="shared" si="3"/>
        <v>ND</v>
      </c>
      <c r="H24" s="8" t="str">
        <f t="shared" si="4"/>
        <v>ND</v>
      </c>
      <c r="I24" s="8" t="str">
        <f t="shared" si="5"/>
        <v>ND</v>
      </c>
      <c r="J24" s="7"/>
      <c r="K24" s="7"/>
      <c r="L24" s="7" t="s">
        <v>118</v>
      </c>
      <c r="M24" s="7"/>
      <c r="N24" s="2" t="s">
        <v>118</v>
      </c>
      <c r="O24" s="2" t="s">
        <v>118</v>
      </c>
      <c r="P24" s="2" t="s">
        <v>118</v>
      </c>
      <c r="Q24" s="2" t="s">
        <v>118</v>
      </c>
      <c r="R24" s="2" t="s">
        <v>118</v>
      </c>
    </row>
    <row r="25" spans="1:18" x14ac:dyDescent="0.25">
      <c r="A25" t="s">
        <v>35</v>
      </c>
      <c r="B25" t="s">
        <v>107</v>
      </c>
      <c r="C25" t="s">
        <v>90</v>
      </c>
      <c r="D25" t="s">
        <v>114</v>
      </c>
      <c r="E25" s="8" t="str">
        <f t="shared" si="1"/>
        <v>ND</v>
      </c>
      <c r="F25" s="8" t="str">
        <f t="shared" si="2"/>
        <v>ND</v>
      </c>
      <c r="G25" s="8" t="str">
        <f t="shared" si="3"/>
        <v>ND</v>
      </c>
      <c r="H25" s="8" t="str">
        <f t="shared" si="4"/>
        <v>ND</v>
      </c>
      <c r="I25" s="8" t="str">
        <f t="shared" si="5"/>
        <v>ND</v>
      </c>
      <c r="J25" s="7"/>
      <c r="K25" s="7"/>
      <c r="L25" s="7" t="s">
        <v>118</v>
      </c>
      <c r="M25" s="7"/>
      <c r="N25" s="2" t="s">
        <v>118</v>
      </c>
      <c r="O25" s="2" t="s">
        <v>118</v>
      </c>
      <c r="P25" s="2" t="s">
        <v>118</v>
      </c>
      <c r="Q25" s="2" t="s">
        <v>118</v>
      </c>
      <c r="R25" s="2" t="s">
        <v>118</v>
      </c>
    </row>
    <row r="26" spans="1:18" x14ac:dyDescent="0.25">
      <c r="A26" t="s">
        <v>39</v>
      </c>
      <c r="B26" t="s">
        <v>107</v>
      </c>
      <c r="C26" t="s">
        <v>91</v>
      </c>
      <c r="D26" t="s">
        <v>114</v>
      </c>
      <c r="E26" s="8" t="str">
        <f t="shared" si="1"/>
        <v>ND</v>
      </c>
      <c r="F26" s="8" t="str">
        <f t="shared" si="2"/>
        <v>ND</v>
      </c>
      <c r="G26" s="8" t="str">
        <f t="shared" si="3"/>
        <v>ND</v>
      </c>
      <c r="H26" s="8" t="str">
        <f t="shared" si="4"/>
        <v>ND</v>
      </c>
      <c r="I26" s="8" t="str">
        <f t="shared" si="5"/>
        <v>ND</v>
      </c>
      <c r="J26" s="7"/>
      <c r="K26" s="7"/>
      <c r="L26" s="7" t="s">
        <v>118</v>
      </c>
      <c r="M26" s="7"/>
      <c r="N26" s="2" t="s">
        <v>118</v>
      </c>
      <c r="O26" s="2" t="s">
        <v>118</v>
      </c>
      <c r="P26" s="2" t="s">
        <v>118</v>
      </c>
      <c r="Q26" s="2" t="s">
        <v>118</v>
      </c>
      <c r="R26" s="2" t="s">
        <v>118</v>
      </c>
    </row>
    <row r="27" spans="1:18" x14ac:dyDescent="0.25">
      <c r="A27" t="s">
        <v>40</v>
      </c>
      <c r="B27" t="s">
        <v>107</v>
      </c>
      <c r="C27" t="s">
        <v>91</v>
      </c>
      <c r="D27" t="s">
        <v>114</v>
      </c>
      <c r="E27" s="8" t="str">
        <f t="shared" si="1"/>
        <v>ND</v>
      </c>
      <c r="F27" s="8" t="str">
        <f t="shared" si="2"/>
        <v>ND</v>
      </c>
      <c r="G27" s="8">
        <f t="shared" si="3"/>
        <v>1.6428571428571428E-2</v>
      </c>
      <c r="H27" s="8" t="str">
        <f t="shared" si="4"/>
        <v>ND</v>
      </c>
      <c r="I27" s="8" t="str">
        <f t="shared" si="5"/>
        <v>ND</v>
      </c>
      <c r="J27" s="7"/>
      <c r="K27" s="7"/>
      <c r="L27" s="7" t="s">
        <v>118</v>
      </c>
      <c r="M27" s="7"/>
      <c r="N27" s="2" t="s">
        <v>118</v>
      </c>
      <c r="O27" s="2" t="s">
        <v>118</v>
      </c>
      <c r="P27" s="2">
        <v>2.76E-2</v>
      </c>
      <c r="Q27" s="2" t="s">
        <v>118</v>
      </c>
      <c r="R27" s="2" t="s">
        <v>118</v>
      </c>
    </row>
    <row r="28" spans="1:18" x14ac:dyDescent="0.25">
      <c r="A28" t="s">
        <v>41</v>
      </c>
      <c r="B28" t="s">
        <v>107</v>
      </c>
      <c r="C28" t="s">
        <v>91</v>
      </c>
      <c r="D28" t="s">
        <v>116</v>
      </c>
      <c r="E28" s="8" t="str">
        <f t="shared" si="1"/>
        <v>ND</v>
      </c>
      <c r="F28" s="8" t="str">
        <f t="shared" si="2"/>
        <v>ND</v>
      </c>
      <c r="G28" s="8" t="str">
        <f t="shared" si="3"/>
        <v>ND</v>
      </c>
      <c r="H28" s="8" t="str">
        <f t="shared" si="4"/>
        <v>ND</v>
      </c>
      <c r="I28" s="8" t="str">
        <f t="shared" si="5"/>
        <v>ND</v>
      </c>
      <c r="J28" s="7"/>
      <c r="K28" s="7"/>
      <c r="L28" s="7" t="s">
        <v>118</v>
      </c>
      <c r="M28" s="7"/>
      <c r="N28" s="2" t="s">
        <v>118</v>
      </c>
      <c r="O28" s="2" t="s">
        <v>118</v>
      </c>
      <c r="P28" s="2" t="s">
        <v>118</v>
      </c>
      <c r="Q28" s="2" t="s">
        <v>118</v>
      </c>
      <c r="R28" s="2" t="s">
        <v>118</v>
      </c>
    </row>
    <row r="29" spans="1:18" x14ac:dyDescent="0.25">
      <c r="A29" t="s">
        <v>43</v>
      </c>
      <c r="B29" t="s">
        <v>107</v>
      </c>
      <c r="C29" t="s">
        <v>91</v>
      </c>
      <c r="D29" t="s">
        <v>114</v>
      </c>
      <c r="E29" s="8" t="str">
        <f t="shared" si="1"/>
        <v>ND</v>
      </c>
      <c r="F29" s="4">
        <f t="shared" si="2"/>
        <v>3.3611111111111112E-2</v>
      </c>
      <c r="G29" s="8">
        <f t="shared" si="3"/>
        <v>0.60833333333333339</v>
      </c>
      <c r="H29" s="8">
        <f t="shared" si="4"/>
        <v>2.9888888888888888E-2</v>
      </c>
      <c r="I29" s="8" t="str">
        <f t="shared" si="5"/>
        <v>ND</v>
      </c>
      <c r="J29" s="7"/>
      <c r="K29" s="7"/>
      <c r="L29" s="7" t="s">
        <v>118</v>
      </c>
      <c r="M29" s="7"/>
      <c r="N29" s="2" t="s">
        <v>118</v>
      </c>
      <c r="O29" s="4">
        <v>6.0499999999999998E-2</v>
      </c>
      <c r="P29" s="2">
        <v>1.022</v>
      </c>
      <c r="Q29" s="2">
        <v>5.3800000000000001E-2</v>
      </c>
      <c r="R29" s="2" t="s">
        <v>118</v>
      </c>
    </row>
    <row r="30" spans="1:18" x14ac:dyDescent="0.25">
      <c r="A30" t="s">
        <v>44</v>
      </c>
      <c r="B30" t="s">
        <v>107</v>
      </c>
      <c r="C30" t="s">
        <v>91</v>
      </c>
      <c r="D30" t="s">
        <v>114</v>
      </c>
      <c r="E30" s="4">
        <f t="shared" si="1"/>
        <v>3.3944444444444465E-2</v>
      </c>
      <c r="F30" s="4">
        <f t="shared" si="2"/>
        <v>6.2111111111111117E-2</v>
      </c>
      <c r="G30" s="8">
        <f t="shared" si="3"/>
        <v>0.68005952380952384</v>
      </c>
      <c r="H30" s="8">
        <f t="shared" si="4"/>
        <v>5.9611111111111115E-2</v>
      </c>
      <c r="I30" s="4">
        <f t="shared" si="5"/>
        <v>2.8833333333333332E-2</v>
      </c>
      <c r="J30" s="7"/>
      <c r="K30" s="7"/>
      <c r="L30" s="7">
        <v>0.38529999999999998</v>
      </c>
      <c r="M30" s="7"/>
      <c r="N30" s="4">
        <v>0.44640000000000002</v>
      </c>
      <c r="O30" s="4">
        <v>0.49709999999999999</v>
      </c>
      <c r="P30" s="2">
        <v>1.5278</v>
      </c>
      <c r="Q30" s="2">
        <v>0.49259999999999998</v>
      </c>
      <c r="R30" s="4">
        <v>0.43719999999999998</v>
      </c>
    </row>
    <row r="31" spans="1:18" x14ac:dyDescent="0.25">
      <c r="A31" t="s">
        <v>50</v>
      </c>
      <c r="B31" t="s">
        <v>107</v>
      </c>
      <c r="C31" t="s">
        <v>91</v>
      </c>
      <c r="D31" t="s">
        <v>116</v>
      </c>
      <c r="E31" s="8" t="str">
        <f t="shared" si="1"/>
        <v>ND</v>
      </c>
      <c r="F31" s="8" t="str">
        <f t="shared" si="2"/>
        <v>ND</v>
      </c>
      <c r="G31" s="8">
        <f t="shared" si="3"/>
        <v>0.69684523809523813</v>
      </c>
      <c r="H31" s="8" t="str">
        <f t="shared" si="4"/>
        <v>ND</v>
      </c>
      <c r="I31" s="8" t="str">
        <f t="shared" si="5"/>
        <v>ND</v>
      </c>
      <c r="J31" s="7"/>
      <c r="K31" s="7"/>
      <c r="L31" s="7" t="s">
        <v>118</v>
      </c>
      <c r="M31" s="7"/>
      <c r="N31" s="2" t="s">
        <v>118</v>
      </c>
      <c r="O31" s="2" t="s">
        <v>118</v>
      </c>
      <c r="P31" s="2">
        <v>1.1707000000000001</v>
      </c>
      <c r="Q31" s="2" t="s">
        <v>118</v>
      </c>
      <c r="R31" s="2" t="s">
        <v>118</v>
      </c>
    </row>
    <row r="32" spans="1:18" x14ac:dyDescent="0.25">
      <c r="A32" t="s">
        <v>55</v>
      </c>
      <c r="B32" t="s">
        <v>107</v>
      </c>
      <c r="C32" t="s">
        <v>92</v>
      </c>
      <c r="D32" t="s">
        <v>114</v>
      </c>
      <c r="E32" s="8" t="str">
        <f t="shared" si="1"/>
        <v>&lt;BLANK</v>
      </c>
      <c r="F32" s="8">
        <f t="shared" si="2"/>
        <v>4.2388888888888906E-2</v>
      </c>
      <c r="G32" s="8">
        <f t="shared" si="3"/>
        <v>0.19690476190476197</v>
      </c>
      <c r="H32" s="8">
        <f t="shared" si="4"/>
        <v>2.1277777777777777E-2</v>
      </c>
      <c r="I32" s="4" t="str">
        <f t="shared" si="5"/>
        <v>&lt;BLANK</v>
      </c>
      <c r="J32" s="7"/>
      <c r="K32" s="7"/>
      <c r="L32" s="7">
        <v>0.91059999999999997</v>
      </c>
      <c r="M32" s="7"/>
      <c r="N32" s="2">
        <v>0.90149999999999997</v>
      </c>
      <c r="O32" s="2">
        <v>0.9869</v>
      </c>
      <c r="P32" s="2">
        <v>1.2414000000000001</v>
      </c>
      <c r="Q32" s="2">
        <v>0.94889999999999997</v>
      </c>
      <c r="R32" s="4">
        <v>0.89649999999999996</v>
      </c>
    </row>
    <row r="33" spans="1:18" x14ac:dyDescent="0.25">
      <c r="A33" t="s">
        <v>57</v>
      </c>
      <c r="B33" t="s">
        <v>107</v>
      </c>
      <c r="C33" t="s">
        <v>92</v>
      </c>
      <c r="D33" t="s">
        <v>114</v>
      </c>
      <c r="E33" s="8" t="str">
        <f t="shared" si="1"/>
        <v>&lt;BLANK</v>
      </c>
      <c r="F33" s="8">
        <f t="shared" si="2"/>
        <v>7.7777777777779077E-3</v>
      </c>
      <c r="G33" s="8">
        <f t="shared" si="3"/>
        <v>0.19410714285714303</v>
      </c>
      <c r="H33" s="8">
        <f t="shared" si="4"/>
        <v>1.2222222222223343E-3</v>
      </c>
      <c r="I33" s="8" t="str">
        <f t="shared" si="5"/>
        <v>ND</v>
      </c>
      <c r="J33" s="7"/>
      <c r="K33" s="7"/>
      <c r="L33" s="7">
        <v>2.0562999999999998</v>
      </c>
      <c r="M33" s="7"/>
      <c r="N33" s="2">
        <v>2.0425</v>
      </c>
      <c r="O33" s="2">
        <v>2.0703</v>
      </c>
      <c r="P33" s="2">
        <v>2.3824000000000001</v>
      </c>
      <c r="Q33" s="2">
        <v>2.0585</v>
      </c>
      <c r="R33" s="2" t="s">
        <v>118</v>
      </c>
    </row>
    <row r="34" spans="1:18" x14ac:dyDescent="0.25">
      <c r="A34" t="s">
        <v>60</v>
      </c>
      <c r="B34" t="s">
        <v>107</v>
      </c>
      <c r="C34" t="s">
        <v>93</v>
      </c>
      <c r="D34" t="s">
        <v>114</v>
      </c>
      <c r="E34" s="8" t="str">
        <f t="shared" si="1"/>
        <v>ND</v>
      </c>
      <c r="F34" s="8">
        <f t="shared" si="2"/>
        <v>1.705555555555565E-2</v>
      </c>
      <c r="G34" s="5">
        <f t="shared" si="3"/>
        <v>0.10226190476190487</v>
      </c>
      <c r="H34" s="8" t="str">
        <f t="shared" si="4"/>
        <v>ND</v>
      </c>
      <c r="I34" s="8" t="str">
        <f t="shared" si="5"/>
        <v>ND</v>
      </c>
      <c r="J34" s="7"/>
      <c r="K34" s="7"/>
      <c r="L34" s="7">
        <v>1.3372999999999999</v>
      </c>
      <c r="M34" s="7"/>
      <c r="N34" s="2" t="s">
        <v>118</v>
      </c>
      <c r="O34" s="2">
        <v>1.3680000000000001</v>
      </c>
      <c r="P34" s="5">
        <v>1.5091000000000001</v>
      </c>
      <c r="Q34" s="2" t="s">
        <v>118</v>
      </c>
      <c r="R34" s="2" t="s">
        <v>118</v>
      </c>
    </row>
    <row r="35" spans="1:18" x14ac:dyDescent="0.25">
      <c r="A35" t="s">
        <v>64</v>
      </c>
      <c r="B35" t="s">
        <v>107</v>
      </c>
      <c r="C35" t="s">
        <v>93</v>
      </c>
      <c r="D35" t="s">
        <v>114</v>
      </c>
      <c r="E35" s="8">
        <f t="shared" si="1"/>
        <v>3.8888888888872271E-4</v>
      </c>
      <c r="F35" s="8">
        <f t="shared" si="2"/>
        <v>2.7444444444444382E-2</v>
      </c>
      <c r="G35" s="5">
        <f t="shared" si="3"/>
        <v>5.2916666666666522E-2</v>
      </c>
      <c r="H35" s="8" t="str">
        <f t="shared" si="4"/>
        <v>ND</v>
      </c>
      <c r="I35" s="8" t="str">
        <f t="shared" si="5"/>
        <v>ND</v>
      </c>
      <c r="J35" s="7">
        <f>P35-L35/((P2*P3)/1000)</f>
        <v>0.9205238095238093</v>
      </c>
      <c r="K35" s="7"/>
      <c r="L35" s="7">
        <v>2.0546000000000002</v>
      </c>
      <c r="M35" s="7"/>
      <c r="N35" s="2">
        <v>2.0552999999999999</v>
      </c>
      <c r="O35" s="2">
        <v>2.1040000000000001</v>
      </c>
      <c r="P35" s="5">
        <v>2.1435</v>
      </c>
      <c r="Q35" s="2" t="s">
        <v>118</v>
      </c>
      <c r="R35" s="2" t="s">
        <v>118</v>
      </c>
    </row>
    <row r="36" spans="1:18" x14ac:dyDescent="0.25">
      <c r="A36" t="s">
        <v>65</v>
      </c>
      <c r="B36" t="s">
        <v>107</v>
      </c>
      <c r="C36" t="s">
        <v>93</v>
      </c>
      <c r="D36" t="s">
        <v>114</v>
      </c>
      <c r="E36" s="8" t="str">
        <f t="shared" si="1"/>
        <v>&lt;BLANK</v>
      </c>
      <c r="F36" s="8" t="str">
        <f t="shared" si="2"/>
        <v>&lt;BLANK</v>
      </c>
      <c r="G36" s="5">
        <f t="shared" si="3"/>
        <v>3.8511904761904886E-2</v>
      </c>
      <c r="H36" s="8" t="str">
        <f t="shared" si="4"/>
        <v>ND</v>
      </c>
      <c r="I36" s="8" t="str">
        <f t="shared" si="5"/>
        <v>ND</v>
      </c>
      <c r="J36" s="7"/>
      <c r="K36" s="7"/>
      <c r="L36" s="7">
        <v>2.1175999999999999</v>
      </c>
      <c r="M36" s="7"/>
      <c r="N36" s="2">
        <v>2.1139999999999999</v>
      </c>
      <c r="O36" s="2">
        <v>2.1143000000000001</v>
      </c>
      <c r="P36" s="5">
        <v>2.1823000000000001</v>
      </c>
      <c r="Q36" s="2" t="s">
        <v>118</v>
      </c>
      <c r="R36" s="2" t="s">
        <v>118</v>
      </c>
    </row>
    <row r="37" spans="1:18" x14ac:dyDescent="0.25">
      <c r="A37" t="s">
        <v>66</v>
      </c>
      <c r="B37" t="s">
        <v>107</v>
      </c>
      <c r="C37" t="s">
        <v>93</v>
      </c>
      <c r="D37" t="s">
        <v>114</v>
      </c>
      <c r="E37" s="8">
        <f t="shared" si="1"/>
        <v>3.3333333333354333E-4</v>
      </c>
      <c r="F37" s="8">
        <f t="shared" si="2"/>
        <v>3.9944444444444609E-2</v>
      </c>
      <c r="G37" s="5">
        <f t="shared" si="3"/>
        <v>1.2380952380952603E-2</v>
      </c>
      <c r="H37" s="8" t="str">
        <f t="shared" si="4"/>
        <v>ND</v>
      </c>
      <c r="I37" s="8" t="str">
        <f t="shared" si="5"/>
        <v>ND</v>
      </c>
      <c r="J37" s="7"/>
      <c r="K37" s="7"/>
      <c r="L37" s="7">
        <v>2.0861999999999998</v>
      </c>
      <c r="M37" s="7"/>
      <c r="N37" s="2">
        <v>2.0868000000000002</v>
      </c>
      <c r="O37" s="2">
        <v>2.1581000000000001</v>
      </c>
      <c r="P37" s="5">
        <v>2.1070000000000002</v>
      </c>
      <c r="Q37" s="2" t="s">
        <v>118</v>
      </c>
      <c r="R37" s="2" t="s">
        <v>118</v>
      </c>
    </row>
    <row r="38" spans="1:18" x14ac:dyDescent="0.25">
      <c r="A38" t="s">
        <v>67</v>
      </c>
      <c r="B38" t="s">
        <v>107</v>
      </c>
      <c r="C38" t="s">
        <v>94</v>
      </c>
      <c r="D38" t="s">
        <v>114</v>
      </c>
      <c r="E38" s="8" t="str">
        <f t="shared" si="1"/>
        <v>ND</v>
      </c>
      <c r="F38" s="8" t="str">
        <f t="shared" si="2"/>
        <v>ND</v>
      </c>
      <c r="G38" s="8" t="str">
        <f t="shared" si="3"/>
        <v>ND</v>
      </c>
      <c r="H38" s="8" t="str">
        <f t="shared" si="4"/>
        <v>ND</v>
      </c>
      <c r="I38" s="8" t="str">
        <f t="shared" si="5"/>
        <v>ND</v>
      </c>
      <c r="J38" s="7"/>
      <c r="K38" s="7"/>
      <c r="L38" s="7" t="s">
        <v>118</v>
      </c>
      <c r="M38" s="7"/>
      <c r="N38" s="2" t="s">
        <v>118</v>
      </c>
      <c r="O38" s="2" t="s">
        <v>118</v>
      </c>
      <c r="P38" s="2" t="s">
        <v>118</v>
      </c>
      <c r="Q38" s="2" t="s">
        <v>118</v>
      </c>
      <c r="R38" s="2" t="s">
        <v>118</v>
      </c>
    </row>
    <row r="39" spans="1:18" x14ac:dyDescent="0.25">
      <c r="A39" t="s">
        <v>69</v>
      </c>
      <c r="B39" t="s">
        <v>107</v>
      </c>
      <c r="C39" t="s">
        <v>94</v>
      </c>
      <c r="D39" t="s">
        <v>115</v>
      </c>
      <c r="E39" s="8" t="str">
        <f t="shared" si="1"/>
        <v>ND</v>
      </c>
      <c r="F39" s="8" t="str">
        <f t="shared" si="2"/>
        <v>ND</v>
      </c>
      <c r="G39" s="8" t="str">
        <f t="shared" si="3"/>
        <v>ND</v>
      </c>
      <c r="H39" s="8" t="str">
        <f t="shared" si="4"/>
        <v>ND</v>
      </c>
      <c r="I39" s="8" t="str">
        <f t="shared" si="5"/>
        <v>ND</v>
      </c>
      <c r="J39" s="7"/>
      <c r="K39" s="7"/>
      <c r="L39" s="7" t="s">
        <v>118</v>
      </c>
      <c r="M39" s="7"/>
      <c r="N39" s="2" t="s">
        <v>118</v>
      </c>
      <c r="O39" s="2" t="s">
        <v>118</v>
      </c>
      <c r="P39" s="2" t="s">
        <v>118</v>
      </c>
      <c r="Q39" s="2" t="s">
        <v>118</v>
      </c>
      <c r="R39" s="2" t="s">
        <v>118</v>
      </c>
    </row>
    <row r="40" spans="1:18" x14ac:dyDescent="0.25">
      <c r="A40" t="s">
        <v>70</v>
      </c>
      <c r="B40" t="s">
        <v>107</v>
      </c>
      <c r="C40" t="s">
        <v>94</v>
      </c>
      <c r="D40" t="s">
        <v>115</v>
      </c>
      <c r="E40" s="8" t="str">
        <f t="shared" si="1"/>
        <v>ND</v>
      </c>
      <c r="F40" s="8" t="str">
        <f t="shared" si="2"/>
        <v>ND</v>
      </c>
      <c r="G40" s="8" t="str">
        <f t="shared" si="3"/>
        <v>ND</v>
      </c>
      <c r="H40" s="8" t="str">
        <f t="shared" si="4"/>
        <v>ND</v>
      </c>
      <c r="I40" s="8" t="str">
        <f t="shared" si="5"/>
        <v>ND</v>
      </c>
      <c r="J40" s="7"/>
      <c r="K40" s="7"/>
      <c r="L40" s="7" t="s">
        <v>118</v>
      </c>
      <c r="M40" s="7"/>
      <c r="N40" s="2" t="s">
        <v>118</v>
      </c>
      <c r="O40" s="2" t="s">
        <v>118</v>
      </c>
      <c r="P40" s="2" t="s">
        <v>118</v>
      </c>
      <c r="Q40" s="2" t="s">
        <v>118</v>
      </c>
      <c r="R40" s="2" t="s">
        <v>118</v>
      </c>
    </row>
    <row r="41" spans="1:18" x14ac:dyDescent="0.25">
      <c r="A41" t="s">
        <v>11</v>
      </c>
      <c r="B41" t="s">
        <v>107</v>
      </c>
      <c r="C41" t="s">
        <v>89</v>
      </c>
      <c r="D41" t="s">
        <v>114</v>
      </c>
      <c r="E41" s="8" t="str">
        <f t="shared" si="1"/>
        <v>ND</v>
      </c>
      <c r="F41" s="8" t="str">
        <f t="shared" si="2"/>
        <v>ND</v>
      </c>
      <c r="G41" s="8" t="str">
        <f t="shared" si="3"/>
        <v>ND</v>
      </c>
      <c r="H41" s="8" t="str">
        <f t="shared" si="4"/>
        <v>ND</v>
      </c>
      <c r="I41" s="8" t="str">
        <f t="shared" si="5"/>
        <v>ND</v>
      </c>
      <c r="J41" s="7"/>
      <c r="K41" s="7"/>
      <c r="L41" s="7" t="s">
        <v>118</v>
      </c>
      <c r="M41" s="7"/>
      <c r="N41" s="2" t="s">
        <v>118</v>
      </c>
      <c r="O41" s="2" t="s">
        <v>118</v>
      </c>
      <c r="P41" s="2" t="s">
        <v>118</v>
      </c>
      <c r="Q41" s="2" t="s">
        <v>118</v>
      </c>
      <c r="R41" s="2" t="s">
        <v>118</v>
      </c>
    </row>
    <row r="42" spans="1:18" x14ac:dyDescent="0.25">
      <c r="A42" t="s">
        <v>74</v>
      </c>
      <c r="B42" t="s">
        <v>110</v>
      </c>
      <c r="C42" t="s">
        <v>89</v>
      </c>
      <c r="D42" t="s">
        <v>114</v>
      </c>
      <c r="E42" s="8">
        <f t="shared" si="1"/>
        <v>0.809111111111111</v>
      </c>
      <c r="F42" s="8">
        <f t="shared" si="2"/>
        <v>65.805388888888885</v>
      </c>
      <c r="G42" s="8">
        <f t="shared" si="3"/>
        <v>82.85708333333335</v>
      </c>
      <c r="H42" s="8">
        <f t="shared" si="4"/>
        <v>42.645833333333336</v>
      </c>
      <c r="I42" s="8">
        <f t="shared" si="5"/>
        <v>66.794555555555547</v>
      </c>
      <c r="J42" s="7"/>
      <c r="K42" s="7"/>
      <c r="L42" s="7" t="s">
        <v>118</v>
      </c>
      <c r="M42" s="7"/>
      <c r="N42" s="2">
        <v>1.4563999999999999</v>
      </c>
      <c r="O42" s="2">
        <v>118.44970000000001</v>
      </c>
      <c r="P42" s="2">
        <v>139.19990000000001</v>
      </c>
      <c r="Q42" s="2">
        <v>76.762500000000003</v>
      </c>
      <c r="R42" s="2">
        <v>120.2302</v>
      </c>
    </row>
    <row r="43" spans="1:18" x14ac:dyDescent="0.25">
      <c r="A43" t="s">
        <v>75</v>
      </c>
      <c r="B43" t="s">
        <v>110</v>
      </c>
      <c r="C43" t="s">
        <v>89</v>
      </c>
      <c r="D43" t="s">
        <v>114</v>
      </c>
      <c r="E43" s="8">
        <f t="shared" si="1"/>
        <v>1.2574444444444444</v>
      </c>
      <c r="F43" s="8">
        <f t="shared" si="2"/>
        <v>41.188999999999993</v>
      </c>
      <c r="G43" s="8">
        <f t="shared" si="3"/>
        <v>38.38410714285714</v>
      </c>
      <c r="H43" s="8">
        <f t="shared" si="4"/>
        <v>22.019555555555552</v>
      </c>
      <c r="I43" s="8">
        <f t="shared" si="5"/>
        <v>32.558</v>
      </c>
      <c r="J43" s="7"/>
      <c r="K43" s="7"/>
      <c r="L43" s="7" t="s">
        <v>118</v>
      </c>
      <c r="M43" s="7"/>
      <c r="N43" s="2">
        <v>2.2633999999999999</v>
      </c>
      <c r="O43" s="2">
        <v>74.140199999999993</v>
      </c>
      <c r="P43" s="2">
        <v>64.485299999999995</v>
      </c>
      <c r="Q43" s="2">
        <v>39.635199999999998</v>
      </c>
      <c r="R43" s="2">
        <v>58.604399999999998</v>
      </c>
    </row>
    <row r="44" spans="1:18" x14ac:dyDescent="0.25">
      <c r="A44" t="s">
        <v>76</v>
      </c>
      <c r="B44" t="s">
        <v>110</v>
      </c>
      <c r="C44" t="s">
        <v>89</v>
      </c>
      <c r="D44" t="s">
        <v>114</v>
      </c>
      <c r="E44" s="8">
        <f t="shared" si="1"/>
        <v>1.3753888888888888</v>
      </c>
      <c r="F44" s="8">
        <f t="shared" si="2"/>
        <v>22.623666666666665</v>
      </c>
      <c r="G44" s="8">
        <f t="shared" si="3"/>
        <v>26.266369047619047</v>
      </c>
      <c r="H44" s="8">
        <f t="shared" si="4"/>
        <v>14.480055555555555</v>
      </c>
      <c r="I44" s="8">
        <f t="shared" si="5"/>
        <v>21.593666666666667</v>
      </c>
      <c r="J44" s="7"/>
      <c r="K44" s="7"/>
      <c r="L44" s="7" t="s">
        <v>118</v>
      </c>
      <c r="M44" s="7"/>
      <c r="N44" s="2">
        <v>2.4756999999999998</v>
      </c>
      <c r="O44" s="2">
        <v>40.7226</v>
      </c>
      <c r="P44" s="2">
        <v>44.127499999999998</v>
      </c>
      <c r="Q44" s="2">
        <v>26.0641</v>
      </c>
      <c r="R44" s="2">
        <v>38.868600000000001</v>
      </c>
    </row>
    <row r="45" spans="1:18" x14ac:dyDescent="0.25">
      <c r="A45" t="s">
        <v>77</v>
      </c>
      <c r="B45" t="s">
        <v>110</v>
      </c>
      <c r="C45" t="s">
        <v>89</v>
      </c>
      <c r="D45" t="s">
        <v>116</v>
      </c>
      <c r="E45" s="8" t="str">
        <f t="shared" si="1"/>
        <v>ND</v>
      </c>
      <c r="F45" s="8">
        <f t="shared" si="2"/>
        <v>5.7943333333333333</v>
      </c>
      <c r="G45" s="8">
        <f t="shared" si="3"/>
        <v>7.2611309523809533</v>
      </c>
      <c r="H45" s="8">
        <f t="shared" si="4"/>
        <v>4.4986111111111109</v>
      </c>
      <c r="I45" s="8">
        <f t="shared" si="5"/>
        <v>5.612222222222222</v>
      </c>
      <c r="J45" s="7"/>
      <c r="K45" s="7"/>
      <c r="L45" s="7" t="s">
        <v>118</v>
      </c>
      <c r="M45" s="7"/>
      <c r="N45" s="2" t="s">
        <v>118</v>
      </c>
      <c r="O45" s="2">
        <v>10.4298</v>
      </c>
      <c r="P45" s="2">
        <v>12.198700000000001</v>
      </c>
      <c r="Q45" s="2">
        <v>8.0975000000000001</v>
      </c>
      <c r="R45" s="2">
        <v>10.102</v>
      </c>
    </row>
    <row r="46" spans="1:18" x14ac:dyDescent="0.25">
      <c r="A46" t="s">
        <v>78</v>
      </c>
      <c r="B46" t="s">
        <v>110</v>
      </c>
      <c r="C46" t="s">
        <v>89</v>
      </c>
      <c r="D46" t="s">
        <v>116</v>
      </c>
      <c r="E46" s="8">
        <f t="shared" si="1"/>
        <v>1.0893333333333333</v>
      </c>
      <c r="F46" s="8">
        <f t="shared" si="2"/>
        <v>6.9052777777777781</v>
      </c>
      <c r="G46" s="8">
        <f t="shared" si="3"/>
        <v>7.2407738095238097</v>
      </c>
      <c r="H46" s="8">
        <f t="shared" si="4"/>
        <v>4.2332777777777775</v>
      </c>
      <c r="I46" s="8">
        <f t="shared" si="5"/>
        <v>5.4637222222222217</v>
      </c>
      <c r="J46" s="7"/>
      <c r="K46" s="7"/>
      <c r="L46" s="7" t="s">
        <v>118</v>
      </c>
      <c r="M46" s="7"/>
      <c r="N46" s="2">
        <v>1.9608000000000001</v>
      </c>
      <c r="O46" s="2">
        <v>12.429500000000001</v>
      </c>
      <c r="P46" s="2">
        <v>12.1645</v>
      </c>
      <c r="Q46" s="2">
        <v>7.6199000000000003</v>
      </c>
      <c r="R46" s="2">
        <v>9.8346999999999998</v>
      </c>
    </row>
    <row r="47" spans="1:18" x14ac:dyDescent="0.25">
      <c r="A47" t="s">
        <v>79</v>
      </c>
      <c r="B47" t="s">
        <v>110</v>
      </c>
      <c r="C47" t="s">
        <v>89</v>
      </c>
      <c r="D47" t="s">
        <v>116</v>
      </c>
      <c r="E47" s="8">
        <f t="shared" si="1"/>
        <v>3.1412777777777778</v>
      </c>
      <c r="F47" s="8">
        <f t="shared" si="2"/>
        <v>10.928333333333333</v>
      </c>
      <c r="G47" s="8">
        <f t="shared" si="3"/>
        <v>9.8376190476190484</v>
      </c>
      <c r="H47" s="8">
        <f t="shared" si="4"/>
        <v>6.2637222222222215</v>
      </c>
      <c r="I47" s="8">
        <f t="shared" si="5"/>
        <v>8.9772777777777772</v>
      </c>
      <c r="J47" s="7"/>
      <c r="K47" s="7"/>
      <c r="L47" s="7" t="s">
        <v>118</v>
      </c>
      <c r="M47" s="7"/>
      <c r="N47" s="2">
        <v>5.6543000000000001</v>
      </c>
      <c r="O47" s="2">
        <v>19.670999999999999</v>
      </c>
      <c r="P47" s="2">
        <v>16.527200000000001</v>
      </c>
      <c r="Q47" s="2">
        <v>11.274699999999999</v>
      </c>
      <c r="R47" s="2">
        <v>16.159099999999999</v>
      </c>
    </row>
    <row r="48" spans="1:18" x14ac:dyDescent="0.25">
      <c r="A48" t="s">
        <v>81</v>
      </c>
      <c r="B48" t="s">
        <v>110</v>
      </c>
      <c r="C48" t="s">
        <v>89</v>
      </c>
      <c r="D48" t="s">
        <v>116</v>
      </c>
      <c r="E48" s="8" t="str">
        <f t="shared" si="1"/>
        <v>ND</v>
      </c>
      <c r="F48" s="8">
        <f t="shared" si="2"/>
        <v>5.314111111111111</v>
      </c>
      <c r="G48" s="8">
        <f t="shared" si="3"/>
        <v>7.5282142857142853</v>
      </c>
      <c r="H48" s="8">
        <f t="shared" si="4"/>
        <v>4.387666666666667</v>
      </c>
      <c r="I48" s="8">
        <f t="shared" si="5"/>
        <v>4.4065555555555553</v>
      </c>
      <c r="J48" s="7"/>
      <c r="K48" s="7"/>
      <c r="L48" s="7" t="s">
        <v>118</v>
      </c>
      <c r="M48" s="7"/>
      <c r="N48" s="2" t="s">
        <v>118</v>
      </c>
      <c r="O48" s="2">
        <v>9.5654000000000003</v>
      </c>
      <c r="P48" s="2">
        <v>12.647399999999999</v>
      </c>
      <c r="Q48" s="2">
        <v>7.8978000000000002</v>
      </c>
      <c r="R48" s="2">
        <v>7.9318</v>
      </c>
    </row>
    <row r="49" spans="1:18" x14ac:dyDescent="0.25">
      <c r="A49" t="s">
        <v>80</v>
      </c>
      <c r="B49" t="s">
        <v>110</v>
      </c>
      <c r="C49" t="s">
        <v>89</v>
      </c>
      <c r="D49" t="s">
        <v>116</v>
      </c>
      <c r="E49" s="8" t="str">
        <f t="shared" si="1"/>
        <v>ND</v>
      </c>
      <c r="F49" s="8">
        <f t="shared" si="2"/>
        <v>13.643111111111111</v>
      </c>
      <c r="G49" s="8">
        <f t="shared" si="3"/>
        <v>14.679583333333333</v>
      </c>
      <c r="H49" s="8">
        <f t="shared" si="4"/>
        <v>5.9270555555555555</v>
      </c>
      <c r="I49" s="8">
        <f t="shared" si="5"/>
        <v>13.469888888888889</v>
      </c>
      <c r="J49" s="7"/>
      <c r="K49" s="7"/>
      <c r="L49" s="7" t="s">
        <v>118</v>
      </c>
      <c r="M49" s="7"/>
      <c r="N49" s="2" t="s">
        <v>118</v>
      </c>
      <c r="O49" s="2">
        <v>24.557600000000001</v>
      </c>
      <c r="P49" s="2">
        <v>24.6617</v>
      </c>
      <c r="Q49" s="2">
        <v>10.668699999999999</v>
      </c>
      <c r="R49" s="2">
        <v>24.245799999999999</v>
      </c>
    </row>
    <row r="50" spans="1:18" x14ac:dyDescent="0.25">
      <c r="A50" t="s">
        <v>82</v>
      </c>
      <c r="B50" t="s">
        <v>110</v>
      </c>
      <c r="C50" t="s">
        <v>89</v>
      </c>
      <c r="D50" t="s">
        <v>116</v>
      </c>
      <c r="E50" s="8">
        <f t="shared" si="1"/>
        <v>2.1715</v>
      </c>
      <c r="F50" s="8">
        <f t="shared" si="2"/>
        <v>17.502666666666666</v>
      </c>
      <c r="G50" s="8">
        <f t="shared" si="3"/>
        <v>19.688988095238095</v>
      </c>
      <c r="H50" s="8">
        <f t="shared" si="4"/>
        <v>10.847166666666666</v>
      </c>
      <c r="I50" s="8">
        <f t="shared" si="5"/>
        <v>24.564222222222224</v>
      </c>
      <c r="J50" s="7"/>
      <c r="K50" s="7"/>
      <c r="L50" s="7" t="s">
        <v>118</v>
      </c>
      <c r="M50" s="7"/>
      <c r="N50" s="2">
        <v>3.9087000000000001</v>
      </c>
      <c r="O50" s="2">
        <v>31.504799999999999</v>
      </c>
      <c r="P50" s="2">
        <v>33.077500000000001</v>
      </c>
      <c r="Q50" s="2">
        <v>19.524899999999999</v>
      </c>
      <c r="R50" s="2">
        <v>44.215600000000002</v>
      </c>
    </row>
    <row r="51" spans="1:18" x14ac:dyDescent="0.25">
      <c r="A51" t="s">
        <v>83</v>
      </c>
      <c r="B51" t="s">
        <v>110</v>
      </c>
      <c r="C51" t="s">
        <v>89</v>
      </c>
      <c r="D51" t="s">
        <v>116</v>
      </c>
      <c r="E51" s="8" t="str">
        <f t="shared" si="1"/>
        <v>ND</v>
      </c>
      <c r="F51" s="8">
        <f t="shared" si="2"/>
        <v>19.351166666666664</v>
      </c>
      <c r="G51" s="8">
        <f t="shared" si="3"/>
        <v>21.910059523809526</v>
      </c>
      <c r="H51" s="8">
        <f t="shared" si="4"/>
        <v>12.052277777777777</v>
      </c>
      <c r="I51" s="8">
        <f t="shared" si="5"/>
        <v>2.3662777777777775</v>
      </c>
      <c r="J51" s="7"/>
      <c r="K51" s="7"/>
      <c r="L51" s="7" t="s">
        <v>118</v>
      </c>
      <c r="M51" s="7"/>
      <c r="N51" s="2" t="s">
        <v>118</v>
      </c>
      <c r="O51" s="2">
        <v>34.832099999999997</v>
      </c>
      <c r="P51" s="2">
        <v>36.808900000000001</v>
      </c>
      <c r="Q51" s="2">
        <v>21.694099999999999</v>
      </c>
      <c r="R51" s="2">
        <v>4.2592999999999996</v>
      </c>
    </row>
    <row r="52" spans="1:18" x14ac:dyDescent="0.25">
      <c r="A52" t="s">
        <v>84</v>
      </c>
      <c r="B52" t="s">
        <v>110</v>
      </c>
      <c r="C52" t="s">
        <v>89</v>
      </c>
      <c r="D52" t="s">
        <v>116</v>
      </c>
      <c r="E52" s="8" t="str">
        <f t="shared" si="1"/>
        <v>ND</v>
      </c>
      <c r="F52" s="8">
        <f t="shared" si="2"/>
        <v>67.549388888888885</v>
      </c>
      <c r="G52" s="8">
        <f t="shared" si="3"/>
        <v>53.97172619047619</v>
      </c>
      <c r="H52" s="8">
        <f t="shared" si="4"/>
        <v>20.035666666666668</v>
      </c>
      <c r="I52" s="8" t="str">
        <f t="shared" si="5"/>
        <v>ND</v>
      </c>
      <c r="J52" s="7"/>
      <c r="K52" s="7"/>
      <c r="L52" s="7" t="s">
        <v>118</v>
      </c>
      <c r="M52" s="7"/>
      <c r="N52" s="2" t="s">
        <v>118</v>
      </c>
      <c r="O52" s="2">
        <v>121.5889</v>
      </c>
      <c r="P52" s="2">
        <v>90.672499999999999</v>
      </c>
      <c r="Q52" s="2">
        <v>36.0642</v>
      </c>
      <c r="R52" s="2" t="s">
        <v>118</v>
      </c>
    </row>
    <row r="53" spans="1:18" x14ac:dyDescent="0.25">
      <c r="A53" t="s">
        <v>2</v>
      </c>
      <c r="B53" t="s">
        <v>108</v>
      </c>
      <c r="C53" t="s">
        <v>87</v>
      </c>
      <c r="D53" t="s">
        <v>114</v>
      </c>
      <c r="E53" s="8" t="str">
        <f t="shared" si="1"/>
        <v>ND</v>
      </c>
      <c r="F53" s="8">
        <f t="shared" si="2"/>
        <v>0.26661111111111108</v>
      </c>
      <c r="G53" s="4">
        <f t="shared" si="3"/>
        <v>1.8656547619047621</v>
      </c>
      <c r="H53" s="8">
        <f t="shared" si="4"/>
        <v>1.2017777777777776</v>
      </c>
      <c r="I53" s="4">
        <f t="shared" si="5"/>
        <v>0.85572222222222216</v>
      </c>
      <c r="J53" s="7"/>
      <c r="K53" s="7"/>
      <c r="L53" s="7" t="s">
        <v>118</v>
      </c>
      <c r="M53" s="7"/>
      <c r="N53" s="2" t="s">
        <v>118</v>
      </c>
      <c r="O53" s="2">
        <v>0.47989999999999999</v>
      </c>
      <c r="P53" s="4">
        <v>3.1343000000000001</v>
      </c>
      <c r="Q53" s="2">
        <v>2.1631999999999998</v>
      </c>
      <c r="R53" s="4">
        <v>1.5403</v>
      </c>
    </row>
    <row r="54" spans="1:18" x14ac:dyDescent="0.25">
      <c r="A54" t="s">
        <v>4</v>
      </c>
      <c r="B54" t="s">
        <v>108</v>
      </c>
      <c r="C54" t="s">
        <v>88</v>
      </c>
      <c r="D54" t="s">
        <v>114</v>
      </c>
      <c r="E54" s="8" t="str">
        <f t="shared" si="1"/>
        <v>ND</v>
      </c>
      <c r="F54" s="8">
        <f t="shared" si="2"/>
        <v>0.46266666666666667</v>
      </c>
      <c r="G54" s="8">
        <f t="shared" si="3"/>
        <v>1.5698809523809525</v>
      </c>
      <c r="H54" s="8">
        <f t="shared" si="4"/>
        <v>0.76844444444444437</v>
      </c>
      <c r="I54" s="8">
        <f t="shared" si="5"/>
        <v>0.77722222222222226</v>
      </c>
      <c r="J54" s="7"/>
      <c r="K54" s="7"/>
      <c r="L54" s="7" t="s">
        <v>118</v>
      </c>
      <c r="M54" s="7"/>
      <c r="N54" s="2" t="s">
        <v>118</v>
      </c>
      <c r="O54" s="2">
        <v>0.83279999999999998</v>
      </c>
      <c r="P54" s="2">
        <v>2.6374</v>
      </c>
      <c r="Q54" s="2">
        <v>1.3832</v>
      </c>
      <c r="R54" s="2">
        <v>1.399</v>
      </c>
    </row>
    <row r="55" spans="1:18" x14ac:dyDescent="0.25">
      <c r="A55" t="s">
        <v>6</v>
      </c>
      <c r="B55" t="s">
        <v>108</v>
      </c>
      <c r="C55" t="s">
        <v>88</v>
      </c>
      <c r="D55" t="s">
        <v>114</v>
      </c>
      <c r="E55" s="8" t="str">
        <f t="shared" si="1"/>
        <v>ND</v>
      </c>
      <c r="F55" s="8">
        <f t="shared" si="2"/>
        <v>0.11922222222222223</v>
      </c>
      <c r="G55" s="8">
        <f t="shared" si="3"/>
        <v>0.54077380952380949</v>
      </c>
      <c r="H55" s="8">
        <f t="shared" si="4"/>
        <v>0.23466666666666666</v>
      </c>
      <c r="I55" s="8">
        <f t="shared" si="5"/>
        <v>0.24211111111111111</v>
      </c>
      <c r="J55" s="7"/>
      <c r="K55" s="7"/>
      <c r="L55" s="7" t="s">
        <v>118</v>
      </c>
      <c r="M55" s="7"/>
      <c r="N55" s="2" t="s">
        <v>118</v>
      </c>
      <c r="O55" s="2">
        <v>0.21460000000000001</v>
      </c>
      <c r="P55" s="2">
        <v>0.90849999999999997</v>
      </c>
      <c r="Q55" s="2">
        <v>0.4224</v>
      </c>
      <c r="R55" s="2">
        <v>0.43580000000000002</v>
      </c>
    </row>
    <row r="56" spans="1:18" x14ac:dyDescent="0.25">
      <c r="A56" t="s">
        <v>8</v>
      </c>
      <c r="B56" t="s">
        <v>108</v>
      </c>
      <c r="C56" t="s">
        <v>88</v>
      </c>
      <c r="D56" t="s">
        <v>114</v>
      </c>
      <c r="E56" s="8" t="str">
        <f t="shared" si="1"/>
        <v>ND</v>
      </c>
      <c r="F56" s="8" t="str">
        <f t="shared" si="2"/>
        <v>ND</v>
      </c>
      <c r="G56" s="8">
        <f t="shared" si="3"/>
        <v>0.24255952380952381</v>
      </c>
      <c r="H56" s="8">
        <f t="shared" si="4"/>
        <v>3.6555555555555556E-2</v>
      </c>
      <c r="I56" s="8">
        <f t="shared" si="5"/>
        <v>6.6666666666666662E-3</v>
      </c>
      <c r="J56" s="7"/>
      <c r="K56" s="7"/>
      <c r="L56" s="7" t="s">
        <v>118</v>
      </c>
      <c r="M56" s="7"/>
      <c r="N56" s="2" t="s">
        <v>118</v>
      </c>
      <c r="O56" s="2" t="s">
        <v>118</v>
      </c>
      <c r="P56" s="2">
        <v>0.40749999999999997</v>
      </c>
      <c r="Q56" s="2">
        <v>6.5799999999999997E-2</v>
      </c>
      <c r="R56" s="2">
        <v>1.2E-2</v>
      </c>
    </row>
    <row r="57" spans="1:18" x14ac:dyDescent="0.25">
      <c r="A57" t="s">
        <v>9</v>
      </c>
      <c r="B57" t="s">
        <v>108</v>
      </c>
      <c r="C57" t="s">
        <v>88</v>
      </c>
      <c r="D57" t="s">
        <v>114</v>
      </c>
      <c r="E57" s="8" t="str">
        <f t="shared" si="1"/>
        <v>ND</v>
      </c>
      <c r="F57" s="8" t="str">
        <f t="shared" si="2"/>
        <v>ND</v>
      </c>
      <c r="G57" s="8" t="str">
        <f t="shared" si="3"/>
        <v>ND</v>
      </c>
      <c r="H57" s="8" t="str">
        <f t="shared" si="4"/>
        <v>ND</v>
      </c>
      <c r="I57" s="8" t="str">
        <f t="shared" si="5"/>
        <v>ND</v>
      </c>
      <c r="J57" s="7"/>
      <c r="K57" s="7"/>
      <c r="L57" s="7" t="s">
        <v>118</v>
      </c>
      <c r="M57" s="7"/>
      <c r="N57" s="2" t="s">
        <v>118</v>
      </c>
      <c r="O57" s="2" t="s">
        <v>118</v>
      </c>
      <c r="P57" s="2" t="s">
        <v>118</v>
      </c>
      <c r="Q57" s="2" t="s">
        <v>118</v>
      </c>
      <c r="R57" s="2" t="s">
        <v>118</v>
      </c>
    </row>
    <row r="58" spans="1:18" x14ac:dyDescent="0.25">
      <c r="A58" t="s">
        <v>10</v>
      </c>
      <c r="B58" t="s">
        <v>108</v>
      </c>
      <c r="C58" t="s">
        <v>88</v>
      </c>
      <c r="D58" t="s">
        <v>114</v>
      </c>
      <c r="E58" s="8" t="str">
        <f t="shared" si="1"/>
        <v>ND</v>
      </c>
      <c r="F58" s="8" t="str">
        <f t="shared" si="2"/>
        <v>ND</v>
      </c>
      <c r="G58" s="8" t="str">
        <f t="shared" si="3"/>
        <v>ND</v>
      </c>
      <c r="H58" s="8" t="str">
        <f t="shared" si="4"/>
        <v>ND</v>
      </c>
      <c r="I58" s="8" t="str">
        <f t="shared" si="5"/>
        <v>ND</v>
      </c>
      <c r="J58" s="7"/>
      <c r="K58" s="7"/>
      <c r="L58" s="7" t="s">
        <v>118</v>
      </c>
      <c r="M58" s="7"/>
      <c r="N58" s="2" t="s">
        <v>118</v>
      </c>
      <c r="O58" s="2" t="s">
        <v>118</v>
      </c>
      <c r="P58" s="2" t="s">
        <v>118</v>
      </c>
      <c r="Q58" s="2" t="s">
        <v>118</v>
      </c>
      <c r="R58" s="2" t="s">
        <v>118</v>
      </c>
    </row>
    <row r="59" spans="1:18" x14ac:dyDescent="0.25">
      <c r="A59" t="s">
        <v>12</v>
      </c>
      <c r="B59" t="s">
        <v>108</v>
      </c>
      <c r="C59" t="s">
        <v>88</v>
      </c>
      <c r="D59" t="s">
        <v>114</v>
      </c>
      <c r="E59" s="8" t="str">
        <f t="shared" si="1"/>
        <v>ND</v>
      </c>
      <c r="F59" s="8" t="str">
        <f t="shared" si="2"/>
        <v>ND</v>
      </c>
      <c r="G59" s="8">
        <f t="shared" si="3"/>
        <v>2.7678571428571431E-2</v>
      </c>
      <c r="H59" s="8">
        <f t="shared" si="4"/>
        <v>1.7499999999999998E-2</v>
      </c>
      <c r="I59" s="8" t="str">
        <f t="shared" si="5"/>
        <v>ND</v>
      </c>
      <c r="J59" s="7"/>
      <c r="K59" s="7"/>
      <c r="L59" s="7" t="s">
        <v>118</v>
      </c>
      <c r="M59" s="7"/>
      <c r="N59" s="2" t="s">
        <v>118</v>
      </c>
      <c r="O59" s="2" t="s">
        <v>118</v>
      </c>
      <c r="P59" s="2">
        <v>4.65E-2</v>
      </c>
      <c r="Q59" s="2">
        <v>3.15E-2</v>
      </c>
      <c r="R59" s="2" t="s">
        <v>118</v>
      </c>
    </row>
    <row r="60" spans="1:18" x14ac:dyDescent="0.25">
      <c r="A60" t="s">
        <v>13</v>
      </c>
      <c r="B60" t="s">
        <v>108</v>
      </c>
      <c r="C60" t="s">
        <v>88</v>
      </c>
      <c r="D60" t="s">
        <v>114</v>
      </c>
      <c r="E60" s="8" t="str">
        <f t="shared" si="1"/>
        <v>ND</v>
      </c>
      <c r="F60" s="8" t="str">
        <f t="shared" si="2"/>
        <v>ND</v>
      </c>
      <c r="G60" s="8">
        <f t="shared" si="3"/>
        <v>9.089285714285715E-2</v>
      </c>
      <c r="H60" s="8">
        <f t="shared" si="4"/>
        <v>4.9666666666666665E-2</v>
      </c>
      <c r="I60" s="8">
        <f t="shared" si="5"/>
        <v>3.5555555555555557E-3</v>
      </c>
      <c r="J60" s="7"/>
      <c r="K60" s="7"/>
      <c r="L60" s="7" t="s">
        <v>118</v>
      </c>
      <c r="M60" s="7"/>
      <c r="N60" s="2" t="s">
        <v>118</v>
      </c>
      <c r="O60" s="2" t="s">
        <v>118</v>
      </c>
      <c r="P60" s="2">
        <v>0.1527</v>
      </c>
      <c r="Q60" s="2">
        <v>8.9399999999999993E-2</v>
      </c>
      <c r="R60" s="2">
        <v>6.4000000000000003E-3</v>
      </c>
    </row>
    <row r="61" spans="1:18" x14ac:dyDescent="0.25">
      <c r="A61" t="s">
        <v>17</v>
      </c>
      <c r="B61" t="s">
        <v>108</v>
      </c>
      <c r="C61" t="s">
        <v>88</v>
      </c>
      <c r="D61" t="s">
        <v>114</v>
      </c>
      <c r="E61" s="8" t="str">
        <f t="shared" si="1"/>
        <v>ND</v>
      </c>
      <c r="F61" s="8" t="str">
        <f t="shared" si="2"/>
        <v>ND</v>
      </c>
      <c r="G61" s="8">
        <f t="shared" si="3"/>
        <v>2.5000000000000001E-2</v>
      </c>
      <c r="H61" s="8" t="str">
        <f t="shared" si="4"/>
        <v>ND</v>
      </c>
      <c r="I61" s="8" t="str">
        <f t="shared" si="5"/>
        <v>ND</v>
      </c>
      <c r="J61" s="7"/>
      <c r="K61" s="7"/>
      <c r="L61" s="7" t="s">
        <v>118</v>
      </c>
      <c r="M61" s="7"/>
      <c r="N61" s="2" t="s">
        <v>118</v>
      </c>
      <c r="O61" s="2" t="s">
        <v>118</v>
      </c>
      <c r="P61" s="2">
        <v>4.2000000000000003E-2</v>
      </c>
      <c r="Q61" s="2" t="s">
        <v>118</v>
      </c>
      <c r="R61" s="2" t="s">
        <v>118</v>
      </c>
    </row>
    <row r="62" spans="1:18" x14ac:dyDescent="0.25">
      <c r="A62" t="s">
        <v>18</v>
      </c>
      <c r="B62" t="s">
        <v>108</v>
      </c>
      <c r="C62" t="s">
        <v>88</v>
      </c>
      <c r="D62" t="s">
        <v>114</v>
      </c>
      <c r="E62" s="8" t="str">
        <f t="shared" si="1"/>
        <v>ND</v>
      </c>
      <c r="F62" s="8" t="str">
        <f t="shared" si="2"/>
        <v>ND</v>
      </c>
      <c r="G62" s="8">
        <f t="shared" si="3"/>
        <v>0.12547619047619046</v>
      </c>
      <c r="H62" s="8">
        <f t="shared" si="4"/>
        <v>4.9333333333333333E-2</v>
      </c>
      <c r="I62" s="8" t="str">
        <f t="shared" si="5"/>
        <v>ND</v>
      </c>
      <c r="J62" s="7"/>
      <c r="K62" s="7"/>
      <c r="L62" s="7" t="s">
        <v>118</v>
      </c>
      <c r="M62" s="7"/>
      <c r="N62" s="2" t="s">
        <v>118</v>
      </c>
      <c r="O62" s="2" t="s">
        <v>118</v>
      </c>
      <c r="P62" s="2">
        <v>0.21079999999999999</v>
      </c>
      <c r="Q62" s="2">
        <v>8.8800000000000004E-2</v>
      </c>
      <c r="R62" s="2" t="s">
        <v>118</v>
      </c>
    </row>
    <row r="63" spans="1:18" x14ac:dyDescent="0.25">
      <c r="A63" t="s">
        <v>20</v>
      </c>
      <c r="B63" t="s">
        <v>108</v>
      </c>
      <c r="C63" t="s">
        <v>88</v>
      </c>
      <c r="D63" t="s">
        <v>114</v>
      </c>
      <c r="E63" s="8" t="str">
        <f t="shared" si="1"/>
        <v>ND</v>
      </c>
      <c r="F63" s="8" t="str">
        <f t="shared" si="2"/>
        <v>ND</v>
      </c>
      <c r="G63" s="8">
        <f t="shared" si="3"/>
        <v>8.9880952380952395E-3</v>
      </c>
      <c r="H63" s="8" t="str">
        <f t="shared" si="4"/>
        <v>ND</v>
      </c>
      <c r="I63" s="8" t="str">
        <f t="shared" si="5"/>
        <v>ND</v>
      </c>
      <c r="J63" s="7"/>
      <c r="K63" s="7"/>
      <c r="L63" s="7" t="s">
        <v>118</v>
      </c>
      <c r="M63" s="7"/>
      <c r="N63" s="2" t="s">
        <v>118</v>
      </c>
      <c r="O63" s="2" t="s">
        <v>118</v>
      </c>
      <c r="P63" s="2">
        <v>1.5100000000000001E-2</v>
      </c>
      <c r="Q63" s="2" t="s">
        <v>118</v>
      </c>
      <c r="R63" s="2" t="s">
        <v>118</v>
      </c>
    </row>
    <row r="64" spans="1:18" x14ac:dyDescent="0.25">
      <c r="A64" t="s">
        <v>26</v>
      </c>
      <c r="B64" t="s">
        <v>108</v>
      </c>
      <c r="C64" t="s">
        <v>88</v>
      </c>
      <c r="D64" t="s">
        <v>114</v>
      </c>
      <c r="E64" s="8" t="str">
        <f t="shared" si="1"/>
        <v>ND</v>
      </c>
      <c r="F64" s="8" t="str">
        <f t="shared" si="2"/>
        <v>ND</v>
      </c>
      <c r="G64" s="8" t="str">
        <f t="shared" si="3"/>
        <v>ND</v>
      </c>
      <c r="H64" s="8" t="str">
        <f t="shared" si="4"/>
        <v>ND</v>
      </c>
      <c r="I64" s="8" t="str">
        <f t="shared" si="5"/>
        <v>ND</v>
      </c>
      <c r="J64" s="7"/>
      <c r="K64" s="7"/>
      <c r="L64" s="7" t="s">
        <v>118</v>
      </c>
      <c r="M64" s="7"/>
      <c r="N64" s="2" t="s">
        <v>118</v>
      </c>
      <c r="O64" s="2" t="s">
        <v>118</v>
      </c>
      <c r="P64" s="2" t="s">
        <v>118</v>
      </c>
      <c r="Q64" s="2" t="s">
        <v>118</v>
      </c>
      <c r="R64" s="2" t="s">
        <v>118</v>
      </c>
    </row>
    <row r="65" spans="1:18" x14ac:dyDescent="0.25">
      <c r="A65" t="s">
        <v>28</v>
      </c>
      <c r="B65" t="s">
        <v>108</v>
      </c>
      <c r="C65" t="s">
        <v>88</v>
      </c>
      <c r="D65" t="s">
        <v>114</v>
      </c>
      <c r="E65" s="8" t="str">
        <f t="shared" si="1"/>
        <v>ND</v>
      </c>
      <c r="F65" s="8" t="str">
        <f t="shared" si="2"/>
        <v>ND</v>
      </c>
      <c r="G65" s="8" t="str">
        <f t="shared" si="3"/>
        <v>ND</v>
      </c>
      <c r="H65" s="8" t="str">
        <f t="shared" si="4"/>
        <v>ND</v>
      </c>
      <c r="I65" s="8" t="str">
        <f t="shared" si="5"/>
        <v>ND</v>
      </c>
      <c r="J65" s="7"/>
      <c r="K65" s="7"/>
      <c r="L65" s="7" t="s">
        <v>118</v>
      </c>
      <c r="M65" s="7"/>
      <c r="N65" s="2" t="s">
        <v>118</v>
      </c>
      <c r="O65" s="2" t="s">
        <v>118</v>
      </c>
      <c r="P65" s="2" t="s">
        <v>118</v>
      </c>
      <c r="Q65" s="2" t="s">
        <v>118</v>
      </c>
      <c r="R65" s="2" t="s">
        <v>118</v>
      </c>
    </row>
    <row r="66" spans="1:18" x14ac:dyDescent="0.25">
      <c r="A66" t="s">
        <v>30</v>
      </c>
      <c r="B66" t="s">
        <v>108</v>
      </c>
      <c r="C66" t="s">
        <v>95</v>
      </c>
      <c r="D66" t="s">
        <v>114</v>
      </c>
      <c r="E66" s="8" t="str">
        <f t="shared" si="1"/>
        <v>ND</v>
      </c>
      <c r="F66" s="8" t="str">
        <f t="shared" si="2"/>
        <v>ND</v>
      </c>
      <c r="G66" s="8">
        <f t="shared" si="3"/>
        <v>0.02</v>
      </c>
      <c r="H66" s="8" t="str">
        <f t="shared" si="4"/>
        <v>ND</v>
      </c>
      <c r="I66" s="8" t="str">
        <f t="shared" si="5"/>
        <v>ND</v>
      </c>
      <c r="J66" s="7"/>
      <c r="K66" s="7"/>
      <c r="L66" s="7" t="s">
        <v>118</v>
      </c>
      <c r="M66" s="7"/>
      <c r="N66" s="2" t="s">
        <v>118</v>
      </c>
      <c r="O66" s="2" t="s">
        <v>118</v>
      </c>
      <c r="P66" s="2">
        <v>3.3599999999999998E-2</v>
      </c>
      <c r="Q66" s="2" t="s">
        <v>118</v>
      </c>
      <c r="R66" s="2" t="s">
        <v>118</v>
      </c>
    </row>
    <row r="67" spans="1:18" x14ac:dyDescent="0.25">
      <c r="A67" t="s">
        <v>33</v>
      </c>
      <c r="B67" t="s">
        <v>108</v>
      </c>
      <c r="C67" t="s">
        <v>88</v>
      </c>
      <c r="D67" t="s">
        <v>114</v>
      </c>
      <c r="E67" s="8" t="str">
        <f t="shared" si="1"/>
        <v>ND</v>
      </c>
      <c r="F67" s="8" t="str">
        <f t="shared" si="2"/>
        <v>ND</v>
      </c>
      <c r="G67" s="8" t="str">
        <f t="shared" si="3"/>
        <v>ND</v>
      </c>
      <c r="H67" s="8" t="str">
        <f t="shared" si="4"/>
        <v>ND</v>
      </c>
      <c r="I67" s="8" t="str">
        <f t="shared" si="5"/>
        <v>ND</v>
      </c>
      <c r="J67" s="7"/>
      <c r="K67" s="7"/>
      <c r="L67" s="7" t="s">
        <v>118</v>
      </c>
      <c r="M67" s="7"/>
      <c r="N67" s="2" t="s">
        <v>118</v>
      </c>
      <c r="O67" s="2" t="s">
        <v>118</v>
      </c>
      <c r="P67" s="2" t="s">
        <v>118</v>
      </c>
      <c r="Q67" s="2" t="s">
        <v>118</v>
      </c>
      <c r="R67" s="2" t="s">
        <v>118</v>
      </c>
    </row>
    <row r="68" spans="1:18" x14ac:dyDescent="0.25">
      <c r="A68" t="s">
        <v>36</v>
      </c>
      <c r="B68" t="s">
        <v>108</v>
      </c>
      <c r="C68" t="s">
        <v>98</v>
      </c>
      <c r="D68" t="s">
        <v>114</v>
      </c>
      <c r="E68" s="8" t="str">
        <f t="shared" si="1"/>
        <v>ND</v>
      </c>
      <c r="F68" s="4">
        <f t="shared" si="2"/>
        <v>1.3622777777777777</v>
      </c>
      <c r="G68" s="8" t="str">
        <f t="shared" si="3"/>
        <v>ND</v>
      </c>
      <c r="H68" s="8">
        <f t="shared" si="4"/>
        <v>0.9365</v>
      </c>
      <c r="I68" s="8" t="str">
        <f t="shared" si="5"/>
        <v>ND</v>
      </c>
      <c r="J68" s="7"/>
      <c r="K68" s="7"/>
      <c r="L68" s="7">
        <v>0.84230000000000005</v>
      </c>
      <c r="M68" s="7"/>
      <c r="N68" s="2" t="s">
        <v>118</v>
      </c>
      <c r="O68" s="4">
        <v>3.2944</v>
      </c>
      <c r="P68" s="2" t="s">
        <v>118</v>
      </c>
      <c r="Q68" s="2">
        <v>2.528</v>
      </c>
      <c r="R68" s="2" t="s">
        <v>118</v>
      </c>
    </row>
    <row r="69" spans="1:18" x14ac:dyDescent="0.25">
      <c r="A69" t="s">
        <v>37</v>
      </c>
      <c r="B69" t="s">
        <v>108</v>
      </c>
      <c r="C69" t="s">
        <v>98</v>
      </c>
      <c r="D69" t="s">
        <v>114</v>
      </c>
      <c r="E69" s="8" t="str">
        <f t="shared" si="1"/>
        <v>ND</v>
      </c>
      <c r="F69" s="4">
        <f t="shared" si="2"/>
        <v>9.4444444444444437E-4</v>
      </c>
      <c r="G69" s="4">
        <f t="shared" si="3"/>
        <v>1.0357142857142856E-2</v>
      </c>
      <c r="H69" s="8">
        <f t="shared" si="4"/>
        <v>1.4444444444444444E-3</v>
      </c>
      <c r="I69" s="8" t="str">
        <f t="shared" si="5"/>
        <v>ND</v>
      </c>
      <c r="J69" s="7"/>
      <c r="K69" s="7"/>
      <c r="L69" s="7" t="s">
        <v>118</v>
      </c>
      <c r="M69" s="7"/>
      <c r="N69" s="2" t="s">
        <v>118</v>
      </c>
      <c r="O69" s="4">
        <v>1.6999999999999999E-3</v>
      </c>
      <c r="P69" s="4">
        <v>1.7399999999999999E-2</v>
      </c>
      <c r="Q69" s="2">
        <v>2.5999999999999999E-3</v>
      </c>
      <c r="R69" s="2" t="s">
        <v>118</v>
      </c>
    </row>
    <row r="70" spans="1:18" x14ac:dyDescent="0.25">
      <c r="A70" t="s">
        <v>38</v>
      </c>
      <c r="B70" t="s">
        <v>108</v>
      </c>
      <c r="C70" t="s">
        <v>98</v>
      </c>
      <c r="D70" t="s">
        <v>114</v>
      </c>
      <c r="E70" s="8" t="str">
        <f t="shared" ref="E70:E92" si="6">IF($L70="ND",IF(N70="ND","ND",(N70/((N$2*N$3)/1000))),IF(N70="ND","ND",IF(((N70-$L70)/(N$2*N$3))&lt;0, "&lt;BLANK", ((N70-$L70)/((N$2*N$3)/1000)))))</f>
        <v>ND</v>
      </c>
      <c r="F70" s="8" t="str">
        <f t="shared" ref="F70:F92" si="7">IF($L70="ND",IF(O70="ND","ND",(O70/((O$2*O$3)/1000))),IF(O70="ND","ND",IF(((O70-$L70)/(O$2*O$3))&lt;0, "&lt;BLANK", ((O70-$L70)/((O$2*O$3)/1000)))))</f>
        <v>ND</v>
      </c>
      <c r="G70" s="4">
        <f t="shared" ref="G70:G92" si="8">IF($L70="ND",IF(P70="ND","ND",(P70/((P$2*P$3)/1000))),IF(P70="ND","ND",IF(((P70-$L70)/(P$2*P$3))&lt;0, "&lt;BLANK", ((P70-$L70)/((P$2*P$3)/1000)))))</f>
        <v>1.482142857142857E-2</v>
      </c>
      <c r="H70" s="8" t="str">
        <f t="shared" ref="H70:H92" si="9">IF($L70="ND",IF(Q70="ND","ND",(Q70/((Q$2*Q$3)/1000))),IF(Q70="ND","ND",IF(((Q70-$L70)/(Q$2*Q$3))&lt;0, "&lt;BLANK", ((Q70-$L70)/((Q$2*Q$3)/1000)))))</f>
        <v>ND</v>
      </c>
      <c r="I70" s="8" t="str">
        <f t="shared" ref="I70:I92" si="10">IF($L70="ND",IF(R70="ND","ND",(R70/((R$2*R$3)/1000))),IF(R70="ND","ND",IF(((R70-$L70)/(R$2*R$3))&lt;0, "&lt;BLANK", ((R70-$L70)/((R$2*R$3)/1000)))))</f>
        <v>ND</v>
      </c>
      <c r="J70" s="7"/>
      <c r="K70" s="7"/>
      <c r="L70" s="7" t="s">
        <v>118</v>
      </c>
      <c r="M70" s="7"/>
      <c r="N70" s="2" t="s">
        <v>118</v>
      </c>
      <c r="O70" s="2" t="s">
        <v>118</v>
      </c>
      <c r="P70" s="4">
        <v>2.4899999999999999E-2</v>
      </c>
      <c r="Q70" s="2" t="s">
        <v>118</v>
      </c>
      <c r="R70" s="2" t="s">
        <v>118</v>
      </c>
    </row>
    <row r="71" spans="1:18" x14ac:dyDescent="0.25">
      <c r="A71" t="s">
        <v>45</v>
      </c>
      <c r="B71" t="s">
        <v>108</v>
      </c>
      <c r="C71" t="s">
        <v>98</v>
      </c>
      <c r="D71" t="s">
        <v>114</v>
      </c>
      <c r="E71" s="8" t="str">
        <f t="shared" si="6"/>
        <v>ND</v>
      </c>
      <c r="F71" s="4">
        <f t="shared" si="7"/>
        <v>0.10838888888888888</v>
      </c>
      <c r="G71" s="4">
        <f t="shared" si="8"/>
        <v>0.1211904761904762</v>
      </c>
      <c r="H71" s="8">
        <f t="shared" si="9"/>
        <v>0.10883333333333332</v>
      </c>
      <c r="I71" s="8" t="str">
        <f t="shared" si="10"/>
        <v>ND</v>
      </c>
      <c r="J71" s="7"/>
      <c r="K71" s="7"/>
      <c r="L71" s="7" t="s">
        <v>118</v>
      </c>
      <c r="M71" s="7"/>
      <c r="N71" s="2" t="s">
        <v>118</v>
      </c>
      <c r="O71" s="4">
        <v>0.1951</v>
      </c>
      <c r="P71" s="4">
        <v>0.2036</v>
      </c>
      <c r="Q71" s="2">
        <v>0.19589999999999999</v>
      </c>
      <c r="R71" s="2" t="s">
        <v>118</v>
      </c>
    </row>
    <row r="72" spans="1:18" x14ac:dyDescent="0.25">
      <c r="A72" t="s">
        <v>46</v>
      </c>
      <c r="B72" t="s">
        <v>108</v>
      </c>
      <c r="C72" t="s">
        <v>98</v>
      </c>
      <c r="D72" t="s">
        <v>115</v>
      </c>
      <c r="E72" s="8" t="str">
        <f t="shared" si="6"/>
        <v>ND</v>
      </c>
      <c r="F72" s="4">
        <f t="shared" si="7"/>
        <v>1.2666666666666666E-2</v>
      </c>
      <c r="G72" s="4">
        <f t="shared" si="8"/>
        <v>1.3928571428571429E-2</v>
      </c>
      <c r="H72" s="8">
        <f t="shared" si="9"/>
        <v>1.3166666666666665E-2</v>
      </c>
      <c r="I72" s="8" t="str">
        <f t="shared" si="10"/>
        <v>ND</v>
      </c>
      <c r="J72" s="7"/>
      <c r="K72" s="7"/>
      <c r="L72" s="7" t="s">
        <v>118</v>
      </c>
      <c r="M72" s="7"/>
      <c r="N72" s="2" t="s">
        <v>118</v>
      </c>
      <c r="O72" s="4">
        <v>2.2800000000000001E-2</v>
      </c>
      <c r="P72" s="4">
        <v>2.3400000000000001E-2</v>
      </c>
      <c r="Q72" s="2">
        <v>2.3699999999999999E-2</v>
      </c>
      <c r="R72" s="2" t="s">
        <v>118</v>
      </c>
    </row>
    <row r="73" spans="1:18" x14ac:dyDescent="0.25">
      <c r="A73" t="s">
        <v>49</v>
      </c>
      <c r="B73" t="s">
        <v>108</v>
      </c>
      <c r="C73" t="s">
        <v>98</v>
      </c>
      <c r="D73" t="s">
        <v>114</v>
      </c>
      <c r="E73" s="8" t="str">
        <f t="shared" si="6"/>
        <v>ND</v>
      </c>
      <c r="F73" s="8" t="str">
        <f t="shared" si="7"/>
        <v>ND</v>
      </c>
      <c r="G73" s="8" t="str">
        <f t="shared" si="8"/>
        <v>ND</v>
      </c>
      <c r="H73" s="8" t="str">
        <f t="shared" si="9"/>
        <v>ND</v>
      </c>
      <c r="I73" s="8" t="str">
        <f t="shared" si="10"/>
        <v>ND</v>
      </c>
      <c r="J73" s="7"/>
      <c r="K73" s="7"/>
      <c r="L73" s="7" t="s">
        <v>118</v>
      </c>
      <c r="M73" s="7"/>
      <c r="N73" s="2" t="s">
        <v>118</v>
      </c>
      <c r="O73" s="2" t="s">
        <v>118</v>
      </c>
      <c r="P73" s="2" t="s">
        <v>118</v>
      </c>
      <c r="Q73" s="2" t="s">
        <v>118</v>
      </c>
      <c r="R73" s="2" t="s">
        <v>118</v>
      </c>
    </row>
    <row r="74" spans="1:18" x14ac:dyDescent="0.25">
      <c r="A74" t="s">
        <v>51</v>
      </c>
      <c r="B74" t="s">
        <v>108</v>
      </c>
      <c r="C74" t="s">
        <v>98</v>
      </c>
      <c r="D74" t="s">
        <v>114</v>
      </c>
      <c r="E74" s="8" t="str">
        <f t="shared" si="6"/>
        <v>ND</v>
      </c>
      <c r="F74" s="4">
        <f t="shared" si="7"/>
        <v>3.6111111111111109E-3</v>
      </c>
      <c r="G74" s="4">
        <f t="shared" si="8"/>
        <v>1.3571428571428573E-2</v>
      </c>
      <c r="H74" s="8">
        <f t="shared" si="9"/>
        <v>3.0000000000000001E-3</v>
      </c>
      <c r="I74" s="4">
        <f t="shared" si="10"/>
        <v>1.3333333333333333E-3</v>
      </c>
      <c r="J74" s="7"/>
      <c r="K74" s="7"/>
      <c r="L74" s="7" t="s">
        <v>118</v>
      </c>
      <c r="M74" s="7"/>
      <c r="N74" s="2" t="s">
        <v>118</v>
      </c>
      <c r="O74" s="4">
        <v>6.4999999999999997E-3</v>
      </c>
      <c r="P74" s="4">
        <v>2.2800000000000001E-2</v>
      </c>
      <c r="Q74" s="2">
        <v>5.4000000000000003E-3</v>
      </c>
      <c r="R74" s="4">
        <v>2.3999999999999998E-3</v>
      </c>
    </row>
    <row r="75" spans="1:18" x14ac:dyDescent="0.25">
      <c r="A75" t="s">
        <v>52</v>
      </c>
      <c r="B75" t="s">
        <v>108</v>
      </c>
      <c r="C75" t="s">
        <v>98</v>
      </c>
      <c r="D75" t="s">
        <v>115</v>
      </c>
      <c r="E75" s="8" t="str">
        <f t="shared" si="6"/>
        <v>ND</v>
      </c>
      <c r="F75" s="8" t="str">
        <f t="shared" si="7"/>
        <v>ND</v>
      </c>
      <c r="G75" s="8" t="str">
        <f t="shared" si="8"/>
        <v>ND</v>
      </c>
      <c r="H75" s="8" t="str">
        <f t="shared" si="9"/>
        <v>ND</v>
      </c>
      <c r="I75" s="8" t="str">
        <f t="shared" si="10"/>
        <v>ND</v>
      </c>
      <c r="J75" s="7"/>
      <c r="K75" s="7"/>
      <c r="L75" s="7" t="s">
        <v>118</v>
      </c>
      <c r="M75" s="7"/>
      <c r="N75" s="2" t="s">
        <v>118</v>
      </c>
      <c r="O75" s="2" t="s">
        <v>118</v>
      </c>
      <c r="P75" s="2" t="s">
        <v>118</v>
      </c>
      <c r="Q75" s="2" t="s">
        <v>118</v>
      </c>
      <c r="R75" s="2" t="s">
        <v>118</v>
      </c>
    </row>
    <row r="76" spans="1:18" x14ac:dyDescent="0.25">
      <c r="A76" t="s">
        <v>61</v>
      </c>
      <c r="B76" t="s">
        <v>108</v>
      </c>
      <c r="C76" t="s">
        <v>98</v>
      </c>
      <c r="D76" t="s">
        <v>115</v>
      </c>
      <c r="E76" s="8" t="str">
        <f t="shared" si="6"/>
        <v>ND</v>
      </c>
      <c r="F76" s="8" t="str">
        <f t="shared" si="7"/>
        <v>ND</v>
      </c>
      <c r="G76" s="4">
        <f t="shared" si="8"/>
        <v>8.1547619047619035E-2</v>
      </c>
      <c r="H76" s="8" t="str">
        <f t="shared" si="9"/>
        <v>ND</v>
      </c>
      <c r="I76" s="8" t="str">
        <f t="shared" si="10"/>
        <v>ND</v>
      </c>
      <c r="J76" s="7"/>
      <c r="K76" s="7"/>
      <c r="L76" s="7">
        <v>8.7400000000000005E-2</v>
      </c>
      <c r="M76" s="7"/>
      <c r="N76" s="2" t="s">
        <v>118</v>
      </c>
      <c r="O76" s="2" t="s">
        <v>118</v>
      </c>
      <c r="P76" s="4">
        <v>0.22439999999999999</v>
      </c>
      <c r="Q76" s="2" t="s">
        <v>118</v>
      </c>
      <c r="R76" s="2" t="s">
        <v>118</v>
      </c>
    </row>
    <row r="77" spans="1:18" x14ac:dyDescent="0.25">
      <c r="A77" t="s">
        <v>62</v>
      </c>
      <c r="B77" t="s">
        <v>108</v>
      </c>
      <c r="C77" t="s">
        <v>98</v>
      </c>
      <c r="D77" t="s">
        <v>114</v>
      </c>
      <c r="E77" s="8" t="str">
        <f t="shared" si="6"/>
        <v>ND</v>
      </c>
      <c r="F77" s="4">
        <f t="shared" si="7"/>
        <v>0.12338888888888888</v>
      </c>
      <c r="G77" s="4">
        <f t="shared" si="8"/>
        <v>0.1343452380952381</v>
      </c>
      <c r="H77" s="8">
        <f t="shared" si="9"/>
        <v>0.12294444444444444</v>
      </c>
      <c r="I77" s="8" t="str">
        <f t="shared" si="10"/>
        <v>ND</v>
      </c>
      <c r="J77" s="7"/>
      <c r="K77" s="7"/>
      <c r="L77" s="7" t="s">
        <v>118</v>
      </c>
      <c r="M77" s="7"/>
      <c r="N77" s="2" t="s">
        <v>118</v>
      </c>
      <c r="O77" s="4">
        <v>0.22209999999999999</v>
      </c>
      <c r="P77" s="4">
        <v>0.22570000000000001</v>
      </c>
      <c r="Q77" s="2">
        <v>0.2213</v>
      </c>
      <c r="R77" s="2" t="s">
        <v>118</v>
      </c>
    </row>
    <row r="78" spans="1:18" x14ac:dyDescent="0.25">
      <c r="A78" t="s">
        <v>63</v>
      </c>
      <c r="B78" t="s">
        <v>108</v>
      </c>
      <c r="C78" t="s">
        <v>98</v>
      </c>
      <c r="D78" t="s">
        <v>114</v>
      </c>
      <c r="E78" s="8" t="str">
        <f t="shared" si="6"/>
        <v>ND</v>
      </c>
      <c r="F78" s="4">
        <f t="shared" si="7"/>
        <v>8.6999999999999994E-2</v>
      </c>
      <c r="G78" s="8" t="str">
        <f t="shared" si="8"/>
        <v>ND</v>
      </c>
      <c r="H78" s="8">
        <f t="shared" si="9"/>
        <v>8.5833333333333331E-2</v>
      </c>
      <c r="I78" s="8" t="str">
        <f t="shared" si="10"/>
        <v>ND</v>
      </c>
      <c r="J78" s="7"/>
      <c r="K78" s="7"/>
      <c r="L78" s="7" t="s">
        <v>118</v>
      </c>
      <c r="M78" s="7"/>
      <c r="N78" s="2" t="s">
        <v>118</v>
      </c>
      <c r="O78" s="4">
        <v>0.15659999999999999</v>
      </c>
      <c r="P78" s="2" t="s">
        <v>118</v>
      </c>
      <c r="Q78" s="2">
        <v>0.1545</v>
      </c>
      <c r="R78" s="2" t="s">
        <v>118</v>
      </c>
    </row>
    <row r="79" spans="1:18" x14ac:dyDescent="0.25">
      <c r="A79" t="s">
        <v>68</v>
      </c>
      <c r="B79" t="s">
        <v>108</v>
      </c>
      <c r="C79" t="s">
        <v>96</v>
      </c>
      <c r="D79" t="s">
        <v>114</v>
      </c>
      <c r="E79" s="8" t="str">
        <f t="shared" si="6"/>
        <v>ND</v>
      </c>
      <c r="F79" s="8" t="str">
        <f t="shared" si="7"/>
        <v>ND</v>
      </c>
      <c r="G79" s="8" t="str">
        <f t="shared" si="8"/>
        <v>ND</v>
      </c>
      <c r="H79" s="8" t="str">
        <f t="shared" si="9"/>
        <v>ND</v>
      </c>
      <c r="I79" s="8" t="str">
        <f t="shared" si="10"/>
        <v>ND</v>
      </c>
      <c r="J79" s="7"/>
      <c r="K79" s="7"/>
      <c r="L79" s="7" t="s">
        <v>118</v>
      </c>
      <c r="M79" s="7"/>
      <c r="N79" s="6" t="s">
        <v>118</v>
      </c>
      <c r="O79" s="2" t="s">
        <v>118</v>
      </c>
      <c r="P79" s="2" t="s">
        <v>118</v>
      </c>
      <c r="Q79" s="2" t="s">
        <v>118</v>
      </c>
      <c r="R79" s="2" t="s">
        <v>118</v>
      </c>
    </row>
    <row r="80" spans="1:18" x14ac:dyDescent="0.25">
      <c r="A80" t="s">
        <v>71</v>
      </c>
      <c r="B80" t="s">
        <v>109</v>
      </c>
      <c r="C80" t="s">
        <v>89</v>
      </c>
      <c r="D80" t="s">
        <v>114</v>
      </c>
      <c r="E80" s="8">
        <f t="shared" si="6"/>
        <v>1.2446666666666668</v>
      </c>
      <c r="F80" s="8">
        <f t="shared" si="7"/>
        <v>17.478333333333332</v>
      </c>
      <c r="G80" s="8">
        <f t="shared" si="8"/>
        <v>24.425773809523811</v>
      </c>
      <c r="H80" s="8">
        <f t="shared" si="9"/>
        <v>12.366222222222222</v>
      </c>
      <c r="I80" s="8">
        <f t="shared" si="10"/>
        <v>21.571833333333334</v>
      </c>
      <c r="J80" s="7"/>
      <c r="K80" s="7"/>
      <c r="L80" s="7" t="s">
        <v>118</v>
      </c>
      <c r="M80" s="7"/>
      <c r="N80" s="2">
        <v>2.2404000000000002</v>
      </c>
      <c r="O80" s="2">
        <v>31.460999999999999</v>
      </c>
      <c r="P80" s="2">
        <v>41.035299999999999</v>
      </c>
      <c r="Q80" s="2">
        <v>22.2592</v>
      </c>
      <c r="R80" s="2">
        <v>38.829300000000003</v>
      </c>
    </row>
    <row r="81" spans="1:18" x14ac:dyDescent="0.25">
      <c r="A81" t="s">
        <v>72</v>
      </c>
      <c r="B81" t="s">
        <v>109</v>
      </c>
      <c r="C81" t="s">
        <v>89</v>
      </c>
      <c r="D81" t="s">
        <v>114</v>
      </c>
      <c r="E81" s="8">
        <f t="shared" si="6"/>
        <v>0.14127777777777781</v>
      </c>
      <c r="F81" s="8">
        <f t="shared" si="7"/>
        <v>8.1037222222222223</v>
      </c>
      <c r="G81" s="8">
        <f t="shared" si="8"/>
        <v>9.6173809523809517</v>
      </c>
      <c r="H81" s="8">
        <f t="shared" si="9"/>
        <v>6.1692777777777783</v>
      </c>
      <c r="I81" s="8">
        <f t="shared" si="10"/>
        <v>9.0106111111111122</v>
      </c>
      <c r="J81" s="7"/>
      <c r="K81" s="7"/>
      <c r="L81" s="7">
        <v>0.64949999999999997</v>
      </c>
      <c r="M81" s="7"/>
      <c r="N81" s="2">
        <v>0.90380000000000005</v>
      </c>
      <c r="O81" s="2">
        <v>15.2362</v>
      </c>
      <c r="P81" s="2">
        <v>16.806699999999999</v>
      </c>
      <c r="Q81" s="2">
        <v>11.754200000000001</v>
      </c>
      <c r="R81" s="2">
        <v>16.868600000000001</v>
      </c>
    </row>
    <row r="82" spans="1:18" x14ac:dyDescent="0.25">
      <c r="A82" t="s">
        <v>73</v>
      </c>
      <c r="B82" t="s">
        <v>109</v>
      </c>
      <c r="C82" t="s">
        <v>89</v>
      </c>
      <c r="D82" t="s">
        <v>114</v>
      </c>
      <c r="E82" s="8">
        <f t="shared" si="6"/>
        <v>0.2574999999999999</v>
      </c>
      <c r="F82" s="8">
        <f t="shared" si="7"/>
        <v>11.976555555555555</v>
      </c>
      <c r="G82" s="8">
        <f t="shared" si="8"/>
        <v>17.306488095238095</v>
      </c>
      <c r="H82" s="8">
        <f t="shared" si="9"/>
        <v>8.5251666666666654</v>
      </c>
      <c r="I82" s="8">
        <f t="shared" si="10"/>
        <v>14.395111111111111</v>
      </c>
      <c r="J82" s="7"/>
      <c r="K82" s="7"/>
      <c r="L82" s="7">
        <v>2.1158000000000001</v>
      </c>
      <c r="M82" s="7"/>
      <c r="N82" s="2">
        <v>2.5792999999999999</v>
      </c>
      <c r="O82" s="2">
        <v>23.6736</v>
      </c>
      <c r="P82" s="2">
        <v>31.1907</v>
      </c>
      <c r="Q82" s="2">
        <v>17.461099999999998</v>
      </c>
      <c r="R82" s="2">
        <v>28.027000000000001</v>
      </c>
    </row>
    <row r="83" spans="1:18" x14ac:dyDescent="0.25">
      <c r="E83" s="8"/>
      <c r="F83" s="8"/>
      <c r="G83" s="8"/>
      <c r="H83" s="8"/>
      <c r="I83" s="8"/>
    </row>
    <row r="84" spans="1:18" x14ac:dyDescent="0.25">
      <c r="E84" s="8"/>
      <c r="F84" s="8"/>
      <c r="G84" s="8"/>
      <c r="H84" s="8"/>
      <c r="I84" s="8"/>
    </row>
    <row r="85" spans="1:18" x14ac:dyDescent="0.25">
      <c r="A85" t="s">
        <v>42</v>
      </c>
      <c r="B85" t="s">
        <v>111</v>
      </c>
      <c r="C85" t="s">
        <v>91</v>
      </c>
      <c r="D85" t="s">
        <v>114</v>
      </c>
      <c r="E85" s="8">
        <f t="shared" si="6"/>
        <v>5.0500000000000003E-2</v>
      </c>
      <c r="F85" s="8">
        <f t="shared" si="7"/>
        <v>0.10049999999999998</v>
      </c>
      <c r="G85" s="8">
        <f t="shared" si="8"/>
        <v>0.95297619047619053</v>
      </c>
      <c r="H85" s="8">
        <f t="shared" si="9"/>
        <v>9.5944444444444443E-2</v>
      </c>
      <c r="I85" s="8">
        <f t="shared" si="10"/>
        <v>4.283333333333332E-2</v>
      </c>
      <c r="L85">
        <v>0.20330000000000001</v>
      </c>
      <c r="N85">
        <v>0.29420000000000002</v>
      </c>
      <c r="O85">
        <v>0.38419999999999999</v>
      </c>
      <c r="P85">
        <v>1.8043</v>
      </c>
      <c r="Q85">
        <v>0.376</v>
      </c>
      <c r="R85">
        <v>0.28039999999999998</v>
      </c>
    </row>
    <row r="86" spans="1:18" x14ac:dyDescent="0.25">
      <c r="A86" t="s">
        <v>47</v>
      </c>
      <c r="B86" t="s">
        <v>112</v>
      </c>
      <c r="C86" t="s">
        <v>97</v>
      </c>
      <c r="D86" t="s">
        <v>114</v>
      </c>
      <c r="E86" s="8" t="str">
        <f t="shared" si="6"/>
        <v>ND</v>
      </c>
      <c r="F86" s="8" t="str">
        <f t="shared" si="7"/>
        <v>&lt;BLANK</v>
      </c>
      <c r="G86" s="8">
        <f t="shared" si="8"/>
        <v>2.4404761904761861E-3</v>
      </c>
      <c r="H86" s="8" t="str">
        <f t="shared" si="9"/>
        <v>ND</v>
      </c>
      <c r="I86" s="8" t="str">
        <f t="shared" si="10"/>
        <v>ND</v>
      </c>
      <c r="L86">
        <v>6.5100000000000005E-2</v>
      </c>
      <c r="N86" t="s">
        <v>118</v>
      </c>
      <c r="O86">
        <v>6.3700000000000007E-2</v>
      </c>
      <c r="P86">
        <v>6.9199999999999998E-2</v>
      </c>
      <c r="Q86" t="s">
        <v>118</v>
      </c>
      <c r="R86" t="s">
        <v>118</v>
      </c>
    </row>
    <row r="87" spans="1:18" x14ac:dyDescent="0.25">
      <c r="A87" t="s">
        <v>48</v>
      </c>
      <c r="B87" t="s">
        <v>112</v>
      </c>
      <c r="C87" t="s">
        <v>97</v>
      </c>
      <c r="D87" t="s">
        <v>114</v>
      </c>
      <c r="E87" s="8">
        <f t="shared" si="6"/>
        <v>1.5444444444444443E-2</v>
      </c>
      <c r="F87" s="8">
        <f t="shared" si="7"/>
        <v>1.9999999999999996E-3</v>
      </c>
      <c r="G87" s="8" t="str">
        <f t="shared" si="8"/>
        <v>&lt;BLANK</v>
      </c>
      <c r="H87" s="8" t="str">
        <f t="shared" si="9"/>
        <v>ND</v>
      </c>
      <c r="I87" s="8" t="str">
        <f t="shared" si="10"/>
        <v>ND</v>
      </c>
      <c r="L87">
        <v>1.67E-2</v>
      </c>
      <c r="N87">
        <v>4.4499999999999998E-2</v>
      </c>
      <c r="O87">
        <v>2.0299999999999999E-2</v>
      </c>
      <c r="P87">
        <v>6.6E-3</v>
      </c>
      <c r="Q87" t="s">
        <v>118</v>
      </c>
      <c r="R87" t="s">
        <v>118</v>
      </c>
    </row>
    <row r="88" spans="1:18" x14ac:dyDescent="0.25">
      <c r="A88" t="s">
        <v>54</v>
      </c>
      <c r="B88" t="s">
        <v>113</v>
      </c>
      <c r="C88" t="s">
        <v>97</v>
      </c>
      <c r="D88" t="s">
        <v>114</v>
      </c>
      <c r="E88" s="8" t="str">
        <f t="shared" si="6"/>
        <v>ND</v>
      </c>
      <c r="F88" s="8" t="str">
        <f t="shared" si="7"/>
        <v>ND</v>
      </c>
      <c r="G88" s="8" t="str">
        <f t="shared" si="8"/>
        <v>ND</v>
      </c>
      <c r="H88" s="8" t="str">
        <f t="shared" si="9"/>
        <v>ND</v>
      </c>
      <c r="I88" s="8" t="str">
        <f t="shared" si="10"/>
        <v>ND</v>
      </c>
      <c r="L88" t="s">
        <v>118</v>
      </c>
      <c r="N88" t="s">
        <v>118</v>
      </c>
      <c r="O88" t="s">
        <v>118</v>
      </c>
      <c r="P88" t="s">
        <v>118</v>
      </c>
      <c r="Q88" t="s">
        <v>118</v>
      </c>
      <c r="R88" t="s">
        <v>118</v>
      </c>
    </row>
    <row r="89" spans="1:18" x14ac:dyDescent="0.25">
      <c r="A89" t="s">
        <v>58</v>
      </c>
      <c r="B89" t="s">
        <v>113</v>
      </c>
      <c r="C89" t="s">
        <v>97</v>
      </c>
      <c r="D89" t="s">
        <v>114</v>
      </c>
      <c r="E89" s="8" t="str">
        <f t="shared" si="6"/>
        <v>ND</v>
      </c>
      <c r="F89" s="8" t="str">
        <f t="shared" si="7"/>
        <v>ND</v>
      </c>
      <c r="G89" s="8" t="str">
        <f t="shared" si="8"/>
        <v>&lt;BLANK</v>
      </c>
      <c r="H89" s="8" t="str">
        <f t="shared" si="9"/>
        <v>ND</v>
      </c>
      <c r="I89" s="8" t="str">
        <f t="shared" si="10"/>
        <v>ND</v>
      </c>
      <c r="L89">
        <v>2.5100000000000001E-2</v>
      </c>
      <c r="N89" t="s">
        <v>118</v>
      </c>
      <c r="O89" t="s">
        <v>118</v>
      </c>
      <c r="P89">
        <v>1.8E-3</v>
      </c>
      <c r="Q89" t="s">
        <v>118</v>
      </c>
      <c r="R89" t="s">
        <v>118</v>
      </c>
    </row>
    <row r="90" spans="1:18" x14ac:dyDescent="0.25">
      <c r="A90" t="s">
        <v>59</v>
      </c>
      <c r="B90" t="s">
        <v>113</v>
      </c>
      <c r="C90" t="s">
        <v>97</v>
      </c>
      <c r="D90" t="s">
        <v>114</v>
      </c>
      <c r="E90" s="8" t="str">
        <f t="shared" si="6"/>
        <v>ND</v>
      </c>
      <c r="F90" s="8" t="str">
        <f t="shared" si="7"/>
        <v>ND</v>
      </c>
      <c r="G90" s="8" t="str">
        <f t="shared" si="8"/>
        <v>ND</v>
      </c>
      <c r="H90" s="8" t="str">
        <f t="shared" si="9"/>
        <v>ND</v>
      </c>
      <c r="I90" s="8" t="str">
        <f t="shared" si="10"/>
        <v>ND</v>
      </c>
      <c r="L90" t="s">
        <v>118</v>
      </c>
      <c r="N90" t="s">
        <v>118</v>
      </c>
      <c r="O90" t="s">
        <v>118</v>
      </c>
      <c r="P90" t="s">
        <v>118</v>
      </c>
      <c r="Q90" t="s">
        <v>118</v>
      </c>
      <c r="R90" t="s">
        <v>118</v>
      </c>
    </row>
    <row r="91" spans="1:18" x14ac:dyDescent="0.25">
      <c r="A91" t="s">
        <v>53</v>
      </c>
      <c r="B91" t="s">
        <v>112</v>
      </c>
      <c r="C91" t="s">
        <v>97</v>
      </c>
      <c r="D91" t="s">
        <v>114</v>
      </c>
      <c r="E91" s="8" t="str">
        <f t="shared" si="6"/>
        <v>ND</v>
      </c>
      <c r="F91" s="8" t="str">
        <f t="shared" si="7"/>
        <v>ND</v>
      </c>
      <c r="G91" s="8" t="str">
        <f t="shared" si="8"/>
        <v>ND</v>
      </c>
      <c r="H91" s="8" t="str">
        <f t="shared" si="9"/>
        <v>ND</v>
      </c>
      <c r="I91" s="8" t="str">
        <f t="shared" si="10"/>
        <v>ND</v>
      </c>
      <c r="L91" t="s">
        <v>118</v>
      </c>
      <c r="N91" t="s">
        <v>118</v>
      </c>
      <c r="O91" t="s">
        <v>118</v>
      </c>
      <c r="P91" t="s">
        <v>118</v>
      </c>
      <c r="Q91" t="s">
        <v>118</v>
      </c>
      <c r="R91" t="s">
        <v>118</v>
      </c>
    </row>
    <row r="92" spans="1:18" x14ac:dyDescent="0.25">
      <c r="A92" t="s">
        <v>56</v>
      </c>
      <c r="B92" t="s">
        <v>112</v>
      </c>
      <c r="C92" t="s">
        <v>97</v>
      </c>
      <c r="D92" t="s">
        <v>114</v>
      </c>
      <c r="E92" s="8" t="str">
        <f t="shared" si="6"/>
        <v>ND</v>
      </c>
      <c r="F92" s="8" t="str">
        <f t="shared" si="7"/>
        <v>ND</v>
      </c>
      <c r="G92" s="8" t="str">
        <f t="shared" si="8"/>
        <v>ND</v>
      </c>
      <c r="H92" s="8" t="str">
        <f t="shared" si="9"/>
        <v>ND</v>
      </c>
      <c r="I92" s="8" t="str">
        <f t="shared" si="10"/>
        <v>ND</v>
      </c>
      <c r="L92" t="s">
        <v>118</v>
      </c>
      <c r="N92" t="s">
        <v>118</v>
      </c>
      <c r="O92" t="s">
        <v>118</v>
      </c>
      <c r="P92" t="s">
        <v>118</v>
      </c>
      <c r="Q92" t="s">
        <v>118</v>
      </c>
      <c r="R92" t="s">
        <v>118</v>
      </c>
    </row>
  </sheetData>
  <sortState xmlns:xlrd2="http://schemas.microsoft.com/office/spreadsheetml/2017/richdata2" ref="A5:R82">
    <sortCondition ref="B5:B82"/>
  </sortState>
  <conditionalFormatting sqref="D5:D92">
    <cfRule type="containsText" dxfId="8" priority="1" operator="containsText" text="Pass">
      <formula>NOT(ISERROR(SEARCH("Pass",D5)))</formula>
    </cfRule>
    <cfRule type="containsText" dxfId="7" priority="2" operator="containsText" text="Low">
      <formula>NOT(ISERROR(SEARCH("Low",D5)))</formula>
    </cfRule>
    <cfRule type="containsText" dxfId="6" priority="3" operator="containsText" text="High">
      <formula>NOT(ISERROR(SEARCH("High",D5)))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4942-2AD5-4E12-BD11-81EE5BA27D43}">
  <dimension ref="B1:F86"/>
  <sheetViews>
    <sheetView topLeftCell="A40" workbookViewId="0">
      <selection activeCell="H37" sqref="H36:H37"/>
    </sheetView>
  </sheetViews>
  <sheetFormatPr defaultRowHeight="15" x14ac:dyDescent="0.25"/>
  <cols>
    <col min="4" max="4" width="16.5703125" bestFit="1" customWidth="1"/>
  </cols>
  <sheetData>
    <row r="1" spans="2:6" x14ac:dyDescent="0.25">
      <c r="D1" t="s">
        <v>85</v>
      </c>
      <c r="E1" t="s">
        <v>86</v>
      </c>
      <c r="F1" t="s">
        <v>124</v>
      </c>
    </row>
    <row r="2" spans="2:6" x14ac:dyDescent="0.25">
      <c r="B2" t="s">
        <v>0</v>
      </c>
      <c r="D2" s="1">
        <v>6.25</v>
      </c>
      <c r="E2">
        <v>6.2009999999999996</v>
      </c>
      <c r="F2" t="str">
        <f>IF(E2&gt;(D2*1.3), "High", IF(E2&lt;(D2*0.7), "Low", "Pass"))</f>
        <v>Pass</v>
      </c>
    </row>
    <row r="3" spans="2:6" x14ac:dyDescent="0.25">
      <c r="B3" t="s">
        <v>1</v>
      </c>
      <c r="D3" s="1">
        <v>6.25</v>
      </c>
      <c r="E3">
        <v>6.51</v>
      </c>
      <c r="F3" t="str">
        <f t="shared" ref="F3:F66" si="0">IF(E3&gt;(D3*1.3), "High", IF(E3&lt;(D3*0.7), "Low", "Pass"))</f>
        <v>Pass</v>
      </c>
    </row>
    <row r="4" spans="2:6" x14ac:dyDescent="0.25">
      <c r="B4" t="s">
        <v>2</v>
      </c>
      <c r="D4">
        <v>5</v>
      </c>
      <c r="E4">
        <v>5.1616999999999997</v>
      </c>
      <c r="F4" t="str">
        <f t="shared" si="0"/>
        <v>Pass</v>
      </c>
    </row>
    <row r="5" spans="2:6" x14ac:dyDescent="0.25">
      <c r="B5" t="s">
        <v>3</v>
      </c>
      <c r="D5" s="1">
        <v>6.25</v>
      </c>
      <c r="E5">
        <v>6.7923</v>
      </c>
      <c r="F5" t="str">
        <f t="shared" si="0"/>
        <v>Pass</v>
      </c>
    </row>
    <row r="6" spans="2:6" x14ac:dyDescent="0.25">
      <c r="B6" t="s">
        <v>4</v>
      </c>
      <c r="D6" s="1">
        <v>2.78</v>
      </c>
      <c r="E6">
        <v>3.0049999999999999</v>
      </c>
      <c r="F6" t="str">
        <f t="shared" si="0"/>
        <v>Pass</v>
      </c>
    </row>
    <row r="7" spans="2:6" x14ac:dyDescent="0.25">
      <c r="B7" t="s">
        <v>5</v>
      </c>
      <c r="D7" s="1">
        <v>6.25</v>
      </c>
      <c r="E7">
        <v>6.9279000000000002</v>
      </c>
      <c r="F7" t="str">
        <f t="shared" si="0"/>
        <v>Pass</v>
      </c>
    </row>
    <row r="8" spans="2:6" x14ac:dyDescent="0.25">
      <c r="B8" t="s">
        <v>6</v>
      </c>
      <c r="D8" s="1">
        <v>2.38</v>
      </c>
      <c r="E8">
        <v>2.5922000000000001</v>
      </c>
      <c r="F8" t="str">
        <f t="shared" si="0"/>
        <v>Pass</v>
      </c>
    </row>
    <row r="9" spans="2:6" x14ac:dyDescent="0.25">
      <c r="B9" t="s">
        <v>7</v>
      </c>
      <c r="D9" s="1">
        <v>6.25</v>
      </c>
      <c r="E9">
        <v>6.8337000000000003</v>
      </c>
      <c r="F9" t="str">
        <f t="shared" si="0"/>
        <v>Pass</v>
      </c>
    </row>
    <row r="10" spans="2:6" x14ac:dyDescent="0.25">
      <c r="B10" t="s">
        <v>8</v>
      </c>
      <c r="D10" s="1">
        <v>2.5299999999999998</v>
      </c>
      <c r="E10">
        <v>2.6739999999999999</v>
      </c>
      <c r="F10" t="str">
        <f t="shared" si="0"/>
        <v>Pass</v>
      </c>
    </row>
    <row r="11" spans="2:6" x14ac:dyDescent="0.25">
      <c r="B11" t="s">
        <v>9</v>
      </c>
      <c r="D11" s="1">
        <v>10</v>
      </c>
      <c r="E11">
        <v>11.5801</v>
      </c>
      <c r="F11" t="str">
        <f t="shared" si="0"/>
        <v>Pass</v>
      </c>
    </row>
    <row r="12" spans="2:6" x14ac:dyDescent="0.25">
      <c r="B12" t="s">
        <v>10</v>
      </c>
      <c r="D12" s="1">
        <v>5</v>
      </c>
      <c r="E12">
        <v>5.3216000000000001</v>
      </c>
      <c r="F12" t="str">
        <f t="shared" si="0"/>
        <v>Pass</v>
      </c>
    </row>
    <row r="13" spans="2:6" x14ac:dyDescent="0.25">
      <c r="B13" t="s">
        <v>11</v>
      </c>
      <c r="D13" s="1">
        <v>6.25</v>
      </c>
      <c r="E13">
        <v>6.7211999999999996</v>
      </c>
      <c r="F13" t="str">
        <f t="shared" si="0"/>
        <v>Pass</v>
      </c>
    </row>
    <row r="14" spans="2:6" x14ac:dyDescent="0.25">
      <c r="B14" t="s">
        <v>12</v>
      </c>
      <c r="D14" s="1">
        <v>0.25</v>
      </c>
      <c r="E14">
        <v>0.25269999999999998</v>
      </c>
      <c r="F14" t="str">
        <f t="shared" si="0"/>
        <v>Pass</v>
      </c>
    </row>
    <row r="15" spans="2:6" x14ac:dyDescent="0.25">
      <c r="B15" t="s">
        <v>13</v>
      </c>
      <c r="D15" s="1">
        <v>1</v>
      </c>
      <c r="E15">
        <v>0.94399999999999995</v>
      </c>
      <c r="F15" t="str">
        <f t="shared" si="0"/>
        <v>Pass</v>
      </c>
    </row>
    <row r="16" spans="2:6" x14ac:dyDescent="0.25">
      <c r="B16" t="s">
        <v>14</v>
      </c>
      <c r="D16" s="1">
        <v>6.25</v>
      </c>
      <c r="E16">
        <v>6.4269999999999996</v>
      </c>
      <c r="F16" t="str">
        <f t="shared" si="0"/>
        <v>Pass</v>
      </c>
    </row>
    <row r="17" spans="2:6" x14ac:dyDescent="0.25">
      <c r="B17" t="s">
        <v>15</v>
      </c>
      <c r="D17" s="1">
        <v>6.25</v>
      </c>
      <c r="E17">
        <v>6.1421000000000001</v>
      </c>
      <c r="F17" t="str">
        <f t="shared" si="0"/>
        <v>Pass</v>
      </c>
    </row>
    <row r="18" spans="2:6" x14ac:dyDescent="0.25">
      <c r="B18" t="s">
        <v>16</v>
      </c>
      <c r="D18" s="1">
        <v>6.25</v>
      </c>
      <c r="E18">
        <v>5.9539999999999997</v>
      </c>
      <c r="F18" t="str">
        <f t="shared" si="0"/>
        <v>Pass</v>
      </c>
    </row>
    <row r="19" spans="2:6" x14ac:dyDescent="0.25">
      <c r="B19" t="s">
        <v>17</v>
      </c>
      <c r="D19" s="1">
        <v>1.25</v>
      </c>
      <c r="E19">
        <v>1.2031000000000001</v>
      </c>
      <c r="F19" t="str">
        <f t="shared" si="0"/>
        <v>Pass</v>
      </c>
    </row>
    <row r="20" spans="2:6" x14ac:dyDescent="0.25">
      <c r="B20" t="s">
        <v>18</v>
      </c>
      <c r="D20" s="1">
        <v>0.5</v>
      </c>
      <c r="E20">
        <v>0.44990000000000002</v>
      </c>
      <c r="F20" t="str">
        <f t="shared" si="0"/>
        <v>Pass</v>
      </c>
    </row>
    <row r="21" spans="2:6" x14ac:dyDescent="0.25">
      <c r="B21" t="s">
        <v>19</v>
      </c>
      <c r="D21" s="1">
        <v>6.25</v>
      </c>
      <c r="E21">
        <v>5.9992999999999999</v>
      </c>
      <c r="F21" t="str">
        <f t="shared" si="0"/>
        <v>Pass</v>
      </c>
    </row>
    <row r="22" spans="2:6" x14ac:dyDescent="0.25">
      <c r="B22" t="s">
        <v>20</v>
      </c>
      <c r="D22" s="1">
        <v>0.5</v>
      </c>
      <c r="E22">
        <v>0.4375</v>
      </c>
      <c r="F22" t="str">
        <f t="shared" si="0"/>
        <v>Pass</v>
      </c>
    </row>
    <row r="23" spans="2:6" x14ac:dyDescent="0.25">
      <c r="B23" t="s">
        <v>21</v>
      </c>
      <c r="D23" s="1">
        <v>6.25</v>
      </c>
      <c r="E23">
        <v>5.9425999999999997</v>
      </c>
      <c r="F23" t="str">
        <f t="shared" si="0"/>
        <v>Pass</v>
      </c>
    </row>
    <row r="24" spans="2:6" x14ac:dyDescent="0.25">
      <c r="B24" t="s">
        <v>22</v>
      </c>
      <c r="D24" s="1">
        <v>1.25</v>
      </c>
      <c r="E24">
        <v>1.2202999999999999</v>
      </c>
      <c r="F24" t="str">
        <f t="shared" si="0"/>
        <v>Pass</v>
      </c>
    </row>
    <row r="25" spans="2:6" x14ac:dyDescent="0.25">
      <c r="B25" t="s">
        <v>23</v>
      </c>
      <c r="D25" s="1">
        <v>6.25</v>
      </c>
      <c r="E25">
        <v>6.0387000000000004</v>
      </c>
      <c r="F25" t="str">
        <f t="shared" si="0"/>
        <v>Pass</v>
      </c>
    </row>
    <row r="26" spans="2:6" x14ac:dyDescent="0.25">
      <c r="B26" t="s">
        <v>24</v>
      </c>
      <c r="D26" s="1">
        <v>1.25</v>
      </c>
      <c r="E26">
        <v>1.0423</v>
      </c>
      <c r="F26" t="str">
        <f t="shared" si="0"/>
        <v>Pass</v>
      </c>
    </row>
    <row r="27" spans="2:6" x14ac:dyDescent="0.25">
      <c r="B27" t="s">
        <v>25</v>
      </c>
      <c r="D27" s="1">
        <v>1.25</v>
      </c>
      <c r="E27">
        <v>1.2201</v>
      </c>
      <c r="F27" t="str">
        <f t="shared" si="0"/>
        <v>Pass</v>
      </c>
    </row>
    <row r="28" spans="2:6" x14ac:dyDescent="0.25">
      <c r="B28" t="s">
        <v>26</v>
      </c>
      <c r="D28" s="1">
        <v>3.65</v>
      </c>
      <c r="E28">
        <v>2.7694999999999999</v>
      </c>
      <c r="F28" t="str">
        <f t="shared" si="0"/>
        <v>Pass</v>
      </c>
    </row>
    <row r="29" spans="2:6" x14ac:dyDescent="0.25">
      <c r="B29" t="s">
        <v>27</v>
      </c>
      <c r="D29" s="1">
        <v>6.25</v>
      </c>
      <c r="E29">
        <v>6.3840000000000003</v>
      </c>
      <c r="F29" t="str">
        <f t="shared" si="0"/>
        <v>Pass</v>
      </c>
    </row>
    <row r="30" spans="2:6" x14ac:dyDescent="0.25">
      <c r="B30" t="s">
        <v>28</v>
      </c>
      <c r="D30" s="1">
        <v>1</v>
      </c>
      <c r="E30">
        <v>0.93189999999999995</v>
      </c>
      <c r="F30" t="str">
        <f t="shared" si="0"/>
        <v>Pass</v>
      </c>
    </row>
    <row r="31" spans="2:6" x14ac:dyDescent="0.25">
      <c r="B31" t="s">
        <v>29</v>
      </c>
      <c r="D31" s="1">
        <v>6.25</v>
      </c>
      <c r="E31">
        <v>6.8560999999999996</v>
      </c>
      <c r="F31" t="str">
        <f t="shared" si="0"/>
        <v>Pass</v>
      </c>
    </row>
    <row r="32" spans="2:6" x14ac:dyDescent="0.25">
      <c r="B32" t="s">
        <v>30</v>
      </c>
      <c r="D32" s="1">
        <v>0.5</v>
      </c>
      <c r="E32">
        <v>0.51249999999999996</v>
      </c>
      <c r="F32" t="str">
        <f t="shared" si="0"/>
        <v>Pass</v>
      </c>
    </row>
    <row r="33" spans="2:6" x14ac:dyDescent="0.25">
      <c r="B33" t="s">
        <v>31</v>
      </c>
      <c r="D33" s="1">
        <v>1.25</v>
      </c>
      <c r="E33">
        <v>1.2798</v>
      </c>
      <c r="F33" t="str">
        <f t="shared" si="0"/>
        <v>Pass</v>
      </c>
    </row>
    <row r="34" spans="2:6" x14ac:dyDescent="0.25">
      <c r="B34" t="s">
        <v>32</v>
      </c>
      <c r="D34" s="1">
        <v>6.25</v>
      </c>
      <c r="E34">
        <v>7.3543000000000003</v>
      </c>
      <c r="F34" t="str">
        <f t="shared" si="0"/>
        <v>Pass</v>
      </c>
    </row>
    <row r="35" spans="2:6" x14ac:dyDescent="0.25">
      <c r="B35" t="s">
        <v>33</v>
      </c>
      <c r="D35" s="1">
        <v>1.25</v>
      </c>
      <c r="E35">
        <v>1.3351999999999999</v>
      </c>
      <c r="F35" t="str">
        <f t="shared" si="0"/>
        <v>Pass</v>
      </c>
    </row>
    <row r="36" spans="2:6" x14ac:dyDescent="0.25">
      <c r="B36" t="s">
        <v>34</v>
      </c>
      <c r="D36" s="1">
        <v>6.25</v>
      </c>
      <c r="E36">
        <v>8.6805000000000003</v>
      </c>
      <c r="F36" t="str">
        <f t="shared" si="0"/>
        <v>High</v>
      </c>
    </row>
    <row r="37" spans="2:6" x14ac:dyDescent="0.25">
      <c r="B37" t="s">
        <v>35</v>
      </c>
      <c r="D37" s="1">
        <v>6.25</v>
      </c>
      <c r="E37">
        <v>5.9341999999999997</v>
      </c>
      <c r="F37" t="str">
        <f t="shared" si="0"/>
        <v>Pass</v>
      </c>
    </row>
    <row r="38" spans="2:6" x14ac:dyDescent="0.25">
      <c r="B38" t="s">
        <v>36</v>
      </c>
      <c r="D38" s="1">
        <v>0.5</v>
      </c>
      <c r="E38">
        <v>0.59379999999999999</v>
      </c>
      <c r="F38" t="str">
        <f t="shared" si="0"/>
        <v>Pass</v>
      </c>
    </row>
    <row r="39" spans="2:6" x14ac:dyDescent="0.25">
      <c r="B39" t="s">
        <v>37</v>
      </c>
      <c r="D39" s="1">
        <v>0.5</v>
      </c>
      <c r="E39">
        <v>0.42009999999999997</v>
      </c>
      <c r="F39" t="str">
        <f t="shared" si="0"/>
        <v>Pass</v>
      </c>
    </row>
    <row r="40" spans="2:6" x14ac:dyDescent="0.25">
      <c r="B40" t="s">
        <v>38</v>
      </c>
      <c r="D40" s="1">
        <v>0.5</v>
      </c>
      <c r="E40">
        <v>0.40899999999999997</v>
      </c>
      <c r="F40" t="str">
        <f t="shared" si="0"/>
        <v>Pass</v>
      </c>
    </row>
    <row r="41" spans="2:6" x14ac:dyDescent="0.25">
      <c r="B41" t="s">
        <v>39</v>
      </c>
      <c r="D41" s="1">
        <v>6.25</v>
      </c>
      <c r="E41">
        <v>7.0655999999999999</v>
      </c>
      <c r="F41" t="str">
        <f t="shared" si="0"/>
        <v>Pass</v>
      </c>
    </row>
    <row r="42" spans="2:6" x14ac:dyDescent="0.25">
      <c r="B42" t="s">
        <v>40</v>
      </c>
      <c r="D42" s="1">
        <v>1.25</v>
      </c>
      <c r="E42">
        <v>1.3343</v>
      </c>
      <c r="F42" t="str">
        <f t="shared" si="0"/>
        <v>Pass</v>
      </c>
    </row>
    <row r="43" spans="2:6" x14ac:dyDescent="0.25">
      <c r="B43" t="s">
        <v>41</v>
      </c>
      <c r="D43" s="1">
        <v>6.25</v>
      </c>
      <c r="E43">
        <v>8.1422000000000008</v>
      </c>
      <c r="F43" t="str">
        <f t="shared" si="0"/>
        <v>High</v>
      </c>
    </row>
    <row r="44" spans="2:6" x14ac:dyDescent="0.25">
      <c r="B44" t="s">
        <v>42</v>
      </c>
      <c r="D44" s="1">
        <v>1.25</v>
      </c>
      <c r="F44" t="str">
        <f t="shared" si="0"/>
        <v>Low</v>
      </c>
    </row>
    <row r="45" spans="2:6" x14ac:dyDescent="0.25">
      <c r="B45" t="s">
        <v>43</v>
      </c>
      <c r="D45" s="1">
        <v>6.25</v>
      </c>
      <c r="E45">
        <v>7.5715000000000003</v>
      </c>
      <c r="F45" t="str">
        <f t="shared" si="0"/>
        <v>Pass</v>
      </c>
    </row>
    <row r="46" spans="2:6" x14ac:dyDescent="0.25">
      <c r="B46" t="s">
        <v>44</v>
      </c>
      <c r="D46" s="1">
        <v>6.25</v>
      </c>
      <c r="E46">
        <v>7.9805999999999999</v>
      </c>
      <c r="F46" t="str">
        <f t="shared" si="0"/>
        <v>Pass</v>
      </c>
    </row>
    <row r="47" spans="2:6" x14ac:dyDescent="0.25">
      <c r="B47" t="s">
        <v>45</v>
      </c>
      <c r="D47" s="1">
        <v>1</v>
      </c>
      <c r="E47">
        <v>0.80520000000000003</v>
      </c>
      <c r="F47" t="str">
        <f t="shared" si="0"/>
        <v>Pass</v>
      </c>
    </row>
    <row r="48" spans="2:6" x14ac:dyDescent="0.25">
      <c r="B48" t="s">
        <v>46</v>
      </c>
      <c r="D48" s="1">
        <v>0.5</v>
      </c>
      <c r="E48">
        <v>0.32390000000000002</v>
      </c>
      <c r="F48" t="str">
        <f t="shared" si="0"/>
        <v>Low</v>
      </c>
    </row>
    <row r="49" spans="2:6" x14ac:dyDescent="0.25">
      <c r="B49" t="s">
        <v>47</v>
      </c>
      <c r="D49" s="1">
        <v>0.5</v>
      </c>
      <c r="E49">
        <v>0.49209999999999998</v>
      </c>
      <c r="F49" t="str">
        <f t="shared" si="0"/>
        <v>Pass</v>
      </c>
    </row>
    <row r="50" spans="2:6" x14ac:dyDescent="0.25">
      <c r="B50" t="s">
        <v>48</v>
      </c>
      <c r="D50" s="1">
        <v>0.5</v>
      </c>
      <c r="E50">
        <v>0.3599</v>
      </c>
      <c r="F50" t="str">
        <f t="shared" si="0"/>
        <v>Pass</v>
      </c>
    </row>
    <row r="51" spans="2:6" x14ac:dyDescent="0.25">
      <c r="B51" t="s">
        <v>49</v>
      </c>
      <c r="D51" s="1">
        <v>0.5</v>
      </c>
      <c r="E51">
        <v>0.35089999999999999</v>
      </c>
      <c r="F51" t="str">
        <f t="shared" si="0"/>
        <v>Pass</v>
      </c>
    </row>
    <row r="52" spans="2:6" x14ac:dyDescent="0.25">
      <c r="B52" t="s">
        <v>50</v>
      </c>
      <c r="D52" s="1">
        <v>6.25</v>
      </c>
      <c r="E52">
        <v>9.0343999999999998</v>
      </c>
      <c r="F52" t="str">
        <f t="shared" si="0"/>
        <v>High</v>
      </c>
    </row>
    <row r="53" spans="2:6" x14ac:dyDescent="0.25">
      <c r="B53" t="s">
        <v>51</v>
      </c>
      <c r="D53" s="1">
        <v>0.5</v>
      </c>
      <c r="E53">
        <v>0.48470000000000002</v>
      </c>
      <c r="F53" t="str">
        <f t="shared" si="0"/>
        <v>Pass</v>
      </c>
    </row>
    <row r="54" spans="2:6" x14ac:dyDescent="0.25">
      <c r="B54" t="s">
        <v>52</v>
      </c>
      <c r="D54" s="1">
        <v>0.5</v>
      </c>
      <c r="E54">
        <v>0.26250000000000001</v>
      </c>
      <c r="F54" t="str">
        <f t="shared" si="0"/>
        <v>Low</v>
      </c>
    </row>
    <row r="55" spans="2:6" x14ac:dyDescent="0.25">
      <c r="B55" t="s">
        <v>53</v>
      </c>
      <c r="D55" s="1">
        <v>0.5</v>
      </c>
      <c r="E55">
        <v>0.35110000000000002</v>
      </c>
      <c r="F55" t="str">
        <f t="shared" si="0"/>
        <v>Pass</v>
      </c>
    </row>
    <row r="56" spans="2:6" x14ac:dyDescent="0.25">
      <c r="B56" t="s">
        <v>54</v>
      </c>
      <c r="D56" s="1">
        <v>0.5</v>
      </c>
      <c r="E56">
        <v>0.3019</v>
      </c>
      <c r="F56" t="str">
        <f t="shared" si="0"/>
        <v>Low</v>
      </c>
    </row>
    <row r="57" spans="2:6" x14ac:dyDescent="0.25">
      <c r="B57" t="s">
        <v>55</v>
      </c>
      <c r="D57" s="1">
        <v>6.25</v>
      </c>
      <c r="E57">
        <v>5.6783000000000001</v>
      </c>
      <c r="F57" t="str">
        <f t="shared" si="0"/>
        <v>Pass</v>
      </c>
    </row>
    <row r="58" spans="2:6" x14ac:dyDescent="0.25">
      <c r="B58" t="s">
        <v>56</v>
      </c>
      <c r="D58" s="1">
        <v>0.5</v>
      </c>
      <c r="E58">
        <v>0.35699999999999998</v>
      </c>
      <c r="F58" t="str">
        <f t="shared" si="0"/>
        <v>Pass</v>
      </c>
    </row>
    <row r="59" spans="2:6" x14ac:dyDescent="0.25">
      <c r="B59" t="s">
        <v>57</v>
      </c>
      <c r="D59" s="1">
        <v>6.25</v>
      </c>
      <c r="E59">
        <v>5.4943999999999997</v>
      </c>
      <c r="F59" t="str">
        <f t="shared" si="0"/>
        <v>Pass</v>
      </c>
    </row>
    <row r="60" spans="2:6" x14ac:dyDescent="0.25">
      <c r="B60" t="s">
        <v>58</v>
      </c>
      <c r="D60" s="1">
        <v>0.5</v>
      </c>
      <c r="E60">
        <v>0.31359999999999999</v>
      </c>
      <c r="F60" t="str">
        <f t="shared" si="0"/>
        <v>Low</v>
      </c>
    </row>
    <row r="61" spans="2:6" x14ac:dyDescent="0.25">
      <c r="B61" t="s">
        <v>59</v>
      </c>
      <c r="D61" s="1">
        <v>0.5</v>
      </c>
      <c r="E61">
        <v>0.3044</v>
      </c>
      <c r="F61" t="str">
        <f t="shared" si="0"/>
        <v>Low</v>
      </c>
    </row>
    <row r="62" spans="2:6" x14ac:dyDescent="0.25">
      <c r="B62" t="s">
        <v>60</v>
      </c>
      <c r="D62" s="1">
        <v>6.25</v>
      </c>
      <c r="E62">
        <v>6.1661000000000001</v>
      </c>
      <c r="F62" t="str">
        <f t="shared" si="0"/>
        <v>Pass</v>
      </c>
    </row>
    <row r="63" spans="2:6" x14ac:dyDescent="0.25">
      <c r="B63" t="s">
        <v>61</v>
      </c>
      <c r="D63" s="1">
        <v>0.5</v>
      </c>
      <c r="E63">
        <v>0.34770000000000001</v>
      </c>
      <c r="F63" t="str">
        <f t="shared" si="0"/>
        <v>Low</v>
      </c>
    </row>
    <row r="64" spans="2:6" x14ac:dyDescent="0.25">
      <c r="B64" t="s">
        <v>62</v>
      </c>
      <c r="D64" s="1">
        <v>1</v>
      </c>
      <c r="E64">
        <v>0.78390000000000004</v>
      </c>
      <c r="F64" t="str">
        <f t="shared" si="0"/>
        <v>Pass</v>
      </c>
    </row>
    <row r="65" spans="2:6" x14ac:dyDescent="0.25">
      <c r="B65" t="s">
        <v>63</v>
      </c>
      <c r="D65" s="1">
        <v>1</v>
      </c>
      <c r="E65">
        <v>0.70099999999999996</v>
      </c>
      <c r="F65" t="str">
        <f t="shared" si="0"/>
        <v>Pass</v>
      </c>
    </row>
    <row r="66" spans="2:6" x14ac:dyDescent="0.25">
      <c r="B66" t="s">
        <v>64</v>
      </c>
      <c r="D66" s="1">
        <v>6.25</v>
      </c>
      <c r="E66">
        <v>5.8341000000000003</v>
      </c>
      <c r="F66" t="str">
        <f t="shared" si="0"/>
        <v>Pass</v>
      </c>
    </row>
    <row r="67" spans="2:6" x14ac:dyDescent="0.25">
      <c r="B67" t="s">
        <v>65</v>
      </c>
      <c r="D67" s="1">
        <v>6.25</v>
      </c>
      <c r="E67">
        <v>5.3703000000000003</v>
      </c>
      <c r="F67" t="str">
        <f t="shared" ref="F67:F86" si="1">IF(E67&gt;(D67*1.3), "High", IF(E67&lt;(D67*0.7), "Low", "Pass"))</f>
        <v>Pass</v>
      </c>
    </row>
    <row r="68" spans="2:6" x14ac:dyDescent="0.25">
      <c r="B68" t="s">
        <v>66</v>
      </c>
      <c r="D68" s="1">
        <v>6.25</v>
      </c>
      <c r="E68">
        <v>4.7009999999999996</v>
      </c>
      <c r="F68" t="str">
        <f t="shared" si="1"/>
        <v>Pass</v>
      </c>
    </row>
    <row r="69" spans="2:6" x14ac:dyDescent="0.25">
      <c r="B69" t="s">
        <v>67</v>
      </c>
      <c r="D69" s="1">
        <v>6.25</v>
      </c>
      <c r="E69">
        <v>7.4997999999999996</v>
      </c>
      <c r="F69" t="str">
        <f t="shared" si="1"/>
        <v>Pass</v>
      </c>
    </row>
    <row r="70" spans="2:6" x14ac:dyDescent="0.25">
      <c r="B70" t="s">
        <v>68</v>
      </c>
      <c r="D70" s="1">
        <v>0.5</v>
      </c>
      <c r="E70">
        <v>0.50980000000000003</v>
      </c>
      <c r="F70" t="str">
        <f t="shared" si="1"/>
        <v>Pass</v>
      </c>
    </row>
    <row r="71" spans="2:6" x14ac:dyDescent="0.25">
      <c r="B71" t="s">
        <v>69</v>
      </c>
      <c r="D71" s="1">
        <v>6.25</v>
      </c>
      <c r="E71">
        <v>0</v>
      </c>
      <c r="F71" t="str">
        <f t="shared" si="1"/>
        <v>Low</v>
      </c>
    </row>
    <row r="72" spans="2:6" x14ac:dyDescent="0.25">
      <c r="B72" t="s">
        <v>70</v>
      </c>
      <c r="D72" s="1">
        <v>6.25</v>
      </c>
      <c r="E72">
        <v>4.3465999999999996</v>
      </c>
      <c r="F72" t="str">
        <f t="shared" si="1"/>
        <v>Low</v>
      </c>
    </row>
    <row r="73" spans="2:6" x14ac:dyDescent="0.25">
      <c r="B73" t="s">
        <v>71</v>
      </c>
      <c r="D73" s="1">
        <v>10</v>
      </c>
      <c r="E73">
        <v>12.2188</v>
      </c>
      <c r="F73" t="str">
        <f t="shared" si="1"/>
        <v>Pass</v>
      </c>
    </row>
    <row r="74" spans="2:6" x14ac:dyDescent="0.25">
      <c r="B74" t="s">
        <v>72</v>
      </c>
      <c r="D74" s="1">
        <v>10</v>
      </c>
      <c r="E74">
        <v>11.3888</v>
      </c>
      <c r="F74" t="str">
        <f t="shared" si="1"/>
        <v>Pass</v>
      </c>
    </row>
    <row r="75" spans="2:6" x14ac:dyDescent="0.25">
      <c r="B75" t="s">
        <v>73</v>
      </c>
      <c r="D75">
        <v>20</v>
      </c>
      <c r="E75">
        <v>24.5884</v>
      </c>
      <c r="F75" t="str">
        <f t="shared" si="1"/>
        <v>Pass</v>
      </c>
    </row>
    <row r="76" spans="2:6" x14ac:dyDescent="0.25">
      <c r="B76" t="s">
        <v>74</v>
      </c>
      <c r="D76" s="1">
        <v>10</v>
      </c>
      <c r="E76">
        <v>10.6952</v>
      </c>
      <c r="F76" t="str">
        <f t="shared" si="1"/>
        <v>Pass</v>
      </c>
    </row>
    <row r="77" spans="2:6" x14ac:dyDescent="0.25">
      <c r="B77" t="s">
        <v>75</v>
      </c>
      <c r="D77" s="1">
        <v>10</v>
      </c>
      <c r="E77">
        <v>11.7461</v>
      </c>
      <c r="F77" t="str">
        <f t="shared" si="1"/>
        <v>Pass</v>
      </c>
    </row>
    <row r="78" spans="2:6" x14ac:dyDescent="0.25">
      <c r="B78" t="s">
        <v>76</v>
      </c>
      <c r="D78" s="1">
        <v>10</v>
      </c>
      <c r="E78">
        <v>12.7883</v>
      </c>
      <c r="F78" t="str">
        <f t="shared" si="1"/>
        <v>Pass</v>
      </c>
    </row>
    <row r="79" spans="2:6" x14ac:dyDescent="0.25">
      <c r="B79" t="s">
        <v>77</v>
      </c>
      <c r="D79" s="1">
        <v>10</v>
      </c>
      <c r="E79">
        <v>15.0436</v>
      </c>
      <c r="F79" t="str">
        <f t="shared" si="1"/>
        <v>High</v>
      </c>
    </row>
    <row r="80" spans="2:6" x14ac:dyDescent="0.25">
      <c r="B80" t="s">
        <v>78</v>
      </c>
      <c r="D80" s="1">
        <v>10</v>
      </c>
      <c r="E80">
        <v>13.3896</v>
      </c>
      <c r="F80" t="str">
        <f t="shared" si="1"/>
        <v>High</v>
      </c>
    </row>
    <row r="81" spans="2:6" x14ac:dyDescent="0.25">
      <c r="B81" t="s">
        <v>79</v>
      </c>
      <c r="D81" s="1">
        <v>10</v>
      </c>
      <c r="E81">
        <v>17.3047</v>
      </c>
      <c r="F81" t="str">
        <f t="shared" si="1"/>
        <v>High</v>
      </c>
    </row>
    <row r="82" spans="2:6" x14ac:dyDescent="0.25">
      <c r="B82" t="s">
        <v>80</v>
      </c>
      <c r="D82" s="1">
        <v>10</v>
      </c>
      <c r="E82">
        <v>22.395800000000001</v>
      </c>
      <c r="F82" t="str">
        <f t="shared" si="1"/>
        <v>High</v>
      </c>
    </row>
    <row r="83" spans="2:6" x14ac:dyDescent="0.25">
      <c r="B83" t="s">
        <v>81</v>
      </c>
      <c r="D83" s="1">
        <v>10</v>
      </c>
      <c r="E83">
        <v>21.7806</v>
      </c>
      <c r="F83" t="str">
        <f t="shared" si="1"/>
        <v>High</v>
      </c>
    </row>
    <row r="84" spans="2:6" x14ac:dyDescent="0.25">
      <c r="B84" t="s">
        <v>82</v>
      </c>
      <c r="D84" s="1">
        <v>10</v>
      </c>
      <c r="E84">
        <v>16.554300000000001</v>
      </c>
      <c r="F84" t="str">
        <f t="shared" si="1"/>
        <v>High</v>
      </c>
    </row>
    <row r="85" spans="2:6" x14ac:dyDescent="0.25">
      <c r="B85" t="s">
        <v>83</v>
      </c>
      <c r="D85" s="1">
        <v>10</v>
      </c>
      <c r="E85">
        <v>16.662800000000001</v>
      </c>
      <c r="F85" t="str">
        <f t="shared" si="1"/>
        <v>High</v>
      </c>
    </row>
    <row r="86" spans="2:6" x14ac:dyDescent="0.25">
      <c r="B86" t="s">
        <v>84</v>
      </c>
      <c r="D86" s="1">
        <v>10</v>
      </c>
      <c r="E86">
        <v>340.02659999999997</v>
      </c>
      <c r="F86" t="str">
        <f t="shared" si="1"/>
        <v>High</v>
      </c>
    </row>
  </sheetData>
  <conditionalFormatting sqref="F2:F86">
    <cfRule type="containsText" dxfId="5" priority="1" operator="containsText" text="Pass">
      <formula>NOT(ISERROR(SEARCH("Pass",F2)))</formula>
    </cfRule>
    <cfRule type="containsText" dxfId="4" priority="2" operator="containsText" text="High">
      <formula>NOT(ISERROR(SEARCH("High",F2)))</formula>
    </cfRule>
    <cfRule type="containsText" dxfId="3" priority="3" operator="containsText" text="Low">
      <formula>NOT(ISERROR(SEARCH("Low",F2)))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DEE3-CF25-4B74-B303-9680B4CFE4E2}">
  <dimension ref="B1:R14"/>
  <sheetViews>
    <sheetView workbookViewId="0">
      <selection activeCell="E57" sqref="E57"/>
    </sheetView>
  </sheetViews>
  <sheetFormatPr defaultRowHeight="15" x14ac:dyDescent="0.25"/>
  <cols>
    <col min="18" max="18" width="8.85546875" style="3"/>
  </cols>
  <sheetData>
    <row r="1" spans="2:16" x14ac:dyDescent="0.25">
      <c r="B1" s="9" t="s">
        <v>122</v>
      </c>
      <c r="C1" s="9"/>
      <c r="D1" s="9"/>
      <c r="E1" s="9"/>
      <c r="F1" s="9"/>
      <c r="G1" s="9"/>
      <c r="H1" s="9"/>
      <c r="I1" s="9"/>
      <c r="J1" s="9"/>
      <c r="K1" s="9"/>
      <c r="L1" s="9"/>
      <c r="M1" s="9"/>
      <c r="N1" s="9"/>
      <c r="O1" s="9"/>
      <c r="P1" s="9"/>
    </row>
    <row r="2" spans="2:16" x14ac:dyDescent="0.25">
      <c r="D2" t="s">
        <v>123</v>
      </c>
      <c r="E2" t="s">
        <v>101</v>
      </c>
      <c r="G2" t="s">
        <v>102</v>
      </c>
      <c r="I2" t="s">
        <v>103</v>
      </c>
      <c r="K2" t="s">
        <v>104</v>
      </c>
      <c r="M2" t="s">
        <v>105</v>
      </c>
      <c r="O2" t="s">
        <v>105</v>
      </c>
    </row>
    <row r="3" spans="2:16" x14ac:dyDescent="0.25">
      <c r="B3" t="s">
        <v>87</v>
      </c>
      <c r="D3">
        <v>1196027</v>
      </c>
      <c r="E3">
        <v>1074494</v>
      </c>
      <c r="F3" t="str">
        <f>IF(E3&gt;($D3*1.3),"High",IF(E3&lt;($D3*0.7),"Low","Pass"))</f>
        <v>Pass</v>
      </c>
      <c r="G3">
        <v>873447</v>
      </c>
      <c r="H3" t="str">
        <f>IF(G3&gt;($D3*1.3),"High",IF(G3&lt;($D3*0.7),"Low","Pass"))</f>
        <v>Pass</v>
      </c>
      <c r="I3">
        <v>855773</v>
      </c>
      <c r="J3" t="str">
        <f>IF(I3&gt;($D3*1.3),"High",IF(I3&lt;($D3*0.7),"Low","Pass"))</f>
        <v>Pass</v>
      </c>
      <c r="K3">
        <v>774985</v>
      </c>
      <c r="L3" t="str">
        <f>IF(K3&gt;($D3*1.3),"High",IF(K3&lt;($D3*0.7),"Low","Pass"))</f>
        <v>Low</v>
      </c>
      <c r="M3">
        <v>965086</v>
      </c>
      <c r="N3" t="str">
        <f>IF(M3&gt;($D3*1.3),"High",IF(M3&lt;($D3*0.7),"Low","Pass"))</f>
        <v>Pass</v>
      </c>
      <c r="O3">
        <v>833287</v>
      </c>
      <c r="P3" t="str">
        <f>IF(O3&gt;($D3*1.3),"High",IF(O3&lt;($D3*0.7),"Low","Pass"))</f>
        <v>Low</v>
      </c>
    </row>
    <row r="4" spans="2:16" x14ac:dyDescent="0.25">
      <c r="B4" t="s">
        <v>88</v>
      </c>
      <c r="D4">
        <v>715277</v>
      </c>
      <c r="E4">
        <v>688532</v>
      </c>
      <c r="F4" t="str">
        <f t="shared" ref="F4:H14" si="0">IF(E4&gt;($D4*1.3),"High",IF(E4&lt;($D4*0.7),"Low","Pass"))</f>
        <v>Pass</v>
      </c>
      <c r="G4">
        <v>521234</v>
      </c>
      <c r="H4" t="str">
        <f t="shared" si="0"/>
        <v>Pass</v>
      </c>
      <c r="I4">
        <v>573164</v>
      </c>
      <c r="J4" t="str">
        <f t="shared" ref="J4" si="1">IF(I4&gt;($D4*1.3),"High",IF(I4&lt;($D4*0.7),"Low","Pass"))</f>
        <v>Pass</v>
      </c>
      <c r="K4">
        <v>585615</v>
      </c>
      <c r="L4" t="str">
        <f t="shared" ref="L4" si="2">IF(K4&gt;($D4*1.3),"High",IF(K4&lt;($D4*0.7),"Low","Pass"))</f>
        <v>Pass</v>
      </c>
      <c r="M4">
        <v>726647</v>
      </c>
      <c r="N4" t="str">
        <f t="shared" ref="N4" si="3">IF(M4&gt;($D4*1.3),"High",IF(M4&lt;($D4*0.7),"Low","Pass"))</f>
        <v>Pass</v>
      </c>
      <c r="O4">
        <v>523114</v>
      </c>
      <c r="P4" t="str">
        <f t="shared" ref="P4" si="4">IF(O4&gt;($D4*1.3),"High",IF(O4&lt;($D4*0.7),"Low","Pass"))</f>
        <v>Pass</v>
      </c>
    </row>
    <row r="5" spans="2:16" x14ac:dyDescent="0.25">
      <c r="B5" t="s">
        <v>89</v>
      </c>
      <c r="D5">
        <v>786829</v>
      </c>
      <c r="E5">
        <v>752701</v>
      </c>
      <c r="F5" t="str">
        <f t="shared" si="0"/>
        <v>Pass</v>
      </c>
      <c r="G5">
        <v>567573</v>
      </c>
      <c r="H5" t="str">
        <f t="shared" si="0"/>
        <v>Pass</v>
      </c>
      <c r="I5">
        <v>605641</v>
      </c>
      <c r="J5" t="str">
        <f t="shared" ref="J5" si="5">IF(I5&gt;($D5*1.3),"High",IF(I5&lt;($D5*0.7),"Low","Pass"))</f>
        <v>Pass</v>
      </c>
      <c r="K5">
        <v>617976</v>
      </c>
      <c r="L5" t="str">
        <f t="shared" ref="L5" si="6">IF(K5&gt;($D5*1.3),"High",IF(K5&lt;($D5*0.7),"Low","Pass"))</f>
        <v>Pass</v>
      </c>
      <c r="M5">
        <v>703866</v>
      </c>
      <c r="N5" t="str">
        <f t="shared" ref="N5" si="7">IF(M5&gt;($D5*1.3),"High",IF(M5&lt;($D5*0.7),"Low","Pass"))</f>
        <v>Pass</v>
      </c>
      <c r="O5">
        <v>555123</v>
      </c>
      <c r="P5" t="str">
        <f t="shared" ref="P5" si="8">IF(O5&gt;($D5*1.3),"High",IF(O5&lt;($D5*0.7),"Low","Pass"))</f>
        <v>Pass</v>
      </c>
    </row>
    <row r="6" spans="2:16" x14ac:dyDescent="0.25">
      <c r="B6" t="s">
        <v>90</v>
      </c>
      <c r="D6">
        <v>451671</v>
      </c>
      <c r="E6">
        <v>398628</v>
      </c>
      <c r="F6" t="str">
        <f t="shared" si="0"/>
        <v>Pass</v>
      </c>
      <c r="G6">
        <v>255924</v>
      </c>
      <c r="H6" t="str">
        <f t="shared" si="0"/>
        <v>Low</v>
      </c>
      <c r="I6">
        <v>248655</v>
      </c>
      <c r="J6" t="str">
        <f t="shared" ref="J6" si="9">IF(I6&gt;($D6*1.3),"High",IF(I6&lt;($D6*0.7),"Low","Pass"))</f>
        <v>Low</v>
      </c>
      <c r="K6">
        <v>259071</v>
      </c>
      <c r="L6" t="str">
        <f t="shared" ref="L6" si="10">IF(K6&gt;($D6*1.3),"High",IF(K6&lt;($D6*0.7),"Low","Pass"))</f>
        <v>Low</v>
      </c>
      <c r="M6">
        <v>396037</v>
      </c>
      <c r="N6" t="str">
        <f t="shared" ref="N6" si="11">IF(M6&gt;($D6*1.3),"High",IF(M6&lt;($D6*0.7),"Low","Pass"))</f>
        <v>Pass</v>
      </c>
      <c r="O6">
        <v>228616</v>
      </c>
      <c r="P6" t="str">
        <f t="shared" ref="P6" si="12">IF(O6&gt;($D6*1.3),"High",IF(O6&lt;($D6*0.7),"Low","Pass"))</f>
        <v>Low</v>
      </c>
    </row>
    <row r="7" spans="2:16" x14ac:dyDescent="0.25">
      <c r="B7" t="s">
        <v>91</v>
      </c>
      <c r="D7">
        <v>290451</v>
      </c>
      <c r="E7">
        <v>222501</v>
      </c>
      <c r="F7" t="str">
        <f t="shared" si="0"/>
        <v>Pass</v>
      </c>
      <c r="G7">
        <v>189060</v>
      </c>
      <c r="H7" t="str">
        <f t="shared" si="0"/>
        <v>Low</v>
      </c>
      <c r="I7">
        <v>199008</v>
      </c>
      <c r="J7" t="str">
        <f t="shared" ref="J7" si="13">IF(I7&gt;($D7*1.3),"High",IF(I7&lt;($D7*0.7),"Low","Pass"))</f>
        <v>Low</v>
      </c>
      <c r="K7">
        <v>204760</v>
      </c>
      <c r="L7" t="str">
        <f t="shared" ref="L7" si="14">IF(K7&gt;($D7*1.3),"High",IF(K7&lt;($D7*0.7),"Low","Pass"))</f>
        <v>Pass</v>
      </c>
      <c r="M7">
        <v>323477</v>
      </c>
      <c r="N7" t="str">
        <f t="shared" ref="N7" si="15">IF(M7&gt;($D7*1.3),"High",IF(M7&lt;($D7*0.7),"Low","Pass"))</f>
        <v>Pass</v>
      </c>
      <c r="O7">
        <v>176841</v>
      </c>
      <c r="P7" t="str">
        <f t="shared" ref="P7" si="16">IF(O7&gt;($D7*1.3),"High",IF(O7&lt;($D7*0.7),"Low","Pass"))</f>
        <v>Low</v>
      </c>
    </row>
    <row r="8" spans="2:16" x14ac:dyDescent="0.25">
      <c r="B8" t="s">
        <v>92</v>
      </c>
      <c r="D8">
        <v>170740</v>
      </c>
      <c r="E8">
        <v>169647</v>
      </c>
      <c r="F8" t="str">
        <f t="shared" si="0"/>
        <v>Pass</v>
      </c>
      <c r="G8">
        <v>123490</v>
      </c>
      <c r="H8" t="str">
        <f t="shared" si="0"/>
        <v>Pass</v>
      </c>
      <c r="I8">
        <v>162318</v>
      </c>
      <c r="J8" t="str">
        <f t="shared" ref="J8" si="17">IF(I8&gt;($D8*1.3),"High",IF(I8&lt;($D8*0.7),"Low","Pass"))</f>
        <v>Pass</v>
      </c>
      <c r="K8">
        <v>190850</v>
      </c>
      <c r="L8" t="str">
        <f t="shared" ref="L8" si="18">IF(K8&gt;($D8*1.3),"High",IF(K8&lt;($D8*0.7),"Low","Pass"))</f>
        <v>Pass</v>
      </c>
      <c r="M8">
        <v>195855</v>
      </c>
      <c r="N8" t="str">
        <f t="shared" ref="N8" si="19">IF(M8&gt;($D8*1.3),"High",IF(M8&lt;($D8*0.7),"Low","Pass"))</f>
        <v>Pass</v>
      </c>
      <c r="O8">
        <v>141557</v>
      </c>
      <c r="P8" t="str">
        <f t="shared" ref="P8" si="20">IF(O8&gt;($D8*1.3),"High",IF(O8&lt;($D8*0.7),"Low","Pass"))</f>
        <v>Pass</v>
      </c>
    </row>
    <row r="9" spans="2:16" x14ac:dyDescent="0.25">
      <c r="B9" t="s">
        <v>93</v>
      </c>
      <c r="D9">
        <v>153836</v>
      </c>
      <c r="E9">
        <v>153793</v>
      </c>
      <c r="F9" t="str">
        <f t="shared" si="0"/>
        <v>Pass</v>
      </c>
      <c r="G9">
        <v>137484</v>
      </c>
      <c r="H9" t="str">
        <f t="shared" si="0"/>
        <v>Pass</v>
      </c>
      <c r="I9">
        <v>188551</v>
      </c>
      <c r="J9" t="str">
        <f t="shared" ref="J9" si="21">IF(I9&gt;($D9*1.3),"High",IF(I9&lt;($D9*0.7),"Low","Pass"))</f>
        <v>Pass</v>
      </c>
      <c r="K9">
        <v>213643</v>
      </c>
      <c r="L9" t="str">
        <f t="shared" ref="L9" si="22">IF(K9&gt;($D9*1.3),"High",IF(K9&lt;($D9*0.7),"Low","Pass"))</f>
        <v>High</v>
      </c>
      <c r="M9">
        <v>205711</v>
      </c>
      <c r="N9" t="str">
        <f t="shared" ref="N9" si="23">IF(M9&gt;($D9*1.3),"High",IF(M9&lt;($D9*0.7),"Low","Pass"))</f>
        <v>High</v>
      </c>
      <c r="O9">
        <v>131777</v>
      </c>
      <c r="P9" t="str">
        <f t="shared" ref="P9" si="24">IF(O9&gt;($D9*1.3),"High",IF(O9&lt;($D9*0.7),"Low","Pass"))</f>
        <v>Pass</v>
      </c>
    </row>
    <row r="10" spans="2:16" x14ac:dyDescent="0.25">
      <c r="B10" t="s">
        <v>94</v>
      </c>
      <c r="D10">
        <v>72665</v>
      </c>
      <c r="E10">
        <v>65811</v>
      </c>
      <c r="F10" t="str">
        <f t="shared" si="0"/>
        <v>Pass</v>
      </c>
      <c r="G10">
        <v>68052</v>
      </c>
      <c r="H10" t="str">
        <f t="shared" si="0"/>
        <v>Pass</v>
      </c>
      <c r="I10">
        <v>119377</v>
      </c>
      <c r="J10" t="str">
        <f t="shared" ref="J10" si="25">IF(I10&gt;($D10*1.3),"High",IF(I10&lt;($D10*0.7),"Low","Pass"))</f>
        <v>High</v>
      </c>
      <c r="K10">
        <v>141170</v>
      </c>
      <c r="L10" t="str">
        <f t="shared" ref="L10" si="26">IF(K10&gt;($D10*1.3),"High",IF(K10&lt;($D10*0.7),"Low","Pass"))</f>
        <v>High</v>
      </c>
      <c r="M10">
        <v>131726</v>
      </c>
      <c r="N10" t="str">
        <f t="shared" ref="N10" si="27">IF(M10&gt;($D10*1.3),"High",IF(M10&lt;($D10*0.7),"Low","Pass"))</f>
        <v>High</v>
      </c>
      <c r="O10">
        <v>55614</v>
      </c>
      <c r="P10" t="str">
        <f t="shared" ref="P10" si="28">IF(O10&gt;($D10*1.3),"High",IF(O10&lt;($D10*0.7),"Low","Pass"))</f>
        <v>Pass</v>
      </c>
    </row>
    <row r="11" spans="2:16" x14ac:dyDescent="0.25">
      <c r="B11" t="s">
        <v>95</v>
      </c>
      <c r="D11">
        <v>433598</v>
      </c>
      <c r="E11">
        <v>415892</v>
      </c>
      <c r="F11" t="str">
        <f t="shared" si="0"/>
        <v>Pass</v>
      </c>
      <c r="G11">
        <v>347713</v>
      </c>
      <c r="H11" t="str">
        <f t="shared" si="0"/>
        <v>Pass</v>
      </c>
      <c r="I11">
        <v>352202</v>
      </c>
      <c r="J11" t="str">
        <f t="shared" ref="J11" si="29">IF(I11&gt;($D11*1.3),"High",IF(I11&lt;($D11*0.7),"Low","Pass"))</f>
        <v>Pass</v>
      </c>
      <c r="K11">
        <v>379728</v>
      </c>
      <c r="L11" t="str">
        <f t="shared" ref="L11" si="30">IF(K11&gt;($D11*1.3),"High",IF(K11&lt;($D11*0.7),"Low","Pass"))</f>
        <v>Pass</v>
      </c>
      <c r="M11">
        <v>478497</v>
      </c>
      <c r="N11" t="str">
        <f t="shared" ref="N11" si="31">IF(M11&gt;($D11*1.3),"High",IF(M11&lt;($D11*0.7),"Low","Pass"))</f>
        <v>Pass</v>
      </c>
      <c r="O11">
        <v>172328</v>
      </c>
      <c r="P11" t="str">
        <f t="shared" ref="P11" si="32">IF(O11&gt;($D11*1.3),"High",IF(O11&lt;($D11*0.7),"Low","Pass"))</f>
        <v>Low</v>
      </c>
    </row>
    <row r="12" spans="2:16" x14ac:dyDescent="0.25">
      <c r="B12" t="s">
        <v>100</v>
      </c>
      <c r="D12">
        <v>221307</v>
      </c>
      <c r="E12">
        <v>200047</v>
      </c>
      <c r="F12" t="str">
        <f t="shared" si="0"/>
        <v>Pass</v>
      </c>
      <c r="G12">
        <v>130008</v>
      </c>
      <c r="H12" t="str">
        <f t="shared" si="0"/>
        <v>Low</v>
      </c>
      <c r="I12">
        <v>122227</v>
      </c>
      <c r="J12" t="str">
        <f t="shared" ref="J12" si="33">IF(I12&gt;($D12*1.3),"High",IF(I12&lt;($D12*0.7),"Low","Pass"))</f>
        <v>Low</v>
      </c>
      <c r="K12">
        <v>132001</v>
      </c>
      <c r="L12" t="str">
        <f t="shared" ref="L12" si="34">IF(K12&gt;($D12*1.3),"High",IF(K12&lt;($D12*0.7),"Low","Pass"))</f>
        <v>Low</v>
      </c>
      <c r="M12">
        <v>254357</v>
      </c>
      <c r="N12" t="str">
        <f t="shared" ref="N12" si="35">IF(M12&gt;($D12*1.3),"High",IF(M12&lt;($D12*0.7),"Low","Pass"))</f>
        <v>Pass</v>
      </c>
      <c r="O12">
        <v>64299</v>
      </c>
      <c r="P12" t="str">
        <f t="shared" ref="P12" si="36">IF(O12&gt;($D12*1.3),"High",IF(O12&lt;($D12*0.7),"Low","Pass"))</f>
        <v>Low</v>
      </c>
    </row>
    <row r="13" spans="2:16" x14ac:dyDescent="0.25">
      <c r="B13" t="s">
        <v>96</v>
      </c>
      <c r="D13">
        <v>42075</v>
      </c>
      <c r="E13">
        <v>52052</v>
      </c>
      <c r="F13" t="str">
        <f t="shared" si="0"/>
        <v>Pass</v>
      </c>
      <c r="G13">
        <v>58809</v>
      </c>
      <c r="H13" t="str">
        <f t="shared" si="0"/>
        <v>High</v>
      </c>
      <c r="I13">
        <v>126317</v>
      </c>
      <c r="J13" t="str">
        <f t="shared" ref="J13" si="37">IF(I13&gt;($D13*1.3),"High",IF(I13&lt;($D13*0.7),"Low","Pass"))</f>
        <v>High</v>
      </c>
      <c r="K13">
        <v>109770</v>
      </c>
      <c r="L13" t="str">
        <f t="shared" ref="L13" si="38">IF(K13&gt;($D13*1.3),"High",IF(K13&lt;($D13*0.7),"Low","Pass"))</f>
        <v>High</v>
      </c>
      <c r="M13">
        <v>51412</v>
      </c>
      <c r="N13" t="str">
        <f t="shared" ref="N13" si="39">IF(M13&gt;($D13*1.3),"High",IF(M13&lt;($D13*0.7),"Low","Pass"))</f>
        <v>Pass</v>
      </c>
      <c r="O13">
        <v>53853</v>
      </c>
      <c r="P13" t="str">
        <f t="shared" ref="P13" si="40">IF(O13&gt;($D13*1.3),"High",IF(O13&lt;($D13*0.7),"Low","Pass"))</f>
        <v>Pass</v>
      </c>
    </row>
    <row r="14" spans="2:16" x14ac:dyDescent="0.25">
      <c r="B14" t="s">
        <v>97</v>
      </c>
      <c r="D14">
        <v>80895</v>
      </c>
      <c r="E14">
        <v>68264</v>
      </c>
      <c r="F14" t="str">
        <f t="shared" si="0"/>
        <v>Pass</v>
      </c>
      <c r="G14">
        <v>61756</v>
      </c>
      <c r="H14" t="str">
        <f t="shared" si="0"/>
        <v>Pass</v>
      </c>
      <c r="I14">
        <v>69631</v>
      </c>
      <c r="J14" t="str">
        <f t="shared" ref="J14" si="41">IF(I14&gt;($D14*1.3),"High",IF(I14&lt;($D14*0.7),"Low","Pass"))</f>
        <v>Pass</v>
      </c>
      <c r="K14">
        <v>77875</v>
      </c>
      <c r="L14" t="str">
        <f t="shared" ref="L14" si="42">IF(K14&gt;($D14*1.3),"High",IF(K14&lt;($D14*0.7),"Low","Pass"))</f>
        <v>Pass</v>
      </c>
      <c r="M14">
        <v>91689</v>
      </c>
      <c r="N14" t="str">
        <f t="shared" ref="N14" si="43">IF(M14&gt;($D14*1.3),"High",IF(M14&lt;($D14*0.7),"Low","Pass"))</f>
        <v>Pass</v>
      </c>
      <c r="O14">
        <v>57906</v>
      </c>
      <c r="P14" t="str">
        <f t="shared" ref="P14" si="44">IF(O14&gt;($D14*1.3),"High",IF(O14&lt;($D14*0.7),"Low","Pass"))</f>
        <v>Pass</v>
      </c>
    </row>
  </sheetData>
  <mergeCells count="1">
    <mergeCell ref="B1:P1"/>
  </mergeCells>
  <conditionalFormatting sqref="E3:P14">
    <cfRule type="containsText" dxfId="2" priority="1" operator="containsText" text="Pass">
      <formula>NOT(ISERROR(SEARCH("Pass",E3)))</formula>
    </cfRule>
    <cfRule type="containsText" dxfId="1" priority="2" operator="containsText" text="High">
      <formula>NOT(ISERROR(SEARCH("High",E3)))</formula>
    </cfRule>
    <cfRule type="containsText" dxfId="0" priority="3" operator="containsText" text="Low">
      <formula>NOT(ISERROR(SEARCH("Low",E3)))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Sample Data</vt:lpstr>
      <vt:lpstr>Calibration Verification</vt:lpstr>
      <vt:lpstr>Internal Standards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Joseph</dc:creator>
  <cp:lastModifiedBy>Griffin, Jacob</cp:lastModifiedBy>
  <dcterms:created xsi:type="dcterms:W3CDTF">2025-05-01T17:13:10Z</dcterms:created>
  <dcterms:modified xsi:type="dcterms:W3CDTF">2025-05-02T19:15:46Z</dcterms:modified>
</cp:coreProperties>
</file>