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theme/themeOverride1.xml" ContentType="application/vnd.openxmlformats-officedocument.themeOverrid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sepa-my.sharepoint.com/personal/lu_jingrang_epa_gov/Documents/Lab work-analysis/HAB/Completed_2015-2025/SSWR.404.1.3_AndersonLake/RAPID_Early warning_Lu/"/>
    </mc:Choice>
  </mc:AlternateContent>
  <xr:revisionPtr revIDLastSave="273" documentId="8_{6BBE5959-DEB4-41B0-87F9-DDAB3B0501D4}" xr6:coauthVersionLast="47" xr6:coauthVersionMax="47" xr10:uidLastSave="{C69B380F-4535-49DE-AA82-B1218FCE0A07}"/>
  <bookViews>
    <workbookView xWindow="-120" yWindow="-120" windowWidth="19440" windowHeight="14880" tabRatio="881" xr2:uid="{05F70C56-C130-44B6-B38C-AF858F9B4A86}"/>
  </bookViews>
  <sheets>
    <sheet name="Readme" sheetId="31" r:id="rId1"/>
    <sheet name="2019-seq-qPCR-Toxin" sheetId="34" r:id="rId2"/>
    <sheet name="2019Nutrients" sheetId="33" r:id="rId3"/>
    <sheet name="2021qPCR-toxins" sheetId="36" r:id="rId4"/>
    <sheet name="2022Nutrients" sheetId="25" r:id="rId5"/>
    <sheet name="2022-RNAseq" sheetId="24" r:id="rId6"/>
    <sheet name="2022_qPCR_Data" sheetId="22" r:id="rId7"/>
    <sheet name="2022Anatoxin-a " sheetId="32" r:id="rId8"/>
  </sheets>
  <externalReferences>
    <externalReference r:id="rId9"/>
    <externalReference r:id="rId10"/>
    <externalReference r:id="rId11"/>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43" i="36" l="1"/>
  <c r="V43" i="36"/>
  <c r="T43" i="36"/>
  <c r="R43" i="36"/>
  <c r="N43" i="36"/>
  <c r="F43" i="36"/>
  <c r="X42" i="36"/>
  <c r="V42" i="36"/>
  <c r="T42" i="36"/>
  <c r="R42" i="36"/>
  <c r="N42" i="36"/>
  <c r="F42" i="36"/>
  <c r="X41" i="36"/>
  <c r="V41" i="36"/>
  <c r="T41" i="36"/>
  <c r="R41" i="36"/>
  <c r="N41" i="36"/>
  <c r="F41" i="36"/>
  <c r="X40" i="36"/>
  <c r="V40" i="36"/>
  <c r="T40" i="36"/>
  <c r="R40" i="36"/>
  <c r="N40" i="36"/>
  <c r="F40" i="36"/>
  <c r="X39" i="36"/>
  <c r="V39" i="36"/>
  <c r="T39" i="36"/>
  <c r="R39" i="36"/>
  <c r="N39" i="36"/>
  <c r="F39" i="36"/>
  <c r="X38" i="36"/>
  <c r="V38" i="36"/>
  <c r="T38" i="36"/>
  <c r="R38" i="36"/>
  <c r="N38" i="36"/>
  <c r="F38" i="36"/>
  <c r="X36" i="36"/>
  <c r="V36" i="36"/>
  <c r="T36" i="36"/>
  <c r="R36" i="36"/>
  <c r="N36" i="36"/>
  <c r="L36" i="36"/>
  <c r="F36" i="36"/>
  <c r="X35" i="36"/>
  <c r="V35" i="36"/>
  <c r="T35" i="36"/>
  <c r="R35" i="36"/>
  <c r="N35" i="36"/>
  <c r="L35" i="36"/>
  <c r="F35" i="36"/>
  <c r="X34" i="36"/>
  <c r="V34" i="36"/>
  <c r="T34" i="36"/>
  <c r="R34" i="36"/>
  <c r="N34" i="36"/>
  <c r="F34" i="36"/>
  <c r="X33" i="36"/>
  <c r="V33" i="36"/>
  <c r="T33" i="36"/>
  <c r="R33" i="36"/>
  <c r="N33" i="36"/>
  <c r="F33" i="36"/>
  <c r="Z32" i="36"/>
  <c r="X32" i="36"/>
  <c r="V32" i="36"/>
  <c r="T32" i="36"/>
  <c r="R32" i="36"/>
  <c r="N32" i="36"/>
  <c r="L32" i="36"/>
  <c r="F32" i="36"/>
  <c r="Z31" i="36"/>
  <c r="X31" i="36"/>
  <c r="V31" i="36"/>
  <c r="T31" i="36"/>
  <c r="R31" i="36"/>
  <c r="N31" i="36"/>
  <c r="L31" i="36"/>
  <c r="F31" i="36"/>
  <c r="Z28" i="36"/>
  <c r="X28" i="36"/>
  <c r="V28" i="36"/>
  <c r="T28" i="36"/>
  <c r="R28" i="36"/>
  <c r="N28" i="36"/>
  <c r="L28" i="36"/>
  <c r="F28" i="36"/>
  <c r="Z27" i="36"/>
  <c r="X27" i="36"/>
  <c r="V27" i="36"/>
  <c r="T27" i="36"/>
  <c r="R27" i="36"/>
  <c r="N27" i="36"/>
  <c r="L27" i="36"/>
  <c r="F27" i="36"/>
  <c r="X26" i="36"/>
  <c r="V26" i="36"/>
  <c r="T26" i="36"/>
  <c r="R26" i="36"/>
  <c r="N26" i="36"/>
  <c r="L26" i="36"/>
  <c r="F26" i="36"/>
  <c r="Z25" i="36"/>
  <c r="X25" i="36"/>
  <c r="V25" i="36"/>
  <c r="T25" i="36"/>
  <c r="R25" i="36"/>
  <c r="N25" i="36"/>
  <c r="L25" i="36"/>
  <c r="F25" i="36"/>
  <c r="X23" i="36"/>
  <c r="V23" i="36"/>
  <c r="T23" i="36"/>
  <c r="R23" i="36"/>
  <c r="N23" i="36"/>
  <c r="L23" i="36"/>
  <c r="F23" i="36"/>
  <c r="X22" i="36"/>
  <c r="V22" i="36"/>
  <c r="T22" i="36"/>
  <c r="R22" i="36"/>
  <c r="N22" i="36"/>
  <c r="L22" i="36"/>
  <c r="F22" i="36"/>
  <c r="Z19" i="36"/>
  <c r="X19" i="36"/>
  <c r="V19" i="36"/>
  <c r="T19" i="36"/>
  <c r="R19" i="36"/>
  <c r="N19" i="36"/>
  <c r="L19" i="36"/>
  <c r="F19" i="36"/>
  <c r="Z18" i="36"/>
  <c r="X18" i="36"/>
  <c r="V18" i="36"/>
  <c r="T18" i="36"/>
  <c r="R18" i="36"/>
  <c r="N18" i="36"/>
  <c r="L18" i="36"/>
  <c r="F18" i="36"/>
  <c r="Z17" i="36"/>
  <c r="X17" i="36"/>
  <c r="V17" i="36"/>
  <c r="T17" i="36"/>
  <c r="R17" i="36"/>
  <c r="N17" i="36"/>
  <c r="L17" i="36"/>
  <c r="F17" i="36"/>
  <c r="Z16" i="36"/>
  <c r="X16" i="36"/>
  <c r="V16" i="36"/>
  <c r="T16" i="36"/>
  <c r="R16" i="36"/>
  <c r="N16" i="36"/>
  <c r="L16" i="36"/>
  <c r="F16" i="36"/>
  <c r="Z15" i="36"/>
  <c r="X15" i="36"/>
  <c r="V15" i="36"/>
  <c r="T15" i="36"/>
  <c r="R15" i="36"/>
  <c r="N15" i="36"/>
  <c r="L15" i="36"/>
  <c r="F15" i="36"/>
  <c r="Z14" i="36"/>
  <c r="X14" i="36"/>
  <c r="V14" i="36"/>
  <c r="T14" i="36"/>
  <c r="R14" i="36"/>
  <c r="N14" i="36"/>
  <c r="L14" i="36"/>
  <c r="F14" i="36"/>
  <c r="Z12" i="36"/>
  <c r="X12" i="36"/>
  <c r="V12" i="36"/>
  <c r="T12" i="36"/>
  <c r="R12" i="36"/>
  <c r="N12" i="36"/>
  <c r="L12" i="36"/>
  <c r="F12" i="36"/>
  <c r="Z11" i="36"/>
  <c r="X11" i="36"/>
  <c r="V11" i="36"/>
  <c r="T11" i="36"/>
  <c r="R11" i="36"/>
  <c r="N11" i="36"/>
  <c r="L11" i="36"/>
  <c r="F11" i="36"/>
  <c r="Z10" i="36"/>
  <c r="X10" i="36"/>
  <c r="V10" i="36"/>
  <c r="R10" i="36"/>
  <c r="N10" i="36"/>
  <c r="L10" i="36"/>
  <c r="F10" i="36"/>
  <c r="X9" i="36"/>
  <c r="V9" i="36"/>
  <c r="T9" i="36"/>
  <c r="R9" i="36"/>
  <c r="N9" i="36"/>
  <c r="L9" i="36"/>
  <c r="F9" i="36"/>
  <c r="Z8" i="36"/>
  <c r="X8" i="36"/>
  <c r="V8" i="36"/>
  <c r="T8" i="36"/>
  <c r="N8" i="36"/>
  <c r="L8" i="36"/>
  <c r="F8" i="36"/>
  <c r="Z7" i="36"/>
  <c r="X7" i="36"/>
  <c r="V7" i="36"/>
  <c r="T7" i="36"/>
  <c r="R7" i="36"/>
  <c r="N7" i="36"/>
  <c r="L7" i="36"/>
  <c r="F7" i="36"/>
  <c r="X5" i="36"/>
  <c r="V5" i="36"/>
  <c r="N5" i="36"/>
  <c r="L5" i="36"/>
  <c r="F5" i="36"/>
  <c r="X4" i="36"/>
  <c r="V4" i="36"/>
  <c r="N4" i="36"/>
  <c r="L4" i="36"/>
  <c r="G59" i="34" l="1"/>
  <c r="F59" i="34"/>
  <c r="E59" i="34"/>
  <c r="D59" i="34"/>
  <c r="C59" i="34"/>
  <c r="F30" i="22" l="1"/>
  <c r="F29" i="22"/>
  <c r="F28" i="22"/>
  <c r="F27" i="22"/>
  <c r="F26" i="22"/>
  <c r="F25" i="22"/>
  <c r="F24" i="22"/>
  <c r="F23" i="22"/>
  <c r="F22" i="22"/>
  <c r="F21" i="22"/>
  <c r="F20" i="22"/>
  <c r="F19" i="22"/>
  <c r="F18" i="22"/>
  <c r="F17" i="22"/>
  <c r="F16" i="22"/>
  <c r="F15" i="22"/>
  <c r="F14" i="22"/>
  <c r="F13" i="22"/>
  <c r="F12" i="22"/>
  <c r="F11" i="22"/>
  <c r="F10" i="22"/>
  <c r="F9" i="22"/>
  <c r="F8" i="22"/>
  <c r="F7" i="22"/>
</calcChain>
</file>

<file path=xl/sharedStrings.xml><?xml version="1.0" encoding="utf-8"?>
<sst xmlns="http://schemas.openxmlformats.org/spreadsheetml/2006/main" count="2100" uniqueCount="400">
  <si>
    <t>Sample</t>
  </si>
  <si>
    <t>Ct</t>
  </si>
  <si>
    <t>Elution Volume (uL)</t>
  </si>
  <si>
    <t>Filtrate Volume (uL)</t>
  </si>
  <si>
    <t>**All filtration blanks passed QC on the qubit &lt;0.50 ng/uL</t>
  </si>
  <si>
    <t>no dilution of isolated DNA</t>
  </si>
  <si>
    <t>Description</t>
  </si>
  <si>
    <t>Spreadsheet</t>
  </si>
  <si>
    <t>Water type</t>
  </si>
  <si>
    <t>Control</t>
  </si>
  <si>
    <t>No DNA template, known genome DNA and environmental DNA</t>
  </si>
  <si>
    <t>Technology</t>
  </si>
  <si>
    <t>Other notes</t>
  </si>
  <si>
    <t>See legends for datasets and tables</t>
  </si>
  <si>
    <t>Lake surface water</t>
  </si>
  <si>
    <t>DATE_SHIPPED</t>
  </si>
  <si>
    <t>SAMPLE_ID</t>
  </si>
  <si>
    <t>CAS_NUMBER</t>
  </si>
  <si>
    <t>ANALYTE</t>
  </si>
  <si>
    <t>FINAL_RESULT</t>
  </si>
  <si>
    <t>RESULT_UNITS</t>
  </si>
  <si>
    <t>DATA_VAL_LABEL</t>
  </si>
  <si>
    <t>SAMPLE_ADJUSTED_CRQL</t>
  </si>
  <si>
    <t>SAMPLE_ADJUSTED_MDL</t>
  </si>
  <si>
    <t>LAB_RESULT</t>
  </si>
  <si>
    <t>LAB_QUALIFIERS</t>
  </si>
  <si>
    <t>METHOD_CRQL</t>
  </si>
  <si>
    <t>NONMOISTURE_SAMPLE_ADJUSTED_CRQL</t>
  </si>
  <si>
    <t>CRQL_UNITS</t>
  </si>
  <si>
    <t>DILUTION_FACTOR</t>
  </si>
  <si>
    <t>ANALYSIS_FRACTION</t>
  </si>
  <si>
    <t>ANALYSIS_LEVEL</t>
  </si>
  <si>
    <t>REPORTING_BASIS</t>
  </si>
  <si>
    <t>SAMPLE_DATE_TIME</t>
  </si>
  <si>
    <t>DATE_TIME_RECEIVED</t>
  </si>
  <si>
    <t>PREP_DATE_TIME</t>
  </si>
  <si>
    <t>ANALYSIS_DATE_TIME</t>
  </si>
  <si>
    <t>SAMPLE_TYPE</t>
  </si>
  <si>
    <t>SAMPLE_MATRIX</t>
  </si>
  <si>
    <t>RESULT_COMMENT</t>
  </si>
  <si>
    <t>LAB_NAME</t>
  </si>
  <si>
    <t>LAB_CODE</t>
  </si>
  <si>
    <t>CONTRACT_NUMBER</t>
  </si>
  <si>
    <t>METHOD_NUMBER_OR_CLP_SOW</t>
  </si>
  <si>
    <t>MA_NUMBER</t>
  </si>
  <si>
    <t>TR_COC_NUMBER</t>
  </si>
  <si>
    <t>LAB_SAMPLE_ID</t>
  </si>
  <si>
    <t>LAB_FILE_ID</t>
  </si>
  <si>
    <t>INSTRUMENT_ID</t>
  </si>
  <si>
    <t>SAMPLE_ALIQUOT</t>
  </si>
  <si>
    <t>SAMPLE_ALIQUOT_UNITS</t>
  </si>
  <si>
    <t>FINAL_VOLUME</t>
  </si>
  <si>
    <t>FINAL_VOLUME_UNITS</t>
  </si>
  <si>
    <t>SOIL_EXTRACT_VOLUME</t>
  </si>
  <si>
    <t>SOIL_EXTRACT_VOLUME_UNITS</t>
  </si>
  <si>
    <t>SOIL_ALIQUOT_VOLUME</t>
  </si>
  <si>
    <t>SOIL_ALIQUOT_VOLUME_UNITS</t>
  </si>
  <si>
    <t>PURGE_VOLUME</t>
  </si>
  <si>
    <t>PURGE_VOLUME_UNITS</t>
  </si>
  <si>
    <t>SPIKE_ADDED</t>
  </si>
  <si>
    <t>CONCENTRATED_EXTRACT_VOLUME</t>
  </si>
  <si>
    <t>CONCENTRATED_EXTRACT_VOLUME_UNITS</t>
  </si>
  <si>
    <t>INJECTION_VOLUME</t>
  </si>
  <si>
    <t>INJECTION_VOLUME_UNITS</t>
  </si>
  <si>
    <t>PREPARATION_METHOD</t>
  </si>
  <si>
    <t>GPC_CLEANUP</t>
  </si>
  <si>
    <t>GPC_FACTOR</t>
  </si>
  <si>
    <t>DECANTED</t>
  </si>
  <si>
    <t>PH</t>
  </si>
  <si>
    <t>COLOR_BEFORE</t>
  </si>
  <si>
    <t>COLOR_AFTER</t>
  </si>
  <si>
    <t>CLARITY_BEFORE</t>
  </si>
  <si>
    <t>CLARITY_AFTER</t>
  </si>
  <si>
    <t>TEXTURE</t>
  </si>
  <si>
    <t>ARTIFACTS</t>
  </si>
  <si>
    <t>COOLER_TEMP</t>
  </si>
  <si>
    <t>SAMPLE_FRACTION</t>
  </si>
  <si>
    <t>METHOD_SPECIATION</t>
  </si>
  <si>
    <t>SAMPLE_SUBMATRIX</t>
  </si>
  <si>
    <t>SAMPLING_REASON</t>
  </si>
  <si>
    <t>SAMPLE_COLLECTION_METHOD</t>
  </si>
  <si>
    <t>EPA_REGION</t>
  </si>
  <si>
    <t>STATION_LOCATION</t>
  </si>
  <si>
    <t>LOCATION_DESCRIPTION</t>
  </si>
  <si>
    <t>SCRIBE_SAMPLE_NUMBER</t>
  </si>
  <si>
    <t>LOCATION_ZONE</t>
  </si>
  <si>
    <t>LATITUDE</t>
  </si>
  <si>
    <t>LONGITUDE</t>
  </si>
  <si>
    <t>DATUM</t>
  </si>
  <si>
    <t>GEOMETHOD</t>
  </si>
  <si>
    <t>SURFACE_ELEVATION</t>
  </si>
  <si>
    <t>SURFACE_ELEVATION_UNITS</t>
  </si>
  <si>
    <t>SURFACE_ELEVATION_METHOD</t>
  </si>
  <si>
    <t>SURFACE_ELEVATION_DATUM</t>
  </si>
  <si>
    <t>TOP_DEPTH</t>
  </si>
  <si>
    <t>BOTTOM_DEPTH</t>
  </si>
  <si>
    <t>TOP_DEPTH_UNITS</t>
  </si>
  <si>
    <t>BOTTOM_DEPTH_UNITS</t>
  </si>
  <si>
    <t>SAMPLER_NAME</t>
  </si>
  <si>
    <t>SAMPLING_COMPANY_CONTACT</t>
  </si>
  <si>
    <t>SAMPLING_COMPANY_NAME</t>
  </si>
  <si>
    <t>PROJECT_NAME</t>
  </si>
  <si>
    <t>SITE_PROJECT_CODE</t>
  </si>
  <si>
    <t>SITE_EVENT_ID</t>
  </si>
  <si>
    <t>STATE</t>
  </si>
  <si>
    <t>CITY</t>
  </si>
  <si>
    <t>CERCLIS</t>
  </si>
  <si>
    <t>SCRIBE_SITE_NUMBER</t>
  </si>
  <si>
    <t>SCRIBE_NET_PROJECT_ID</t>
  </si>
  <si>
    <t>SCRIBE_SAMPLES_ID</t>
  </si>
  <si>
    <t>SAMPLE_TAG</t>
  </si>
  <si>
    <t>FIELD_SAMPLE_TYPE</t>
  </si>
  <si>
    <t>SCRIBE_COMMENT</t>
  </si>
  <si>
    <t>QC_SPIKE_RECOVERY</t>
  </si>
  <si>
    <t>QC_RPD</t>
  </si>
  <si>
    <t>QC_SPIKE_LCL</t>
  </si>
  <si>
    <t>QC_SPIKE_UCL</t>
  </si>
  <si>
    <t>QC_RPD_CL</t>
  </si>
  <si>
    <t>64285-06-9</t>
  </si>
  <si>
    <t>Anatoxin-a</t>
  </si>
  <si>
    <t>No Unit</t>
  </si>
  <si>
    <t>S4VM</t>
  </si>
  <si>
    <t>ug/L</t>
  </si>
  <si>
    <t>Algal Toxins</t>
  </si>
  <si>
    <t>Water</t>
  </si>
  <si>
    <t>Region 10 Lab</t>
  </si>
  <si>
    <t>Region10Lab</t>
  </si>
  <si>
    <t>Region10Lab:545</t>
  </si>
  <si>
    <t>10-042922-143947-0032</t>
  </si>
  <si>
    <t>Orion</t>
  </si>
  <si>
    <t>Region10Lab:Or_C0100</t>
  </si>
  <si>
    <t>Surface Water</t>
  </si>
  <si>
    <t>Grab</t>
  </si>
  <si>
    <t>Anderson Lake 2022</t>
  </si>
  <si>
    <t>GPS</t>
  </si>
  <si>
    <t>Jefferson County Public Health</t>
  </si>
  <si>
    <t>Jed Januch</t>
  </si>
  <si>
    <t>CYANOTOXIN HAB STUDY: Anderson Lake</t>
  </si>
  <si>
    <t>WTR-197S</t>
  </si>
  <si>
    <t>W1</t>
  </si>
  <si>
    <t>Field Sample</t>
  </si>
  <si>
    <t>Field_Sample</t>
  </si>
  <si>
    <t>10-042222-172509-0029</t>
  </si>
  <si>
    <t>Composite</t>
  </si>
  <si>
    <t>Field Duplicate</t>
  </si>
  <si>
    <t>10-042722-154938-0030</t>
  </si>
  <si>
    <t>U</t>
  </si>
  <si>
    <t>Unspecified</t>
  </si>
  <si>
    <t>QC Blank - Field</t>
  </si>
  <si>
    <t>10-042922-143623-0031</t>
  </si>
  <si>
    <t>10-042922-144148-0033</t>
  </si>
  <si>
    <t>10-042922-144259-0034</t>
  </si>
  <si>
    <t>10-060222-123422-0035</t>
  </si>
  <si>
    <t>J</t>
  </si>
  <si>
    <t>10-060922-152928-0036</t>
  </si>
  <si>
    <t>Blank</t>
  </si>
  <si>
    <t>Name</t>
  </si>
  <si>
    <t>Condition</t>
  </si>
  <si>
    <t>Replicate</t>
  </si>
  <si>
    <t>04-18_A</t>
  </si>
  <si>
    <t>replicate 1</t>
  </si>
  <si>
    <t>04-18_B</t>
  </si>
  <si>
    <t>replicate 2</t>
  </si>
  <si>
    <t>05-02_A</t>
  </si>
  <si>
    <t>05-02_B</t>
  </si>
  <si>
    <t>05-09_A</t>
  </si>
  <si>
    <t>05-09_B</t>
  </si>
  <si>
    <t>05-16_A</t>
  </si>
  <si>
    <t>05-16_B</t>
  </si>
  <si>
    <t>05-23_A</t>
  </si>
  <si>
    <t>05-23_B</t>
  </si>
  <si>
    <t>Control - PreBloom</t>
  </si>
  <si>
    <t>Sample Date</t>
  </si>
  <si>
    <t>Dolichospermum</t>
  </si>
  <si>
    <t>*All raw sequencing data are available at NCBI SRA with the accession number PRJNA1069757</t>
  </si>
  <si>
    <t>Date</t>
  </si>
  <si>
    <t>Bloom Period</t>
  </si>
  <si>
    <t>Nutrient</t>
  </si>
  <si>
    <t>Total P (ug/L)</t>
  </si>
  <si>
    <t>PO4 (ug/L)</t>
  </si>
  <si>
    <t>Nitrite (ug/L)</t>
  </si>
  <si>
    <t>Nitrate (ug/L)</t>
  </si>
  <si>
    <t>Ammonia (ug/L)</t>
  </si>
  <si>
    <t>375±3</t>
  </si>
  <si>
    <t>171±13</t>
  </si>
  <si>
    <t>-</t>
  </si>
  <si>
    <t>43±11</t>
  </si>
  <si>
    <t>0.04±0</t>
  </si>
  <si>
    <t>296±18</t>
  </si>
  <si>
    <t>144±13</t>
  </si>
  <si>
    <t>288±22</t>
  </si>
  <si>
    <t>78±24</t>
  </si>
  <si>
    <t>27±1</t>
  </si>
  <si>
    <t>446±0</t>
  </si>
  <si>
    <t>130±24</t>
  </si>
  <si>
    <t>11±15</t>
  </si>
  <si>
    <t>327±23</t>
  </si>
  <si>
    <t>88±6</t>
  </si>
  <si>
    <t>36±5</t>
  </si>
  <si>
    <t>137±98</t>
  </si>
  <si>
    <t>48±11</t>
  </si>
  <si>
    <t>30±1</t>
  </si>
  <si>
    <t>Average</t>
  </si>
  <si>
    <t>311±27</t>
  </si>
  <si>
    <t>110±15</t>
  </si>
  <si>
    <t>29±7</t>
  </si>
  <si>
    <t>"-" = below detection limit</t>
  </si>
  <si>
    <r>
      <rPr>
        <b/>
        <i/>
        <sz val="12"/>
        <color theme="1"/>
        <rFont val="Times New Roman"/>
        <family val="1"/>
      </rPr>
      <t>C</t>
    </r>
    <r>
      <rPr>
        <b/>
        <i/>
        <vertAlign val="subscript"/>
        <sz val="12"/>
        <color theme="1"/>
        <rFont val="Times New Roman"/>
        <family val="1"/>
      </rPr>
      <t>DNA</t>
    </r>
    <r>
      <rPr>
        <b/>
        <sz val="12"/>
        <color theme="1"/>
        <rFont val="Times New Roman"/>
        <family val="1"/>
      </rPr>
      <t xml:space="preserve"> (GCN</t>
    </r>
    <r>
      <rPr>
        <b/>
        <sz val="12"/>
        <color theme="1"/>
        <rFont val="Calibri"/>
        <family val="2"/>
      </rPr>
      <t>·m</t>
    </r>
    <r>
      <rPr>
        <b/>
        <sz val="12"/>
        <color theme="1"/>
        <rFont val="Times New Roman"/>
        <family val="1"/>
      </rPr>
      <t>L</t>
    </r>
    <r>
      <rPr>
        <b/>
        <vertAlign val="superscript"/>
        <sz val="12"/>
        <color theme="1"/>
        <rFont val="Times New Roman"/>
        <family val="1"/>
      </rPr>
      <t>-1</t>
    </r>
    <r>
      <rPr>
        <b/>
        <sz val="12"/>
        <color theme="1"/>
        <rFont val="Times New Roman"/>
        <family val="1"/>
      </rPr>
      <t>)</t>
    </r>
  </si>
  <si>
    <t xml:space="preserve">4-4-22 </t>
  </si>
  <si>
    <t>4-11-22</t>
  </si>
  <si>
    <t>4-18-22</t>
  </si>
  <si>
    <t>4-25-22</t>
  </si>
  <si>
    <t xml:space="preserve">5-2-22 </t>
  </si>
  <si>
    <t xml:space="preserve">5-9-22 </t>
  </si>
  <si>
    <t>5-16-22</t>
  </si>
  <si>
    <t>5-23-22</t>
  </si>
  <si>
    <t>5-31-22</t>
  </si>
  <si>
    <t xml:space="preserve">6-6-22 </t>
  </si>
  <si>
    <t>6-13-22</t>
  </si>
  <si>
    <t>Water nutrient mean values measured in EPA</t>
  </si>
  <si>
    <t>Study_ID</t>
  </si>
  <si>
    <t>Location_ID</t>
  </si>
  <si>
    <t>Time</t>
  </si>
  <si>
    <t>Upper_depth</t>
  </si>
  <si>
    <t>Lower_depth</t>
  </si>
  <si>
    <t>Unit</t>
  </si>
  <si>
    <t>Sample_ID</t>
  </si>
  <si>
    <t>Parameter</t>
  </si>
  <si>
    <t>Result</t>
  </si>
  <si>
    <t>unit</t>
  </si>
  <si>
    <t>Detection limit</t>
  </si>
  <si>
    <t>EG170155</t>
  </si>
  <si>
    <t>ANDERSONMID</t>
  </si>
  <si>
    <t>m</t>
  </si>
  <si>
    <t>ANDMID EPI</t>
  </si>
  <si>
    <t>TOTAL KJELDAHL NITROGEN</t>
  </si>
  <si>
    <t>mg/L</t>
  </si>
  <si>
    <t>PQL</t>
  </si>
  <si>
    <t>MDL</t>
  </si>
  <si>
    <t>EPA351.2</t>
  </si>
  <si>
    <t>Spectra</t>
  </si>
  <si>
    <t>Laboratories-Kitsap</t>
  </si>
  <si>
    <t>Poulsbo</t>
  </si>
  <si>
    <t>WA</t>
  </si>
  <si>
    <t>EPI</t>
  </si>
  <si>
    <t>R-1</t>
  </si>
  <si>
    <t>AndMid EPI</t>
  </si>
  <si>
    <t>ANDMID HYPO</t>
  </si>
  <si>
    <t>HYPO</t>
  </si>
  <si>
    <t>AndMid HYPO</t>
  </si>
  <si>
    <t>Ammonia as N</t>
  </si>
  <si>
    <t>SM4500NH3G</t>
  </si>
  <si>
    <t>Nitrate-Nitrite as N</t>
  </si>
  <si>
    <t>EPA300.0</t>
  </si>
  <si>
    <t>SM4500NO3F</t>
  </si>
  <si>
    <t>AndMidA</t>
  </si>
  <si>
    <t>TOTAL PHOSPHORUS</t>
  </si>
  <si>
    <t>SM4500P-F</t>
  </si>
  <si>
    <t>ANDMID</t>
  </si>
  <si>
    <t>SM4500P-E</t>
  </si>
  <si>
    <t>AndMidAEpi</t>
  </si>
  <si>
    <t>AndMidAEPI</t>
  </si>
  <si>
    <t>And Mid A</t>
  </si>
  <si>
    <t>Orthophosphate</t>
  </si>
  <si>
    <t>Hypo</t>
  </si>
  <si>
    <t xml:space="preserve">sampling Date </t>
  </si>
  <si>
    <t>Mcy</t>
  </si>
  <si>
    <t>(copies/mL)</t>
  </si>
  <si>
    <t>Microcystin</t>
  </si>
  <si>
    <t>Mcy relative abundance</t>
  </si>
  <si>
    <t>Log copy#</t>
  </si>
  <si>
    <r>
      <t>mcy-qPCR (R</t>
    </r>
    <r>
      <rPr>
        <vertAlign val="superscript"/>
        <sz val="11"/>
        <color theme="1"/>
        <rFont val="Calibri"/>
        <family val="2"/>
        <scheme val="minor"/>
      </rPr>
      <t>2</t>
    </r>
    <r>
      <rPr>
        <sz val="11"/>
        <color theme="1"/>
        <rFont val="Calibri"/>
        <family val="2"/>
        <scheme val="minor"/>
      </rPr>
      <t>=0.10)</t>
    </r>
  </si>
  <si>
    <t>Log-Rtcopy#</t>
  </si>
  <si>
    <r>
      <t>mcy-RT (R</t>
    </r>
    <r>
      <rPr>
        <vertAlign val="superscript"/>
        <sz val="11"/>
        <color theme="1"/>
        <rFont val="Calibri"/>
        <family val="2"/>
        <scheme val="minor"/>
      </rPr>
      <t>2</t>
    </r>
    <r>
      <rPr>
        <sz val="11"/>
        <color theme="1"/>
        <rFont val="Calibri"/>
        <family val="2"/>
        <scheme val="minor"/>
      </rPr>
      <t>=0.96)</t>
    </r>
  </si>
  <si>
    <t>5/14/2019</t>
  </si>
  <si>
    <t>5/21/2019</t>
  </si>
  <si>
    <t>5/28/2019</t>
  </si>
  <si>
    <t>6/4/2019</t>
  </si>
  <si>
    <t>6/11/2019</t>
  </si>
  <si>
    <t>6/18/2019</t>
  </si>
  <si>
    <t>7/30/2019</t>
  </si>
  <si>
    <t>8/15/2019</t>
  </si>
  <si>
    <t>Ana</t>
  </si>
  <si>
    <r>
      <t>Anatoxin (R</t>
    </r>
    <r>
      <rPr>
        <vertAlign val="superscript"/>
        <sz val="11"/>
        <color theme="1"/>
        <rFont val="Calibri"/>
        <family val="2"/>
        <scheme val="minor"/>
      </rPr>
      <t>2</t>
    </r>
    <r>
      <rPr>
        <sz val="11"/>
        <color theme="1"/>
        <rFont val="Calibri"/>
        <family val="2"/>
        <scheme val="minor"/>
      </rPr>
      <t>=0.92)</t>
    </r>
  </si>
  <si>
    <t>Ana relative abundance</t>
  </si>
  <si>
    <t>qPCR (R^2=0.98)</t>
  </si>
  <si>
    <t>RT-qPCR (R^2=0.93)</t>
  </si>
  <si>
    <t>R2</t>
  </si>
  <si>
    <t>16SMic</t>
  </si>
  <si>
    <t>16SMic-RT</t>
  </si>
  <si>
    <t>mcyAmic</t>
  </si>
  <si>
    <t>mcyAmic-RT</t>
  </si>
  <si>
    <t>sxt</t>
  </si>
  <si>
    <t>sxt-rt</t>
  </si>
  <si>
    <t>AnaC</t>
  </si>
  <si>
    <t>AnaC-RT</t>
  </si>
  <si>
    <t>16SCyano</t>
  </si>
  <si>
    <t>16SCyano-RT</t>
  </si>
  <si>
    <t>Cy 7</t>
  </si>
  <si>
    <t>Cy7-RT</t>
  </si>
  <si>
    <t>mcyEmic</t>
  </si>
  <si>
    <t>mcyEmic-RT</t>
  </si>
  <si>
    <t>mcyEcya</t>
  </si>
  <si>
    <t>mcyEcya-RT</t>
  </si>
  <si>
    <t>Nif-Ana</t>
  </si>
  <si>
    <t>Nif-Ana-RT</t>
  </si>
  <si>
    <t>Nif-Nos</t>
  </si>
  <si>
    <t>Nif-Nos-RT</t>
  </si>
  <si>
    <t>Psts</t>
  </si>
  <si>
    <t>Psts-RT</t>
  </si>
  <si>
    <t>Anatoxin</t>
  </si>
  <si>
    <t>NA</t>
  </si>
  <si>
    <t>Limit of detection fore each assay is 3 copies/ul</t>
  </si>
  <si>
    <t>Undetermined or 0 = Results of assay were negative</t>
  </si>
  <si>
    <t>Anatoxing  ug/L</t>
  </si>
  <si>
    <t>Cylidrospermopsin ug/L</t>
  </si>
  <si>
    <t>Microcystin ug/L</t>
  </si>
  <si>
    <t>McyEmic</t>
  </si>
  <si>
    <t>McyEmic-RT</t>
  </si>
  <si>
    <t>below detection</t>
  </si>
  <si>
    <t>2123-filterblank</t>
  </si>
  <si>
    <t>2124 fb</t>
  </si>
  <si>
    <t>Fb 2126</t>
  </si>
  <si>
    <t>The data contained in this worksheets provide qPCR, RT-qPCR, sequences and water quality data sets.
The data are for a manuscript "ATX-producer dominated cyanobacterial community structure, succession and qPCR-based early warning of cyanotoxin production".</t>
  </si>
  <si>
    <t>This research dataset has been reviewed in accordance with U.S. Environmental Protection Agency (U.S. EPA), Office of Research and Development, and approved for release. Mention of brand names or vendors does not constitute an endorsement of products or services by the U.S. EPA.</t>
  </si>
  <si>
    <t>mcyAcya-RT</t>
  </si>
  <si>
    <t>mcyAcya</t>
  </si>
  <si>
    <t>sxtA</t>
  </si>
  <si>
    <t>sxtA-rt</t>
  </si>
  <si>
    <t>16SCya</t>
  </si>
  <si>
    <t>16SCya-RT</t>
  </si>
  <si>
    <t>Cyr7</t>
  </si>
  <si>
    <t>Cyr7-RT</t>
  </si>
  <si>
    <t>Samples for RNA sequencing</t>
  </si>
  <si>
    <t>Bloom - EarlyBloom</t>
  </si>
  <si>
    <t>Bloom - MidEarlyBloom</t>
  </si>
  <si>
    <t>Bloom - MidLateBloom</t>
  </si>
  <si>
    <t>Bloom - LateBloom</t>
  </si>
  <si>
    <t>A and B: replicate</t>
  </si>
  <si>
    <t>Bloom stage: Pre-, Early-, Mid- and Late-, defined based on sampling date.</t>
  </si>
  <si>
    <t>PreBloom</t>
  </si>
  <si>
    <t>EarlyBloom</t>
  </si>
  <si>
    <t>MidEarlyBloom</t>
  </si>
  <si>
    <t>MidLateBloom</t>
  </si>
  <si>
    <t>LateBloom</t>
  </si>
  <si>
    <t>cycle threshold</t>
  </si>
  <si>
    <t>GCN</t>
  </si>
  <si>
    <t>Gene copy number</t>
  </si>
  <si>
    <t>Note:</t>
  </si>
  <si>
    <t>FINAL_
VALIDATION_QUALIFIER</t>
  </si>
  <si>
    <t>The number is an estimated concentration because something in the sample interfered with the analysis.</t>
  </si>
  <si>
    <t>The number is not detected at a concentration greater than the detection limit.</t>
  </si>
  <si>
    <t>Note</t>
  </si>
  <si>
    <t>Sequencing, qPCR/RT-qPCR (RT-)</t>
  </si>
  <si>
    <t>Measured nutrients in 2019 by Jefferson County Health Department (https://www.co.jefferson.wa.us/DocumentCenter/View/10015/Anderson_Lake_WQ_report)</t>
  </si>
  <si>
    <t>mcy</t>
  </si>
  <si>
    <t xml:space="preserve">qPCR targeted genes </t>
  </si>
  <si>
    <t>microcystin producing gene cluster</t>
  </si>
  <si>
    <t>ana</t>
  </si>
  <si>
    <t>anatoxin producing gene cluster</t>
  </si>
  <si>
    <t xml:space="preserve">qPCR targeting mcyA gene of Microcystis </t>
  </si>
  <si>
    <t xml:space="preserve">RT-qPCR targeting mcyA gene of Microcystis </t>
  </si>
  <si>
    <t xml:space="preserve">qPCR targeting saxA gene  </t>
  </si>
  <si>
    <t xml:space="preserve">RT-qPCR targeting saxA gene  </t>
  </si>
  <si>
    <t xml:space="preserve">qPCR targeting anaC gene  </t>
  </si>
  <si>
    <t xml:space="preserve">RT-qPCR targeting anaC gene  </t>
  </si>
  <si>
    <t>qPCR targeting 16S rRNA gene  of Microcystis</t>
  </si>
  <si>
    <t>RT-qPCR targeting 16S rRNA gene  of Microcystis</t>
  </si>
  <si>
    <t>qPCR targeting 16S rRNA gene  of cyanobacteria</t>
  </si>
  <si>
    <t>RT-qPCR targeting 16S rRNA gene  of cyanobacteria</t>
  </si>
  <si>
    <t xml:space="preserve">qPCR targeting cyr gene  </t>
  </si>
  <si>
    <t xml:space="preserve">RT-qPCR targeting cyr gene  </t>
  </si>
  <si>
    <t xml:space="preserve">qPCR targeting mcyE gene of Microcystis </t>
  </si>
  <si>
    <t xml:space="preserve">RT-qPCR targeting mcyE gene of Microcystis </t>
  </si>
  <si>
    <t>qPCR targeting mcyE gene of cyanobacteria</t>
  </si>
  <si>
    <t>RT-qPCR targeting mcyE gene of cyanobacteria</t>
  </si>
  <si>
    <t>qPCR targeting nif gene  of Anabaena</t>
  </si>
  <si>
    <t>RT-qPCR targeting nif gene  of Anabaena</t>
  </si>
  <si>
    <t>qPCR targeting nif gene  of Nostoc</t>
  </si>
  <si>
    <t>RT-qPCR targeting nif gene  of Nostoc</t>
  </si>
  <si>
    <t xml:space="preserve">qPCR targeting pstS gene </t>
  </si>
  <si>
    <t xml:space="preserve">RT-qPCR targeting pstS gene   </t>
  </si>
  <si>
    <t>Abbreviations for all IDs about study, samples or locations are assigned and not defined here.</t>
  </si>
  <si>
    <t>The IDs for sample (EPI, HYPO, R-1, AndMid EPI, AndMid HYPO, And Mid A, AndMidAEPI, etc)  are associated with lower and upper depth. No definition is made here.</t>
  </si>
  <si>
    <t>QA/QC for nutrient measurement</t>
  </si>
  <si>
    <t>Practical quantitation Limit</t>
  </si>
  <si>
    <t>Method detection Limit</t>
  </si>
  <si>
    <t>State</t>
  </si>
  <si>
    <t>Company name</t>
  </si>
  <si>
    <t>Method</t>
  </si>
  <si>
    <t xml:space="preserve"> below detection limit</t>
  </si>
  <si>
    <t xml:space="preserve">U or - </t>
  </si>
  <si>
    <t>Not available</t>
  </si>
  <si>
    <t>Yellow 
highlighted samples</t>
  </si>
  <si>
    <t xml:space="preserve">Possible inhibition </t>
  </si>
  <si>
    <t>Site ID</t>
  </si>
  <si>
    <t>qPCR and RT-qPCR values and cyanotoxins measured in 2022</t>
  </si>
  <si>
    <t>qPCR values detected in 2022</t>
  </si>
  <si>
    <t>qPCR and RT-qPCR values and cyanotoxins detected in 2021</t>
  </si>
  <si>
    <t>qPCR, RT-qPCR values and cyanotoxins sampled and measured in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</si>
</sst>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409]d\-mmm;@"/>
  </numFmts>
  <fonts count="18"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2"/>
      <color theme="1"/>
      <name val="Times New Roman"/>
      <family val="1"/>
    </font>
    <font>
      <b/>
      <i/>
      <sz val="12"/>
      <color theme="1"/>
      <name val="Times New Roman"/>
      <family val="1"/>
    </font>
    <font>
      <b/>
      <i/>
      <vertAlign val="subscript"/>
      <sz val="12"/>
      <color theme="1"/>
      <name val="Times New Roman"/>
      <family val="1"/>
    </font>
    <font>
      <b/>
      <sz val="12"/>
      <color theme="1"/>
      <name val="Calibri"/>
      <family val="2"/>
    </font>
    <font>
      <b/>
      <vertAlign val="superscript"/>
      <sz val="12"/>
      <color theme="1"/>
      <name val="Times New Roman"/>
      <family val="1"/>
    </font>
    <font>
      <sz val="12"/>
      <color rgb="FF7030A0"/>
      <name val="Times New Roman"/>
      <family val="1"/>
    </font>
    <font>
      <sz val="11"/>
      <color theme="1"/>
      <name val="Times New Roman"/>
      <family val="1"/>
    </font>
    <font>
      <b/>
      <i/>
      <sz val="11"/>
      <color theme="1"/>
      <name val="Calibri"/>
      <family val="2"/>
      <scheme val="minor"/>
    </font>
    <font>
      <vertAlign val="superscript"/>
      <sz val="11"/>
      <color theme="1"/>
      <name val="Calibri"/>
      <family val="2"/>
      <scheme val="minor"/>
    </font>
    <font>
      <sz val="11"/>
      <color theme="1"/>
      <name val="Calibri"/>
      <family val="2"/>
    </font>
    <font>
      <sz val="12"/>
      <color theme="1"/>
      <name val="Aptos"/>
      <family val="2"/>
    </font>
    <font>
      <sz val="11"/>
      <color rgb="FF474747"/>
      <name val="Arial"/>
      <family val="2"/>
    </font>
    <font>
      <sz val="11"/>
      <color rgb="FF222222"/>
      <name val="Arial"/>
      <family val="2"/>
    </font>
    <font>
      <sz val="11"/>
      <color rgb="FF001D35"/>
      <name val="Arial"/>
      <family val="2"/>
    </font>
  </fonts>
  <fills count="5">
    <fill>
      <patternFill patternType="none"/>
    </fill>
    <fill>
      <patternFill patternType="gray125"/>
    </fill>
    <fill>
      <patternFill patternType="solid">
        <fgColor rgb="FFFF0000"/>
        <bgColor indexed="64"/>
      </patternFill>
    </fill>
    <fill>
      <patternFill patternType="solid">
        <fgColor rgb="FF92D050"/>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s>
  <cellStyleXfs count="2">
    <xf numFmtId="0" fontId="0" fillId="0" borderId="0"/>
    <xf numFmtId="0" fontId="3" fillId="0" borderId="0"/>
  </cellStyleXfs>
  <cellXfs count="80">
    <xf numFmtId="0" fontId="0" fillId="0" borderId="0" xfId="0"/>
    <xf numFmtId="164" fontId="4" fillId="0" borderId="7" xfId="0" applyNumberFormat="1" applyFont="1" applyBorder="1" applyAlignment="1">
      <alignment horizontal="center" vertical="center" wrapText="1"/>
    </xf>
    <xf numFmtId="0" fontId="9" fillId="2" borderId="0" xfId="0" applyFont="1" applyFill="1" applyAlignment="1">
      <alignment horizontal="center" vertical="center"/>
    </xf>
    <xf numFmtId="3" fontId="9" fillId="2" borderId="0" xfId="0" applyNumberFormat="1" applyFont="1" applyFill="1" applyAlignment="1">
      <alignment horizontal="center" vertical="center"/>
    </xf>
    <xf numFmtId="2" fontId="9" fillId="2" borderId="0" xfId="0" applyNumberFormat="1" applyFont="1" applyFill="1" applyAlignment="1">
      <alignment horizontal="center" vertical="center"/>
    </xf>
    <xf numFmtId="164" fontId="9" fillId="2" borderId="0" xfId="0" applyNumberFormat="1" applyFont="1" applyFill="1" applyAlignment="1">
      <alignment horizontal="center" vertical="center"/>
    </xf>
    <xf numFmtId="11" fontId="9" fillId="2" borderId="0" xfId="0" applyNumberFormat="1" applyFont="1" applyFill="1" applyAlignment="1">
      <alignment horizontal="center" vertical="center"/>
    </xf>
    <xf numFmtId="0" fontId="1" fillId="2" borderId="0" xfId="0" applyFont="1" applyFill="1" applyBorder="1"/>
    <xf numFmtId="0" fontId="1" fillId="2" borderId="0" xfId="0" applyFont="1" applyFill="1" applyBorder="1" applyAlignment="1">
      <alignment horizontal="center" vertical="center"/>
    </xf>
    <xf numFmtId="0" fontId="1" fillId="2" borderId="8" xfId="0" applyFont="1" applyFill="1" applyBorder="1"/>
    <xf numFmtId="0" fontId="1" fillId="2" borderId="8" xfId="0" applyFont="1" applyFill="1" applyBorder="1" applyAlignment="1">
      <alignment horizontal="center" vertical="center"/>
    </xf>
    <xf numFmtId="0" fontId="1" fillId="2" borderId="9" xfId="0" applyFont="1" applyFill="1" applyBorder="1"/>
    <xf numFmtId="0" fontId="1" fillId="2" borderId="9" xfId="0" applyFont="1" applyFill="1" applyBorder="1" applyAlignment="1">
      <alignment horizontal="center" vertical="center"/>
    </xf>
    <xf numFmtId="0" fontId="2" fillId="0" borderId="10" xfId="0" applyFont="1" applyBorder="1" applyAlignment="1">
      <alignment horizontal="center" vertical="center"/>
    </xf>
    <xf numFmtId="0" fontId="10" fillId="0" borderId="0" xfId="0" applyFont="1"/>
    <xf numFmtId="0" fontId="10" fillId="0" borderId="0" xfId="0" applyFont="1" applyAlignment="1">
      <alignment horizontal="center" vertical="center"/>
    </xf>
    <xf numFmtId="0" fontId="10" fillId="0" borderId="5" xfId="0" applyFont="1" applyBorder="1" applyAlignment="1">
      <alignment horizontal="center" vertical="center"/>
    </xf>
    <xf numFmtId="0" fontId="0" fillId="0" borderId="0" xfId="0" applyAlignment="1">
      <alignment wrapText="1"/>
    </xf>
    <xf numFmtId="14" fontId="0" fillId="0" borderId="0" xfId="0" applyNumberFormat="1" applyAlignment="1">
      <alignment horizontal="left"/>
    </xf>
    <xf numFmtId="0" fontId="0" fillId="0" borderId="0" xfId="0" applyAlignment="1">
      <alignment horizontal="left"/>
    </xf>
    <xf numFmtId="22" fontId="0" fillId="0" borderId="0" xfId="0" applyNumberFormat="1"/>
    <xf numFmtId="14" fontId="0" fillId="0" borderId="0" xfId="0" applyNumberFormat="1"/>
    <xf numFmtId="0" fontId="0" fillId="0" borderId="0" xfId="0" applyAlignment="1">
      <alignment horizontal="center"/>
    </xf>
    <xf numFmtId="0" fontId="10" fillId="0" borderId="0" xfId="0" applyFont="1" applyAlignment="1">
      <alignment horizontal="center"/>
    </xf>
    <xf numFmtId="0" fontId="10" fillId="0" borderId="5" xfId="0" applyFont="1" applyBorder="1"/>
    <xf numFmtId="0" fontId="10" fillId="0" borderId="5" xfId="0" applyFont="1" applyBorder="1" applyAlignment="1">
      <alignment horizontal="center"/>
    </xf>
    <xf numFmtId="14" fontId="10" fillId="0" borderId="0" xfId="0" applyNumberFormat="1" applyFont="1" applyAlignment="1">
      <alignment horizontal="center"/>
    </xf>
    <xf numFmtId="14" fontId="10" fillId="0" borderId="5" xfId="0" applyNumberFormat="1" applyFont="1" applyBorder="1" applyAlignment="1">
      <alignment horizontal="center"/>
    </xf>
    <xf numFmtId="14" fontId="10" fillId="0" borderId="0" xfId="0" applyNumberFormat="1" applyFont="1" applyAlignment="1">
      <alignment horizontal="center" vertical="center"/>
    </xf>
    <xf numFmtId="14" fontId="10" fillId="0" borderId="5" xfId="0" applyNumberFormat="1" applyFont="1" applyBorder="1" applyAlignment="1">
      <alignment horizontal="center" vertical="center"/>
    </xf>
    <xf numFmtId="0" fontId="0" fillId="0" borderId="5" xfId="0" applyBorder="1" applyAlignment="1">
      <alignment horizontal="center"/>
    </xf>
    <xf numFmtId="0" fontId="10" fillId="0" borderId="6" xfId="0" applyFont="1" applyBorder="1" applyAlignment="1">
      <alignment horizontal="center" vertical="center"/>
    </xf>
    <xf numFmtId="165" fontId="0" fillId="0" borderId="0" xfId="0" applyNumberFormat="1"/>
    <xf numFmtId="0" fontId="2" fillId="0" borderId="1" xfId="0" applyFont="1" applyBorder="1" applyAlignment="1">
      <alignment horizontal="center" vertical="center"/>
    </xf>
    <xf numFmtId="20" fontId="0" fillId="0" borderId="0" xfId="0" applyNumberFormat="1"/>
    <xf numFmtId="49" fontId="0" fillId="0" borderId="0" xfId="0" applyNumberFormat="1"/>
    <xf numFmtId="11" fontId="0" fillId="0" borderId="0" xfId="0" applyNumberFormat="1"/>
    <xf numFmtId="166" fontId="0" fillId="0" borderId="0" xfId="0" applyNumberFormat="1"/>
    <xf numFmtId="2" fontId="0" fillId="0" borderId="0" xfId="0" applyNumberFormat="1"/>
    <xf numFmtId="49" fontId="0" fillId="3" borderId="0" xfId="0" applyNumberFormat="1" applyFill="1"/>
    <xf numFmtId="0" fontId="0" fillId="3" borderId="0" xfId="0" applyFill="1"/>
    <xf numFmtId="0" fontId="0" fillId="0" borderId="1" xfId="0" applyBorder="1" applyAlignment="1">
      <alignment horizontal="center" vertical="center"/>
    </xf>
    <xf numFmtId="166" fontId="0" fillId="0" borderId="1" xfId="0" applyNumberFormat="1" applyBorder="1"/>
    <xf numFmtId="14" fontId="0" fillId="0" borderId="1" xfId="0" applyNumberFormat="1" applyBorder="1" applyAlignment="1">
      <alignment horizontal="center" vertical="center"/>
    </xf>
    <xf numFmtId="11" fontId="0" fillId="0" borderId="1" xfId="0" applyNumberFormat="1" applyBorder="1" applyAlignment="1">
      <alignment horizontal="center" vertical="center"/>
    </xf>
    <xf numFmtId="11" fontId="0" fillId="4" borderId="1" xfId="0" applyNumberFormat="1" applyFill="1" applyBorder="1" applyAlignment="1">
      <alignment horizontal="center" vertical="center"/>
    </xf>
    <xf numFmtId="0" fontId="14" fillId="0" borderId="0" xfId="0" applyFont="1" applyAlignment="1">
      <alignment horizontal="left" vertical="center" indent="1"/>
    </xf>
    <xf numFmtId="0" fontId="10" fillId="0" borderId="0" xfId="0" applyFont="1" applyFill="1" applyBorder="1"/>
    <xf numFmtId="14" fontId="10" fillId="0" borderId="0" xfId="0" applyNumberFormat="1" applyFont="1" applyAlignment="1">
      <alignment horizontal="left"/>
    </xf>
    <xf numFmtId="14" fontId="10" fillId="0" borderId="0" xfId="0" applyNumberFormat="1" applyFont="1" applyAlignment="1">
      <alignment horizontal="left" vertical="center"/>
    </xf>
    <xf numFmtId="14" fontId="10" fillId="0" borderId="5" xfId="0" applyNumberFormat="1" applyFont="1" applyBorder="1" applyAlignment="1">
      <alignment horizontal="left" vertical="center"/>
    </xf>
    <xf numFmtId="0" fontId="10" fillId="0" borderId="6" xfId="0" applyFont="1" applyBorder="1" applyAlignment="1">
      <alignment horizontal="left" vertical="center"/>
    </xf>
    <xf numFmtId="0" fontId="10" fillId="0" borderId="0" xfId="0" applyFont="1" applyAlignment="1">
      <alignment horizontal="left"/>
    </xf>
    <xf numFmtId="0" fontId="10" fillId="0" borderId="0" xfId="0" applyFont="1" applyFill="1" applyBorder="1" applyAlignment="1">
      <alignment horizontal="left"/>
    </xf>
    <xf numFmtId="0" fontId="15" fillId="0" borderId="0" xfId="0" applyFont="1"/>
    <xf numFmtId="0" fontId="16" fillId="0" borderId="0" xfId="0" applyFont="1"/>
    <xf numFmtId="0" fontId="14" fillId="0" borderId="0" xfId="0" applyFont="1" applyAlignment="1">
      <alignment horizontal="left" vertical="center"/>
    </xf>
    <xf numFmtId="0" fontId="17" fillId="0" borderId="0" xfId="0" applyFont="1"/>
    <xf numFmtId="0" fontId="13" fillId="0" borderId="0" xfId="0" applyFont="1" applyAlignment="1">
      <alignment horizontal="left"/>
    </xf>
    <xf numFmtId="0" fontId="10" fillId="0" borderId="11" xfId="0" applyFont="1" applyBorder="1" applyAlignment="1">
      <alignment horizontal="left" vertical="center"/>
    </xf>
    <xf numFmtId="0" fontId="10" fillId="0" borderId="5" xfId="0" applyFont="1" applyBorder="1" applyAlignment="1">
      <alignment horizontal="left" vertical="center"/>
    </xf>
    <xf numFmtId="0" fontId="10" fillId="0" borderId="1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xf>
    <xf numFmtId="0" fontId="10" fillId="0" borderId="11" xfId="0" applyFont="1" applyBorder="1" applyAlignment="1">
      <alignment horizontal="center" vertical="center"/>
    </xf>
    <xf numFmtId="0" fontId="10" fillId="0" borderId="5"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11"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0" fillId="0" borderId="0" xfId="0" applyFill="1"/>
  </cellXfs>
  <cellStyles count="2">
    <cellStyle name="Normal" xfId="0" builtinId="0"/>
    <cellStyle name="Normal 2" xfId="1" xr:uid="{FBD0F8DB-D9AE-4E33-ADFA-5DF759F6B7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2811250803595"/>
          <c:y val="5.7936279091874078E-2"/>
          <c:w val="0.73689960025715018"/>
          <c:h val="0.71987175449222696"/>
        </c:manualLayout>
      </c:layout>
      <c:lineChart>
        <c:grouping val="standard"/>
        <c:varyColors val="0"/>
        <c:ser>
          <c:idx val="0"/>
          <c:order val="0"/>
          <c:tx>
            <c:strRef>
              <c:f>'[1]qPCR vs. relative abundance'!$B$2</c:f>
              <c:strCache>
                <c:ptCount val="1"/>
                <c:pt idx="0">
                  <c:v>Microcystin</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strRef>
              <c:f>'[1]qPCR vs. relative abundance'!$A$3:$A$10</c:f>
              <c:strCache>
                <c:ptCount val="8"/>
                <c:pt idx="0">
                  <c:v>5/14/2019</c:v>
                </c:pt>
                <c:pt idx="1">
                  <c:v>5/21/2019</c:v>
                </c:pt>
                <c:pt idx="2">
                  <c:v>5/28/2019</c:v>
                </c:pt>
                <c:pt idx="3">
                  <c:v>6/4/2019</c:v>
                </c:pt>
                <c:pt idx="4">
                  <c:v>6/11/2019</c:v>
                </c:pt>
                <c:pt idx="5">
                  <c:v>6/18/2019</c:v>
                </c:pt>
                <c:pt idx="6">
                  <c:v>7/30/2019</c:v>
                </c:pt>
                <c:pt idx="7">
                  <c:v>8/15/2019</c:v>
                </c:pt>
              </c:strCache>
            </c:strRef>
          </c:cat>
          <c:val>
            <c:numRef>
              <c:f>'[1]qPCR vs. relative abundance'!$B$3:$B$10</c:f>
              <c:numCache>
                <c:formatCode>General</c:formatCode>
                <c:ptCount val="8"/>
                <c:pt idx="0">
                  <c:v>0</c:v>
                </c:pt>
                <c:pt idx="1">
                  <c:v>0</c:v>
                </c:pt>
                <c:pt idx="2">
                  <c:v>0</c:v>
                </c:pt>
                <c:pt idx="3">
                  <c:v>0</c:v>
                </c:pt>
                <c:pt idx="4">
                  <c:v>0</c:v>
                </c:pt>
                <c:pt idx="5">
                  <c:v>0.38500000000000001</c:v>
                </c:pt>
                <c:pt idx="6">
                  <c:v>0</c:v>
                </c:pt>
                <c:pt idx="7">
                  <c:v>0.46499999999999997</c:v>
                </c:pt>
              </c:numCache>
            </c:numRef>
          </c:val>
          <c:smooth val="0"/>
          <c:extLst>
            <c:ext xmlns:c16="http://schemas.microsoft.com/office/drawing/2014/chart" uri="{C3380CC4-5D6E-409C-BE32-E72D297353CC}">
              <c16:uniqueId val="{00000000-6B66-4C8B-98D8-99BA726545BA}"/>
            </c:ext>
          </c:extLst>
        </c:ser>
        <c:dLbls>
          <c:showLegendKey val="0"/>
          <c:showVal val="0"/>
          <c:showCatName val="0"/>
          <c:showSerName val="0"/>
          <c:showPercent val="0"/>
          <c:showBubbleSize val="0"/>
        </c:dLbls>
        <c:marker val="1"/>
        <c:smooth val="0"/>
        <c:axId val="1277511184"/>
        <c:axId val="1399469440"/>
      </c:lineChart>
      <c:lineChart>
        <c:grouping val="standard"/>
        <c:varyColors val="0"/>
        <c:ser>
          <c:idx val="1"/>
          <c:order val="1"/>
          <c:tx>
            <c:strRef>
              <c:f>'[1]qPCR vs. relative abundance'!$C$2</c:f>
              <c:strCache>
                <c:ptCount val="1"/>
                <c:pt idx="0">
                  <c:v>Mcy relative abundance</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cat>
            <c:strRef>
              <c:f>[2]ana!$A$2:$A$9</c:f>
              <c:strCache>
                <c:ptCount val="8"/>
                <c:pt idx="0">
                  <c:v>5.14</c:v>
                </c:pt>
                <c:pt idx="1">
                  <c:v>5.21</c:v>
                </c:pt>
                <c:pt idx="2">
                  <c:v>5.28</c:v>
                </c:pt>
                <c:pt idx="3">
                  <c:v>6.4</c:v>
                </c:pt>
                <c:pt idx="4">
                  <c:v>6.11</c:v>
                </c:pt>
                <c:pt idx="5">
                  <c:v>6.18</c:v>
                </c:pt>
                <c:pt idx="6">
                  <c:v>7.30</c:v>
                </c:pt>
                <c:pt idx="7">
                  <c:v>8.15</c:v>
                </c:pt>
              </c:strCache>
            </c:strRef>
          </c:cat>
          <c:val>
            <c:numRef>
              <c:f>'[1]qPCR vs. relative abundance'!$C$3:$C$10</c:f>
              <c:numCache>
                <c:formatCode>General</c:formatCode>
                <c:ptCount val="8"/>
                <c:pt idx="0">
                  <c:v>7.7973437186855288E-2</c:v>
                </c:pt>
                <c:pt idx="1">
                  <c:v>4.5462253287433946E-2</c:v>
                </c:pt>
                <c:pt idx="2">
                  <c:v>8.6172766890095492E-3</c:v>
                </c:pt>
                <c:pt idx="3">
                  <c:v>3.7333477256752012E-2</c:v>
                </c:pt>
                <c:pt idx="4">
                  <c:v>2.6755692518533207E-2</c:v>
                </c:pt>
                <c:pt idx="5">
                  <c:v>1.9401345075946968E-2</c:v>
                </c:pt>
                <c:pt idx="6">
                  <c:v>7.2619189628827852E-2</c:v>
                </c:pt>
                <c:pt idx="7">
                  <c:v>4.078005954551784E-2</c:v>
                </c:pt>
              </c:numCache>
            </c:numRef>
          </c:val>
          <c:smooth val="0"/>
          <c:extLst>
            <c:ext xmlns:c16="http://schemas.microsoft.com/office/drawing/2014/chart" uri="{C3380CC4-5D6E-409C-BE32-E72D297353CC}">
              <c16:uniqueId val="{00000001-6B66-4C8B-98D8-99BA726545BA}"/>
            </c:ext>
          </c:extLst>
        </c:ser>
        <c:dLbls>
          <c:showLegendKey val="0"/>
          <c:showVal val="0"/>
          <c:showCatName val="0"/>
          <c:showSerName val="0"/>
          <c:showPercent val="0"/>
          <c:showBubbleSize val="0"/>
        </c:dLbls>
        <c:marker val="1"/>
        <c:smooth val="0"/>
        <c:axId val="1207197999"/>
        <c:axId val="1328192095"/>
      </c:lineChart>
      <c:catAx>
        <c:axId val="1277511184"/>
        <c:scaling>
          <c:orientation val="minMax"/>
        </c:scaling>
        <c:delete val="0"/>
        <c:axPos val="b"/>
        <c:numFmt formatCode="[$-409]d\-mmm;@"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399469440"/>
        <c:crosses val="autoZero"/>
        <c:auto val="1"/>
        <c:lblAlgn val="ctr"/>
        <c:lblOffset val="100"/>
        <c:noMultiLvlLbl val="1"/>
      </c:catAx>
      <c:valAx>
        <c:axId val="1399469440"/>
        <c:scaling>
          <c:orientation val="minMax"/>
          <c:max val="0.60000000000000009"/>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Microcystin concentration (</a:t>
                </a:r>
                <a:r>
                  <a:rPr lang="el-GR"/>
                  <a:t>μ</a:t>
                </a:r>
                <a:r>
                  <a:rPr lang="en-US"/>
                  <a:t>g/L)</a:t>
                </a:r>
              </a:p>
            </c:rich>
          </c:tx>
          <c:layout>
            <c:manualLayout>
              <c:xMode val="edge"/>
              <c:yMode val="edge"/>
              <c:x val="1.1111111111111112E-2"/>
              <c:y val="0.1016338582677165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277511184"/>
        <c:crosses val="autoZero"/>
        <c:crossBetween val="between"/>
      </c:valAx>
      <c:valAx>
        <c:axId val="1328192095"/>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Relative abundance (%)</a:t>
                </a:r>
                <a:r>
                  <a:rPr lang="en-US" baseline="0"/>
                  <a:t> </a:t>
                </a:r>
                <a:endParaRPr lang="en-US"/>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207197999"/>
        <c:crosses val="max"/>
        <c:crossBetween val="between"/>
      </c:valAx>
      <c:catAx>
        <c:axId val="1207197999"/>
        <c:scaling>
          <c:orientation val="minMax"/>
        </c:scaling>
        <c:delete val="1"/>
        <c:axPos val="b"/>
        <c:numFmt formatCode="General" sourceLinked="1"/>
        <c:majorTickMark val="out"/>
        <c:minorTickMark val="none"/>
        <c:tickLblPos val="nextTo"/>
        <c:crossAx val="1328192095"/>
        <c:crosses val="autoZero"/>
        <c:auto val="1"/>
        <c:lblAlgn val="ctr"/>
        <c:lblOffset val="100"/>
        <c:noMultiLvlLbl val="0"/>
      </c:catAx>
      <c:spPr>
        <a:noFill/>
        <a:ln>
          <a:solidFill>
            <a:schemeClr val="tx1"/>
          </a:solidFill>
        </a:ln>
        <a:effectLst/>
      </c:spPr>
    </c:plotArea>
    <c:legend>
      <c:legendPos val="b"/>
      <c:layout>
        <c:manualLayout>
          <c:xMode val="edge"/>
          <c:yMode val="edge"/>
          <c:x val="0.32305161854768155"/>
          <c:y val="5.9457932341790608E-2"/>
          <c:w val="0.56625865972761991"/>
          <c:h val="6.959660811629316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en-US"/>
              <a:t>B</a:t>
            </a:r>
          </a:p>
        </c:rich>
      </c:tx>
      <c:layout>
        <c:manualLayout>
          <c:xMode val="edge"/>
          <c:yMode val="edge"/>
          <c:x val="0.13235083141470277"/>
          <c:y val="5.1786541584341955E-2"/>
        </c:manualLayout>
      </c:layout>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13144913147553922"/>
          <c:y val="3.0882783311747767E-2"/>
          <c:w val="0.66471889308734466"/>
          <c:h val="0.6865621923115649"/>
        </c:manualLayout>
      </c:layout>
      <c:barChart>
        <c:barDir val="col"/>
        <c:grouping val="clustered"/>
        <c:varyColors val="0"/>
        <c:ser>
          <c:idx val="0"/>
          <c:order val="0"/>
          <c:tx>
            <c:strRef>
              <c:f>'[1]qPCR vs. relative abundance'!$B$2</c:f>
              <c:strCache>
                <c:ptCount val="1"/>
                <c:pt idx="0">
                  <c:v>Microcystin</c:v>
                </c:pt>
              </c:strCache>
            </c:strRef>
          </c:tx>
          <c:spPr>
            <a:solidFill>
              <a:schemeClr val="accent1"/>
            </a:solidFill>
            <a:ln>
              <a:noFill/>
            </a:ln>
            <a:effectLst/>
          </c:spPr>
          <c:invertIfNegative val="0"/>
          <c:cat>
            <c:strRef>
              <c:f>'[1]qPCR vs. relative abundance'!$A$3:$A$10</c:f>
              <c:strCache>
                <c:ptCount val="8"/>
                <c:pt idx="0">
                  <c:v>5/14/2019</c:v>
                </c:pt>
                <c:pt idx="1">
                  <c:v>5/21/2019</c:v>
                </c:pt>
                <c:pt idx="2">
                  <c:v>5/28/2019</c:v>
                </c:pt>
                <c:pt idx="3">
                  <c:v>6/4/2019</c:v>
                </c:pt>
                <c:pt idx="4">
                  <c:v>6/11/2019</c:v>
                </c:pt>
                <c:pt idx="5">
                  <c:v>6/18/2019</c:v>
                </c:pt>
                <c:pt idx="6">
                  <c:v>7/30/2019</c:v>
                </c:pt>
                <c:pt idx="7">
                  <c:v>8/15/2019</c:v>
                </c:pt>
              </c:strCache>
            </c:strRef>
          </c:cat>
          <c:val>
            <c:numRef>
              <c:f>'[1]qPCR vs. relative abundance'!$B$3:$B$10</c:f>
              <c:numCache>
                <c:formatCode>General</c:formatCode>
                <c:ptCount val="8"/>
                <c:pt idx="0">
                  <c:v>0</c:v>
                </c:pt>
                <c:pt idx="1">
                  <c:v>0</c:v>
                </c:pt>
                <c:pt idx="2">
                  <c:v>0</c:v>
                </c:pt>
                <c:pt idx="3">
                  <c:v>0</c:v>
                </c:pt>
                <c:pt idx="4">
                  <c:v>0</c:v>
                </c:pt>
                <c:pt idx="5">
                  <c:v>0.38500000000000001</c:v>
                </c:pt>
                <c:pt idx="6">
                  <c:v>0</c:v>
                </c:pt>
                <c:pt idx="7">
                  <c:v>0.46499999999999997</c:v>
                </c:pt>
              </c:numCache>
            </c:numRef>
          </c:val>
          <c:extLst>
            <c:ext xmlns:c16="http://schemas.microsoft.com/office/drawing/2014/chart" uri="{C3380CC4-5D6E-409C-BE32-E72D297353CC}">
              <c16:uniqueId val="{00000000-FDBB-484C-974A-BE8D77E98552}"/>
            </c:ext>
          </c:extLst>
        </c:ser>
        <c:dLbls>
          <c:showLegendKey val="0"/>
          <c:showVal val="0"/>
          <c:showCatName val="0"/>
          <c:showSerName val="0"/>
          <c:showPercent val="0"/>
          <c:showBubbleSize val="0"/>
        </c:dLbls>
        <c:gapWidth val="150"/>
        <c:axId val="1277511184"/>
        <c:axId val="1399469440"/>
      </c:barChart>
      <c:lineChart>
        <c:grouping val="standard"/>
        <c:varyColors val="0"/>
        <c:ser>
          <c:idx val="1"/>
          <c:order val="1"/>
          <c:tx>
            <c:strRef>
              <c:f>'[1]qPCR vs. relative abundance'!$E$2</c:f>
              <c:strCache>
                <c:ptCount val="1"/>
                <c:pt idx="0">
                  <c:v>mcy-qPCR (R2=0.10)</c:v>
                </c:pt>
              </c:strCache>
            </c:strRef>
          </c:tx>
          <c:spPr>
            <a:ln w="19050" cap="rnd">
              <a:solidFill>
                <a:schemeClr val="accent2"/>
              </a:solidFill>
              <a:round/>
            </a:ln>
            <a:effectLst/>
          </c:spPr>
          <c:marker>
            <c:symbol val="none"/>
          </c:marker>
          <c:cat>
            <c:strRef>
              <c:f>'[1]qPCR vs. relative abundance'!$A$3:$A$10</c:f>
              <c:strCache>
                <c:ptCount val="8"/>
                <c:pt idx="0">
                  <c:v>5/14/2019</c:v>
                </c:pt>
                <c:pt idx="1">
                  <c:v>5/21/2019</c:v>
                </c:pt>
                <c:pt idx="2">
                  <c:v>5/28/2019</c:v>
                </c:pt>
                <c:pt idx="3">
                  <c:v>6/4/2019</c:v>
                </c:pt>
                <c:pt idx="4">
                  <c:v>6/11/2019</c:v>
                </c:pt>
                <c:pt idx="5">
                  <c:v>6/18/2019</c:v>
                </c:pt>
                <c:pt idx="6">
                  <c:v>7/30/2019</c:v>
                </c:pt>
                <c:pt idx="7">
                  <c:v>8/15/2019</c:v>
                </c:pt>
              </c:strCache>
            </c:strRef>
          </c:cat>
          <c:val>
            <c:numRef>
              <c:f>'[1]qPCR vs. relative abundance'!$E$3:$E$10</c:f>
              <c:numCache>
                <c:formatCode>General</c:formatCode>
                <c:ptCount val="8"/>
                <c:pt idx="0">
                  <c:v>596.12079794128272</c:v>
                </c:pt>
                <c:pt idx="1">
                  <c:v>1004.6072348562899</c:v>
                </c:pt>
                <c:pt idx="2">
                  <c:v>1389.4137300259622</c:v>
                </c:pt>
                <c:pt idx="3">
                  <c:v>7032.1354572742257</c:v>
                </c:pt>
                <c:pt idx="4">
                  <c:v>10996.985737620385</c:v>
                </c:pt>
                <c:pt idx="5">
                  <c:v>7692.1030007174604</c:v>
                </c:pt>
                <c:pt idx="6">
                  <c:v>466.0828126409582</c:v>
                </c:pt>
                <c:pt idx="7">
                  <c:v>1975.9287109375018</c:v>
                </c:pt>
              </c:numCache>
            </c:numRef>
          </c:val>
          <c:smooth val="0"/>
          <c:extLst>
            <c:ext xmlns:c16="http://schemas.microsoft.com/office/drawing/2014/chart" uri="{C3380CC4-5D6E-409C-BE32-E72D297353CC}">
              <c16:uniqueId val="{00000001-FDBB-484C-974A-BE8D77E98552}"/>
            </c:ext>
          </c:extLst>
        </c:ser>
        <c:ser>
          <c:idx val="2"/>
          <c:order val="2"/>
          <c:tx>
            <c:strRef>
              <c:f>'[1]qPCR vs. relative abundance'!$G$2</c:f>
              <c:strCache>
                <c:ptCount val="1"/>
                <c:pt idx="0">
                  <c:v>mcy-RT (R2=0.96)</c:v>
                </c:pt>
              </c:strCache>
            </c:strRef>
          </c:tx>
          <c:spPr>
            <a:ln w="19050" cap="rnd">
              <a:solidFill>
                <a:schemeClr val="accent6"/>
              </a:solidFill>
              <a:round/>
            </a:ln>
            <a:effectLst/>
          </c:spPr>
          <c:marker>
            <c:symbol val="none"/>
          </c:marker>
          <c:cat>
            <c:strRef>
              <c:f>'[1]qPCR vs. relative abundance'!$A$3:$A$10</c:f>
              <c:strCache>
                <c:ptCount val="8"/>
                <c:pt idx="0">
                  <c:v>5/14/2019</c:v>
                </c:pt>
                <c:pt idx="1">
                  <c:v>5/21/2019</c:v>
                </c:pt>
                <c:pt idx="2">
                  <c:v>5/28/2019</c:v>
                </c:pt>
                <c:pt idx="3">
                  <c:v>6/4/2019</c:v>
                </c:pt>
                <c:pt idx="4">
                  <c:v>6/11/2019</c:v>
                </c:pt>
                <c:pt idx="5">
                  <c:v>6/18/2019</c:v>
                </c:pt>
                <c:pt idx="6">
                  <c:v>7/30/2019</c:v>
                </c:pt>
                <c:pt idx="7">
                  <c:v>8/15/2019</c:v>
                </c:pt>
              </c:strCache>
            </c:strRef>
          </c:cat>
          <c:val>
            <c:numRef>
              <c:f>'[1]qPCR vs. relative abundance'!$G$3:$G$10</c:f>
              <c:numCache>
                <c:formatCode>General</c:formatCode>
                <c:ptCount val="8"/>
                <c:pt idx="0">
                  <c:v>4.0265122751832516</c:v>
                </c:pt>
                <c:pt idx="1">
                  <c:v>3.8431520462036133</c:v>
                </c:pt>
                <c:pt idx="2">
                  <c:v>25.877149138412268</c:v>
                </c:pt>
                <c:pt idx="3">
                  <c:v>58.19648849623313</c:v>
                </c:pt>
                <c:pt idx="4">
                  <c:v>106.38989572847805</c:v>
                </c:pt>
                <c:pt idx="5">
                  <c:v>972.64042309194201</c:v>
                </c:pt>
                <c:pt idx="6">
                  <c:v>2.7818827718622963</c:v>
                </c:pt>
                <c:pt idx="7">
                  <c:v>1975.9287109375018</c:v>
                </c:pt>
              </c:numCache>
            </c:numRef>
          </c:val>
          <c:smooth val="0"/>
          <c:extLst>
            <c:ext xmlns:c16="http://schemas.microsoft.com/office/drawing/2014/chart" uri="{C3380CC4-5D6E-409C-BE32-E72D297353CC}">
              <c16:uniqueId val="{00000002-FDBB-484C-974A-BE8D77E98552}"/>
            </c:ext>
          </c:extLst>
        </c:ser>
        <c:dLbls>
          <c:showLegendKey val="0"/>
          <c:showVal val="0"/>
          <c:showCatName val="0"/>
          <c:showSerName val="0"/>
          <c:showPercent val="0"/>
          <c:showBubbleSize val="0"/>
        </c:dLbls>
        <c:marker val="1"/>
        <c:smooth val="0"/>
        <c:axId val="2122225872"/>
        <c:axId val="2122221296"/>
      </c:lineChart>
      <c:catAx>
        <c:axId val="12775111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399469440"/>
        <c:crosses val="autoZero"/>
        <c:auto val="1"/>
        <c:lblAlgn val="ctr"/>
        <c:lblOffset val="100"/>
        <c:noMultiLvlLbl val="1"/>
      </c:catAx>
      <c:valAx>
        <c:axId val="1399469440"/>
        <c:scaling>
          <c:orientation val="minMax"/>
          <c:max val="0.60000000000000009"/>
        </c:scaling>
        <c:delete val="0"/>
        <c:axPos val="l"/>
        <c:title>
          <c:tx>
            <c:rich>
              <a:bodyPr rot="-54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Microcystin (</a:t>
                </a:r>
                <a:r>
                  <a:rPr lang="el-GR"/>
                  <a:t>μ</a:t>
                </a:r>
                <a:r>
                  <a:rPr lang="en-US"/>
                  <a:t>g/L)</a:t>
                </a:r>
              </a:p>
            </c:rich>
          </c:tx>
          <c:layout>
            <c:manualLayout>
              <c:xMode val="edge"/>
              <c:yMode val="edge"/>
              <c:x val="1.1111111111111112E-2"/>
              <c:y val="0.10163385826771654"/>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277511184"/>
        <c:crosses val="autoZero"/>
        <c:crossBetween val="between"/>
      </c:valAx>
      <c:valAx>
        <c:axId val="2122221296"/>
        <c:scaling>
          <c:orientation val="minMax"/>
        </c:scaling>
        <c:delete val="0"/>
        <c:axPos val="r"/>
        <c:title>
          <c:tx>
            <c:rich>
              <a:bodyPr rot="-54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qPCR (copies/mL)</a:t>
                </a:r>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2122225872"/>
        <c:crosses val="max"/>
        <c:crossBetween val="between"/>
      </c:valAx>
      <c:catAx>
        <c:axId val="2122225872"/>
        <c:scaling>
          <c:orientation val="minMax"/>
        </c:scaling>
        <c:delete val="1"/>
        <c:axPos val="b"/>
        <c:numFmt formatCode="General" sourceLinked="1"/>
        <c:majorTickMark val="out"/>
        <c:minorTickMark val="none"/>
        <c:tickLblPos val="nextTo"/>
        <c:crossAx val="2122221296"/>
        <c:crosses val="autoZero"/>
        <c:auto val="1"/>
        <c:lblAlgn val="ctr"/>
        <c:lblOffset val="100"/>
        <c:noMultiLvlLbl val="0"/>
      </c:catAx>
      <c:spPr>
        <a:noFill/>
        <a:ln>
          <a:solidFill>
            <a:schemeClr val="tx1"/>
          </a:solidFill>
        </a:ln>
        <a:effectLst/>
      </c:spPr>
    </c:plotArea>
    <c:legend>
      <c:legendPos val="b"/>
      <c:layout>
        <c:manualLayout>
          <c:xMode val="edge"/>
          <c:yMode val="edge"/>
          <c:x val="0.16654778555612393"/>
          <c:y val="9.9293714381069278E-2"/>
          <c:w val="0.27929379723275632"/>
          <c:h val="0.3280475093684708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2811250803595"/>
          <c:y val="5.7936279091874078E-2"/>
          <c:w val="0.6951561993977271"/>
          <c:h val="0.78551290463692036"/>
        </c:manualLayout>
      </c:layout>
      <c:lineChart>
        <c:grouping val="stacked"/>
        <c:varyColors val="0"/>
        <c:ser>
          <c:idx val="0"/>
          <c:order val="0"/>
          <c:tx>
            <c:strRef>
              <c:f>'[1]qPCR vs. relative abundance'!$C$2</c:f>
              <c:strCache>
                <c:ptCount val="1"/>
                <c:pt idx="0">
                  <c:v>Mcy relative abundance</c:v>
                </c:pt>
              </c:strCache>
            </c:strRef>
          </c:tx>
          <c:spPr>
            <a:ln w="25400" cap="rnd">
              <a:noFill/>
              <a:round/>
            </a:ln>
            <a:effectLst/>
          </c:spPr>
          <c:marker>
            <c:symbol val="circle"/>
            <c:size val="5"/>
            <c:spPr>
              <a:solidFill>
                <a:schemeClr val="accent1"/>
              </a:solidFill>
              <a:ln w="9525">
                <a:solidFill>
                  <a:schemeClr val="accent1"/>
                </a:solidFill>
              </a:ln>
              <a:effectLst/>
            </c:spPr>
          </c:marker>
          <c:cat>
            <c:strRef>
              <c:f>'[1]qPCR vs. relative abundance'!$A$3:$A$10</c:f>
              <c:strCache>
                <c:ptCount val="8"/>
                <c:pt idx="0">
                  <c:v>5/14/2019</c:v>
                </c:pt>
                <c:pt idx="1">
                  <c:v>5/21/2019</c:v>
                </c:pt>
                <c:pt idx="2">
                  <c:v>5/28/2019</c:v>
                </c:pt>
                <c:pt idx="3">
                  <c:v>6/4/2019</c:v>
                </c:pt>
                <c:pt idx="4">
                  <c:v>6/11/2019</c:v>
                </c:pt>
                <c:pt idx="5">
                  <c:v>6/18/2019</c:v>
                </c:pt>
                <c:pt idx="6">
                  <c:v>7/30/2019</c:v>
                </c:pt>
                <c:pt idx="7">
                  <c:v>8/15/2019</c:v>
                </c:pt>
              </c:strCache>
            </c:strRef>
          </c:cat>
          <c:val>
            <c:numRef>
              <c:f>'[1]qPCR vs. relative abundance'!$C$3:$C$10</c:f>
              <c:numCache>
                <c:formatCode>General</c:formatCode>
                <c:ptCount val="8"/>
                <c:pt idx="0">
                  <c:v>7.7973437186855288E-2</c:v>
                </c:pt>
                <c:pt idx="1">
                  <c:v>4.5462253287433946E-2</c:v>
                </c:pt>
                <c:pt idx="2">
                  <c:v>8.6172766890095492E-3</c:v>
                </c:pt>
                <c:pt idx="3">
                  <c:v>3.7333477256752012E-2</c:v>
                </c:pt>
                <c:pt idx="4">
                  <c:v>2.6755692518533207E-2</c:v>
                </c:pt>
                <c:pt idx="5">
                  <c:v>1.9401345075946968E-2</c:v>
                </c:pt>
                <c:pt idx="6">
                  <c:v>7.2619189628827852E-2</c:v>
                </c:pt>
                <c:pt idx="7">
                  <c:v>4.078005954551784E-2</c:v>
                </c:pt>
              </c:numCache>
            </c:numRef>
          </c:val>
          <c:smooth val="0"/>
          <c:extLst>
            <c:ext xmlns:c16="http://schemas.microsoft.com/office/drawing/2014/chart" uri="{C3380CC4-5D6E-409C-BE32-E72D297353CC}">
              <c16:uniqueId val="{00000000-527F-4680-81BC-5A7959AF206A}"/>
            </c:ext>
          </c:extLst>
        </c:ser>
        <c:dLbls>
          <c:showLegendKey val="0"/>
          <c:showVal val="0"/>
          <c:showCatName val="0"/>
          <c:showSerName val="0"/>
          <c:showPercent val="0"/>
          <c:showBubbleSize val="0"/>
        </c:dLbls>
        <c:marker val="1"/>
        <c:smooth val="0"/>
        <c:axId val="1277511184"/>
        <c:axId val="1399469440"/>
      </c:lineChart>
      <c:lineChart>
        <c:grouping val="stacked"/>
        <c:varyColors val="0"/>
        <c:ser>
          <c:idx val="1"/>
          <c:order val="1"/>
          <c:tx>
            <c:v>PCR copies</c:v>
          </c:tx>
          <c:spPr>
            <a:ln w="25400" cap="rnd">
              <a:noFill/>
              <a:round/>
            </a:ln>
            <a:effectLst/>
          </c:spPr>
          <c:marker>
            <c:symbol val="circle"/>
            <c:size val="5"/>
            <c:spPr>
              <a:solidFill>
                <a:schemeClr val="accent2"/>
              </a:solidFill>
              <a:ln w="9525">
                <a:solidFill>
                  <a:schemeClr val="accent2"/>
                </a:solidFill>
              </a:ln>
              <a:effectLst/>
            </c:spPr>
          </c:marker>
          <c:cat>
            <c:strRef>
              <c:f>[2]ana!$A$2:$A$9</c:f>
              <c:strCache>
                <c:ptCount val="8"/>
                <c:pt idx="0">
                  <c:v>5.14</c:v>
                </c:pt>
                <c:pt idx="1">
                  <c:v>5.21</c:v>
                </c:pt>
                <c:pt idx="2">
                  <c:v>5.28</c:v>
                </c:pt>
                <c:pt idx="3">
                  <c:v>6.4</c:v>
                </c:pt>
                <c:pt idx="4">
                  <c:v>6.11</c:v>
                </c:pt>
                <c:pt idx="5">
                  <c:v>6.18</c:v>
                </c:pt>
                <c:pt idx="6">
                  <c:v>7.30</c:v>
                </c:pt>
                <c:pt idx="7">
                  <c:v>8.15</c:v>
                </c:pt>
              </c:strCache>
            </c:strRef>
          </c:cat>
          <c:val>
            <c:numRef>
              <c:f>'[1]qPCR vs. relative abundance'!$E$3:$E$10</c:f>
              <c:numCache>
                <c:formatCode>General</c:formatCode>
                <c:ptCount val="8"/>
                <c:pt idx="0">
                  <c:v>596.12079794128272</c:v>
                </c:pt>
                <c:pt idx="1">
                  <c:v>1004.6072348562899</c:v>
                </c:pt>
                <c:pt idx="2">
                  <c:v>1389.4137300259622</c:v>
                </c:pt>
                <c:pt idx="3">
                  <c:v>7032.1354572742257</c:v>
                </c:pt>
                <c:pt idx="4">
                  <c:v>10996.985737620385</c:v>
                </c:pt>
                <c:pt idx="5">
                  <c:v>7692.1030007174604</c:v>
                </c:pt>
                <c:pt idx="6">
                  <c:v>466.0828126409582</c:v>
                </c:pt>
                <c:pt idx="7">
                  <c:v>1975.9287109375018</c:v>
                </c:pt>
              </c:numCache>
            </c:numRef>
          </c:val>
          <c:smooth val="0"/>
          <c:extLst>
            <c:ext xmlns:c16="http://schemas.microsoft.com/office/drawing/2014/chart" uri="{C3380CC4-5D6E-409C-BE32-E72D297353CC}">
              <c16:uniqueId val="{00000001-527F-4680-81BC-5A7959AF206A}"/>
            </c:ext>
          </c:extLst>
        </c:ser>
        <c:dLbls>
          <c:showLegendKey val="0"/>
          <c:showVal val="0"/>
          <c:showCatName val="0"/>
          <c:showSerName val="0"/>
          <c:showPercent val="0"/>
          <c:showBubbleSize val="0"/>
        </c:dLbls>
        <c:marker val="1"/>
        <c:smooth val="0"/>
        <c:axId val="1635190144"/>
        <c:axId val="1512038096"/>
      </c:lineChart>
      <c:catAx>
        <c:axId val="127751118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Date</a:t>
                </a:r>
              </a:p>
            </c:rich>
          </c:tx>
          <c:layout>
            <c:manualLayout>
              <c:xMode val="edge"/>
              <c:yMode val="edge"/>
              <c:x val="0.44770822397200349"/>
              <c:y val="0.91775845727617378"/>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399469440"/>
        <c:crosses val="autoZero"/>
        <c:auto val="1"/>
        <c:lblAlgn val="ctr"/>
        <c:lblOffset val="100"/>
        <c:tickMarkSkip val="1"/>
        <c:noMultiLvlLbl val="1"/>
      </c:catAx>
      <c:valAx>
        <c:axId val="1399469440"/>
        <c:scaling>
          <c:orientation val="minMax"/>
          <c:max val="0.1"/>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Mcy</a:t>
                </a:r>
                <a:r>
                  <a:rPr lang="en-US" baseline="0"/>
                  <a:t> relative abundance (%)</a:t>
                </a:r>
                <a:endParaRPr lang="en-US"/>
              </a:p>
            </c:rich>
          </c:tx>
          <c:layout>
            <c:manualLayout>
              <c:xMode val="edge"/>
              <c:yMode val="edge"/>
              <c:x val="1.1111111111111112E-2"/>
              <c:y val="0.1016338582677165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0.0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277511184"/>
        <c:crosses val="autoZero"/>
        <c:crossBetween val="between"/>
      </c:valAx>
      <c:valAx>
        <c:axId val="1512038096"/>
        <c:scaling>
          <c:orientation val="minMax"/>
          <c:max val="14000"/>
          <c:min val="0"/>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PCR results (copies/mL)</a:t>
                </a:r>
              </a:p>
            </c:rich>
          </c:tx>
          <c:layout>
            <c:manualLayout>
              <c:xMode val="edge"/>
              <c:yMode val="edge"/>
              <c:x val="0.9499110125046526"/>
              <c:y val="0.11959410003327049"/>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635190144"/>
        <c:crosses val="max"/>
        <c:crossBetween val="between"/>
      </c:valAx>
      <c:catAx>
        <c:axId val="1635190144"/>
        <c:scaling>
          <c:orientation val="minMax"/>
        </c:scaling>
        <c:delete val="1"/>
        <c:axPos val="b"/>
        <c:numFmt formatCode="General" sourceLinked="1"/>
        <c:majorTickMark val="out"/>
        <c:minorTickMark val="none"/>
        <c:tickLblPos val="nextTo"/>
        <c:crossAx val="1512038096"/>
        <c:crosses val="autoZero"/>
        <c:auto val="1"/>
        <c:lblAlgn val="ctr"/>
        <c:lblOffset val="100"/>
        <c:noMultiLvlLbl val="0"/>
      </c:catAx>
      <c:spPr>
        <a:noFill/>
        <a:ln>
          <a:solidFill>
            <a:schemeClr val="tx1"/>
          </a:solidFill>
        </a:ln>
        <a:effectLst/>
      </c:spPr>
    </c:plotArea>
    <c:legend>
      <c:legendPos val="b"/>
      <c:layout>
        <c:manualLayout>
          <c:xMode val="edge"/>
          <c:yMode val="edge"/>
          <c:x val="0.32305161854768155"/>
          <c:y val="5.9457932341790608E-2"/>
          <c:w val="0.50521653543307088"/>
          <c:h val="7.8537839020122485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5726183398346"/>
          <c:y val="2.6420850155785085E-2"/>
          <c:w val="0.73689960025715018"/>
          <c:h val="0.75370459190318284"/>
        </c:manualLayout>
      </c:layout>
      <c:barChart>
        <c:barDir val="col"/>
        <c:grouping val="clustered"/>
        <c:varyColors val="0"/>
        <c:ser>
          <c:idx val="0"/>
          <c:order val="0"/>
          <c:tx>
            <c:v>Antoxin</c:v>
          </c:tx>
          <c:spPr>
            <a:solidFill>
              <a:schemeClr val="accent1"/>
            </a:solidFill>
            <a:ln>
              <a:noFill/>
            </a:ln>
            <a:effectLst/>
          </c:spPr>
          <c:invertIfNegative val="0"/>
          <c:cat>
            <c:strRef>
              <c:f>'[1]qPCR vs. relative abundance'!$A$50:$A$57</c:f>
              <c:strCache>
                <c:ptCount val="8"/>
                <c:pt idx="0">
                  <c:v>5/14/2019</c:v>
                </c:pt>
                <c:pt idx="1">
                  <c:v>5/21/2019</c:v>
                </c:pt>
                <c:pt idx="2">
                  <c:v>5/28/2019</c:v>
                </c:pt>
                <c:pt idx="3">
                  <c:v>6/4/2019</c:v>
                </c:pt>
                <c:pt idx="4">
                  <c:v>6/11/2019</c:v>
                </c:pt>
                <c:pt idx="5">
                  <c:v>6/18/2019</c:v>
                </c:pt>
                <c:pt idx="6">
                  <c:v>7/30/2019</c:v>
                </c:pt>
                <c:pt idx="7">
                  <c:v>8/15/2019</c:v>
                </c:pt>
              </c:strCache>
            </c:strRef>
          </c:cat>
          <c:val>
            <c:numRef>
              <c:f>'[1]qPCR vs. relative abundance'!$B$50:$B$57</c:f>
              <c:numCache>
                <c:formatCode>General</c:formatCode>
                <c:ptCount val="8"/>
                <c:pt idx="0">
                  <c:v>65.5</c:v>
                </c:pt>
                <c:pt idx="1">
                  <c:v>120</c:v>
                </c:pt>
                <c:pt idx="2">
                  <c:v>1.84</c:v>
                </c:pt>
                <c:pt idx="3">
                  <c:v>1.845</c:v>
                </c:pt>
                <c:pt idx="4">
                  <c:v>8.9350000000000005</c:v>
                </c:pt>
                <c:pt idx="5">
                  <c:v>5.85</c:v>
                </c:pt>
                <c:pt idx="6">
                  <c:v>0.2</c:v>
                </c:pt>
                <c:pt idx="7">
                  <c:v>0.15000000000000002</c:v>
                </c:pt>
              </c:numCache>
            </c:numRef>
          </c:val>
          <c:extLst>
            <c:ext xmlns:c16="http://schemas.microsoft.com/office/drawing/2014/chart" uri="{C3380CC4-5D6E-409C-BE32-E72D297353CC}">
              <c16:uniqueId val="{00000000-E2F3-43B8-B4BB-3694FCC181D0}"/>
            </c:ext>
          </c:extLst>
        </c:ser>
        <c:dLbls>
          <c:showLegendKey val="0"/>
          <c:showVal val="0"/>
          <c:showCatName val="0"/>
          <c:showSerName val="0"/>
          <c:showPercent val="0"/>
          <c:showBubbleSize val="0"/>
        </c:dLbls>
        <c:gapWidth val="150"/>
        <c:axId val="1277511184"/>
        <c:axId val="1399469440"/>
      </c:barChart>
      <c:lineChart>
        <c:grouping val="standard"/>
        <c:varyColors val="0"/>
        <c:ser>
          <c:idx val="1"/>
          <c:order val="1"/>
          <c:tx>
            <c:v>Ana relativ abundance</c:v>
          </c:tx>
          <c:spPr>
            <a:ln w="19050" cap="rnd">
              <a:solidFill>
                <a:schemeClr val="accent2"/>
              </a:solidFill>
              <a:round/>
            </a:ln>
            <a:effectLst/>
          </c:spPr>
          <c:marker>
            <c:symbol val="none"/>
          </c:marker>
          <c:cat>
            <c:strRef>
              <c:f>'[1]qPCR vs. relative abundance'!$A$50:$A$57</c:f>
              <c:strCache>
                <c:ptCount val="8"/>
                <c:pt idx="0">
                  <c:v>5/14/2019</c:v>
                </c:pt>
                <c:pt idx="1">
                  <c:v>5/21/2019</c:v>
                </c:pt>
                <c:pt idx="2">
                  <c:v>5/28/2019</c:v>
                </c:pt>
                <c:pt idx="3">
                  <c:v>6/4/2019</c:v>
                </c:pt>
                <c:pt idx="4">
                  <c:v>6/11/2019</c:v>
                </c:pt>
                <c:pt idx="5">
                  <c:v>6/18/2019</c:v>
                </c:pt>
                <c:pt idx="6">
                  <c:v>7/30/2019</c:v>
                </c:pt>
                <c:pt idx="7">
                  <c:v>8/15/2019</c:v>
                </c:pt>
              </c:strCache>
            </c:strRef>
          </c:cat>
          <c:val>
            <c:numRef>
              <c:f>'[1]qPCR vs. relative abundance'!$C$50:$C$57</c:f>
              <c:numCache>
                <c:formatCode>General</c:formatCode>
                <c:ptCount val="8"/>
                <c:pt idx="0">
                  <c:v>3.9332765528767855E-2</c:v>
                </c:pt>
                <c:pt idx="1">
                  <c:v>5.0893206654240991E-2</c:v>
                </c:pt>
                <c:pt idx="2">
                  <c:v>3.2400925884298283E-3</c:v>
                </c:pt>
                <c:pt idx="3">
                  <c:v>3.0369161203669445E-3</c:v>
                </c:pt>
                <c:pt idx="4">
                  <c:v>1.9192906646255885E-2</c:v>
                </c:pt>
                <c:pt idx="5">
                  <c:v>2.2286690046399035E-2</c:v>
                </c:pt>
                <c:pt idx="6">
                  <c:v>5.5212091217960932E-3</c:v>
                </c:pt>
                <c:pt idx="7">
                  <c:v>3.315451995570556E-4</c:v>
                </c:pt>
              </c:numCache>
            </c:numRef>
          </c:val>
          <c:smooth val="0"/>
          <c:extLst>
            <c:ext xmlns:c16="http://schemas.microsoft.com/office/drawing/2014/chart" uri="{C3380CC4-5D6E-409C-BE32-E72D297353CC}">
              <c16:uniqueId val="{00000001-E2F3-43B8-B4BB-3694FCC181D0}"/>
            </c:ext>
          </c:extLst>
        </c:ser>
        <c:dLbls>
          <c:showLegendKey val="0"/>
          <c:showVal val="0"/>
          <c:showCatName val="0"/>
          <c:showSerName val="0"/>
          <c:showPercent val="0"/>
          <c:showBubbleSize val="0"/>
        </c:dLbls>
        <c:marker val="1"/>
        <c:smooth val="0"/>
        <c:axId val="1217383551"/>
        <c:axId val="966240287"/>
      </c:lineChart>
      <c:dateAx>
        <c:axId val="1277511184"/>
        <c:scaling>
          <c:orientation val="minMax"/>
        </c:scaling>
        <c:delete val="0"/>
        <c:axPos val="b"/>
        <c:numFmt formatCode="General"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399469440"/>
        <c:crosses val="autoZero"/>
        <c:auto val="0"/>
        <c:lblOffset val="100"/>
        <c:baseTimeUnit val="days"/>
      </c:dateAx>
      <c:valAx>
        <c:axId val="139946944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b="0"/>
                  <a:t>An</a:t>
                </a:r>
                <a:r>
                  <a:rPr lang="en-US"/>
                  <a:t>atoxin concentration (</a:t>
                </a:r>
                <a:r>
                  <a:rPr lang="el-GR"/>
                  <a:t>μ</a:t>
                </a:r>
                <a:r>
                  <a:rPr lang="en-US"/>
                  <a:t>g/L)</a:t>
                </a:r>
              </a:p>
            </c:rich>
          </c:tx>
          <c:layout>
            <c:manualLayout>
              <c:xMode val="edge"/>
              <c:yMode val="edge"/>
              <c:x val="1.1111111111111112E-2"/>
              <c:y val="0.1016338582677165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277511184"/>
        <c:crosses val="autoZero"/>
        <c:crossBetween val="between"/>
      </c:valAx>
      <c:valAx>
        <c:axId val="966240287"/>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Relative abundance (%)</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217383551"/>
        <c:crosses val="max"/>
        <c:crossBetween val="between"/>
      </c:valAx>
      <c:catAx>
        <c:axId val="1217383551"/>
        <c:scaling>
          <c:orientation val="minMax"/>
        </c:scaling>
        <c:delete val="1"/>
        <c:axPos val="b"/>
        <c:numFmt formatCode="General" sourceLinked="1"/>
        <c:majorTickMark val="out"/>
        <c:minorTickMark val="none"/>
        <c:tickLblPos val="nextTo"/>
        <c:crossAx val="966240287"/>
        <c:crosses val="autoZero"/>
        <c:auto val="1"/>
        <c:lblAlgn val="ctr"/>
        <c:lblOffset val="100"/>
        <c:noMultiLvlLbl val="0"/>
      </c:catAx>
      <c:spPr>
        <a:noFill/>
        <a:ln w="12700">
          <a:solidFill>
            <a:schemeClr val="tx1"/>
          </a:solidFill>
        </a:ln>
        <a:effectLst/>
      </c:spPr>
    </c:plotArea>
    <c:legend>
      <c:legendPos val="b"/>
      <c:layout>
        <c:manualLayout>
          <c:xMode val="edge"/>
          <c:yMode val="edge"/>
          <c:x val="0.32305161854768155"/>
          <c:y val="5.9457932341790608E-2"/>
          <c:w val="0.50343980343980343"/>
          <c:h val="0.19655168743280665"/>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baseline="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en-US"/>
              <a:t>C</a:t>
            </a:r>
          </a:p>
        </c:rich>
      </c:tx>
      <c:layout>
        <c:manualLayout>
          <c:xMode val="edge"/>
          <c:yMode val="edge"/>
          <c:x val="0.16151119462651017"/>
          <c:y val="7.8095237537484694E-2"/>
        </c:manualLayout>
      </c:layout>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1248982012016191"/>
          <c:y val="6.1102861705837765E-2"/>
          <c:w val="0.69067478924990855"/>
          <c:h val="0.74273929513996972"/>
        </c:manualLayout>
      </c:layout>
      <c:barChart>
        <c:barDir val="col"/>
        <c:grouping val="clustered"/>
        <c:varyColors val="0"/>
        <c:ser>
          <c:idx val="0"/>
          <c:order val="0"/>
          <c:tx>
            <c:v>Anatoxin</c:v>
          </c:tx>
          <c:spPr>
            <a:solidFill>
              <a:schemeClr val="accent1"/>
            </a:solidFill>
            <a:ln w="25400">
              <a:noFill/>
            </a:ln>
            <a:effectLst/>
          </c:spPr>
          <c:invertIfNegative val="0"/>
          <c:cat>
            <c:strRef>
              <c:f>'[1]qPCR vs. relative abundance'!$A$50:$A$57</c:f>
              <c:strCache>
                <c:ptCount val="8"/>
                <c:pt idx="0">
                  <c:v>5/14/2019</c:v>
                </c:pt>
                <c:pt idx="1">
                  <c:v>5/21/2019</c:v>
                </c:pt>
                <c:pt idx="2">
                  <c:v>5/28/2019</c:v>
                </c:pt>
                <c:pt idx="3">
                  <c:v>6/4/2019</c:v>
                </c:pt>
                <c:pt idx="4">
                  <c:v>6/11/2019</c:v>
                </c:pt>
                <c:pt idx="5">
                  <c:v>6/18/2019</c:v>
                </c:pt>
                <c:pt idx="6">
                  <c:v>7/30/2019</c:v>
                </c:pt>
                <c:pt idx="7">
                  <c:v>8/15/2019</c:v>
                </c:pt>
              </c:strCache>
            </c:strRef>
          </c:cat>
          <c:val>
            <c:numRef>
              <c:f>'[1]qPCR vs. relative abundance'!$B$50:$B$57</c:f>
              <c:numCache>
                <c:formatCode>General</c:formatCode>
                <c:ptCount val="8"/>
                <c:pt idx="0">
                  <c:v>65.5</c:v>
                </c:pt>
                <c:pt idx="1">
                  <c:v>120</c:v>
                </c:pt>
                <c:pt idx="2">
                  <c:v>1.84</c:v>
                </c:pt>
                <c:pt idx="3">
                  <c:v>1.845</c:v>
                </c:pt>
                <c:pt idx="4">
                  <c:v>8.9350000000000005</c:v>
                </c:pt>
                <c:pt idx="5">
                  <c:v>5.85</c:v>
                </c:pt>
                <c:pt idx="6">
                  <c:v>0.2</c:v>
                </c:pt>
                <c:pt idx="7">
                  <c:v>0.15000000000000002</c:v>
                </c:pt>
              </c:numCache>
            </c:numRef>
          </c:val>
          <c:extLst>
            <c:ext xmlns:c16="http://schemas.microsoft.com/office/drawing/2014/chart" uri="{C3380CC4-5D6E-409C-BE32-E72D297353CC}">
              <c16:uniqueId val="{00000000-04E2-43A4-9A48-34FBD7FE278C}"/>
            </c:ext>
          </c:extLst>
        </c:ser>
        <c:dLbls>
          <c:showLegendKey val="0"/>
          <c:showVal val="0"/>
          <c:showCatName val="0"/>
          <c:showSerName val="0"/>
          <c:showPercent val="0"/>
          <c:showBubbleSize val="0"/>
        </c:dLbls>
        <c:gapWidth val="150"/>
        <c:axId val="1277511184"/>
        <c:axId val="1399469440"/>
      </c:barChart>
      <c:lineChart>
        <c:grouping val="standard"/>
        <c:varyColors val="0"/>
        <c:ser>
          <c:idx val="1"/>
          <c:order val="1"/>
          <c:tx>
            <c:strRef>
              <c:f>'[1]qPCR vs. relative abundance'!$E$49</c:f>
              <c:strCache>
                <c:ptCount val="1"/>
                <c:pt idx="0">
                  <c:v>qPCR (R^2=0.98)</c:v>
                </c:pt>
              </c:strCache>
            </c:strRef>
          </c:tx>
          <c:spPr>
            <a:ln w="19050" cap="rnd">
              <a:solidFill>
                <a:schemeClr val="accent2"/>
              </a:solidFill>
              <a:round/>
            </a:ln>
            <a:effectLst/>
          </c:spPr>
          <c:marker>
            <c:symbol val="none"/>
          </c:marker>
          <c:cat>
            <c:strRef>
              <c:f>'[1]qPCR vs. relative abundance'!$A$50:$A$57</c:f>
              <c:strCache>
                <c:ptCount val="8"/>
                <c:pt idx="0">
                  <c:v>5/14/2019</c:v>
                </c:pt>
                <c:pt idx="1">
                  <c:v>5/21/2019</c:v>
                </c:pt>
                <c:pt idx="2">
                  <c:v>5/28/2019</c:v>
                </c:pt>
                <c:pt idx="3">
                  <c:v>6/4/2019</c:v>
                </c:pt>
                <c:pt idx="4">
                  <c:v>6/11/2019</c:v>
                </c:pt>
                <c:pt idx="5">
                  <c:v>6/18/2019</c:v>
                </c:pt>
                <c:pt idx="6">
                  <c:v>7/30/2019</c:v>
                </c:pt>
                <c:pt idx="7">
                  <c:v>8/15/2019</c:v>
                </c:pt>
              </c:strCache>
            </c:strRef>
          </c:cat>
          <c:val>
            <c:numRef>
              <c:f>'[1]qPCR vs. relative abundance'!$E$50:$E$57</c:f>
              <c:numCache>
                <c:formatCode>General</c:formatCode>
                <c:ptCount val="8"/>
                <c:pt idx="0">
                  <c:v>736172.78181252652</c:v>
                </c:pt>
                <c:pt idx="1">
                  <c:v>960151.37500000081</c:v>
                </c:pt>
                <c:pt idx="2">
                  <c:v>20308.751487350408</c:v>
                </c:pt>
                <c:pt idx="3">
                  <c:v>9866.35960100587</c:v>
                </c:pt>
                <c:pt idx="4">
                  <c:v>59766.60997627725</c:v>
                </c:pt>
                <c:pt idx="5">
                  <c:v>68156.915799892464</c:v>
                </c:pt>
                <c:pt idx="6">
                  <c:v>12.980043863458764</c:v>
                </c:pt>
                <c:pt idx="7">
                  <c:v>48.217020670572936</c:v>
                </c:pt>
              </c:numCache>
            </c:numRef>
          </c:val>
          <c:smooth val="0"/>
          <c:extLst>
            <c:ext xmlns:c16="http://schemas.microsoft.com/office/drawing/2014/chart" uri="{C3380CC4-5D6E-409C-BE32-E72D297353CC}">
              <c16:uniqueId val="{00000001-04E2-43A4-9A48-34FBD7FE278C}"/>
            </c:ext>
          </c:extLst>
        </c:ser>
        <c:ser>
          <c:idx val="2"/>
          <c:order val="2"/>
          <c:tx>
            <c:strRef>
              <c:f>'[1]qPCR vs. relative abundance'!$G$49</c:f>
              <c:strCache>
                <c:ptCount val="1"/>
                <c:pt idx="0">
                  <c:v>RT-qPCR (R^2=0.93)</c:v>
                </c:pt>
              </c:strCache>
            </c:strRef>
          </c:tx>
          <c:spPr>
            <a:ln w="19050" cap="rnd">
              <a:solidFill>
                <a:schemeClr val="accent3"/>
              </a:solidFill>
              <a:round/>
            </a:ln>
            <a:effectLst/>
          </c:spPr>
          <c:marker>
            <c:symbol val="none"/>
          </c:marker>
          <c:cat>
            <c:strRef>
              <c:f>'[1]qPCR vs. relative abundance'!$A$50:$A$57</c:f>
              <c:strCache>
                <c:ptCount val="8"/>
                <c:pt idx="0">
                  <c:v>5/14/2019</c:v>
                </c:pt>
                <c:pt idx="1">
                  <c:v>5/21/2019</c:v>
                </c:pt>
                <c:pt idx="2">
                  <c:v>5/28/2019</c:v>
                </c:pt>
                <c:pt idx="3">
                  <c:v>6/4/2019</c:v>
                </c:pt>
                <c:pt idx="4">
                  <c:v>6/11/2019</c:v>
                </c:pt>
                <c:pt idx="5">
                  <c:v>6/18/2019</c:v>
                </c:pt>
                <c:pt idx="6">
                  <c:v>7/30/2019</c:v>
                </c:pt>
                <c:pt idx="7">
                  <c:v>8/15/2019</c:v>
                </c:pt>
              </c:strCache>
            </c:strRef>
          </c:cat>
          <c:val>
            <c:numRef>
              <c:f>'[1]qPCR vs. relative abundance'!$G$50:$G$57</c:f>
              <c:numCache>
                <c:formatCode>General</c:formatCode>
                <c:ptCount val="8"/>
                <c:pt idx="0">
                  <c:v>219703.76188979135</c:v>
                </c:pt>
                <c:pt idx="1">
                  <c:v>203585.96875000035</c:v>
                </c:pt>
                <c:pt idx="2">
                  <c:v>10576.7042491008</c:v>
                </c:pt>
                <c:pt idx="3">
                  <c:v>2982.4991562958426</c:v>
                </c:pt>
                <c:pt idx="4">
                  <c:v>24179.250041182167</c:v>
                </c:pt>
                <c:pt idx="5">
                  <c:v>26489.037646993896</c:v>
                </c:pt>
                <c:pt idx="6">
                  <c:v>1.8310610322080103</c:v>
                </c:pt>
                <c:pt idx="7">
                  <c:v>0.48444795608520502</c:v>
                </c:pt>
              </c:numCache>
            </c:numRef>
          </c:val>
          <c:smooth val="0"/>
          <c:extLst>
            <c:ext xmlns:c16="http://schemas.microsoft.com/office/drawing/2014/chart" uri="{C3380CC4-5D6E-409C-BE32-E72D297353CC}">
              <c16:uniqueId val="{00000002-04E2-43A4-9A48-34FBD7FE278C}"/>
            </c:ext>
          </c:extLst>
        </c:ser>
        <c:dLbls>
          <c:showLegendKey val="0"/>
          <c:showVal val="0"/>
          <c:showCatName val="0"/>
          <c:showSerName val="0"/>
          <c:showPercent val="0"/>
          <c:showBubbleSize val="0"/>
        </c:dLbls>
        <c:marker val="1"/>
        <c:smooth val="0"/>
        <c:axId val="77800384"/>
        <c:axId val="77798720"/>
      </c:lineChart>
      <c:catAx>
        <c:axId val="12775111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399469440"/>
        <c:crosses val="autoZero"/>
        <c:auto val="1"/>
        <c:lblAlgn val="ctr"/>
        <c:lblOffset val="100"/>
        <c:noMultiLvlLbl val="0"/>
      </c:catAx>
      <c:valAx>
        <c:axId val="1399469440"/>
        <c:scaling>
          <c:orientation val="minMax"/>
        </c:scaling>
        <c:delete val="0"/>
        <c:axPos val="l"/>
        <c:title>
          <c:tx>
            <c:rich>
              <a:bodyPr rot="-54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Anatoxin (</a:t>
                </a:r>
                <a:r>
                  <a:rPr lang="el-GR"/>
                  <a:t>μ</a:t>
                </a:r>
                <a:r>
                  <a:rPr lang="en-US"/>
                  <a:t>g/L)</a:t>
                </a:r>
              </a:p>
            </c:rich>
          </c:tx>
          <c:layout>
            <c:manualLayout>
              <c:xMode val="edge"/>
              <c:yMode val="edge"/>
              <c:x val="1.2266506704329268E-2"/>
              <c:y val="0.15558404374036072"/>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277511184"/>
        <c:crosses val="autoZero"/>
        <c:crossBetween val="between"/>
      </c:valAx>
      <c:valAx>
        <c:axId val="77798720"/>
        <c:scaling>
          <c:orientation val="minMax"/>
        </c:scaling>
        <c:delete val="0"/>
        <c:axPos val="r"/>
        <c:title>
          <c:tx>
            <c:rich>
              <a:bodyPr rot="-54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sz="1400" b="0" i="0" u="none" strike="noStrike" baseline="0">
                    <a:effectLst/>
                  </a:rPr>
                  <a:t>PCR results (copies/mL</a:t>
                </a:r>
                <a:endParaRPr lang="en-US"/>
              </a:p>
            </c:rich>
          </c:tx>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77800384"/>
        <c:crosses val="max"/>
        <c:crossBetween val="between"/>
      </c:valAx>
      <c:catAx>
        <c:axId val="77800384"/>
        <c:scaling>
          <c:orientation val="minMax"/>
        </c:scaling>
        <c:delete val="1"/>
        <c:axPos val="b"/>
        <c:numFmt formatCode="General" sourceLinked="1"/>
        <c:majorTickMark val="out"/>
        <c:minorTickMark val="none"/>
        <c:tickLblPos val="nextTo"/>
        <c:crossAx val="77798720"/>
        <c:crosses val="autoZero"/>
        <c:auto val="1"/>
        <c:lblAlgn val="ctr"/>
        <c:lblOffset val="100"/>
        <c:noMultiLvlLbl val="0"/>
      </c:catAx>
      <c:spPr>
        <a:noFill/>
        <a:ln>
          <a:solidFill>
            <a:schemeClr val="tx1"/>
          </a:solidFill>
        </a:ln>
        <a:effectLst/>
      </c:spPr>
    </c:plotArea>
    <c:legend>
      <c:legendPos val="b"/>
      <c:layout>
        <c:manualLayout>
          <c:xMode val="edge"/>
          <c:yMode val="edge"/>
          <c:x val="0.39550140500060937"/>
          <c:y val="8.3037755401733679E-2"/>
          <c:w val="0.40739814285800718"/>
          <c:h val="0.21291420563205171"/>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5726183398346"/>
          <c:y val="5.3912219305920092E-2"/>
          <c:w val="0.69761169356592856"/>
          <c:h val="0.78551290463692036"/>
        </c:manualLayout>
      </c:layout>
      <c:lineChart>
        <c:grouping val="stacked"/>
        <c:varyColors val="0"/>
        <c:ser>
          <c:idx val="0"/>
          <c:order val="0"/>
          <c:tx>
            <c:v>Ana relative abundance</c:v>
          </c:tx>
          <c:spPr>
            <a:ln w="25400" cap="rnd">
              <a:noFill/>
              <a:round/>
            </a:ln>
            <a:effectLst/>
          </c:spPr>
          <c:marker>
            <c:symbol val="circle"/>
            <c:size val="5"/>
            <c:spPr>
              <a:solidFill>
                <a:schemeClr val="accent1"/>
              </a:solidFill>
              <a:ln w="9525">
                <a:solidFill>
                  <a:schemeClr val="accent1"/>
                </a:solidFill>
              </a:ln>
              <a:effectLst/>
            </c:spPr>
          </c:marker>
          <c:cat>
            <c:multiLvlStrRef>
              <c:f>#REF!</c:f>
            </c:multiLvlStrRef>
          </c:cat>
          <c:val>
            <c:numRef>
              <c:f>'[1]qPCR vs. relative abundance'!$C$50:$C$57</c:f>
              <c:numCache>
                <c:formatCode>General</c:formatCode>
                <c:ptCount val="8"/>
                <c:pt idx="0">
                  <c:v>3.9332765528767855E-2</c:v>
                </c:pt>
                <c:pt idx="1">
                  <c:v>5.0893206654240991E-2</c:v>
                </c:pt>
                <c:pt idx="2">
                  <c:v>3.2400925884298283E-3</c:v>
                </c:pt>
                <c:pt idx="3">
                  <c:v>3.0369161203669445E-3</c:v>
                </c:pt>
                <c:pt idx="4">
                  <c:v>1.9192906646255885E-2</c:v>
                </c:pt>
                <c:pt idx="5">
                  <c:v>2.2286690046399035E-2</c:v>
                </c:pt>
                <c:pt idx="6">
                  <c:v>5.5212091217960932E-3</c:v>
                </c:pt>
                <c:pt idx="7">
                  <c:v>3.315451995570556E-4</c:v>
                </c:pt>
              </c:numCache>
            </c:numRef>
          </c:val>
          <c:smooth val="0"/>
          <c:extLst>
            <c:ext xmlns:c16="http://schemas.microsoft.com/office/drawing/2014/chart" uri="{C3380CC4-5D6E-409C-BE32-E72D297353CC}">
              <c16:uniqueId val="{00000000-20DE-48D6-839E-ECA3399F1BFD}"/>
            </c:ext>
          </c:extLst>
        </c:ser>
        <c:dLbls>
          <c:showLegendKey val="0"/>
          <c:showVal val="0"/>
          <c:showCatName val="0"/>
          <c:showSerName val="0"/>
          <c:showPercent val="0"/>
          <c:showBubbleSize val="0"/>
        </c:dLbls>
        <c:marker val="1"/>
        <c:smooth val="0"/>
        <c:axId val="1277511184"/>
        <c:axId val="1399469440"/>
      </c:lineChart>
      <c:lineChart>
        <c:grouping val="stacked"/>
        <c:varyColors val="0"/>
        <c:ser>
          <c:idx val="1"/>
          <c:order val="1"/>
          <c:tx>
            <c:v>PCR copies</c:v>
          </c:tx>
          <c:spPr>
            <a:ln w="25400" cap="rnd">
              <a:noFill/>
              <a:round/>
            </a:ln>
            <a:effectLst/>
          </c:spPr>
          <c:marker>
            <c:symbol val="circle"/>
            <c:size val="5"/>
            <c:spPr>
              <a:solidFill>
                <a:schemeClr val="accent2"/>
              </a:solidFill>
              <a:ln w="9525">
                <a:solidFill>
                  <a:schemeClr val="accent2"/>
                </a:solidFill>
              </a:ln>
              <a:effectLst/>
            </c:spPr>
          </c:marker>
          <c:cat>
            <c:strRef>
              <c:f>'[1]qPCR vs. relative abundance'!$A$50:$A$57</c:f>
              <c:strCache>
                <c:ptCount val="8"/>
                <c:pt idx="0">
                  <c:v>5/14/2019</c:v>
                </c:pt>
                <c:pt idx="1">
                  <c:v>5/21/2019</c:v>
                </c:pt>
                <c:pt idx="2">
                  <c:v>5/28/2019</c:v>
                </c:pt>
                <c:pt idx="3">
                  <c:v>6/4/2019</c:v>
                </c:pt>
                <c:pt idx="4">
                  <c:v>6/11/2019</c:v>
                </c:pt>
                <c:pt idx="5">
                  <c:v>6/18/2019</c:v>
                </c:pt>
                <c:pt idx="6">
                  <c:v>7/30/2019</c:v>
                </c:pt>
                <c:pt idx="7">
                  <c:v>8/15/2019</c:v>
                </c:pt>
              </c:strCache>
            </c:strRef>
          </c:cat>
          <c:val>
            <c:numRef>
              <c:f>'[1]qPCR vs. relative abundance'!$E$50:$E$57</c:f>
              <c:numCache>
                <c:formatCode>General</c:formatCode>
                <c:ptCount val="8"/>
                <c:pt idx="0">
                  <c:v>736172.78181252652</c:v>
                </c:pt>
                <c:pt idx="1">
                  <c:v>960151.37500000081</c:v>
                </c:pt>
                <c:pt idx="2">
                  <c:v>20308.751487350408</c:v>
                </c:pt>
                <c:pt idx="3">
                  <c:v>9866.35960100587</c:v>
                </c:pt>
                <c:pt idx="4">
                  <c:v>59766.60997627725</c:v>
                </c:pt>
                <c:pt idx="5">
                  <c:v>68156.915799892464</c:v>
                </c:pt>
                <c:pt idx="6">
                  <c:v>12.980043863458764</c:v>
                </c:pt>
                <c:pt idx="7">
                  <c:v>48.217020670572936</c:v>
                </c:pt>
              </c:numCache>
            </c:numRef>
          </c:val>
          <c:smooth val="0"/>
          <c:extLst>
            <c:ext xmlns:c16="http://schemas.microsoft.com/office/drawing/2014/chart" uri="{C3380CC4-5D6E-409C-BE32-E72D297353CC}">
              <c16:uniqueId val="{00000001-20DE-48D6-839E-ECA3399F1BFD}"/>
            </c:ext>
          </c:extLst>
        </c:ser>
        <c:dLbls>
          <c:showLegendKey val="0"/>
          <c:showVal val="0"/>
          <c:showCatName val="0"/>
          <c:showSerName val="0"/>
          <c:showPercent val="0"/>
          <c:showBubbleSize val="0"/>
        </c:dLbls>
        <c:marker val="1"/>
        <c:smooth val="0"/>
        <c:axId val="1635190144"/>
        <c:axId val="1512038096"/>
      </c:lineChart>
      <c:catAx>
        <c:axId val="127751118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Date</a:t>
                </a:r>
              </a:p>
            </c:rich>
          </c:tx>
          <c:layout>
            <c:manualLayout>
              <c:xMode val="edge"/>
              <c:yMode val="edge"/>
              <c:x val="0.44770822397200349"/>
              <c:y val="0.91775845727617378"/>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399469440"/>
        <c:crosses val="autoZero"/>
        <c:auto val="1"/>
        <c:lblAlgn val="ctr"/>
        <c:lblOffset val="100"/>
        <c:tickMarkSkip val="1"/>
        <c:noMultiLvlLbl val="0"/>
      </c:catAx>
      <c:valAx>
        <c:axId val="139946944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Ana</a:t>
                </a:r>
                <a:r>
                  <a:rPr lang="en-US" baseline="0"/>
                  <a:t> relative abundance (%)</a:t>
                </a:r>
                <a:endParaRPr lang="en-US"/>
              </a:p>
            </c:rich>
          </c:tx>
          <c:layout>
            <c:manualLayout>
              <c:xMode val="edge"/>
              <c:yMode val="edge"/>
              <c:x val="1.1111111111111112E-2"/>
              <c:y val="0.1016338582677165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277511184"/>
        <c:crosses val="autoZero"/>
        <c:crossBetween val="between"/>
      </c:valAx>
      <c:valAx>
        <c:axId val="1512038096"/>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en-US"/>
                  <a:t>PCR results</a:t>
                </a:r>
                <a:r>
                  <a:rPr lang="en-US" baseline="0"/>
                  <a:t> (copies/mL)</a:t>
                </a:r>
                <a:endParaRPr lang="en-US"/>
              </a:p>
            </c:rich>
          </c:tx>
          <c:layout>
            <c:manualLayout>
              <c:xMode val="edge"/>
              <c:yMode val="edge"/>
              <c:x val="0.95482200084105506"/>
              <c:y val="0.17190798333306928"/>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crossAx val="1635190144"/>
        <c:crosses val="max"/>
        <c:crossBetween val="between"/>
      </c:valAx>
      <c:catAx>
        <c:axId val="1635190144"/>
        <c:scaling>
          <c:orientation val="minMax"/>
        </c:scaling>
        <c:delete val="1"/>
        <c:axPos val="b"/>
        <c:numFmt formatCode="General" sourceLinked="1"/>
        <c:majorTickMark val="out"/>
        <c:minorTickMark val="none"/>
        <c:tickLblPos val="nextTo"/>
        <c:crossAx val="1512038096"/>
        <c:crosses val="autoZero"/>
        <c:auto val="1"/>
        <c:lblAlgn val="ctr"/>
        <c:lblOffset val="100"/>
        <c:noMultiLvlLbl val="0"/>
      </c:catAx>
      <c:spPr>
        <a:noFill/>
        <a:ln>
          <a:solidFill>
            <a:schemeClr val="tx1"/>
          </a:solidFill>
        </a:ln>
        <a:effectLst/>
      </c:spPr>
    </c:plotArea>
    <c:legend>
      <c:legendPos val="b"/>
      <c:layout>
        <c:manualLayout>
          <c:xMode val="edge"/>
          <c:yMode val="edge"/>
          <c:x val="0.32305161854768155"/>
          <c:y val="5.9457932341790608E-2"/>
          <c:w val="0.50521653543307088"/>
          <c:h val="7.8537839020122485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b="0">
                <a:latin typeface="Times New Roman" panose="02020603050405020304" pitchFamily="18" charset="0"/>
                <a:cs typeface="Times New Roman" panose="02020603050405020304" pitchFamily="18" charset="0"/>
              </a:defRPr>
            </a:pPr>
            <a:r>
              <a:rPr lang="en-US" b="0">
                <a:latin typeface="Times New Roman" panose="02020603050405020304" pitchFamily="18" charset="0"/>
                <a:cs typeface="Times New Roman" panose="02020603050405020304" pitchFamily="18" charset="0"/>
              </a:rPr>
              <a:t>A</a:t>
            </a:r>
          </a:p>
        </c:rich>
      </c:tx>
      <c:layout>
        <c:manualLayout>
          <c:xMode val="edge"/>
          <c:yMode val="edge"/>
          <c:x val="0.11519496627847499"/>
          <c:y val="3.5811771075368266E-2"/>
        </c:manualLayout>
      </c:layout>
      <c:overlay val="0"/>
    </c:title>
    <c:autoTitleDeleted val="0"/>
    <c:plotArea>
      <c:layout>
        <c:manualLayout>
          <c:layoutTarget val="inner"/>
          <c:xMode val="edge"/>
          <c:yMode val="edge"/>
          <c:x val="0.10144801198464221"/>
          <c:y val="2.0367936766524875E-2"/>
          <c:w val="0.81335864306335925"/>
          <c:h val="0.79127541601810691"/>
        </c:manualLayout>
      </c:layout>
      <c:lineChart>
        <c:grouping val="standard"/>
        <c:varyColors val="0"/>
        <c:ser>
          <c:idx val="2"/>
          <c:order val="2"/>
          <c:tx>
            <c:strRef>
              <c:f>'[1]qPCR vs. relative abundance'!$D$99</c:f>
              <c:strCache>
                <c:ptCount val="1"/>
                <c:pt idx="0">
                  <c:v>mcyAmic</c:v>
                </c:pt>
              </c:strCache>
            </c:strRef>
          </c:tx>
          <c:spPr>
            <a:ln>
              <a:solidFill>
                <a:srgbClr val="00B050"/>
              </a:solidFill>
            </a:ln>
          </c:spPr>
          <c:marker>
            <c:symbol val="diamond"/>
            <c:size val="8"/>
            <c:spPr>
              <a:solidFill>
                <a:srgbClr val="00B050"/>
              </a:solidFill>
              <a:ln>
                <a:solidFill>
                  <a:srgbClr val="00B050"/>
                </a:solidFill>
              </a:ln>
            </c:spPr>
          </c:marker>
          <c:errBars>
            <c:errDir val="y"/>
            <c:errBarType val="plus"/>
            <c:errValType val="cust"/>
            <c:noEndCap val="0"/>
            <c:plus>
              <c:numRef>
                <c:f>'[3]HEP-BOUY'!$F$94:$F$138</c:f>
                <c:numCache>
                  <c:formatCode>General</c:formatCode>
                  <c:ptCount val="45"/>
                  <c:pt idx="0">
                    <c:v>0</c:v>
                  </c:pt>
                  <c:pt idx="1">
                    <c:v>0</c:v>
                  </c:pt>
                  <c:pt idx="2">
                    <c:v>0.29455542627084008</c:v>
                  </c:pt>
                  <c:pt idx="3">
                    <c:v>0.54955990802475596</c:v>
                  </c:pt>
                  <c:pt idx="4">
                    <c:v>1.3223714484276896E-2</c:v>
                  </c:pt>
                  <c:pt idx="5">
                    <c:v>3.1644122118803977E-2</c:v>
                  </c:pt>
                  <c:pt idx="6">
                    <c:v>0.37445483893226195</c:v>
                  </c:pt>
                  <c:pt idx="7">
                    <c:v>0.23139569592341969</c:v>
                  </c:pt>
                  <c:pt idx="8">
                    <c:v>0.37063901309238145</c:v>
                  </c:pt>
                  <c:pt idx="9">
                    <c:v>0.1212671999268693</c:v>
                  </c:pt>
                  <c:pt idx="10">
                    <c:v>0.1785750840210294</c:v>
                  </c:pt>
                  <c:pt idx="11">
                    <c:v>0.14997987736875387</c:v>
                  </c:pt>
                  <c:pt idx="12">
                    <c:v>1.1937056564688076E-2</c:v>
                  </c:pt>
                  <c:pt idx="13">
                    <c:v>0.28122249097619906</c:v>
                  </c:pt>
                  <c:pt idx="14">
                    <c:v>0.63385067759844782</c:v>
                  </c:pt>
                  <c:pt idx="15">
                    <c:v>0.18135230070488345</c:v>
                  </c:pt>
                  <c:pt idx="16">
                    <c:v>0.13776444888221157</c:v>
                  </c:pt>
                  <c:pt idx="17">
                    <c:v>0.10880486356625464</c:v>
                  </c:pt>
                  <c:pt idx="18">
                    <c:v>0.36187096518547979</c:v>
                  </c:pt>
                  <c:pt idx="19">
                    <c:v>0.24848366999753144</c:v>
                  </c:pt>
                  <c:pt idx="20">
                    <c:v>0.20236072688156012</c:v>
                  </c:pt>
                  <c:pt idx="21">
                    <c:v>0.50447528589459423</c:v>
                  </c:pt>
                  <c:pt idx="22">
                    <c:v>0.24934231600464263</c:v>
                  </c:pt>
                  <c:pt idx="23">
                    <c:v>0.27661714614998928</c:v>
                  </c:pt>
                  <c:pt idx="24">
                    <c:v>0.12756806663941836</c:v>
                  </c:pt>
                  <c:pt idx="25">
                    <c:v>8.8815965220797599E-2</c:v>
                  </c:pt>
                  <c:pt idx="26">
                    <c:v>6.3855014569079049E-2</c:v>
                  </c:pt>
                  <c:pt idx="27">
                    <c:v>2.1732627046088249E-2</c:v>
                  </c:pt>
                  <c:pt idx="28">
                    <c:v>1.0093507067777132</c:v>
                  </c:pt>
                  <c:pt idx="29">
                    <c:v>1.9303730036788536E-2</c:v>
                  </c:pt>
                  <c:pt idx="30">
                    <c:v>6.5613936141277099E-2</c:v>
                  </c:pt>
                  <c:pt idx="31">
                    <c:v>3.2036725586082719E-2</c:v>
                  </c:pt>
                  <c:pt idx="32">
                    <c:v>5.8808753692853225E-2</c:v>
                  </c:pt>
                  <c:pt idx="33">
                    <c:v>0.11942108972358878</c:v>
                  </c:pt>
                  <c:pt idx="34">
                    <c:v>6.3637734358878317E-2</c:v>
                  </c:pt>
                  <c:pt idx="35">
                    <c:v>2.2487593693216734E-3</c:v>
                  </c:pt>
                  <c:pt idx="36">
                    <c:v>0.13724350454374179</c:v>
                  </c:pt>
                  <c:pt idx="37">
                    <c:v>5.851987644793778E-4</c:v>
                  </c:pt>
                  <c:pt idx="38">
                    <c:v>0.156457302367011</c:v>
                  </c:pt>
                  <c:pt idx="39">
                    <c:v>0.19811571256811705</c:v>
                  </c:pt>
                  <c:pt idx="40">
                    <c:v>0.11882609263974628</c:v>
                  </c:pt>
                  <c:pt idx="41">
                    <c:v>2.1657398965771967E-2</c:v>
                  </c:pt>
                  <c:pt idx="42">
                    <c:v>8.3896023061494726E-2</c:v>
                  </c:pt>
                  <c:pt idx="43">
                    <c:v>6.4052430225802412E-2</c:v>
                  </c:pt>
                  <c:pt idx="44">
                    <c:v>0.20988401142441751</c:v>
                  </c:pt>
                </c:numCache>
              </c:numRef>
            </c:plus>
            <c:minus>
              <c:numLit>
                <c:formatCode>General</c:formatCode>
                <c:ptCount val="1"/>
                <c:pt idx="0">
                  <c:v>1</c:v>
                </c:pt>
              </c:numLit>
            </c:minus>
          </c:errBars>
          <c:cat>
            <c:numRef>
              <c:f>'[1]qPCR vs. relative abundance'!$A$100:$A$107</c:f>
              <c:numCache>
                <c:formatCode>General</c:formatCode>
                <c:ptCount val="8"/>
                <c:pt idx="0">
                  <c:v>43599</c:v>
                </c:pt>
                <c:pt idx="1">
                  <c:v>43606</c:v>
                </c:pt>
                <c:pt idx="2">
                  <c:v>43613</c:v>
                </c:pt>
                <c:pt idx="3">
                  <c:v>43620</c:v>
                </c:pt>
                <c:pt idx="4">
                  <c:v>43627</c:v>
                </c:pt>
                <c:pt idx="5">
                  <c:v>43634</c:v>
                </c:pt>
                <c:pt idx="6">
                  <c:v>43676</c:v>
                </c:pt>
                <c:pt idx="7">
                  <c:v>43692</c:v>
                </c:pt>
              </c:numCache>
            </c:numRef>
          </c:cat>
          <c:val>
            <c:numRef>
              <c:f>'[1]qPCR vs. relative abundance'!$D$100:$D$107</c:f>
              <c:numCache>
                <c:formatCode>General</c:formatCode>
                <c:ptCount val="8"/>
                <c:pt idx="0">
                  <c:v>5.7762333084649189</c:v>
                </c:pt>
                <c:pt idx="1">
                  <c:v>6.0387959855623512</c:v>
                </c:pt>
                <c:pt idx="2">
                  <c:v>6.1600560055429465</c:v>
                </c:pt>
                <c:pt idx="3">
                  <c:v>6.9038912426298831</c:v>
                </c:pt>
                <c:pt idx="4">
                  <c:v>7.0413360950801493</c:v>
                </c:pt>
                <c:pt idx="5">
                  <c:v>6.8868357571599912</c:v>
                </c:pt>
                <c:pt idx="6">
                  <c:v>5.6781602106031386</c:v>
                </c:pt>
                <c:pt idx="7">
                  <c:v>6.2957714915193606</c:v>
                </c:pt>
              </c:numCache>
            </c:numRef>
          </c:val>
          <c:smooth val="0"/>
          <c:extLst>
            <c:ext xmlns:c16="http://schemas.microsoft.com/office/drawing/2014/chart" uri="{C3380CC4-5D6E-409C-BE32-E72D297353CC}">
              <c16:uniqueId val="{00000000-172E-49CB-B837-A4BE413AB858}"/>
            </c:ext>
          </c:extLst>
        </c:ser>
        <c:ser>
          <c:idx val="3"/>
          <c:order val="3"/>
          <c:tx>
            <c:strRef>
              <c:f>'[1]qPCR vs. relative abundance'!$E$99</c:f>
              <c:strCache>
                <c:ptCount val="1"/>
                <c:pt idx="0">
                  <c:v>mcyAmic-RT</c:v>
                </c:pt>
              </c:strCache>
            </c:strRef>
          </c:tx>
          <c:spPr>
            <a:ln>
              <a:solidFill>
                <a:srgbClr val="92D050"/>
              </a:solidFill>
            </a:ln>
          </c:spPr>
          <c:marker>
            <c:symbol val="diamond"/>
            <c:size val="8"/>
            <c:spPr>
              <a:solidFill>
                <a:srgbClr val="92D050"/>
              </a:solidFill>
              <a:ln>
                <a:solidFill>
                  <a:srgbClr val="92D050"/>
                </a:solidFill>
                <a:prstDash val="solid"/>
              </a:ln>
            </c:spPr>
          </c:marker>
          <c:errBars>
            <c:errDir val="y"/>
            <c:errBarType val="plus"/>
            <c:errValType val="cust"/>
            <c:noEndCap val="0"/>
            <c:plus>
              <c:numRef>
                <c:f>'[3]HEP-BOUY'!$F$140:$F$185</c:f>
                <c:numCache>
                  <c:formatCode>General</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numCache>
              </c:numRef>
            </c:plus>
            <c:minus>
              <c:numLit>
                <c:formatCode>General</c:formatCode>
                <c:ptCount val="1"/>
                <c:pt idx="0">
                  <c:v>1</c:v>
                </c:pt>
              </c:numLit>
            </c:minus>
          </c:errBars>
          <c:cat>
            <c:numRef>
              <c:f>'[1]qPCR vs. relative abundance'!$A$100:$A$107</c:f>
              <c:numCache>
                <c:formatCode>General</c:formatCode>
                <c:ptCount val="8"/>
                <c:pt idx="0">
                  <c:v>43599</c:v>
                </c:pt>
                <c:pt idx="1">
                  <c:v>43606</c:v>
                </c:pt>
                <c:pt idx="2">
                  <c:v>43613</c:v>
                </c:pt>
                <c:pt idx="3">
                  <c:v>43620</c:v>
                </c:pt>
                <c:pt idx="4">
                  <c:v>43627</c:v>
                </c:pt>
                <c:pt idx="5">
                  <c:v>43634</c:v>
                </c:pt>
                <c:pt idx="6">
                  <c:v>43676</c:v>
                </c:pt>
                <c:pt idx="7">
                  <c:v>43692</c:v>
                </c:pt>
              </c:numCache>
            </c:numRef>
          </c:cat>
          <c:val>
            <c:numRef>
              <c:f>'[1]qPCR vs. relative abundance'!$E$100:$E$107</c:f>
              <c:numCache>
                <c:formatCode>General</c:formatCode>
                <c:ptCount val="8"/>
                <c:pt idx="0">
                  <c:v>3.9570960140428078</c:v>
                </c:pt>
                <c:pt idx="1">
                  <c:v>0</c:v>
                </c:pt>
                <c:pt idx="2">
                  <c:v>4.4253413612046373</c:v>
                </c:pt>
                <c:pt idx="3">
                  <c:v>4.8694028817587922</c:v>
                </c:pt>
                <c:pt idx="4">
                  <c:v>5.0305874770828041</c:v>
                </c:pt>
                <c:pt idx="5">
                  <c:v>4.9975858630082293</c:v>
                </c:pt>
                <c:pt idx="6">
                  <c:v>3.6917009818887667</c:v>
                </c:pt>
                <c:pt idx="7">
                  <c:v>3.8865452302591574</c:v>
                </c:pt>
              </c:numCache>
            </c:numRef>
          </c:val>
          <c:smooth val="0"/>
          <c:extLst>
            <c:ext xmlns:c16="http://schemas.microsoft.com/office/drawing/2014/chart" uri="{C3380CC4-5D6E-409C-BE32-E72D297353CC}">
              <c16:uniqueId val="{00000001-172E-49CB-B837-A4BE413AB858}"/>
            </c:ext>
          </c:extLst>
        </c:ser>
        <c:ser>
          <c:idx val="12"/>
          <c:order val="12"/>
          <c:tx>
            <c:strRef>
              <c:f>'[1]qPCR vs. relative abundance'!$N$99</c:f>
              <c:strCache>
                <c:ptCount val="1"/>
                <c:pt idx="0">
                  <c:v>mcyEmic</c:v>
                </c:pt>
              </c:strCache>
            </c:strRef>
          </c:tx>
          <c:spPr>
            <a:ln>
              <a:solidFill>
                <a:srgbClr val="0070C0"/>
              </a:solidFill>
            </a:ln>
          </c:spPr>
          <c:marker>
            <c:spPr>
              <a:solidFill>
                <a:srgbClr val="0070C0"/>
              </a:solidFill>
              <a:ln>
                <a:solidFill>
                  <a:srgbClr val="0070C0"/>
                </a:solidFill>
              </a:ln>
            </c:spPr>
          </c:marker>
          <c:cat>
            <c:numRef>
              <c:f>'[1]qPCR vs. relative abundance'!$A$100:$A$107</c:f>
              <c:numCache>
                <c:formatCode>General</c:formatCode>
                <c:ptCount val="8"/>
                <c:pt idx="0">
                  <c:v>43599</c:v>
                </c:pt>
                <c:pt idx="1">
                  <c:v>43606</c:v>
                </c:pt>
                <c:pt idx="2">
                  <c:v>43613</c:v>
                </c:pt>
                <c:pt idx="3">
                  <c:v>43620</c:v>
                </c:pt>
                <c:pt idx="4">
                  <c:v>43627</c:v>
                </c:pt>
                <c:pt idx="5">
                  <c:v>43634</c:v>
                </c:pt>
                <c:pt idx="6">
                  <c:v>43676</c:v>
                </c:pt>
                <c:pt idx="7">
                  <c:v>43692</c:v>
                </c:pt>
              </c:numCache>
            </c:numRef>
          </c:cat>
          <c:val>
            <c:numRef>
              <c:f>'[1]qPCR vs. relative abundance'!$N$100:$N$107</c:f>
              <c:numCache>
                <c:formatCode>General</c:formatCode>
                <c:ptCount val="8"/>
                <c:pt idx="0">
                  <c:v>5.7782161978458841</c:v>
                </c:pt>
                <c:pt idx="1">
                  <c:v>6.1670143458048692</c:v>
                </c:pt>
                <c:pt idx="2">
                  <c:v>6.1005986938748116</c:v>
                </c:pt>
                <c:pt idx="3">
                  <c:v>6.9125362240635075</c:v>
                </c:pt>
                <c:pt idx="4">
                  <c:v>7.0391319689350835</c:v>
                </c:pt>
                <c:pt idx="5">
                  <c:v>6.9204072189112926</c:v>
                </c:pt>
                <c:pt idx="6">
                  <c:v>5.7760381739656719</c:v>
                </c:pt>
                <c:pt idx="7">
                  <c:v>6.3502903377181221</c:v>
                </c:pt>
              </c:numCache>
            </c:numRef>
          </c:val>
          <c:smooth val="0"/>
          <c:extLst>
            <c:ext xmlns:c16="http://schemas.microsoft.com/office/drawing/2014/chart" uri="{C3380CC4-5D6E-409C-BE32-E72D297353CC}">
              <c16:uniqueId val="{00000002-172E-49CB-B837-A4BE413AB858}"/>
            </c:ext>
          </c:extLst>
        </c:ser>
        <c:ser>
          <c:idx val="13"/>
          <c:order val="13"/>
          <c:tx>
            <c:strRef>
              <c:f>'[1]qPCR vs. relative abundance'!$O$99</c:f>
              <c:strCache>
                <c:ptCount val="1"/>
                <c:pt idx="0">
                  <c:v>mcyEmic-RT</c:v>
                </c:pt>
              </c:strCache>
            </c:strRef>
          </c:tx>
          <c:spPr>
            <a:ln>
              <a:solidFill>
                <a:srgbClr val="00B0F0"/>
              </a:solidFill>
            </a:ln>
          </c:spPr>
          <c:marker>
            <c:spPr>
              <a:solidFill>
                <a:srgbClr val="00B0F0"/>
              </a:solidFill>
              <a:ln>
                <a:solidFill>
                  <a:srgbClr val="00B0F0"/>
                </a:solidFill>
              </a:ln>
            </c:spPr>
          </c:marker>
          <c:cat>
            <c:numRef>
              <c:f>'[1]qPCR vs. relative abundance'!$A$100:$A$107</c:f>
              <c:numCache>
                <c:formatCode>General</c:formatCode>
                <c:ptCount val="8"/>
                <c:pt idx="0">
                  <c:v>43599</c:v>
                </c:pt>
                <c:pt idx="1">
                  <c:v>43606</c:v>
                </c:pt>
                <c:pt idx="2">
                  <c:v>43613</c:v>
                </c:pt>
                <c:pt idx="3">
                  <c:v>43620</c:v>
                </c:pt>
                <c:pt idx="4">
                  <c:v>43627</c:v>
                </c:pt>
                <c:pt idx="5">
                  <c:v>43634</c:v>
                </c:pt>
                <c:pt idx="6">
                  <c:v>43676</c:v>
                </c:pt>
                <c:pt idx="7">
                  <c:v>43692</c:v>
                </c:pt>
              </c:numCache>
            </c:numRef>
          </c:cat>
          <c:val>
            <c:numRef>
              <c:f>'[1]qPCR vs. relative abundance'!$O$100:$O$107</c:f>
              <c:numCache>
                <c:formatCode>General</c:formatCode>
                <c:ptCount val="8"/>
                <c:pt idx="0">
                  <c:v>4.3107957277090962</c:v>
                </c:pt>
                <c:pt idx="1">
                  <c:v>0</c:v>
                </c:pt>
                <c:pt idx="2">
                  <c:v>4.8280965445887469</c:v>
                </c:pt>
                <c:pt idx="3">
                  <c:v>5.4875244697731098</c:v>
                </c:pt>
                <c:pt idx="4">
                  <c:v>5.7768461243916329</c:v>
                </c:pt>
                <c:pt idx="5">
                  <c:v>5.6998526308940853</c:v>
                </c:pt>
                <c:pt idx="6">
                  <c:v>4.2488470919983241</c:v>
                </c:pt>
                <c:pt idx="7">
                  <c:v>3.9369123601212186</c:v>
                </c:pt>
              </c:numCache>
            </c:numRef>
          </c:val>
          <c:smooth val="0"/>
          <c:extLst>
            <c:ext xmlns:c16="http://schemas.microsoft.com/office/drawing/2014/chart" uri="{C3380CC4-5D6E-409C-BE32-E72D297353CC}">
              <c16:uniqueId val="{00000003-172E-49CB-B837-A4BE413AB858}"/>
            </c:ext>
          </c:extLst>
        </c:ser>
        <c:ser>
          <c:idx val="14"/>
          <c:order val="14"/>
          <c:tx>
            <c:strRef>
              <c:f>'[1]qPCR vs. relative abundance'!$P$99</c:f>
              <c:strCache>
                <c:ptCount val="1"/>
                <c:pt idx="0">
                  <c:v>mcyEcya</c:v>
                </c:pt>
              </c:strCache>
            </c:strRef>
          </c:tx>
          <c:spPr>
            <a:ln>
              <a:solidFill>
                <a:srgbClr val="FFC000"/>
              </a:solidFill>
            </a:ln>
          </c:spPr>
          <c:marker>
            <c:spPr>
              <a:solidFill>
                <a:srgbClr val="FFC000"/>
              </a:solidFill>
              <a:ln>
                <a:solidFill>
                  <a:srgbClr val="FFC000"/>
                </a:solidFill>
              </a:ln>
            </c:spPr>
          </c:marker>
          <c:cat>
            <c:numRef>
              <c:f>'[1]qPCR vs. relative abundance'!$A$100:$A$107</c:f>
              <c:numCache>
                <c:formatCode>General</c:formatCode>
                <c:ptCount val="8"/>
                <c:pt idx="0">
                  <c:v>43599</c:v>
                </c:pt>
                <c:pt idx="1">
                  <c:v>43606</c:v>
                </c:pt>
                <c:pt idx="2">
                  <c:v>43613</c:v>
                </c:pt>
                <c:pt idx="3">
                  <c:v>43620</c:v>
                </c:pt>
                <c:pt idx="4">
                  <c:v>43627</c:v>
                </c:pt>
                <c:pt idx="5">
                  <c:v>43634</c:v>
                </c:pt>
                <c:pt idx="6">
                  <c:v>43676</c:v>
                </c:pt>
                <c:pt idx="7">
                  <c:v>43692</c:v>
                </c:pt>
              </c:numCache>
            </c:numRef>
          </c:cat>
          <c:val>
            <c:numRef>
              <c:f>'[1]qPCR vs. relative abundance'!$P$100:$P$107</c:f>
              <c:numCache>
                <c:formatCode>General</c:formatCode>
                <c:ptCount val="8"/>
                <c:pt idx="0">
                  <c:v>5.9504847954368216</c:v>
                </c:pt>
                <c:pt idx="1">
                  <c:v>6.2453419093633018</c:v>
                </c:pt>
                <c:pt idx="2">
                  <c:v>6.2514567362125293</c:v>
                </c:pt>
                <c:pt idx="3">
                  <c:v>7.1350487840772994</c:v>
                </c:pt>
                <c:pt idx="4">
                  <c:v>7.1904774014512594</c:v>
                </c:pt>
                <c:pt idx="5">
                  <c:v>7.1712719987219167</c:v>
                </c:pt>
                <c:pt idx="6">
                  <c:v>6.0088161775443378</c:v>
                </c:pt>
                <c:pt idx="7">
                  <c:v>6.7942622711083365</c:v>
                </c:pt>
              </c:numCache>
            </c:numRef>
          </c:val>
          <c:smooth val="0"/>
          <c:extLst>
            <c:ext xmlns:c16="http://schemas.microsoft.com/office/drawing/2014/chart" uri="{C3380CC4-5D6E-409C-BE32-E72D297353CC}">
              <c16:uniqueId val="{00000004-172E-49CB-B837-A4BE413AB858}"/>
            </c:ext>
          </c:extLst>
        </c:ser>
        <c:dLbls>
          <c:showLegendKey val="0"/>
          <c:showVal val="0"/>
          <c:showCatName val="0"/>
          <c:showSerName val="0"/>
          <c:showPercent val="0"/>
          <c:showBubbleSize val="0"/>
        </c:dLbls>
        <c:marker val="1"/>
        <c:smooth val="0"/>
        <c:axId val="436919776"/>
        <c:axId val="1"/>
        <c:extLst>
          <c:ext xmlns:c15="http://schemas.microsoft.com/office/drawing/2012/chart" uri="{02D57815-91ED-43cb-92C2-25804820EDAC}">
            <c15:filteredLineSeries>
              <c15:ser>
                <c:idx val="0"/>
                <c:order val="0"/>
                <c:tx>
                  <c:strRef>
                    <c:extLst>
                      <c:ext uri="{02D57815-91ED-43cb-92C2-25804820EDAC}">
                        <c15:formulaRef>
                          <c15:sqref>'[1]qPCR vs. relative abundance'!$B$99</c15:sqref>
                        </c15:formulaRef>
                      </c:ext>
                    </c:extLst>
                    <c:strCache>
                      <c:ptCount val="1"/>
                      <c:pt idx="0">
                        <c:v>16SMic</c:v>
                      </c:pt>
                    </c:strCache>
                  </c:strRef>
                </c:tx>
                <c:marker>
                  <c:symbol val="x"/>
                  <c:size val="6"/>
                  <c:spPr>
                    <a:solidFill>
                      <a:srgbClr val="0070C0"/>
                    </a:solidFill>
                    <a:ln>
                      <a:solidFill>
                        <a:srgbClr val="0070C0"/>
                      </a:solidFill>
                      <a:prstDash val="solid"/>
                    </a:ln>
                  </c:spPr>
                </c:marker>
                <c:errBars>
                  <c:errDir val="y"/>
                  <c:errBarType val="both"/>
                  <c:errValType val="stdErr"/>
                  <c:noEndCap val="0"/>
                </c:errBars>
                <c:cat>
                  <c:numRef>
                    <c:extLst>
                      <c:ext uri="{02D57815-91ED-43cb-92C2-25804820EDAC}">
                        <c15:formulaRef>
                          <c15:sqref>'[1]qPCR vs. relative abundance'!$A$100:$A$107</c15:sqref>
                        </c15:formulaRef>
                      </c:ext>
                    </c:extLst>
                    <c:numCache>
                      <c:formatCode>General</c:formatCode>
                      <c:ptCount val="8"/>
                      <c:pt idx="0">
                        <c:v>43599</c:v>
                      </c:pt>
                      <c:pt idx="1">
                        <c:v>43606</c:v>
                      </c:pt>
                      <c:pt idx="2">
                        <c:v>43613</c:v>
                      </c:pt>
                      <c:pt idx="3">
                        <c:v>43620</c:v>
                      </c:pt>
                      <c:pt idx="4">
                        <c:v>43627</c:v>
                      </c:pt>
                      <c:pt idx="5">
                        <c:v>43634</c:v>
                      </c:pt>
                      <c:pt idx="6">
                        <c:v>43676</c:v>
                      </c:pt>
                      <c:pt idx="7">
                        <c:v>43692</c:v>
                      </c:pt>
                    </c:numCache>
                  </c:numRef>
                </c:cat>
                <c:val>
                  <c:numRef>
                    <c:extLst>
                      <c:ext uri="{02D57815-91ED-43cb-92C2-25804820EDAC}">
                        <c15:formulaRef>
                          <c15:sqref>'[1]qPCR vs. relative abundance'!$B$100:$B$107</c15:sqref>
                        </c15:formulaRef>
                      </c:ext>
                    </c:extLst>
                    <c:numCache>
                      <c:formatCode>General</c:formatCode>
                      <c:ptCount val="8"/>
                      <c:pt idx="0">
                        <c:v>5.740380796801043</c:v>
                      </c:pt>
                      <c:pt idx="1">
                        <c:v>6.1634925732855006</c:v>
                      </c:pt>
                      <c:pt idx="2">
                        <c:v>6.0501475663250472</c:v>
                      </c:pt>
                      <c:pt idx="3">
                        <c:v>6.8923846367064252</c:v>
                      </c:pt>
                      <c:pt idx="4">
                        <c:v>7.0513375742983335</c:v>
                      </c:pt>
                      <c:pt idx="5">
                        <c:v>6.8970657877754213</c:v>
                      </c:pt>
                      <c:pt idx="6">
                        <c:v>6.1073870429372814</c:v>
                      </c:pt>
                      <c:pt idx="7">
                        <c:v>6.6369826795996119</c:v>
                      </c:pt>
                    </c:numCache>
                  </c:numRef>
                </c:val>
                <c:smooth val="0"/>
                <c:extLst>
                  <c:ext xmlns:c16="http://schemas.microsoft.com/office/drawing/2014/chart" uri="{C3380CC4-5D6E-409C-BE32-E72D297353CC}">
                    <c16:uniqueId val="{00000006-172E-49CB-B837-A4BE413AB858}"/>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'[1]qPCR vs. relative abundance'!$C$99</c15:sqref>
                        </c15:formulaRef>
                      </c:ext>
                    </c:extLst>
                    <c:strCache>
                      <c:ptCount val="1"/>
                      <c:pt idx="0">
                        <c:v>16SMic-RT</c:v>
                      </c:pt>
                    </c:strCache>
                  </c:strRef>
                </c:tx>
                <c:marker>
                  <c:symbol val="circle"/>
                  <c:size val="7"/>
                  <c:spPr>
                    <a:solidFill>
                      <a:srgbClr val="FF0000"/>
                    </a:solidFill>
                    <a:ln w="12700">
                      <a:solidFill>
                        <a:srgbClr val="FF0000"/>
                      </a:solidFill>
                    </a:ln>
                    <a:effectLst/>
                  </c:spPr>
                </c:marker>
                <c:errBars>
                  <c:errDir val="y"/>
                  <c:errBarType val="both"/>
                  <c:errValType val="stdErr"/>
                  <c:noEndCap val="0"/>
                </c:errBars>
                <c:cat>
                  <c:numRef>
                    <c:extLst xmlns:c15="http://schemas.microsoft.com/office/drawing/2012/chart">
                      <c:ext xmlns:c15="http://schemas.microsoft.com/office/drawing/2012/chart" uri="{02D57815-91ED-43cb-92C2-25804820EDAC}">
                        <c15:formulaRef>
                          <c15:sqref>'[1]qPCR vs. relative abundance'!$A$100:$A$107</c15:sqref>
                        </c15:formulaRef>
                      </c:ext>
                    </c:extLst>
                    <c:numCache>
                      <c:formatCode>General</c:formatCode>
                      <c:ptCount val="8"/>
                      <c:pt idx="0">
                        <c:v>43599</c:v>
                      </c:pt>
                      <c:pt idx="1">
                        <c:v>43606</c:v>
                      </c:pt>
                      <c:pt idx="2">
                        <c:v>43613</c:v>
                      </c:pt>
                      <c:pt idx="3">
                        <c:v>43620</c:v>
                      </c:pt>
                      <c:pt idx="4">
                        <c:v>43627</c:v>
                      </c:pt>
                      <c:pt idx="5">
                        <c:v>43634</c:v>
                      </c:pt>
                      <c:pt idx="6">
                        <c:v>43676</c:v>
                      </c:pt>
                      <c:pt idx="7">
                        <c:v>43692</c:v>
                      </c:pt>
                    </c:numCache>
                  </c:numRef>
                </c:cat>
                <c:val>
                  <c:numRef>
                    <c:extLst xmlns:c15="http://schemas.microsoft.com/office/drawing/2012/chart">
                      <c:ext xmlns:c15="http://schemas.microsoft.com/office/drawing/2012/chart" uri="{02D57815-91ED-43cb-92C2-25804820EDAC}">
                        <c15:formulaRef>
                          <c15:sqref>'[1]qPCR vs. relative abundance'!$C$100:$C$107</c15:sqref>
                        </c15:formulaRef>
                      </c:ext>
                    </c:extLst>
                    <c:numCache>
                      <c:formatCode>General</c:formatCode>
                      <c:ptCount val="8"/>
                      <c:pt idx="0">
                        <c:v>8.5337878096388948</c:v>
                      </c:pt>
                      <c:pt idx="1">
                        <c:v>8.9462121918923589</c:v>
                      </c:pt>
                      <c:pt idx="2">
                        <c:v>9.1363868329591913</c:v>
                      </c:pt>
                      <c:pt idx="3">
                        <c:v>9.9692488881562724</c:v>
                      </c:pt>
                      <c:pt idx="4">
                        <c:v>10.061820505843013</c:v>
                      </c:pt>
                      <c:pt idx="5">
                        <c:v>9.9585368405491828</c:v>
                      </c:pt>
                      <c:pt idx="6">
                        <c:v>9.3915308294826882</c:v>
                      </c:pt>
                      <c:pt idx="7">
                        <c:v>9.5388192955569711</c:v>
                      </c:pt>
                    </c:numCache>
                  </c:numRef>
                </c:val>
                <c:smooth val="0"/>
                <c:extLst xmlns:c15="http://schemas.microsoft.com/office/drawing/2012/chart">
                  <c:ext xmlns:c16="http://schemas.microsoft.com/office/drawing/2014/chart" uri="{C3380CC4-5D6E-409C-BE32-E72D297353CC}">
                    <c16:uniqueId val="{00000007-172E-49CB-B837-A4BE413AB858}"/>
                  </c:ext>
                </c:extLst>
              </c15:ser>
            </c15:filteredLineSeries>
          </c:ext>
        </c:extLst>
      </c:lineChart>
      <c:lineChart>
        <c:grouping val="standard"/>
        <c:varyColors val="0"/>
        <c:ser>
          <c:idx val="23"/>
          <c:order val="23"/>
          <c:tx>
            <c:strRef>
              <c:f>'[1]qPCR vs. relative abundance'!$Y$99</c:f>
              <c:strCache>
                <c:ptCount val="1"/>
                <c:pt idx="0">
                  <c:v>Microcystin</c:v>
                </c:pt>
              </c:strCache>
            </c:strRef>
          </c:tx>
          <c:spPr>
            <a:ln w="6350">
              <a:solidFill>
                <a:srgbClr val="7030A0"/>
              </a:solidFill>
            </a:ln>
          </c:spPr>
          <c:marker>
            <c:symbol val="x"/>
            <c:size val="3"/>
            <c:spPr>
              <a:ln>
                <a:solidFill>
                  <a:srgbClr val="7030A0"/>
                </a:solidFill>
              </a:ln>
            </c:spPr>
          </c:marker>
          <c:cat>
            <c:numRef>
              <c:f>'[1]qPCR vs. relative abundance'!$A$100:$A$107</c:f>
              <c:numCache>
                <c:formatCode>General</c:formatCode>
                <c:ptCount val="8"/>
                <c:pt idx="0">
                  <c:v>43599</c:v>
                </c:pt>
                <c:pt idx="1">
                  <c:v>43606</c:v>
                </c:pt>
                <c:pt idx="2">
                  <c:v>43613</c:v>
                </c:pt>
                <c:pt idx="3">
                  <c:v>43620</c:v>
                </c:pt>
                <c:pt idx="4">
                  <c:v>43627</c:v>
                </c:pt>
                <c:pt idx="5">
                  <c:v>43634</c:v>
                </c:pt>
                <c:pt idx="6">
                  <c:v>43676</c:v>
                </c:pt>
                <c:pt idx="7">
                  <c:v>43692</c:v>
                </c:pt>
              </c:numCache>
            </c:numRef>
          </c:cat>
          <c:val>
            <c:numRef>
              <c:f>'[1]qPCR vs. relative abundance'!$Y$100:$Y$107</c:f>
              <c:numCache>
                <c:formatCode>General</c:formatCode>
                <c:ptCount val="8"/>
                <c:pt idx="0">
                  <c:v>0</c:v>
                </c:pt>
                <c:pt idx="1">
                  <c:v>0</c:v>
                </c:pt>
                <c:pt idx="2">
                  <c:v>0</c:v>
                </c:pt>
                <c:pt idx="3">
                  <c:v>0</c:v>
                </c:pt>
                <c:pt idx="4">
                  <c:v>0</c:v>
                </c:pt>
                <c:pt idx="5">
                  <c:v>0.38500000000000001</c:v>
                </c:pt>
                <c:pt idx="6">
                  <c:v>0</c:v>
                </c:pt>
                <c:pt idx="7">
                  <c:v>0.46499999999999997</c:v>
                </c:pt>
              </c:numCache>
            </c:numRef>
          </c:val>
          <c:smooth val="0"/>
          <c:extLst>
            <c:ext xmlns:c16="http://schemas.microsoft.com/office/drawing/2014/chart" uri="{C3380CC4-5D6E-409C-BE32-E72D297353CC}">
              <c16:uniqueId val="{00000005-172E-49CB-B837-A4BE413AB858}"/>
            </c:ext>
          </c:extLst>
        </c:ser>
        <c:dLbls>
          <c:showLegendKey val="0"/>
          <c:showVal val="0"/>
          <c:showCatName val="0"/>
          <c:showSerName val="0"/>
          <c:showPercent val="0"/>
          <c:showBubbleSize val="0"/>
        </c:dLbls>
        <c:marker val="1"/>
        <c:smooth val="0"/>
        <c:axId val="443206104"/>
        <c:axId val="443205776"/>
        <c:extLst>
          <c:ext xmlns:c15="http://schemas.microsoft.com/office/drawing/2012/chart" uri="{02D57815-91ED-43cb-92C2-25804820EDAC}">
            <c15:filteredLineSeries>
              <c15:ser>
                <c:idx val="4"/>
                <c:order val="4"/>
                <c:tx>
                  <c:strRef>
                    <c:extLst>
                      <c:ext uri="{02D57815-91ED-43cb-92C2-25804820EDAC}">
                        <c15:formulaRef>
                          <c15:sqref>'[1]qPCR vs. relative abundance'!$F$99</c15:sqref>
                        </c15:formulaRef>
                      </c:ext>
                    </c:extLst>
                    <c:strCache>
                      <c:ptCount val="1"/>
                      <c:pt idx="0">
                        <c:v>sxt</c:v>
                      </c:pt>
                    </c:strCache>
                  </c:strRef>
                </c:tx>
                <c:cat>
                  <c:numRef>
                    <c:extLst>
                      <c:ext uri="{02D57815-91ED-43cb-92C2-25804820EDAC}">
                        <c15:formulaRef>
                          <c15:sqref>'[1]qPCR vs. relative abundance'!$A$100:$A$107</c15:sqref>
                        </c15:formulaRef>
                      </c:ext>
                    </c:extLst>
                    <c:numCache>
                      <c:formatCode>General</c:formatCode>
                      <c:ptCount val="8"/>
                      <c:pt idx="0">
                        <c:v>43599</c:v>
                      </c:pt>
                      <c:pt idx="1">
                        <c:v>43606</c:v>
                      </c:pt>
                      <c:pt idx="2">
                        <c:v>43613</c:v>
                      </c:pt>
                      <c:pt idx="3">
                        <c:v>43620</c:v>
                      </c:pt>
                      <c:pt idx="4">
                        <c:v>43627</c:v>
                      </c:pt>
                      <c:pt idx="5">
                        <c:v>43634</c:v>
                      </c:pt>
                      <c:pt idx="6">
                        <c:v>43676</c:v>
                      </c:pt>
                      <c:pt idx="7">
                        <c:v>43692</c:v>
                      </c:pt>
                    </c:numCache>
                  </c:numRef>
                </c:cat>
                <c:val>
                  <c:numRef>
                    <c:extLst>
                      <c:ext uri="{02D57815-91ED-43cb-92C2-25804820EDAC}">
                        <c15:formulaRef>
                          <c15:sqref>'[1]qPCR vs. relative abundance'!$F$100:$F$107</c15:sqref>
                        </c15:formulaRef>
                      </c:ext>
                    </c:extLst>
                    <c:numCache>
                      <c:formatCode>General</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8-172E-49CB-B837-A4BE413AB858}"/>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'[1]qPCR vs. relative abundance'!$G$99</c15:sqref>
                        </c15:formulaRef>
                      </c:ext>
                    </c:extLst>
                    <c:strCache>
                      <c:ptCount val="1"/>
                      <c:pt idx="0">
                        <c:v>sxt-rt</c:v>
                      </c:pt>
                    </c:strCache>
                  </c:strRef>
                </c:tx>
                <c:cat>
                  <c:numRef>
                    <c:extLst xmlns:c15="http://schemas.microsoft.com/office/drawing/2012/chart">
                      <c:ext xmlns:c15="http://schemas.microsoft.com/office/drawing/2012/chart" uri="{02D57815-91ED-43cb-92C2-25804820EDAC}">
                        <c15:formulaRef>
                          <c15:sqref>'[1]qPCR vs. relative abundance'!$A$100:$A$107</c15:sqref>
                        </c15:formulaRef>
                      </c:ext>
                    </c:extLst>
                    <c:numCache>
                      <c:formatCode>General</c:formatCode>
                      <c:ptCount val="8"/>
                      <c:pt idx="0">
                        <c:v>43599</c:v>
                      </c:pt>
                      <c:pt idx="1">
                        <c:v>43606</c:v>
                      </c:pt>
                      <c:pt idx="2">
                        <c:v>43613</c:v>
                      </c:pt>
                      <c:pt idx="3">
                        <c:v>43620</c:v>
                      </c:pt>
                      <c:pt idx="4">
                        <c:v>43627</c:v>
                      </c:pt>
                      <c:pt idx="5">
                        <c:v>43634</c:v>
                      </c:pt>
                      <c:pt idx="6">
                        <c:v>43676</c:v>
                      </c:pt>
                      <c:pt idx="7">
                        <c:v>43692</c:v>
                      </c:pt>
                    </c:numCache>
                  </c:numRef>
                </c:cat>
                <c:val>
                  <c:numRef>
                    <c:extLst xmlns:c15="http://schemas.microsoft.com/office/drawing/2012/chart">
                      <c:ext xmlns:c15="http://schemas.microsoft.com/office/drawing/2012/chart" uri="{02D57815-91ED-43cb-92C2-25804820EDAC}">
                        <c15:formulaRef>
                          <c15:sqref>'[1]qPCR vs. relative abundance'!$G$100:$G$107</c15:sqref>
                        </c15:formulaRef>
                      </c:ext>
                    </c:extLst>
                    <c:numCache>
                      <c:formatCode>General</c:formatCode>
                      <c:ptCount val="8"/>
                      <c:pt idx="0">
                        <c:v>0</c:v>
                      </c:pt>
                      <c:pt idx="1">
                        <c:v>0</c:v>
                      </c:pt>
                      <c:pt idx="2">
                        <c:v>0</c:v>
                      </c:pt>
                      <c:pt idx="3">
                        <c:v>0</c:v>
                      </c:pt>
                      <c:pt idx="4">
                        <c:v>0</c:v>
                      </c:pt>
                      <c:pt idx="5">
                        <c:v>0</c:v>
                      </c:pt>
                      <c:pt idx="6">
                        <c:v>0</c:v>
                      </c:pt>
                      <c:pt idx="7">
                        <c:v>0</c:v>
                      </c:pt>
                    </c:numCache>
                  </c:numRef>
                </c:val>
                <c:smooth val="0"/>
                <c:extLst xmlns:c15="http://schemas.microsoft.com/office/drawing/2012/chart">
                  <c:ext xmlns:c16="http://schemas.microsoft.com/office/drawing/2014/chart" uri="{C3380CC4-5D6E-409C-BE32-E72D297353CC}">
                    <c16:uniqueId val="{00000009-172E-49CB-B837-A4BE413AB858}"/>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'[1]qPCR vs. relative abundance'!$H$99</c15:sqref>
                        </c15:formulaRef>
                      </c:ext>
                    </c:extLst>
                    <c:strCache>
                      <c:ptCount val="1"/>
                      <c:pt idx="0">
                        <c:v>AnaC</c:v>
                      </c:pt>
                    </c:strCache>
                  </c:strRef>
                </c:tx>
                <c:cat>
                  <c:numRef>
                    <c:extLst xmlns:c15="http://schemas.microsoft.com/office/drawing/2012/chart">
                      <c:ext xmlns:c15="http://schemas.microsoft.com/office/drawing/2012/chart" uri="{02D57815-91ED-43cb-92C2-25804820EDAC}">
                        <c15:formulaRef>
                          <c15:sqref>'[1]qPCR vs. relative abundance'!$A$100:$A$107</c15:sqref>
                        </c15:formulaRef>
                      </c:ext>
                    </c:extLst>
                    <c:numCache>
                      <c:formatCode>General</c:formatCode>
                      <c:ptCount val="8"/>
                      <c:pt idx="0">
                        <c:v>43599</c:v>
                      </c:pt>
                      <c:pt idx="1">
                        <c:v>43606</c:v>
                      </c:pt>
                      <c:pt idx="2">
                        <c:v>43613</c:v>
                      </c:pt>
                      <c:pt idx="3">
                        <c:v>43620</c:v>
                      </c:pt>
                      <c:pt idx="4">
                        <c:v>43627</c:v>
                      </c:pt>
                      <c:pt idx="5">
                        <c:v>43634</c:v>
                      </c:pt>
                      <c:pt idx="6">
                        <c:v>43676</c:v>
                      </c:pt>
                      <c:pt idx="7">
                        <c:v>43692</c:v>
                      </c:pt>
                    </c:numCache>
                  </c:numRef>
                </c:cat>
                <c:val>
                  <c:numRef>
                    <c:extLst xmlns:c15="http://schemas.microsoft.com/office/drawing/2012/chart">
                      <c:ext xmlns:c15="http://schemas.microsoft.com/office/drawing/2012/chart" uri="{02D57815-91ED-43cb-92C2-25804820EDAC}">
                        <c15:formulaRef>
                          <c15:sqref>'[1]qPCR vs. relative abundance'!$H$100:$H$107</c15:sqref>
                        </c15:formulaRef>
                      </c:ext>
                    </c:extLst>
                    <c:numCache>
                      <c:formatCode>General</c:formatCode>
                      <c:ptCount val="8"/>
                      <c:pt idx="0">
                        <c:v>8.867210265048902</c:v>
                      </c:pt>
                      <c:pt idx="1">
                        <c:v>9.3736774221098838</c:v>
                      </c:pt>
                      <c:pt idx="2">
                        <c:v>7.3087877659046452</c:v>
                      </c:pt>
                      <c:pt idx="3">
                        <c:v>7.0965379559191009</c:v>
                      </c:pt>
                      <c:pt idx="4">
                        <c:v>7.7764923834665112</c:v>
                      </c:pt>
                      <c:pt idx="5">
                        <c:v>7.8367877391855636</c:v>
                      </c:pt>
                      <c:pt idx="6">
                        <c:v>4.1615387853643373</c:v>
                      </c:pt>
                      <c:pt idx="7">
                        <c:v>4.6832093788018838</c:v>
                      </c:pt>
                    </c:numCache>
                  </c:numRef>
                </c:val>
                <c:smooth val="0"/>
                <c:extLst xmlns:c15="http://schemas.microsoft.com/office/drawing/2012/chart">
                  <c:ext xmlns:c16="http://schemas.microsoft.com/office/drawing/2014/chart" uri="{C3380CC4-5D6E-409C-BE32-E72D297353CC}">
                    <c16:uniqueId val="{0000000A-172E-49CB-B837-A4BE413AB858}"/>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'[1]qPCR vs. relative abundance'!$I$99</c15:sqref>
                        </c15:formulaRef>
                      </c:ext>
                    </c:extLst>
                    <c:strCache>
                      <c:ptCount val="1"/>
                      <c:pt idx="0">
                        <c:v>AnaC-RT</c:v>
                      </c:pt>
                    </c:strCache>
                  </c:strRef>
                </c:tx>
                <c:cat>
                  <c:numRef>
                    <c:extLst xmlns:c15="http://schemas.microsoft.com/office/drawing/2012/chart">
                      <c:ext xmlns:c15="http://schemas.microsoft.com/office/drawing/2012/chart" uri="{02D57815-91ED-43cb-92C2-25804820EDAC}">
                        <c15:formulaRef>
                          <c15:sqref>'[1]qPCR vs. relative abundance'!$A$100:$A$107</c15:sqref>
                        </c15:formulaRef>
                      </c:ext>
                    </c:extLst>
                    <c:numCache>
                      <c:formatCode>General</c:formatCode>
                      <c:ptCount val="8"/>
                      <c:pt idx="0">
                        <c:v>43599</c:v>
                      </c:pt>
                      <c:pt idx="1">
                        <c:v>43606</c:v>
                      </c:pt>
                      <c:pt idx="2">
                        <c:v>43613</c:v>
                      </c:pt>
                      <c:pt idx="3">
                        <c:v>43620</c:v>
                      </c:pt>
                      <c:pt idx="4">
                        <c:v>43627</c:v>
                      </c:pt>
                      <c:pt idx="5">
                        <c:v>43634</c:v>
                      </c:pt>
                      <c:pt idx="6">
                        <c:v>43676</c:v>
                      </c:pt>
                      <c:pt idx="7">
                        <c:v>43692</c:v>
                      </c:pt>
                    </c:numCache>
                  </c:numRef>
                </c:cat>
                <c:val>
                  <c:numRef>
                    <c:extLst xmlns:c15="http://schemas.microsoft.com/office/drawing/2012/chart">
                      <c:ext xmlns:c15="http://schemas.microsoft.com/office/drawing/2012/chart" uri="{02D57815-91ED-43cb-92C2-25804820EDAC}">
                        <c15:formulaRef>
                          <c15:sqref>'[1]qPCR vs. relative abundance'!$I$100:$I$107</c15:sqref>
                        </c15:formulaRef>
                      </c:ext>
                    </c:extLst>
                    <c:numCache>
                      <c:formatCode>General</c:formatCode>
                      <c:ptCount val="8"/>
                      <c:pt idx="0">
                        <c:v>8.3452840417756065</c:v>
                      </c:pt>
                      <c:pt idx="1">
                        <c:v>8.5845191917731825</c:v>
                      </c:pt>
                      <c:pt idx="2">
                        <c:v>7.02575682177293</c:v>
                      </c:pt>
                      <c:pt idx="3">
                        <c:v>6.6031045265496582</c:v>
                      </c:pt>
                      <c:pt idx="4">
                        <c:v>7.3857056244099457</c:v>
                      </c:pt>
                      <c:pt idx="5">
                        <c:v>7.4307556440017057</c:v>
                      </c:pt>
                      <c:pt idx="6">
                        <c:v>0</c:v>
                      </c:pt>
                      <c:pt idx="7">
                        <c:v>0</c:v>
                      </c:pt>
                    </c:numCache>
                  </c:numRef>
                </c:val>
                <c:smooth val="0"/>
                <c:extLst xmlns:c15="http://schemas.microsoft.com/office/drawing/2012/chart">
                  <c:ext xmlns:c16="http://schemas.microsoft.com/office/drawing/2014/chart" uri="{C3380CC4-5D6E-409C-BE32-E72D297353CC}">
                    <c16:uniqueId val="{0000000B-172E-49CB-B837-A4BE413AB858}"/>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'[1]qPCR vs. relative abundance'!$J$99</c15:sqref>
                        </c15:formulaRef>
                      </c:ext>
                    </c:extLst>
                    <c:strCache>
                      <c:ptCount val="1"/>
                      <c:pt idx="0">
                        <c:v>16SCyano</c:v>
                      </c:pt>
                    </c:strCache>
                  </c:strRef>
                </c:tx>
                <c:cat>
                  <c:numRef>
                    <c:extLst xmlns:c15="http://schemas.microsoft.com/office/drawing/2012/chart">
                      <c:ext xmlns:c15="http://schemas.microsoft.com/office/drawing/2012/chart" uri="{02D57815-91ED-43cb-92C2-25804820EDAC}">
                        <c15:formulaRef>
                          <c15:sqref>'[1]qPCR vs. relative abundance'!$A$100:$A$107</c15:sqref>
                        </c15:formulaRef>
                      </c:ext>
                    </c:extLst>
                    <c:numCache>
                      <c:formatCode>General</c:formatCode>
                      <c:ptCount val="8"/>
                      <c:pt idx="0">
                        <c:v>43599</c:v>
                      </c:pt>
                      <c:pt idx="1">
                        <c:v>43606</c:v>
                      </c:pt>
                      <c:pt idx="2">
                        <c:v>43613</c:v>
                      </c:pt>
                      <c:pt idx="3">
                        <c:v>43620</c:v>
                      </c:pt>
                      <c:pt idx="4">
                        <c:v>43627</c:v>
                      </c:pt>
                      <c:pt idx="5">
                        <c:v>43634</c:v>
                      </c:pt>
                      <c:pt idx="6">
                        <c:v>43676</c:v>
                      </c:pt>
                      <c:pt idx="7">
                        <c:v>43692</c:v>
                      </c:pt>
                    </c:numCache>
                  </c:numRef>
                </c:cat>
                <c:val>
                  <c:numRef>
                    <c:extLst xmlns:c15="http://schemas.microsoft.com/office/drawing/2012/chart">
                      <c:ext xmlns:c15="http://schemas.microsoft.com/office/drawing/2012/chart" uri="{02D57815-91ED-43cb-92C2-25804820EDAC}">
                        <c15:formulaRef>
                          <c15:sqref>'[1]qPCR vs. relative abundance'!$J$100:$J$107</c15:sqref>
                        </c15:formulaRef>
                      </c:ext>
                    </c:extLst>
                    <c:numCache>
                      <c:formatCode>General</c:formatCode>
                      <c:ptCount val="8"/>
                      <c:pt idx="0">
                        <c:v>9.5157976894340166</c:v>
                      </c:pt>
                      <c:pt idx="1">
                        <c:v>9.6135327659364691</c:v>
                      </c:pt>
                      <c:pt idx="2">
                        <c:v>8.3944098846475832</c:v>
                      </c:pt>
                      <c:pt idx="3">
                        <c:v>8.379081750779493</c:v>
                      </c:pt>
                      <c:pt idx="4">
                        <c:v>8.6008905176854338</c:v>
                      </c:pt>
                      <c:pt idx="5">
                        <c:v>8.4268660197737315</c:v>
                      </c:pt>
                      <c:pt idx="6">
                        <c:v>8.4877057541913725</c:v>
                      </c:pt>
                      <c:pt idx="7">
                        <c:v>8.6321139368439059</c:v>
                      </c:pt>
                    </c:numCache>
                  </c:numRef>
                </c:val>
                <c:smooth val="0"/>
                <c:extLst xmlns:c15="http://schemas.microsoft.com/office/drawing/2012/chart">
                  <c:ext xmlns:c16="http://schemas.microsoft.com/office/drawing/2014/chart" uri="{C3380CC4-5D6E-409C-BE32-E72D297353CC}">
                    <c16:uniqueId val="{0000000C-172E-49CB-B837-A4BE413AB858}"/>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'[1]qPCR vs. relative abundance'!$K$99</c15:sqref>
                        </c15:formulaRef>
                      </c:ext>
                    </c:extLst>
                    <c:strCache>
                      <c:ptCount val="1"/>
                      <c:pt idx="0">
                        <c:v>16SCyano-RT</c:v>
                      </c:pt>
                    </c:strCache>
                  </c:strRef>
                </c:tx>
                <c:cat>
                  <c:numRef>
                    <c:extLst xmlns:c15="http://schemas.microsoft.com/office/drawing/2012/chart">
                      <c:ext xmlns:c15="http://schemas.microsoft.com/office/drawing/2012/chart" uri="{02D57815-91ED-43cb-92C2-25804820EDAC}">
                        <c15:formulaRef>
                          <c15:sqref>'[1]qPCR vs. relative abundance'!$A$100:$A$107</c15:sqref>
                        </c15:formulaRef>
                      </c:ext>
                    </c:extLst>
                    <c:numCache>
                      <c:formatCode>General</c:formatCode>
                      <c:ptCount val="8"/>
                      <c:pt idx="0">
                        <c:v>43599</c:v>
                      </c:pt>
                      <c:pt idx="1">
                        <c:v>43606</c:v>
                      </c:pt>
                      <c:pt idx="2">
                        <c:v>43613</c:v>
                      </c:pt>
                      <c:pt idx="3">
                        <c:v>43620</c:v>
                      </c:pt>
                      <c:pt idx="4">
                        <c:v>43627</c:v>
                      </c:pt>
                      <c:pt idx="5">
                        <c:v>43634</c:v>
                      </c:pt>
                      <c:pt idx="6">
                        <c:v>43676</c:v>
                      </c:pt>
                      <c:pt idx="7">
                        <c:v>43692</c:v>
                      </c:pt>
                    </c:numCache>
                  </c:numRef>
                </c:cat>
                <c:val>
                  <c:numRef>
                    <c:extLst xmlns:c15="http://schemas.microsoft.com/office/drawing/2012/chart">
                      <c:ext xmlns:c15="http://schemas.microsoft.com/office/drawing/2012/chart" uri="{02D57815-91ED-43cb-92C2-25804820EDAC}">
                        <c15:formulaRef>
                          <c15:sqref>'[1]qPCR vs. relative abundance'!$K$100:$K$107</c15:sqref>
                        </c15:formulaRef>
                      </c:ext>
                    </c:extLst>
                    <c:numCache>
                      <c:formatCode>General</c:formatCode>
                      <c:ptCount val="8"/>
                      <c:pt idx="0">
                        <c:v>11.993698288333878</c:v>
                      </c:pt>
                      <c:pt idx="1">
                        <c:v>12.220779868622383</c:v>
                      </c:pt>
                      <c:pt idx="2">
                        <c:v>10.930065491869726</c:v>
                      </c:pt>
                      <c:pt idx="3">
                        <c:v>11.219026566666134</c:v>
                      </c:pt>
                      <c:pt idx="4">
                        <c:v>11.135208698752876</c:v>
                      </c:pt>
                      <c:pt idx="5">
                        <c:v>11.116173746270141</c:v>
                      </c:pt>
                      <c:pt idx="6">
                        <c:v>11.802792695408456</c:v>
                      </c:pt>
                      <c:pt idx="7">
                        <c:v>11.399664899389984</c:v>
                      </c:pt>
                    </c:numCache>
                  </c:numRef>
                </c:val>
                <c:smooth val="0"/>
                <c:extLst xmlns:c15="http://schemas.microsoft.com/office/drawing/2012/chart">
                  <c:ext xmlns:c16="http://schemas.microsoft.com/office/drawing/2014/chart" uri="{C3380CC4-5D6E-409C-BE32-E72D297353CC}">
                    <c16:uniqueId val="{0000000D-172E-49CB-B837-A4BE413AB858}"/>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'[1]qPCR vs. relative abundance'!$L$99</c15:sqref>
                        </c15:formulaRef>
                      </c:ext>
                    </c:extLst>
                    <c:strCache>
                      <c:ptCount val="1"/>
                      <c:pt idx="0">
                        <c:v>Cy 7</c:v>
                      </c:pt>
                    </c:strCache>
                  </c:strRef>
                </c:tx>
                <c:cat>
                  <c:numRef>
                    <c:extLst xmlns:c15="http://schemas.microsoft.com/office/drawing/2012/chart">
                      <c:ext xmlns:c15="http://schemas.microsoft.com/office/drawing/2012/chart" uri="{02D57815-91ED-43cb-92C2-25804820EDAC}">
                        <c15:formulaRef>
                          <c15:sqref>'[1]qPCR vs. relative abundance'!$A$100:$A$107</c15:sqref>
                        </c15:formulaRef>
                      </c:ext>
                    </c:extLst>
                    <c:numCache>
                      <c:formatCode>General</c:formatCode>
                      <c:ptCount val="8"/>
                      <c:pt idx="0">
                        <c:v>43599</c:v>
                      </c:pt>
                      <c:pt idx="1">
                        <c:v>43606</c:v>
                      </c:pt>
                      <c:pt idx="2">
                        <c:v>43613</c:v>
                      </c:pt>
                      <c:pt idx="3">
                        <c:v>43620</c:v>
                      </c:pt>
                      <c:pt idx="4">
                        <c:v>43627</c:v>
                      </c:pt>
                      <c:pt idx="5">
                        <c:v>43634</c:v>
                      </c:pt>
                      <c:pt idx="6">
                        <c:v>43676</c:v>
                      </c:pt>
                      <c:pt idx="7">
                        <c:v>43692</c:v>
                      </c:pt>
                    </c:numCache>
                  </c:numRef>
                </c:cat>
                <c:val>
                  <c:numRef>
                    <c:extLst xmlns:c15="http://schemas.microsoft.com/office/drawing/2012/chart">
                      <c:ext xmlns:c15="http://schemas.microsoft.com/office/drawing/2012/chart" uri="{02D57815-91ED-43cb-92C2-25804820EDAC}">
                        <c15:formulaRef>
                          <c15:sqref>'[1]qPCR vs. relative abundance'!$L$100:$L$107</c15:sqref>
                        </c15:formulaRef>
                      </c:ext>
                    </c:extLst>
                    <c:numCache>
                      <c:formatCode>General</c:formatCode>
                      <c:ptCount val="8"/>
                      <c:pt idx="0">
                        <c:v>0</c:v>
                      </c:pt>
                      <c:pt idx="1">
                        <c:v>0</c:v>
                      </c:pt>
                      <c:pt idx="2">
                        <c:v>0</c:v>
                      </c:pt>
                      <c:pt idx="3">
                        <c:v>0</c:v>
                      </c:pt>
                      <c:pt idx="4">
                        <c:v>0</c:v>
                      </c:pt>
                      <c:pt idx="5">
                        <c:v>0</c:v>
                      </c:pt>
                      <c:pt idx="6">
                        <c:v>0</c:v>
                      </c:pt>
                      <c:pt idx="7">
                        <c:v>0</c:v>
                      </c:pt>
                    </c:numCache>
                  </c:numRef>
                </c:val>
                <c:smooth val="0"/>
                <c:extLst xmlns:c15="http://schemas.microsoft.com/office/drawing/2012/chart">
                  <c:ext xmlns:c16="http://schemas.microsoft.com/office/drawing/2014/chart" uri="{C3380CC4-5D6E-409C-BE32-E72D297353CC}">
                    <c16:uniqueId val="{0000000E-172E-49CB-B837-A4BE413AB858}"/>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'[1]qPCR vs. relative abundance'!$M$99</c15:sqref>
                        </c15:formulaRef>
                      </c:ext>
                    </c:extLst>
                    <c:strCache>
                      <c:ptCount val="1"/>
                      <c:pt idx="0">
                        <c:v>Cy7-RT</c:v>
                      </c:pt>
                    </c:strCache>
                  </c:strRef>
                </c:tx>
                <c:cat>
                  <c:numRef>
                    <c:extLst xmlns:c15="http://schemas.microsoft.com/office/drawing/2012/chart">
                      <c:ext xmlns:c15="http://schemas.microsoft.com/office/drawing/2012/chart" uri="{02D57815-91ED-43cb-92C2-25804820EDAC}">
                        <c15:formulaRef>
                          <c15:sqref>'[1]qPCR vs. relative abundance'!$A$100:$A$107</c15:sqref>
                        </c15:formulaRef>
                      </c:ext>
                    </c:extLst>
                    <c:numCache>
                      <c:formatCode>General</c:formatCode>
                      <c:ptCount val="8"/>
                      <c:pt idx="0">
                        <c:v>43599</c:v>
                      </c:pt>
                      <c:pt idx="1">
                        <c:v>43606</c:v>
                      </c:pt>
                      <c:pt idx="2">
                        <c:v>43613</c:v>
                      </c:pt>
                      <c:pt idx="3">
                        <c:v>43620</c:v>
                      </c:pt>
                      <c:pt idx="4">
                        <c:v>43627</c:v>
                      </c:pt>
                      <c:pt idx="5">
                        <c:v>43634</c:v>
                      </c:pt>
                      <c:pt idx="6">
                        <c:v>43676</c:v>
                      </c:pt>
                      <c:pt idx="7">
                        <c:v>43692</c:v>
                      </c:pt>
                    </c:numCache>
                  </c:numRef>
                </c:cat>
                <c:val>
                  <c:numRef>
                    <c:extLst xmlns:c15="http://schemas.microsoft.com/office/drawing/2012/chart">
                      <c:ext xmlns:c15="http://schemas.microsoft.com/office/drawing/2012/chart" uri="{02D57815-91ED-43cb-92C2-25804820EDAC}">
                        <c15:formulaRef>
                          <c15:sqref>'[1]qPCR vs. relative abundance'!$M$100:$M$107</c15:sqref>
                        </c15:formulaRef>
                      </c:ext>
                    </c:extLst>
                    <c:numCache>
                      <c:formatCode>General</c:formatCode>
                      <c:ptCount val="8"/>
                      <c:pt idx="0">
                        <c:v>0</c:v>
                      </c:pt>
                      <c:pt idx="1">
                        <c:v>0</c:v>
                      </c:pt>
                      <c:pt idx="2">
                        <c:v>0</c:v>
                      </c:pt>
                      <c:pt idx="3">
                        <c:v>0</c:v>
                      </c:pt>
                      <c:pt idx="4">
                        <c:v>0</c:v>
                      </c:pt>
                      <c:pt idx="5">
                        <c:v>0</c:v>
                      </c:pt>
                      <c:pt idx="6">
                        <c:v>0</c:v>
                      </c:pt>
                      <c:pt idx="7">
                        <c:v>0</c:v>
                      </c:pt>
                    </c:numCache>
                  </c:numRef>
                </c:val>
                <c:smooth val="0"/>
                <c:extLst xmlns:c15="http://schemas.microsoft.com/office/drawing/2012/chart">
                  <c:ext xmlns:c16="http://schemas.microsoft.com/office/drawing/2014/chart" uri="{C3380CC4-5D6E-409C-BE32-E72D297353CC}">
                    <c16:uniqueId val="{0000000F-172E-49CB-B837-A4BE413AB858}"/>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'[1]qPCR vs. relative abundance'!$Q$99</c15:sqref>
                        </c15:formulaRef>
                      </c:ext>
                    </c:extLst>
                    <c:strCache>
                      <c:ptCount val="1"/>
                      <c:pt idx="0">
                        <c:v>mcyEcya-RT</c:v>
                      </c:pt>
                    </c:strCache>
                  </c:strRef>
                </c:tx>
                <c:cat>
                  <c:numRef>
                    <c:extLst xmlns:c15="http://schemas.microsoft.com/office/drawing/2012/chart">
                      <c:ext xmlns:c15="http://schemas.microsoft.com/office/drawing/2012/chart" uri="{02D57815-91ED-43cb-92C2-25804820EDAC}">
                        <c15:formulaRef>
                          <c15:sqref>'[1]qPCR vs. relative abundance'!$A$100:$A$107</c15:sqref>
                        </c15:formulaRef>
                      </c:ext>
                    </c:extLst>
                    <c:numCache>
                      <c:formatCode>General</c:formatCode>
                      <c:ptCount val="8"/>
                      <c:pt idx="0">
                        <c:v>43599</c:v>
                      </c:pt>
                      <c:pt idx="1">
                        <c:v>43606</c:v>
                      </c:pt>
                      <c:pt idx="2">
                        <c:v>43613</c:v>
                      </c:pt>
                      <c:pt idx="3">
                        <c:v>43620</c:v>
                      </c:pt>
                      <c:pt idx="4">
                        <c:v>43627</c:v>
                      </c:pt>
                      <c:pt idx="5">
                        <c:v>43634</c:v>
                      </c:pt>
                      <c:pt idx="6">
                        <c:v>43676</c:v>
                      </c:pt>
                      <c:pt idx="7">
                        <c:v>43692</c:v>
                      </c:pt>
                    </c:numCache>
                  </c:numRef>
                </c:cat>
                <c:val>
                  <c:numRef>
                    <c:extLst xmlns:c15="http://schemas.microsoft.com/office/drawing/2012/chart">
                      <c:ext xmlns:c15="http://schemas.microsoft.com/office/drawing/2012/chart" uri="{02D57815-91ED-43cb-92C2-25804820EDAC}">
                        <c15:formulaRef>
                          <c15:sqref>'[1]qPCR vs. relative abundance'!$Q$100:$Q$107</c15:sqref>
                        </c15:formulaRef>
                      </c:ext>
                    </c:extLst>
                    <c:numCache>
                      <c:formatCode>General</c:formatCode>
                      <c:ptCount val="8"/>
                      <c:pt idx="0">
                        <c:v>0</c:v>
                      </c:pt>
                      <c:pt idx="1">
                        <c:v>0</c:v>
                      </c:pt>
                      <c:pt idx="2">
                        <c:v>3.9841243179108847</c:v>
                      </c:pt>
                      <c:pt idx="3">
                        <c:v>4.805868388736374</c:v>
                      </c:pt>
                      <c:pt idx="4">
                        <c:v>4.9404326666730798</c:v>
                      </c:pt>
                      <c:pt idx="5">
                        <c:v>4.8992627611261268</c:v>
                      </c:pt>
                      <c:pt idx="6">
                        <c:v>0</c:v>
                      </c:pt>
                      <c:pt idx="7">
                        <c:v>0</c:v>
                      </c:pt>
                    </c:numCache>
                  </c:numRef>
                </c:val>
                <c:smooth val="0"/>
                <c:extLst xmlns:c15="http://schemas.microsoft.com/office/drawing/2012/chart">
                  <c:ext xmlns:c16="http://schemas.microsoft.com/office/drawing/2014/chart" uri="{C3380CC4-5D6E-409C-BE32-E72D297353CC}">
                    <c16:uniqueId val="{00000010-172E-49CB-B837-A4BE413AB858}"/>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'[1]qPCR vs. relative abundance'!$R$99</c15:sqref>
                        </c15:formulaRef>
                      </c:ext>
                    </c:extLst>
                    <c:strCache>
                      <c:ptCount val="1"/>
                      <c:pt idx="0">
                        <c:v>Nif-Ana</c:v>
                      </c:pt>
                    </c:strCache>
                  </c:strRef>
                </c:tx>
                <c:cat>
                  <c:numRef>
                    <c:extLst xmlns:c15="http://schemas.microsoft.com/office/drawing/2012/chart">
                      <c:ext xmlns:c15="http://schemas.microsoft.com/office/drawing/2012/chart" uri="{02D57815-91ED-43cb-92C2-25804820EDAC}">
                        <c15:formulaRef>
                          <c15:sqref>'[1]qPCR vs. relative abundance'!$A$100:$A$107</c15:sqref>
                        </c15:formulaRef>
                      </c:ext>
                    </c:extLst>
                    <c:numCache>
                      <c:formatCode>General</c:formatCode>
                      <c:ptCount val="8"/>
                      <c:pt idx="0">
                        <c:v>43599</c:v>
                      </c:pt>
                      <c:pt idx="1">
                        <c:v>43606</c:v>
                      </c:pt>
                      <c:pt idx="2">
                        <c:v>43613</c:v>
                      </c:pt>
                      <c:pt idx="3">
                        <c:v>43620</c:v>
                      </c:pt>
                      <c:pt idx="4">
                        <c:v>43627</c:v>
                      </c:pt>
                      <c:pt idx="5">
                        <c:v>43634</c:v>
                      </c:pt>
                      <c:pt idx="6">
                        <c:v>43676</c:v>
                      </c:pt>
                      <c:pt idx="7">
                        <c:v>43692</c:v>
                      </c:pt>
                    </c:numCache>
                  </c:numRef>
                </c:cat>
                <c:val>
                  <c:numRef>
                    <c:extLst xmlns:c15="http://schemas.microsoft.com/office/drawing/2012/chart">
                      <c:ext xmlns:c15="http://schemas.microsoft.com/office/drawing/2012/chart" uri="{02D57815-91ED-43cb-92C2-25804820EDAC}">
                        <c15:formulaRef>
                          <c15:sqref>'[1]qPCR vs. relative abundance'!$R$100:$R$107</c15:sqref>
                        </c15:formulaRef>
                      </c:ext>
                    </c:extLst>
                    <c:numCache>
                      <c:formatCode>General</c:formatCode>
                      <c:ptCount val="8"/>
                      <c:pt idx="0">
                        <c:v>8.6486411398395546</c:v>
                      </c:pt>
                      <c:pt idx="1">
                        <c:v>0</c:v>
                      </c:pt>
                      <c:pt idx="2">
                        <c:v>6.1030046605161905</c:v>
                      </c:pt>
                      <c:pt idx="3">
                        <c:v>6.6202760040642019</c:v>
                      </c:pt>
                      <c:pt idx="4">
                        <c:v>7.0419224656841033</c:v>
                      </c:pt>
                      <c:pt idx="5">
                        <c:v>7.1881033152297311</c:v>
                      </c:pt>
                      <c:pt idx="6">
                        <c:v>7.4589722601144226</c:v>
                      </c:pt>
                      <c:pt idx="7">
                        <c:v>6.8100959790282234</c:v>
                      </c:pt>
                    </c:numCache>
                  </c:numRef>
                </c:val>
                <c:smooth val="0"/>
                <c:extLst xmlns:c15="http://schemas.microsoft.com/office/drawing/2012/chart">
                  <c:ext xmlns:c16="http://schemas.microsoft.com/office/drawing/2014/chart" uri="{C3380CC4-5D6E-409C-BE32-E72D297353CC}">
                    <c16:uniqueId val="{00000011-172E-49CB-B837-A4BE413AB858}"/>
                  </c:ext>
                </c:extLst>
              </c15:ser>
            </c15:filteredLineSeries>
            <c15:filteredLineSeries>
              <c15:ser>
                <c:idx val="17"/>
                <c:order val="17"/>
                <c:tx>
                  <c:strRef>
                    <c:extLst xmlns:c15="http://schemas.microsoft.com/office/drawing/2012/chart">
                      <c:ext xmlns:c15="http://schemas.microsoft.com/office/drawing/2012/chart" uri="{02D57815-91ED-43cb-92C2-25804820EDAC}">
                        <c15:formulaRef>
                          <c15:sqref>'[1]qPCR vs. relative abundance'!$S$99</c15:sqref>
                        </c15:formulaRef>
                      </c:ext>
                    </c:extLst>
                    <c:strCache>
                      <c:ptCount val="1"/>
                      <c:pt idx="0">
                        <c:v>Nif-Ana-RT</c:v>
                      </c:pt>
                    </c:strCache>
                  </c:strRef>
                </c:tx>
                <c:cat>
                  <c:numRef>
                    <c:extLst xmlns:c15="http://schemas.microsoft.com/office/drawing/2012/chart">
                      <c:ext xmlns:c15="http://schemas.microsoft.com/office/drawing/2012/chart" uri="{02D57815-91ED-43cb-92C2-25804820EDAC}">
                        <c15:formulaRef>
                          <c15:sqref>'[1]qPCR vs. relative abundance'!$A$100:$A$107</c15:sqref>
                        </c15:formulaRef>
                      </c:ext>
                    </c:extLst>
                    <c:numCache>
                      <c:formatCode>General</c:formatCode>
                      <c:ptCount val="8"/>
                      <c:pt idx="0">
                        <c:v>43599</c:v>
                      </c:pt>
                      <c:pt idx="1">
                        <c:v>43606</c:v>
                      </c:pt>
                      <c:pt idx="2">
                        <c:v>43613</c:v>
                      </c:pt>
                      <c:pt idx="3">
                        <c:v>43620</c:v>
                      </c:pt>
                      <c:pt idx="4">
                        <c:v>43627</c:v>
                      </c:pt>
                      <c:pt idx="5">
                        <c:v>43634</c:v>
                      </c:pt>
                      <c:pt idx="6">
                        <c:v>43676</c:v>
                      </c:pt>
                      <c:pt idx="7">
                        <c:v>43692</c:v>
                      </c:pt>
                    </c:numCache>
                  </c:numRef>
                </c:cat>
                <c:val>
                  <c:numRef>
                    <c:extLst xmlns:c15="http://schemas.microsoft.com/office/drawing/2012/chart">
                      <c:ext xmlns:c15="http://schemas.microsoft.com/office/drawing/2012/chart" uri="{02D57815-91ED-43cb-92C2-25804820EDAC}">
                        <c15:formulaRef>
                          <c15:sqref>'[1]qPCR vs. relative abundance'!$S$100:$S$107</c15:sqref>
                        </c15:formulaRef>
                      </c:ext>
                    </c:extLst>
                    <c:numCache>
                      <c:formatCode>General</c:formatCode>
                      <c:ptCount val="8"/>
                      <c:pt idx="0">
                        <c:v>8.8726562741791728</c:v>
                      </c:pt>
                      <c:pt idx="1">
                        <c:v>0</c:v>
                      </c:pt>
                      <c:pt idx="2">
                        <c:v>6.6460867227901694</c:v>
                      </c:pt>
                      <c:pt idx="3">
                        <c:v>7.2895573899880359</c:v>
                      </c:pt>
                      <c:pt idx="4">
                        <c:v>7.4506573662215176</c:v>
                      </c:pt>
                      <c:pt idx="5">
                        <c:v>7.7008111776749999</c:v>
                      </c:pt>
                      <c:pt idx="6">
                        <c:v>7.0518826775478258</c:v>
                      </c:pt>
                      <c:pt idx="7">
                        <c:v>4.8730953622968025</c:v>
                      </c:pt>
                    </c:numCache>
                  </c:numRef>
                </c:val>
                <c:smooth val="0"/>
                <c:extLst xmlns:c15="http://schemas.microsoft.com/office/drawing/2012/chart">
                  <c:ext xmlns:c16="http://schemas.microsoft.com/office/drawing/2014/chart" uri="{C3380CC4-5D6E-409C-BE32-E72D297353CC}">
                    <c16:uniqueId val="{00000012-172E-49CB-B837-A4BE413AB858}"/>
                  </c:ext>
                </c:extLst>
              </c15:ser>
            </c15:filteredLineSeries>
            <c15:filteredLineSeries>
              <c15:ser>
                <c:idx val="18"/>
                <c:order val="18"/>
                <c:tx>
                  <c:strRef>
                    <c:extLst xmlns:c15="http://schemas.microsoft.com/office/drawing/2012/chart">
                      <c:ext xmlns:c15="http://schemas.microsoft.com/office/drawing/2012/chart" uri="{02D57815-91ED-43cb-92C2-25804820EDAC}">
                        <c15:formulaRef>
                          <c15:sqref>'[1]qPCR vs. relative abundance'!$T$99</c15:sqref>
                        </c15:formulaRef>
                      </c:ext>
                    </c:extLst>
                    <c:strCache>
                      <c:ptCount val="1"/>
                      <c:pt idx="0">
                        <c:v>Nif-Nos</c:v>
                      </c:pt>
                    </c:strCache>
                  </c:strRef>
                </c:tx>
                <c:cat>
                  <c:numRef>
                    <c:extLst xmlns:c15="http://schemas.microsoft.com/office/drawing/2012/chart">
                      <c:ext xmlns:c15="http://schemas.microsoft.com/office/drawing/2012/chart" uri="{02D57815-91ED-43cb-92C2-25804820EDAC}">
                        <c15:formulaRef>
                          <c15:sqref>'[1]qPCR vs. relative abundance'!$A$100:$A$107</c15:sqref>
                        </c15:formulaRef>
                      </c:ext>
                    </c:extLst>
                    <c:numCache>
                      <c:formatCode>General</c:formatCode>
                      <c:ptCount val="8"/>
                      <c:pt idx="0">
                        <c:v>43599</c:v>
                      </c:pt>
                      <c:pt idx="1">
                        <c:v>43606</c:v>
                      </c:pt>
                      <c:pt idx="2">
                        <c:v>43613</c:v>
                      </c:pt>
                      <c:pt idx="3">
                        <c:v>43620</c:v>
                      </c:pt>
                      <c:pt idx="4">
                        <c:v>43627</c:v>
                      </c:pt>
                      <c:pt idx="5">
                        <c:v>43634</c:v>
                      </c:pt>
                      <c:pt idx="6">
                        <c:v>43676</c:v>
                      </c:pt>
                      <c:pt idx="7">
                        <c:v>43692</c:v>
                      </c:pt>
                    </c:numCache>
                  </c:numRef>
                </c:cat>
                <c:val>
                  <c:numRef>
                    <c:extLst xmlns:c15="http://schemas.microsoft.com/office/drawing/2012/chart">
                      <c:ext xmlns:c15="http://schemas.microsoft.com/office/drawing/2012/chart" uri="{02D57815-91ED-43cb-92C2-25804820EDAC}">
                        <c15:formulaRef>
                          <c15:sqref>'[1]qPCR vs. relative abundance'!$T$100:$T$107</c15:sqref>
                        </c15:formulaRef>
                      </c:ext>
                    </c:extLst>
                    <c:numCache>
                      <c:formatCode>General</c:formatCode>
                      <c:ptCount val="8"/>
                      <c:pt idx="0">
                        <c:v>6.3150612087782099</c:v>
                      </c:pt>
                      <c:pt idx="1">
                        <c:v>0</c:v>
                      </c:pt>
                      <c:pt idx="2">
                        <c:v>5.2423098827073789</c:v>
                      </c:pt>
                      <c:pt idx="3">
                        <c:v>6.1603087204017699</c:v>
                      </c:pt>
                      <c:pt idx="4">
                        <c:v>6.6761704961126416</c:v>
                      </c:pt>
                      <c:pt idx="5">
                        <c:v>7.2909453998213776</c:v>
                      </c:pt>
                      <c:pt idx="6">
                        <c:v>7.9350279347875796</c:v>
                      </c:pt>
                      <c:pt idx="7">
                        <c:v>7.0510280354068406</c:v>
                      </c:pt>
                    </c:numCache>
                  </c:numRef>
                </c:val>
                <c:smooth val="0"/>
                <c:extLst xmlns:c15="http://schemas.microsoft.com/office/drawing/2012/chart">
                  <c:ext xmlns:c16="http://schemas.microsoft.com/office/drawing/2014/chart" uri="{C3380CC4-5D6E-409C-BE32-E72D297353CC}">
                    <c16:uniqueId val="{00000013-172E-49CB-B837-A4BE413AB858}"/>
                  </c:ext>
                </c:extLst>
              </c15:ser>
            </c15:filteredLineSeries>
            <c15:filteredLineSeries>
              <c15:ser>
                <c:idx val="19"/>
                <c:order val="19"/>
                <c:tx>
                  <c:strRef>
                    <c:extLst xmlns:c15="http://schemas.microsoft.com/office/drawing/2012/chart">
                      <c:ext xmlns:c15="http://schemas.microsoft.com/office/drawing/2012/chart" uri="{02D57815-91ED-43cb-92C2-25804820EDAC}">
                        <c15:formulaRef>
                          <c15:sqref>'[1]qPCR vs. relative abundance'!$U$99</c15:sqref>
                        </c15:formulaRef>
                      </c:ext>
                    </c:extLst>
                    <c:strCache>
                      <c:ptCount val="1"/>
                      <c:pt idx="0">
                        <c:v>Nif-Nos-RT</c:v>
                      </c:pt>
                    </c:strCache>
                  </c:strRef>
                </c:tx>
                <c:cat>
                  <c:numRef>
                    <c:extLst xmlns:c15="http://schemas.microsoft.com/office/drawing/2012/chart">
                      <c:ext xmlns:c15="http://schemas.microsoft.com/office/drawing/2012/chart" uri="{02D57815-91ED-43cb-92C2-25804820EDAC}">
                        <c15:formulaRef>
                          <c15:sqref>'[1]qPCR vs. relative abundance'!$A$100:$A$107</c15:sqref>
                        </c15:formulaRef>
                      </c:ext>
                    </c:extLst>
                    <c:numCache>
                      <c:formatCode>General</c:formatCode>
                      <c:ptCount val="8"/>
                      <c:pt idx="0">
                        <c:v>43599</c:v>
                      </c:pt>
                      <c:pt idx="1">
                        <c:v>43606</c:v>
                      </c:pt>
                      <c:pt idx="2">
                        <c:v>43613</c:v>
                      </c:pt>
                      <c:pt idx="3">
                        <c:v>43620</c:v>
                      </c:pt>
                      <c:pt idx="4">
                        <c:v>43627</c:v>
                      </c:pt>
                      <c:pt idx="5">
                        <c:v>43634</c:v>
                      </c:pt>
                      <c:pt idx="6">
                        <c:v>43676</c:v>
                      </c:pt>
                      <c:pt idx="7">
                        <c:v>43692</c:v>
                      </c:pt>
                    </c:numCache>
                  </c:numRef>
                </c:cat>
                <c:val>
                  <c:numRef>
                    <c:extLst xmlns:c15="http://schemas.microsoft.com/office/drawing/2012/chart">
                      <c:ext xmlns:c15="http://schemas.microsoft.com/office/drawing/2012/chart" uri="{02D57815-91ED-43cb-92C2-25804820EDAC}">
                        <c15:formulaRef>
                          <c15:sqref>'[1]qPCR vs. relative abundance'!$U$100:$U$107</c15:sqref>
                        </c15:formulaRef>
                      </c:ext>
                    </c:extLst>
                    <c:numCache>
                      <c:formatCode>General</c:formatCode>
                      <c:ptCount val="8"/>
                      <c:pt idx="0">
                        <c:v>5.0749641094581674</c:v>
                      </c:pt>
                      <c:pt idx="1">
                        <c:v>0</c:v>
                      </c:pt>
                      <c:pt idx="2">
                        <c:v>3.9895976741941093</c:v>
                      </c:pt>
                      <c:pt idx="3">
                        <c:v>4.3546164228002331</c:v>
                      </c:pt>
                      <c:pt idx="4">
                        <c:v>6.2076323359409766</c:v>
                      </c:pt>
                      <c:pt idx="5">
                        <c:v>6.6851974677599051</c:v>
                      </c:pt>
                      <c:pt idx="6">
                        <c:v>6.8865950464273942</c:v>
                      </c:pt>
                      <c:pt idx="7">
                        <c:v>5.1090757618015141</c:v>
                      </c:pt>
                    </c:numCache>
                  </c:numRef>
                </c:val>
                <c:smooth val="0"/>
                <c:extLst xmlns:c15="http://schemas.microsoft.com/office/drawing/2012/chart">
                  <c:ext xmlns:c16="http://schemas.microsoft.com/office/drawing/2014/chart" uri="{C3380CC4-5D6E-409C-BE32-E72D297353CC}">
                    <c16:uniqueId val="{00000014-172E-49CB-B837-A4BE413AB858}"/>
                  </c:ext>
                </c:extLst>
              </c15:ser>
            </c15:filteredLineSeries>
            <c15:filteredLineSeries>
              <c15:ser>
                <c:idx val="20"/>
                <c:order val="20"/>
                <c:tx>
                  <c:strRef>
                    <c:extLst xmlns:c15="http://schemas.microsoft.com/office/drawing/2012/chart">
                      <c:ext xmlns:c15="http://schemas.microsoft.com/office/drawing/2012/chart" uri="{02D57815-91ED-43cb-92C2-25804820EDAC}">
                        <c15:formulaRef>
                          <c15:sqref>'[1]qPCR vs. relative abundance'!$V$99</c15:sqref>
                        </c15:formulaRef>
                      </c:ext>
                    </c:extLst>
                    <c:strCache>
                      <c:ptCount val="1"/>
                      <c:pt idx="0">
                        <c:v>Psts</c:v>
                      </c:pt>
                    </c:strCache>
                  </c:strRef>
                </c:tx>
                <c:cat>
                  <c:numRef>
                    <c:extLst xmlns:c15="http://schemas.microsoft.com/office/drawing/2012/chart">
                      <c:ext xmlns:c15="http://schemas.microsoft.com/office/drawing/2012/chart" uri="{02D57815-91ED-43cb-92C2-25804820EDAC}">
                        <c15:formulaRef>
                          <c15:sqref>'[1]qPCR vs. relative abundance'!$A$100:$A$107</c15:sqref>
                        </c15:formulaRef>
                      </c:ext>
                    </c:extLst>
                    <c:numCache>
                      <c:formatCode>General</c:formatCode>
                      <c:ptCount val="8"/>
                      <c:pt idx="0">
                        <c:v>43599</c:v>
                      </c:pt>
                      <c:pt idx="1">
                        <c:v>43606</c:v>
                      </c:pt>
                      <c:pt idx="2">
                        <c:v>43613</c:v>
                      </c:pt>
                      <c:pt idx="3">
                        <c:v>43620</c:v>
                      </c:pt>
                      <c:pt idx="4">
                        <c:v>43627</c:v>
                      </c:pt>
                      <c:pt idx="5">
                        <c:v>43634</c:v>
                      </c:pt>
                      <c:pt idx="6">
                        <c:v>43676</c:v>
                      </c:pt>
                      <c:pt idx="7">
                        <c:v>43692</c:v>
                      </c:pt>
                    </c:numCache>
                  </c:numRef>
                </c:cat>
                <c:val>
                  <c:numRef>
                    <c:extLst xmlns:c15="http://schemas.microsoft.com/office/drawing/2012/chart">
                      <c:ext xmlns:c15="http://schemas.microsoft.com/office/drawing/2012/chart" uri="{02D57815-91ED-43cb-92C2-25804820EDAC}">
                        <c15:formulaRef>
                          <c15:sqref>'[1]qPCR vs. relative abundance'!$V$100:$V$107</c15:sqref>
                        </c15:formulaRef>
                      </c:ext>
                    </c:extLst>
                    <c:numCache>
                      <c:formatCode>General</c:formatCode>
                      <c:ptCount val="8"/>
                      <c:pt idx="0">
                        <c:v>4.805773921850097</c:v>
                      </c:pt>
                      <c:pt idx="1">
                        <c:v>0</c:v>
                      </c:pt>
                      <c:pt idx="2">
                        <c:v>0</c:v>
                      </c:pt>
                      <c:pt idx="3">
                        <c:v>0</c:v>
                      </c:pt>
                      <c:pt idx="4">
                        <c:v>4.2684620017525159</c:v>
                      </c:pt>
                      <c:pt idx="5">
                        <c:v>4.1638196978213466</c:v>
                      </c:pt>
                      <c:pt idx="6">
                        <c:v>0</c:v>
                      </c:pt>
                      <c:pt idx="7">
                        <c:v>0</c:v>
                      </c:pt>
                    </c:numCache>
                  </c:numRef>
                </c:val>
                <c:smooth val="0"/>
                <c:extLst xmlns:c15="http://schemas.microsoft.com/office/drawing/2012/chart">
                  <c:ext xmlns:c16="http://schemas.microsoft.com/office/drawing/2014/chart" uri="{C3380CC4-5D6E-409C-BE32-E72D297353CC}">
                    <c16:uniqueId val="{00000015-172E-49CB-B837-A4BE413AB858}"/>
                  </c:ext>
                </c:extLst>
              </c15:ser>
            </c15:filteredLineSeries>
            <c15:filteredLineSeries>
              <c15:ser>
                <c:idx val="21"/>
                <c:order val="21"/>
                <c:tx>
                  <c:strRef>
                    <c:extLst xmlns:c15="http://schemas.microsoft.com/office/drawing/2012/chart">
                      <c:ext xmlns:c15="http://schemas.microsoft.com/office/drawing/2012/chart" uri="{02D57815-91ED-43cb-92C2-25804820EDAC}">
                        <c15:formulaRef>
                          <c15:sqref>'[1]qPCR vs. relative abundance'!$W$99</c15:sqref>
                        </c15:formulaRef>
                      </c:ext>
                    </c:extLst>
                    <c:strCache>
                      <c:ptCount val="1"/>
                      <c:pt idx="0">
                        <c:v>Psts-RT</c:v>
                      </c:pt>
                    </c:strCache>
                  </c:strRef>
                </c:tx>
                <c:cat>
                  <c:numRef>
                    <c:extLst xmlns:c15="http://schemas.microsoft.com/office/drawing/2012/chart">
                      <c:ext xmlns:c15="http://schemas.microsoft.com/office/drawing/2012/chart" uri="{02D57815-91ED-43cb-92C2-25804820EDAC}">
                        <c15:formulaRef>
                          <c15:sqref>'[1]qPCR vs. relative abundance'!$A$100:$A$107</c15:sqref>
                        </c15:formulaRef>
                      </c:ext>
                    </c:extLst>
                    <c:numCache>
                      <c:formatCode>General</c:formatCode>
                      <c:ptCount val="8"/>
                      <c:pt idx="0">
                        <c:v>43599</c:v>
                      </c:pt>
                      <c:pt idx="1">
                        <c:v>43606</c:v>
                      </c:pt>
                      <c:pt idx="2">
                        <c:v>43613</c:v>
                      </c:pt>
                      <c:pt idx="3">
                        <c:v>43620</c:v>
                      </c:pt>
                      <c:pt idx="4">
                        <c:v>43627</c:v>
                      </c:pt>
                      <c:pt idx="5">
                        <c:v>43634</c:v>
                      </c:pt>
                      <c:pt idx="6">
                        <c:v>43676</c:v>
                      </c:pt>
                      <c:pt idx="7">
                        <c:v>43692</c:v>
                      </c:pt>
                    </c:numCache>
                  </c:numRef>
                </c:cat>
                <c:val>
                  <c:numRef>
                    <c:extLst xmlns:c15="http://schemas.microsoft.com/office/drawing/2012/chart">
                      <c:ext xmlns:c15="http://schemas.microsoft.com/office/drawing/2012/chart" uri="{02D57815-91ED-43cb-92C2-25804820EDAC}">
                        <c15:formulaRef>
                          <c15:sqref>'[1]qPCR vs. relative abundance'!$W$100:$W$107</c15:sqref>
                        </c15:formulaRef>
                      </c:ext>
                    </c:extLst>
                    <c:numCache>
                      <c:formatCode>General</c:formatCode>
                      <c:ptCount val="8"/>
                      <c:pt idx="0">
                        <c:v>0</c:v>
                      </c:pt>
                      <c:pt idx="1">
                        <c:v>0</c:v>
                      </c:pt>
                      <c:pt idx="2">
                        <c:v>0</c:v>
                      </c:pt>
                      <c:pt idx="3">
                        <c:v>0</c:v>
                      </c:pt>
                      <c:pt idx="4">
                        <c:v>0</c:v>
                      </c:pt>
                      <c:pt idx="5">
                        <c:v>0</c:v>
                      </c:pt>
                      <c:pt idx="6">
                        <c:v>0</c:v>
                      </c:pt>
                      <c:pt idx="7">
                        <c:v>0</c:v>
                      </c:pt>
                    </c:numCache>
                  </c:numRef>
                </c:val>
                <c:smooth val="0"/>
                <c:extLst xmlns:c15="http://schemas.microsoft.com/office/drawing/2012/chart">
                  <c:ext xmlns:c16="http://schemas.microsoft.com/office/drawing/2014/chart" uri="{C3380CC4-5D6E-409C-BE32-E72D297353CC}">
                    <c16:uniqueId val="{00000016-172E-49CB-B837-A4BE413AB858}"/>
                  </c:ext>
                </c:extLst>
              </c15:ser>
            </c15:filteredLineSeries>
            <c15:filteredLineSeries>
              <c15:ser>
                <c:idx val="22"/>
                <c:order val="22"/>
                <c:tx>
                  <c:strRef>
                    <c:extLst xmlns:c15="http://schemas.microsoft.com/office/drawing/2012/chart">
                      <c:ext xmlns:c15="http://schemas.microsoft.com/office/drawing/2012/chart" uri="{02D57815-91ED-43cb-92C2-25804820EDAC}">
                        <c15:formulaRef>
                          <c15:sqref>'[1]qPCR vs. relative abundance'!$X$99</c15:sqref>
                        </c15:formulaRef>
                      </c:ext>
                    </c:extLst>
                    <c:strCache>
                      <c:ptCount val="1"/>
                      <c:pt idx="0">
                        <c:v>Anatoxin</c:v>
                      </c:pt>
                    </c:strCache>
                  </c:strRef>
                </c:tx>
                <c:cat>
                  <c:numRef>
                    <c:extLst xmlns:c15="http://schemas.microsoft.com/office/drawing/2012/chart">
                      <c:ext xmlns:c15="http://schemas.microsoft.com/office/drawing/2012/chart" uri="{02D57815-91ED-43cb-92C2-25804820EDAC}">
                        <c15:formulaRef>
                          <c15:sqref>'[1]qPCR vs. relative abundance'!$A$100:$A$107</c15:sqref>
                        </c15:formulaRef>
                      </c:ext>
                    </c:extLst>
                    <c:numCache>
                      <c:formatCode>General</c:formatCode>
                      <c:ptCount val="8"/>
                      <c:pt idx="0">
                        <c:v>43599</c:v>
                      </c:pt>
                      <c:pt idx="1">
                        <c:v>43606</c:v>
                      </c:pt>
                      <c:pt idx="2">
                        <c:v>43613</c:v>
                      </c:pt>
                      <c:pt idx="3">
                        <c:v>43620</c:v>
                      </c:pt>
                      <c:pt idx="4">
                        <c:v>43627</c:v>
                      </c:pt>
                      <c:pt idx="5">
                        <c:v>43634</c:v>
                      </c:pt>
                      <c:pt idx="6">
                        <c:v>43676</c:v>
                      </c:pt>
                      <c:pt idx="7">
                        <c:v>43692</c:v>
                      </c:pt>
                    </c:numCache>
                  </c:numRef>
                </c:cat>
                <c:val>
                  <c:numRef>
                    <c:extLst xmlns:c15="http://schemas.microsoft.com/office/drawing/2012/chart">
                      <c:ext xmlns:c15="http://schemas.microsoft.com/office/drawing/2012/chart" uri="{02D57815-91ED-43cb-92C2-25804820EDAC}">
                        <c15:formulaRef>
                          <c15:sqref>'[1]qPCR vs. relative abundance'!$X$100:$X$107</c15:sqref>
                        </c15:formulaRef>
                      </c:ext>
                    </c:extLst>
                    <c:numCache>
                      <c:formatCode>General</c:formatCode>
                      <c:ptCount val="8"/>
                      <c:pt idx="0">
                        <c:v>65.5</c:v>
                      </c:pt>
                      <c:pt idx="1">
                        <c:v>120</c:v>
                      </c:pt>
                      <c:pt idx="2">
                        <c:v>1.84</c:v>
                      </c:pt>
                      <c:pt idx="3">
                        <c:v>1.845</c:v>
                      </c:pt>
                      <c:pt idx="4">
                        <c:v>8.9350000000000005</c:v>
                      </c:pt>
                      <c:pt idx="5">
                        <c:v>5.85</c:v>
                      </c:pt>
                      <c:pt idx="6">
                        <c:v>0.2</c:v>
                      </c:pt>
                      <c:pt idx="7">
                        <c:v>0.15000000000000002</c:v>
                      </c:pt>
                    </c:numCache>
                  </c:numRef>
                </c:val>
                <c:smooth val="0"/>
                <c:extLst xmlns:c15="http://schemas.microsoft.com/office/drawing/2012/chart">
                  <c:ext xmlns:c16="http://schemas.microsoft.com/office/drawing/2014/chart" uri="{C3380CC4-5D6E-409C-BE32-E72D297353CC}">
                    <c16:uniqueId val="{00000017-172E-49CB-B837-A4BE413AB858}"/>
                  </c:ext>
                </c:extLst>
              </c15:ser>
            </c15:filteredLineSeries>
          </c:ext>
        </c:extLst>
      </c:lineChart>
      <c:catAx>
        <c:axId val="436919776"/>
        <c:scaling>
          <c:orientation val="minMax"/>
        </c:scaling>
        <c:delete val="0"/>
        <c:axPos val="b"/>
        <c:numFmt formatCode="mm/dd/yy;@" sourceLinked="0"/>
        <c:majorTickMark val="out"/>
        <c:minorTickMark val="none"/>
        <c:tickLblPos val="nextTo"/>
        <c:spPr>
          <a:noFill/>
          <a:ln w="15875" cap="flat" cmpd="sng" algn="ctr">
            <a:solidFill>
              <a:sysClr val="windowText" lastClr="000000"/>
            </a:solidFill>
            <a:round/>
          </a:ln>
          <a:effectLst/>
        </c:spPr>
        <c:txPr>
          <a:bodyPr rot="-5400000" vert="horz"/>
          <a:lstStyle/>
          <a:p>
            <a:pPr>
              <a:defRPr sz="1200">
                <a:latin typeface="Times New Roman" panose="02020603050405020304" pitchFamily="18" charset="0"/>
                <a:cs typeface="Times New Roman" panose="02020603050405020304" pitchFamily="18" charset="0"/>
              </a:defRPr>
            </a:pPr>
            <a:endParaRPr lang="en-US"/>
          </a:p>
        </c:txPr>
        <c:crossAx val="1"/>
        <c:crosses val="autoZero"/>
        <c:auto val="1"/>
        <c:lblAlgn val="ctr"/>
        <c:lblOffset val="100"/>
        <c:noMultiLvlLbl val="0"/>
      </c:catAx>
      <c:valAx>
        <c:axId val="1"/>
        <c:scaling>
          <c:orientation val="minMax"/>
          <c:max val="10"/>
          <c:min val="1"/>
        </c:scaling>
        <c:delete val="0"/>
        <c:axPos val="l"/>
        <c:title>
          <c:tx>
            <c:rich>
              <a:bodyPr/>
              <a:lstStyle/>
              <a:p>
                <a:pPr>
                  <a:defRPr sz="1200" b="0" baseline="0">
                    <a:latin typeface="Times New Roman" panose="02020603050405020304" pitchFamily="18" charset="0"/>
                  </a:defRPr>
                </a:pPr>
                <a:r>
                  <a:rPr lang="en-US" sz="1200" b="0" baseline="0">
                    <a:latin typeface="Times New Roman" panose="02020603050405020304" pitchFamily="18" charset="0"/>
                  </a:rPr>
                  <a:t>LOGqPCR (copy# L</a:t>
                </a:r>
                <a:r>
                  <a:rPr lang="en-US" sz="1200" b="0" baseline="30000">
                    <a:latin typeface="Times New Roman" panose="02020603050405020304" pitchFamily="18" charset="0"/>
                  </a:rPr>
                  <a:t>-1</a:t>
                </a:r>
                <a:r>
                  <a:rPr lang="en-US" sz="1200" b="0" baseline="0">
                    <a:latin typeface="Times New Roman" panose="02020603050405020304" pitchFamily="18" charset="0"/>
                  </a:rPr>
                  <a:t>), </a:t>
                </a:r>
              </a:p>
            </c:rich>
          </c:tx>
          <c:layout>
            <c:manualLayout>
              <c:xMode val="edge"/>
              <c:yMode val="edge"/>
              <c:x val="1.5584135561383257E-2"/>
              <c:y val="0.27747669472350439"/>
            </c:manualLayout>
          </c:layout>
          <c:overlay val="0"/>
        </c:title>
        <c:numFmt formatCode="#,##0.0" sourceLinked="0"/>
        <c:majorTickMark val="out"/>
        <c:minorTickMark val="none"/>
        <c:tickLblPos val="nextTo"/>
        <c:spPr>
          <a:ln w="12700">
            <a:solidFill>
              <a:sysClr val="windowText" lastClr="000000"/>
            </a:solidFill>
          </a:ln>
        </c:spPr>
        <c:txPr>
          <a:bodyPr rot="0" vert="horz"/>
          <a:lstStyle/>
          <a:p>
            <a:pPr>
              <a:defRPr sz="1200" baseline="0">
                <a:latin typeface="Times New Roman" panose="02020603050405020304" pitchFamily="18" charset="0"/>
              </a:defRPr>
            </a:pPr>
            <a:endParaRPr lang="en-US"/>
          </a:p>
        </c:txPr>
        <c:crossAx val="436919776"/>
        <c:crosses val="autoZero"/>
        <c:crossBetween val="midCat"/>
        <c:majorUnit val="1"/>
      </c:valAx>
      <c:valAx>
        <c:axId val="443205776"/>
        <c:scaling>
          <c:orientation val="minMax"/>
          <c:max val="1"/>
        </c:scaling>
        <c:delete val="0"/>
        <c:axPos val="r"/>
        <c:title>
          <c:tx>
            <c:rich>
              <a:bodyPr/>
              <a:lstStyle/>
              <a:p>
                <a:pPr>
                  <a:defRPr sz="1200" b="0">
                    <a:latin typeface="Times New Roman" panose="02020603050405020304" pitchFamily="18" charset="0"/>
                    <a:cs typeface="Times New Roman" panose="02020603050405020304" pitchFamily="18" charset="0"/>
                  </a:defRPr>
                </a:pPr>
                <a:r>
                  <a:rPr lang="en-US" sz="1200" b="0">
                    <a:latin typeface="Times New Roman" panose="02020603050405020304" pitchFamily="18" charset="0"/>
                    <a:cs typeface="Times New Roman" panose="02020603050405020304" pitchFamily="18" charset="0"/>
                  </a:rPr>
                  <a:t>MC (µg L-1)</a:t>
                </a:r>
              </a:p>
            </c:rich>
          </c:tx>
          <c:overlay val="0"/>
        </c:title>
        <c:numFmt formatCode="General" sourceLinked="1"/>
        <c:majorTickMark val="out"/>
        <c:minorTickMark val="none"/>
        <c:tickLblPos val="nextTo"/>
        <c:spPr>
          <a:ln w="12700">
            <a:solidFill>
              <a:sysClr val="windowText" lastClr="000000"/>
            </a:solidFill>
          </a:ln>
        </c:spPr>
        <c:txPr>
          <a:bodyPr/>
          <a:lstStyle/>
          <a:p>
            <a:pPr>
              <a:defRPr sz="1100" baseline="0">
                <a:solidFill>
                  <a:schemeClr val="tx1"/>
                </a:solidFill>
                <a:latin typeface="Times New Roman" panose="02020603050405020304" pitchFamily="18" charset="0"/>
              </a:defRPr>
            </a:pPr>
            <a:endParaRPr lang="en-US"/>
          </a:p>
        </c:txPr>
        <c:crossAx val="443206104"/>
        <c:crosses val="max"/>
        <c:crossBetween val="between"/>
      </c:valAx>
      <c:dateAx>
        <c:axId val="443206104"/>
        <c:scaling>
          <c:orientation val="minMax"/>
        </c:scaling>
        <c:delete val="1"/>
        <c:axPos val="b"/>
        <c:numFmt formatCode="General" sourceLinked="1"/>
        <c:majorTickMark val="out"/>
        <c:minorTickMark val="none"/>
        <c:tickLblPos val="nextTo"/>
        <c:crossAx val="443205776"/>
        <c:crosses val="autoZero"/>
        <c:auto val="0"/>
        <c:lblOffset val="100"/>
        <c:baseTimeUnit val="days"/>
      </c:dateAx>
    </c:plotArea>
    <c:legend>
      <c:legendPos val="b"/>
      <c:layout>
        <c:manualLayout>
          <c:xMode val="edge"/>
          <c:yMode val="edge"/>
          <c:x val="0.20353738904858426"/>
          <c:y val="3.4267917164835661E-2"/>
          <c:w val="0.56316361629785783"/>
          <c:h val="0.11636528192596615"/>
        </c:manualLayout>
      </c:layout>
      <c:overlay val="0"/>
      <c:spPr>
        <a:noFill/>
        <a:ln w="25400">
          <a:noFill/>
        </a:ln>
      </c:spPr>
      <c:txPr>
        <a:bodyPr rot="0" vert="horz"/>
        <a:lstStyle/>
        <a:p>
          <a:pPr>
            <a:defRPr sz="1200" baseline="0">
              <a:latin typeface="Times New Roman" panose="02020603050405020304" pitchFamily="18" charset="0"/>
            </a:defRPr>
          </a:pPr>
          <a:endParaRPr lang="en-US"/>
        </a:p>
      </c:txPr>
    </c:legend>
    <c:plotVisOnly val="1"/>
    <c:dispBlanksAs val="gap"/>
    <c:showDLblsOverMax val="0"/>
  </c:chart>
  <c:spPr>
    <a:solidFill>
      <a:schemeClr val="bg1"/>
    </a:solidFill>
    <a:ln w="12700" cap="flat" cmpd="sng" algn="ctr">
      <a:solidFill>
        <a:schemeClr val="tx1"/>
      </a:solidFill>
      <a:round/>
    </a:ln>
    <a:effectLst/>
  </c:spPr>
  <c:txPr>
    <a:bodyPr/>
    <a:lstStyle/>
    <a:p>
      <a:pPr>
        <a:defRPr baseline="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Anatoxin-log(Rt-qPCR)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3"/>
          <c:order val="2"/>
          <c:tx>
            <c:strRef>
              <c:f>'[1]qPCR vs. relative abundance'!$F$49</c:f>
              <c:strCache>
                <c:ptCount val="1"/>
                <c:pt idx="0">
                  <c:v>Log-Rtcopy#</c:v>
                </c:pt>
              </c:strCache>
            </c:strRef>
          </c:tx>
          <c:spPr>
            <a:ln w="25400" cap="rnd">
              <a:noFill/>
              <a:round/>
            </a:ln>
            <a:effectLst/>
          </c:spPr>
          <c:marker>
            <c:symbol val="circle"/>
            <c:size val="5"/>
            <c:spPr>
              <a:solidFill>
                <a:schemeClr val="accent4"/>
              </a:solidFill>
              <a:ln w="9525">
                <a:solidFill>
                  <a:schemeClr val="accent4"/>
                </a:solidFill>
              </a:ln>
              <a:effectLst/>
            </c:spPr>
          </c:marker>
          <c:trendline>
            <c:spPr>
              <a:ln w="19050" cap="rnd">
                <a:solidFill>
                  <a:schemeClr val="accent4"/>
                </a:solidFill>
                <a:prstDash val="sysDot"/>
              </a:ln>
              <a:effectLst/>
            </c:spPr>
            <c:trendlineType val="log"/>
            <c:dispRSqr val="1"/>
            <c:dispEq val="1"/>
            <c:trendlineLbl>
              <c:layout>
                <c:manualLayout>
                  <c:x val="-0.21949092548794158"/>
                  <c:y val="0.23667709550357691"/>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'[1]qPCR vs. relative abundance'!$B$50:$B$57</c:f>
              <c:numCache>
                <c:formatCode>General</c:formatCode>
                <c:ptCount val="8"/>
                <c:pt idx="0">
                  <c:v>65.5</c:v>
                </c:pt>
                <c:pt idx="1">
                  <c:v>120</c:v>
                </c:pt>
                <c:pt idx="2">
                  <c:v>1.84</c:v>
                </c:pt>
                <c:pt idx="3">
                  <c:v>1.845</c:v>
                </c:pt>
                <c:pt idx="4">
                  <c:v>8.9350000000000005</c:v>
                </c:pt>
                <c:pt idx="5">
                  <c:v>5.85</c:v>
                </c:pt>
                <c:pt idx="6">
                  <c:v>0.2</c:v>
                </c:pt>
                <c:pt idx="7">
                  <c:v>0.15000000000000002</c:v>
                </c:pt>
              </c:numCache>
            </c:numRef>
          </c:xVal>
          <c:yVal>
            <c:numRef>
              <c:f>'[1]qPCR vs. relative abundance'!$F$50:$F$57</c:f>
              <c:numCache>
                <c:formatCode>General</c:formatCode>
                <c:ptCount val="8"/>
                <c:pt idx="0">
                  <c:v>5.3418374932154151</c:v>
                </c:pt>
                <c:pt idx="1">
                  <c:v>5.3087478428963779</c:v>
                </c:pt>
                <c:pt idx="2">
                  <c:v>4.0243503605715558</c:v>
                </c:pt>
                <c:pt idx="3">
                  <c:v>3.4745803294870186</c:v>
                </c:pt>
                <c:pt idx="4">
                  <c:v>4.3834428263830123</c:v>
                </c:pt>
                <c:pt idx="5">
                  <c:v>4.4230661805625342</c:v>
                </c:pt>
                <c:pt idx="6">
                  <c:v>0.26270282027625097</c:v>
                </c:pt>
                <c:pt idx="7">
                  <c:v>-0.31475287206842339</c:v>
                </c:pt>
              </c:numCache>
            </c:numRef>
          </c:yVal>
          <c:smooth val="0"/>
          <c:extLst>
            <c:ext xmlns:c16="http://schemas.microsoft.com/office/drawing/2014/chart" uri="{C3380CC4-5D6E-409C-BE32-E72D297353CC}">
              <c16:uniqueId val="{00000001-BE1C-46A7-A789-6B2783F6CAC8}"/>
            </c:ext>
          </c:extLst>
        </c:ser>
        <c:dLbls>
          <c:showLegendKey val="0"/>
          <c:showVal val="0"/>
          <c:showCatName val="0"/>
          <c:showSerName val="0"/>
          <c:showPercent val="0"/>
          <c:showBubbleSize val="0"/>
        </c:dLbls>
        <c:axId val="155958943"/>
        <c:axId val="155952287"/>
        <c:extLst>
          <c:ext xmlns:c15="http://schemas.microsoft.com/office/drawing/2012/chart" uri="{02D57815-91ED-43cb-92C2-25804820EDAC}">
            <c15:filteredScatterSeries>
              <c15:ser>
                <c:idx val="1"/>
                <c:order val="0"/>
                <c:tx>
                  <c:strRef>
                    <c:extLst>
                      <c:ext uri="{02D57815-91ED-43cb-92C2-25804820EDAC}">
                        <c15:formulaRef>
                          <c15:sqref>'[1]qPCR vs. relative abundance'!$D$49</c15:sqref>
                        </c15:formulaRef>
                      </c:ext>
                    </c:extLst>
                    <c:strCache>
                      <c:ptCount val="1"/>
                      <c:pt idx="0">
                        <c:v>Log copy#</c:v>
                      </c:pt>
                    </c:strCache>
                  </c:strRef>
                </c:tx>
                <c:spPr>
                  <a:ln w="25400" cap="rnd">
                    <a:no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'[1]qPCR vs. relative abundance'!$B$50:$B$57</c15:sqref>
                        </c15:formulaRef>
                      </c:ext>
                    </c:extLst>
                    <c:numCache>
                      <c:formatCode>General</c:formatCode>
                      <c:ptCount val="8"/>
                      <c:pt idx="0">
                        <c:v>65.5</c:v>
                      </c:pt>
                      <c:pt idx="1">
                        <c:v>120</c:v>
                      </c:pt>
                      <c:pt idx="2">
                        <c:v>1.84</c:v>
                      </c:pt>
                      <c:pt idx="3">
                        <c:v>1.845</c:v>
                      </c:pt>
                      <c:pt idx="4">
                        <c:v>8.9350000000000005</c:v>
                      </c:pt>
                      <c:pt idx="5">
                        <c:v>5.85</c:v>
                      </c:pt>
                      <c:pt idx="6">
                        <c:v>0.2</c:v>
                      </c:pt>
                      <c:pt idx="7">
                        <c:v>0.15000000000000002</c:v>
                      </c:pt>
                    </c:numCache>
                  </c:numRef>
                </c:xVal>
                <c:yVal>
                  <c:numRef>
                    <c:extLst>
                      <c:ext uri="{02D57815-91ED-43cb-92C2-25804820EDAC}">
                        <c15:formulaRef>
                          <c15:sqref>'[1]qPCR vs. relative abundance'!$D$50:$D$57</c15:sqref>
                        </c15:formulaRef>
                      </c:ext>
                    </c:extLst>
                    <c:numCache>
                      <c:formatCode>General</c:formatCode>
                      <c:ptCount val="8"/>
                      <c:pt idx="0">
                        <c:v>5.866979756431558</c:v>
                      </c:pt>
                      <c:pt idx="1">
                        <c:v>5.9823397081902154</c:v>
                      </c:pt>
                      <c:pt idx="2">
                        <c:v>4.307683225284622</c:v>
                      </c:pt>
                      <c:pt idx="3">
                        <c:v>3.9941569402246904</c:v>
                      </c:pt>
                      <c:pt idx="4">
                        <c:v>4.7764586229016111</c:v>
                      </c:pt>
                      <c:pt idx="5">
                        <c:v>4.8335099297428954</c:v>
                      </c:pt>
                      <c:pt idx="6">
                        <c:v>1.113276160078057</c:v>
                      </c:pt>
                      <c:pt idx="7">
                        <c:v>1.6832003718169561</c:v>
                      </c:pt>
                    </c:numCache>
                  </c:numRef>
                </c:yVal>
                <c:smooth val="0"/>
                <c:extLst>
                  <c:ext xmlns:c16="http://schemas.microsoft.com/office/drawing/2014/chart" uri="{C3380CC4-5D6E-409C-BE32-E72D297353CC}">
                    <c16:uniqueId val="{00000002-BE1C-46A7-A789-6B2783F6CAC8}"/>
                  </c:ext>
                </c:extLst>
              </c15:ser>
            </c15:filteredScatterSeries>
            <c15:filteredScatterSeries>
              <c15:ser>
                <c:idx val="2"/>
                <c:order val="1"/>
                <c:tx>
                  <c:strRef>
                    <c:extLst xmlns:c15="http://schemas.microsoft.com/office/drawing/2012/chart">
                      <c:ext xmlns:c15="http://schemas.microsoft.com/office/drawing/2012/chart" uri="{02D57815-91ED-43cb-92C2-25804820EDAC}">
                        <c15:formulaRef>
                          <c15:sqref>'[1]qPCR vs. relative abundance'!$E$49</c15:sqref>
                        </c15:formulaRef>
                      </c:ext>
                    </c:extLst>
                    <c:strCache>
                      <c:ptCount val="1"/>
                      <c:pt idx="0">
                        <c:v>qPCR (R^2=0.98)</c:v>
                      </c:pt>
                    </c:strCache>
                  </c:strRef>
                </c:tx>
                <c:spPr>
                  <a:ln w="25400" cap="rnd">
                    <a:noFill/>
                    <a:round/>
                  </a:ln>
                  <a:effectLst/>
                </c:spPr>
                <c:marker>
                  <c:symbol val="circle"/>
                  <c:size val="5"/>
                  <c:spPr>
                    <a:solidFill>
                      <a:schemeClr val="accent3"/>
                    </a:solidFill>
                    <a:ln w="9525">
                      <a:solidFill>
                        <a:schemeClr val="accent3"/>
                      </a:solidFill>
                    </a:ln>
                    <a:effectLst/>
                  </c:spPr>
                </c:marker>
                <c:xVal>
                  <c:numRef>
                    <c:extLst xmlns:c15="http://schemas.microsoft.com/office/drawing/2012/chart">
                      <c:ext xmlns:c15="http://schemas.microsoft.com/office/drawing/2012/chart" uri="{02D57815-91ED-43cb-92C2-25804820EDAC}">
                        <c15:formulaRef>
                          <c15:sqref>'[1]qPCR vs. relative abundance'!$B$50:$B$57</c15:sqref>
                        </c15:formulaRef>
                      </c:ext>
                    </c:extLst>
                    <c:numCache>
                      <c:formatCode>General</c:formatCode>
                      <c:ptCount val="8"/>
                      <c:pt idx="0">
                        <c:v>65.5</c:v>
                      </c:pt>
                      <c:pt idx="1">
                        <c:v>120</c:v>
                      </c:pt>
                      <c:pt idx="2">
                        <c:v>1.84</c:v>
                      </c:pt>
                      <c:pt idx="3">
                        <c:v>1.845</c:v>
                      </c:pt>
                      <c:pt idx="4">
                        <c:v>8.9350000000000005</c:v>
                      </c:pt>
                      <c:pt idx="5">
                        <c:v>5.85</c:v>
                      </c:pt>
                      <c:pt idx="6">
                        <c:v>0.2</c:v>
                      </c:pt>
                      <c:pt idx="7">
                        <c:v>0.15000000000000002</c:v>
                      </c:pt>
                    </c:numCache>
                  </c:numRef>
                </c:xVal>
                <c:yVal>
                  <c:numRef>
                    <c:extLst xmlns:c15="http://schemas.microsoft.com/office/drawing/2012/chart">
                      <c:ext xmlns:c15="http://schemas.microsoft.com/office/drawing/2012/chart" uri="{02D57815-91ED-43cb-92C2-25804820EDAC}">
                        <c15:formulaRef>
                          <c15:sqref>'[1]qPCR vs. relative abundance'!$E$50:$E$57</c15:sqref>
                        </c15:formulaRef>
                      </c:ext>
                    </c:extLst>
                    <c:numCache>
                      <c:formatCode>General</c:formatCode>
                      <c:ptCount val="8"/>
                      <c:pt idx="0">
                        <c:v>736172.78181252652</c:v>
                      </c:pt>
                      <c:pt idx="1">
                        <c:v>960151.37500000081</c:v>
                      </c:pt>
                      <c:pt idx="2">
                        <c:v>20308.751487350408</c:v>
                      </c:pt>
                      <c:pt idx="3">
                        <c:v>9866.35960100587</c:v>
                      </c:pt>
                      <c:pt idx="4">
                        <c:v>59766.60997627725</c:v>
                      </c:pt>
                      <c:pt idx="5">
                        <c:v>68156.915799892464</c:v>
                      </c:pt>
                      <c:pt idx="6">
                        <c:v>12.980043863458764</c:v>
                      </c:pt>
                      <c:pt idx="7">
                        <c:v>48.217020670572936</c:v>
                      </c:pt>
                    </c:numCache>
                  </c:numRef>
                </c:yVal>
                <c:smooth val="0"/>
                <c:extLst xmlns:c15="http://schemas.microsoft.com/office/drawing/2012/chart">
                  <c:ext xmlns:c16="http://schemas.microsoft.com/office/drawing/2014/chart" uri="{C3380CC4-5D6E-409C-BE32-E72D297353CC}">
                    <c16:uniqueId val="{00000003-BE1C-46A7-A789-6B2783F6CAC8}"/>
                  </c:ext>
                </c:extLst>
              </c15:ser>
            </c15:filteredScatterSeries>
            <c15:filteredScatterSeries>
              <c15:ser>
                <c:idx val="4"/>
                <c:order val="3"/>
                <c:tx>
                  <c:strRef>
                    <c:extLst xmlns:c15="http://schemas.microsoft.com/office/drawing/2012/chart">
                      <c:ext xmlns:c15="http://schemas.microsoft.com/office/drawing/2012/chart" uri="{02D57815-91ED-43cb-92C2-25804820EDAC}">
                        <c15:formulaRef>
                          <c15:sqref>'[1]qPCR vs. relative abundance'!$G$49</c15:sqref>
                        </c15:formulaRef>
                      </c:ext>
                    </c:extLst>
                    <c:strCache>
                      <c:ptCount val="1"/>
                      <c:pt idx="0">
                        <c:v>RT-qPCR (R^2=0.93)</c:v>
                      </c:pt>
                    </c:strCache>
                  </c:strRef>
                </c:tx>
                <c:spPr>
                  <a:ln w="25400" cap="rnd">
                    <a:noFill/>
                    <a:round/>
                  </a:ln>
                  <a:effectLst/>
                </c:spPr>
                <c:marker>
                  <c:symbol val="circle"/>
                  <c:size val="5"/>
                  <c:spPr>
                    <a:solidFill>
                      <a:schemeClr val="accent5"/>
                    </a:solidFill>
                    <a:ln w="9525">
                      <a:solidFill>
                        <a:schemeClr val="accent5"/>
                      </a:solidFill>
                    </a:ln>
                    <a:effectLst/>
                  </c:spPr>
                </c:marker>
                <c:xVal>
                  <c:numRef>
                    <c:extLst xmlns:c15="http://schemas.microsoft.com/office/drawing/2012/chart">
                      <c:ext xmlns:c15="http://schemas.microsoft.com/office/drawing/2012/chart" uri="{02D57815-91ED-43cb-92C2-25804820EDAC}">
                        <c15:formulaRef>
                          <c15:sqref>'[1]qPCR vs. relative abundance'!$B$50:$B$57</c15:sqref>
                        </c15:formulaRef>
                      </c:ext>
                    </c:extLst>
                    <c:numCache>
                      <c:formatCode>General</c:formatCode>
                      <c:ptCount val="8"/>
                      <c:pt idx="0">
                        <c:v>65.5</c:v>
                      </c:pt>
                      <c:pt idx="1">
                        <c:v>120</c:v>
                      </c:pt>
                      <c:pt idx="2">
                        <c:v>1.84</c:v>
                      </c:pt>
                      <c:pt idx="3">
                        <c:v>1.845</c:v>
                      </c:pt>
                      <c:pt idx="4">
                        <c:v>8.9350000000000005</c:v>
                      </c:pt>
                      <c:pt idx="5">
                        <c:v>5.85</c:v>
                      </c:pt>
                      <c:pt idx="6">
                        <c:v>0.2</c:v>
                      </c:pt>
                      <c:pt idx="7">
                        <c:v>0.15000000000000002</c:v>
                      </c:pt>
                    </c:numCache>
                  </c:numRef>
                </c:xVal>
                <c:yVal>
                  <c:numRef>
                    <c:extLst xmlns:c15="http://schemas.microsoft.com/office/drawing/2012/chart">
                      <c:ext xmlns:c15="http://schemas.microsoft.com/office/drawing/2012/chart" uri="{02D57815-91ED-43cb-92C2-25804820EDAC}">
                        <c15:formulaRef>
                          <c15:sqref>'[1]qPCR vs. relative abundance'!$G$50:$G$57</c15:sqref>
                        </c15:formulaRef>
                      </c:ext>
                    </c:extLst>
                    <c:numCache>
                      <c:formatCode>General</c:formatCode>
                      <c:ptCount val="8"/>
                      <c:pt idx="0">
                        <c:v>219703.76188979135</c:v>
                      </c:pt>
                      <c:pt idx="1">
                        <c:v>203585.96875000035</c:v>
                      </c:pt>
                      <c:pt idx="2">
                        <c:v>10576.7042491008</c:v>
                      </c:pt>
                      <c:pt idx="3">
                        <c:v>2982.4991562958426</c:v>
                      </c:pt>
                      <c:pt idx="4">
                        <c:v>24179.250041182167</c:v>
                      </c:pt>
                      <c:pt idx="5">
                        <c:v>26489.037646993896</c:v>
                      </c:pt>
                      <c:pt idx="6">
                        <c:v>1.8310610322080103</c:v>
                      </c:pt>
                      <c:pt idx="7">
                        <c:v>0.48444795608520502</c:v>
                      </c:pt>
                    </c:numCache>
                  </c:numRef>
                </c:yVal>
                <c:smooth val="0"/>
                <c:extLst xmlns:c15="http://schemas.microsoft.com/office/drawing/2012/chart">
                  <c:ext xmlns:c16="http://schemas.microsoft.com/office/drawing/2014/chart" uri="{C3380CC4-5D6E-409C-BE32-E72D297353CC}">
                    <c16:uniqueId val="{00000004-BE1C-46A7-A789-6B2783F6CAC8}"/>
                  </c:ext>
                </c:extLst>
              </c15:ser>
            </c15:filteredScatterSeries>
            <c15:filteredScatterSeries>
              <c15:ser>
                <c:idx val="0"/>
                <c:order val="4"/>
                <c:tx>
                  <c:strRef>
                    <c:extLst xmlns:c15="http://schemas.microsoft.com/office/drawing/2012/chart">
                      <c:ext xmlns:c15="http://schemas.microsoft.com/office/drawing/2012/chart" uri="{02D57815-91ED-43cb-92C2-25804820EDAC}">
                        <c15:formulaRef>
                          <c15:sqref>'[1]qPCR vs. relative abundance'!$B$49</c15:sqref>
                        </c15:formulaRef>
                      </c:ext>
                    </c:extLst>
                    <c:strCache>
                      <c:ptCount val="1"/>
                      <c:pt idx="0">
                        <c:v>Anatoxin (R2=0.92)</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intercept val="0"/>
                  <c:dispRSqr val="1"/>
                  <c:dispEq val="1"/>
                  <c:trendlineLbl>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extLst xmlns:c15="http://schemas.microsoft.com/office/drawing/2012/chart">
                      <c:ext xmlns:c15="http://schemas.microsoft.com/office/drawing/2012/chart" uri="{02D57815-91ED-43cb-92C2-25804820EDAC}">
                        <c15:formulaRef>
                          <c15:sqref>'[1]qPCR vs. relative abundance'!$G$50:$G$57</c15:sqref>
                        </c15:formulaRef>
                      </c:ext>
                    </c:extLst>
                    <c:numCache>
                      <c:formatCode>General</c:formatCode>
                      <c:ptCount val="8"/>
                      <c:pt idx="0">
                        <c:v>219703.76188979135</c:v>
                      </c:pt>
                      <c:pt idx="1">
                        <c:v>203585.96875000035</c:v>
                      </c:pt>
                      <c:pt idx="2">
                        <c:v>10576.7042491008</c:v>
                      </c:pt>
                      <c:pt idx="3">
                        <c:v>2982.4991562958426</c:v>
                      </c:pt>
                      <c:pt idx="4">
                        <c:v>24179.250041182167</c:v>
                      </c:pt>
                      <c:pt idx="5">
                        <c:v>26489.037646993896</c:v>
                      </c:pt>
                      <c:pt idx="6">
                        <c:v>1.8310610322080103</c:v>
                      </c:pt>
                      <c:pt idx="7">
                        <c:v>0.48444795608520502</c:v>
                      </c:pt>
                    </c:numCache>
                  </c:numRef>
                </c:xVal>
                <c:yVal>
                  <c:numRef>
                    <c:extLst xmlns:c15="http://schemas.microsoft.com/office/drawing/2012/chart">
                      <c:ext xmlns:c15="http://schemas.microsoft.com/office/drawing/2012/chart" uri="{02D57815-91ED-43cb-92C2-25804820EDAC}">
                        <c15:formulaRef>
                          <c15:sqref>'[1]qPCR vs. relative abundance'!$B$50:$B$56</c15:sqref>
                        </c15:formulaRef>
                      </c:ext>
                    </c:extLst>
                    <c:numCache>
                      <c:formatCode>General</c:formatCode>
                      <c:ptCount val="7"/>
                      <c:pt idx="0">
                        <c:v>65.5</c:v>
                      </c:pt>
                      <c:pt idx="1">
                        <c:v>120</c:v>
                      </c:pt>
                      <c:pt idx="2">
                        <c:v>1.84</c:v>
                      </c:pt>
                      <c:pt idx="3">
                        <c:v>1.845</c:v>
                      </c:pt>
                      <c:pt idx="4">
                        <c:v>8.9350000000000005</c:v>
                      </c:pt>
                      <c:pt idx="5">
                        <c:v>5.85</c:v>
                      </c:pt>
                      <c:pt idx="6">
                        <c:v>0.2</c:v>
                      </c:pt>
                    </c:numCache>
                  </c:numRef>
                </c:yVal>
                <c:smooth val="0"/>
                <c:extLst xmlns:c15="http://schemas.microsoft.com/office/drawing/2012/chart">
                  <c:ext xmlns:c16="http://schemas.microsoft.com/office/drawing/2014/chart" uri="{C3380CC4-5D6E-409C-BE32-E72D297353CC}">
                    <c16:uniqueId val="{00000006-BE1C-46A7-A789-6B2783F6CAC8}"/>
                  </c:ext>
                </c:extLst>
              </c15:ser>
            </c15:filteredScatterSeries>
          </c:ext>
        </c:extLst>
      </c:scatterChart>
      <c:valAx>
        <c:axId val="15595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952287"/>
        <c:crosses val="autoZero"/>
        <c:crossBetween val="midCat"/>
      </c:valAx>
      <c:valAx>
        <c:axId val="15595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958943"/>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Anatoxin-log(qPCR)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3"/>
          <c:order val="3"/>
          <c:tx>
            <c:strRef>
              <c:f>'[1]qPCR vs. relative abundance'!$F$49</c:f>
              <c:strCache>
                <c:ptCount val="1"/>
                <c:pt idx="0">
                  <c:v>Log-Rtcopy#</c:v>
                </c:pt>
              </c:strCache>
              <c:extLst xmlns:c15="http://schemas.microsoft.com/office/drawing/2012/chart"/>
            </c:strRef>
          </c:tx>
          <c:spPr>
            <a:ln w="25400" cap="rnd">
              <a:noFill/>
              <a:round/>
            </a:ln>
            <a:effectLst/>
          </c:spPr>
          <c:marker>
            <c:symbol val="circle"/>
            <c:size val="5"/>
            <c:spPr>
              <a:solidFill>
                <a:schemeClr val="accent4"/>
              </a:solidFill>
              <a:ln w="9525">
                <a:solidFill>
                  <a:schemeClr val="accent4"/>
                </a:solidFill>
              </a:ln>
              <a:effectLst/>
            </c:spPr>
          </c:marker>
          <c:trendline>
            <c:spPr>
              <a:ln w="19050" cap="rnd">
                <a:solidFill>
                  <a:schemeClr val="accent4"/>
                </a:solidFill>
                <a:prstDash val="sysDot"/>
              </a:ln>
              <a:effectLst/>
            </c:spPr>
            <c:trendlineType val="log"/>
            <c:dispRSqr val="1"/>
            <c:dispEq val="1"/>
            <c:trendlineLbl>
              <c:layout>
                <c:manualLayout>
                  <c:x val="-4.858755990276576E-2"/>
                  <c:y val="0.2556454061029419"/>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'[1]qPCR vs. relative abundance'!$B$50:$B$57</c:f>
              <c:numCache>
                <c:formatCode>General</c:formatCode>
                <c:ptCount val="8"/>
                <c:pt idx="0">
                  <c:v>65.5</c:v>
                </c:pt>
                <c:pt idx="1">
                  <c:v>120</c:v>
                </c:pt>
                <c:pt idx="2">
                  <c:v>1.84</c:v>
                </c:pt>
                <c:pt idx="3">
                  <c:v>1.845</c:v>
                </c:pt>
                <c:pt idx="4">
                  <c:v>8.9350000000000005</c:v>
                </c:pt>
                <c:pt idx="5">
                  <c:v>5.85</c:v>
                </c:pt>
                <c:pt idx="6">
                  <c:v>0.2</c:v>
                </c:pt>
                <c:pt idx="7">
                  <c:v>0.15000000000000002</c:v>
                </c:pt>
              </c:numCache>
              <c:extLst xmlns:c15="http://schemas.microsoft.com/office/drawing/2012/chart"/>
            </c:numRef>
          </c:xVal>
          <c:yVal>
            <c:numRef>
              <c:f>'[1]qPCR vs. relative abundance'!$F$50:$F$57</c:f>
              <c:numCache>
                <c:formatCode>General</c:formatCode>
                <c:ptCount val="8"/>
                <c:pt idx="0">
                  <c:v>5.3418374932154151</c:v>
                </c:pt>
                <c:pt idx="1">
                  <c:v>5.3087478428963779</c:v>
                </c:pt>
                <c:pt idx="2">
                  <c:v>4.0243503605715558</c:v>
                </c:pt>
                <c:pt idx="3">
                  <c:v>3.4745803294870186</c:v>
                </c:pt>
                <c:pt idx="4">
                  <c:v>4.3834428263830123</c:v>
                </c:pt>
                <c:pt idx="5">
                  <c:v>4.4230661805625342</c:v>
                </c:pt>
                <c:pt idx="6">
                  <c:v>0.26270282027625097</c:v>
                </c:pt>
                <c:pt idx="7">
                  <c:v>-0.31475287206842339</c:v>
                </c:pt>
              </c:numCache>
              <c:extLst xmlns:c15="http://schemas.microsoft.com/office/drawing/2012/chart"/>
            </c:numRef>
          </c:yVal>
          <c:smooth val="0"/>
          <c:extLst>
            <c:ext xmlns:c16="http://schemas.microsoft.com/office/drawing/2014/chart" uri="{C3380CC4-5D6E-409C-BE32-E72D297353CC}">
              <c16:uniqueId val="{00000001-FDF3-47F4-86F9-0EEB398CA9A5}"/>
            </c:ext>
          </c:extLst>
        </c:ser>
        <c:dLbls>
          <c:showLegendKey val="0"/>
          <c:showVal val="0"/>
          <c:showCatName val="0"/>
          <c:showSerName val="0"/>
          <c:showPercent val="0"/>
          <c:showBubbleSize val="0"/>
        </c:dLbls>
        <c:axId val="155958943"/>
        <c:axId val="155952287"/>
        <c:extLst>
          <c:ext xmlns:c15="http://schemas.microsoft.com/office/drawing/2012/chart" uri="{02D57815-91ED-43cb-92C2-25804820EDAC}">
            <c15:filteredScatterSeries>
              <c15:ser>
                <c:idx val="0"/>
                <c:order val="0"/>
                <c:tx>
                  <c:strRef>
                    <c:extLst>
                      <c:ext uri="{02D57815-91ED-43cb-92C2-25804820EDAC}">
                        <c15:formulaRef>
                          <c15:sqref>'[1]qPCR vs. relative abundance'!$B$49</c15:sqref>
                        </c15:formulaRef>
                      </c:ext>
                    </c:extLst>
                    <c:strCache>
                      <c:ptCount val="1"/>
                      <c:pt idx="0">
                        <c:v>Anatoxin (R2=0.92)</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intercept val="0"/>
                  <c:dispRSqr val="1"/>
                  <c:dispEq val="1"/>
                  <c:trendlineLbl>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extLst>
                      <c:ext uri="{02D57815-91ED-43cb-92C2-25804820EDAC}">
                        <c15:formulaRef>
                          <c15:sqref>'[1]qPCR vs. relative abundance'!$G$50:$G$57</c15:sqref>
                        </c15:formulaRef>
                      </c:ext>
                    </c:extLst>
                    <c:numCache>
                      <c:formatCode>General</c:formatCode>
                      <c:ptCount val="8"/>
                      <c:pt idx="0">
                        <c:v>219703.76188979135</c:v>
                      </c:pt>
                      <c:pt idx="1">
                        <c:v>203585.96875000035</c:v>
                      </c:pt>
                      <c:pt idx="2">
                        <c:v>10576.7042491008</c:v>
                      </c:pt>
                      <c:pt idx="3">
                        <c:v>2982.4991562958426</c:v>
                      </c:pt>
                      <c:pt idx="4">
                        <c:v>24179.250041182167</c:v>
                      </c:pt>
                      <c:pt idx="5">
                        <c:v>26489.037646993896</c:v>
                      </c:pt>
                      <c:pt idx="6">
                        <c:v>1.8310610322080103</c:v>
                      </c:pt>
                      <c:pt idx="7">
                        <c:v>0.48444795608520502</c:v>
                      </c:pt>
                    </c:numCache>
                  </c:numRef>
                </c:xVal>
                <c:yVal>
                  <c:numRef>
                    <c:extLst>
                      <c:ext uri="{02D57815-91ED-43cb-92C2-25804820EDAC}">
                        <c15:formulaRef>
                          <c15:sqref>'[1]qPCR vs. relative abundance'!$B$50:$B$57</c15:sqref>
                        </c15:formulaRef>
                      </c:ext>
                    </c:extLst>
                    <c:numCache>
                      <c:formatCode>General</c:formatCode>
                      <c:ptCount val="8"/>
                      <c:pt idx="0">
                        <c:v>65.5</c:v>
                      </c:pt>
                      <c:pt idx="1">
                        <c:v>120</c:v>
                      </c:pt>
                      <c:pt idx="2">
                        <c:v>1.84</c:v>
                      </c:pt>
                      <c:pt idx="3">
                        <c:v>1.845</c:v>
                      </c:pt>
                      <c:pt idx="4">
                        <c:v>8.9350000000000005</c:v>
                      </c:pt>
                      <c:pt idx="5">
                        <c:v>5.85</c:v>
                      </c:pt>
                      <c:pt idx="6">
                        <c:v>0.2</c:v>
                      </c:pt>
                      <c:pt idx="7">
                        <c:v>0.15000000000000002</c:v>
                      </c:pt>
                    </c:numCache>
                  </c:numRef>
                </c:yVal>
                <c:smooth val="0"/>
                <c:extLst>
                  <c:ext xmlns:c16="http://schemas.microsoft.com/office/drawing/2014/chart" uri="{C3380CC4-5D6E-409C-BE32-E72D297353CC}">
                    <c16:uniqueId val="{00000003-FDF3-47F4-86F9-0EEB398CA9A5}"/>
                  </c:ext>
                </c:extLst>
              </c15:ser>
            </c15:filteredScatterSeries>
            <c15:filteredScatterSeries>
              <c15:ser>
                <c:idx val="1"/>
                <c:order val="1"/>
                <c:tx>
                  <c:strRef>
                    <c:extLst xmlns:c15="http://schemas.microsoft.com/office/drawing/2012/chart">
                      <c:ext xmlns:c15="http://schemas.microsoft.com/office/drawing/2012/chart" uri="{02D57815-91ED-43cb-92C2-25804820EDAC}">
                        <c15:formulaRef>
                          <c15:sqref>'[1]qPCR vs. relative abundance'!$D$49</c15:sqref>
                        </c15:formulaRef>
                      </c:ext>
                    </c:extLst>
                    <c:strCache>
                      <c:ptCount val="1"/>
                      <c:pt idx="0">
                        <c:v>Log copy#</c:v>
                      </c:pt>
                    </c:strCache>
                  </c:strRef>
                </c:tx>
                <c:spPr>
                  <a:ln w="25400" cap="rnd">
                    <a:noFill/>
                    <a:round/>
                  </a:ln>
                  <a:effectLst/>
                </c:spPr>
                <c:marker>
                  <c:symbol val="circle"/>
                  <c:size val="5"/>
                  <c:spPr>
                    <a:solidFill>
                      <a:schemeClr val="accent2"/>
                    </a:solidFill>
                    <a:ln w="9525">
                      <a:solidFill>
                        <a:schemeClr val="accent2"/>
                      </a:solidFill>
                    </a:ln>
                    <a:effectLst/>
                  </c:spPr>
                </c:marker>
                <c:xVal>
                  <c:numRef>
                    <c:extLst xmlns:c15="http://schemas.microsoft.com/office/drawing/2012/chart">
                      <c:ext xmlns:c15="http://schemas.microsoft.com/office/drawing/2012/chart" uri="{02D57815-91ED-43cb-92C2-25804820EDAC}">
                        <c15:formulaRef>
                          <c15:sqref>'[1]qPCR vs. relative abundance'!$B$50:$B$57</c15:sqref>
                        </c15:formulaRef>
                      </c:ext>
                    </c:extLst>
                    <c:numCache>
                      <c:formatCode>General</c:formatCode>
                      <c:ptCount val="8"/>
                      <c:pt idx="0">
                        <c:v>65.5</c:v>
                      </c:pt>
                      <c:pt idx="1">
                        <c:v>120</c:v>
                      </c:pt>
                      <c:pt idx="2">
                        <c:v>1.84</c:v>
                      </c:pt>
                      <c:pt idx="3">
                        <c:v>1.845</c:v>
                      </c:pt>
                      <c:pt idx="4">
                        <c:v>8.9350000000000005</c:v>
                      </c:pt>
                      <c:pt idx="5">
                        <c:v>5.85</c:v>
                      </c:pt>
                      <c:pt idx="6">
                        <c:v>0.2</c:v>
                      </c:pt>
                      <c:pt idx="7">
                        <c:v>0.15000000000000002</c:v>
                      </c:pt>
                    </c:numCache>
                  </c:numRef>
                </c:xVal>
                <c:yVal>
                  <c:numRef>
                    <c:extLst xmlns:c15="http://schemas.microsoft.com/office/drawing/2012/chart">
                      <c:ext xmlns:c15="http://schemas.microsoft.com/office/drawing/2012/chart" uri="{02D57815-91ED-43cb-92C2-25804820EDAC}">
                        <c15:formulaRef>
                          <c15:sqref>'[1]qPCR vs. relative abundance'!$D$50:$D$57</c15:sqref>
                        </c15:formulaRef>
                      </c:ext>
                    </c:extLst>
                    <c:numCache>
                      <c:formatCode>General</c:formatCode>
                      <c:ptCount val="8"/>
                      <c:pt idx="0">
                        <c:v>5.866979756431558</c:v>
                      </c:pt>
                      <c:pt idx="1">
                        <c:v>5.9823397081902154</c:v>
                      </c:pt>
                      <c:pt idx="2">
                        <c:v>4.307683225284622</c:v>
                      </c:pt>
                      <c:pt idx="3">
                        <c:v>3.9941569402246904</c:v>
                      </c:pt>
                      <c:pt idx="4">
                        <c:v>4.7764586229016111</c:v>
                      </c:pt>
                      <c:pt idx="5">
                        <c:v>4.8335099297428954</c:v>
                      </c:pt>
                      <c:pt idx="6">
                        <c:v>1.113276160078057</c:v>
                      </c:pt>
                      <c:pt idx="7">
                        <c:v>1.6832003718169561</c:v>
                      </c:pt>
                    </c:numCache>
                  </c:numRef>
                </c:yVal>
                <c:smooth val="0"/>
                <c:extLst xmlns:c15="http://schemas.microsoft.com/office/drawing/2012/chart">
                  <c:ext xmlns:c16="http://schemas.microsoft.com/office/drawing/2014/chart" uri="{C3380CC4-5D6E-409C-BE32-E72D297353CC}">
                    <c16:uniqueId val="{00000004-FDF3-47F4-86F9-0EEB398CA9A5}"/>
                  </c:ext>
                </c:extLst>
              </c15:ser>
            </c15:filteredScatterSeries>
            <c15:filteredScatterSeries>
              <c15:ser>
                <c:idx val="2"/>
                <c:order val="2"/>
                <c:tx>
                  <c:strRef>
                    <c:extLst xmlns:c15="http://schemas.microsoft.com/office/drawing/2012/chart">
                      <c:ext xmlns:c15="http://schemas.microsoft.com/office/drawing/2012/chart" uri="{02D57815-91ED-43cb-92C2-25804820EDAC}">
                        <c15:formulaRef>
                          <c15:sqref>'[1]qPCR vs. relative abundance'!$E$49</c15:sqref>
                        </c15:formulaRef>
                      </c:ext>
                    </c:extLst>
                    <c:strCache>
                      <c:ptCount val="1"/>
                      <c:pt idx="0">
                        <c:v>qPCR (R^2=0.98)</c:v>
                      </c:pt>
                    </c:strCache>
                  </c:strRef>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intercept val="0"/>
                  <c:dispRSqr val="1"/>
                  <c:dispEq val="1"/>
                  <c:trendlineLbl>
                    <c:layout>
                      <c:manualLayout>
                        <c:x val="-0.14574811972103946"/>
                        <c:y val="0.40987532069700328"/>
                      </c:manualLayout>
                    </c:layout>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sz="1200" baseline="0">
                              <a:latin typeface="Times New Roman" panose="02020603050405020304" pitchFamily="18" charset="0"/>
                              <a:cs typeface="Times New Roman" panose="02020603050405020304" pitchFamily="18" charset="0"/>
                            </a:rPr>
                            <a:t>y = 8740.9x</a:t>
                          </a:r>
                          <a:br>
                            <a:rPr lang="en-US" sz="1200" baseline="0">
                              <a:latin typeface="Times New Roman" panose="02020603050405020304" pitchFamily="18" charset="0"/>
                              <a:cs typeface="Times New Roman" panose="02020603050405020304" pitchFamily="18" charset="0"/>
                            </a:rPr>
                          </a:br>
                          <a:r>
                            <a:rPr lang="en-US" sz="1200" baseline="0">
                              <a:latin typeface="Times New Roman" panose="02020603050405020304" pitchFamily="18" charset="0"/>
                              <a:cs typeface="Times New Roman" panose="02020603050405020304" pitchFamily="18" charset="0"/>
                            </a:rPr>
                            <a:t>R² = 0.976</a:t>
                          </a:r>
                          <a:endParaRPr lang="en-US" sz="1200">
                            <a:latin typeface="Times New Roman" panose="02020603050405020304" pitchFamily="18" charset="0"/>
                            <a:cs typeface="Times New Roman" panose="02020603050405020304" pitchFamily="18" charset="0"/>
                          </a:endParaRPr>
                        </a:p>
                      </c:rich>
                    </c:tx>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extLst xmlns:c15="http://schemas.microsoft.com/office/drawing/2012/chart">
                      <c:ext xmlns:c15="http://schemas.microsoft.com/office/drawing/2012/chart" uri="{02D57815-91ED-43cb-92C2-25804820EDAC}">
                        <c15:formulaRef>
                          <c15:sqref>'[1]qPCR vs. relative abundance'!$B$50:$B$57</c15:sqref>
                        </c15:formulaRef>
                      </c:ext>
                    </c:extLst>
                    <c:numCache>
                      <c:formatCode>General</c:formatCode>
                      <c:ptCount val="8"/>
                      <c:pt idx="0">
                        <c:v>65.5</c:v>
                      </c:pt>
                      <c:pt idx="1">
                        <c:v>120</c:v>
                      </c:pt>
                      <c:pt idx="2">
                        <c:v>1.84</c:v>
                      </c:pt>
                      <c:pt idx="3">
                        <c:v>1.845</c:v>
                      </c:pt>
                      <c:pt idx="4">
                        <c:v>8.9350000000000005</c:v>
                      </c:pt>
                      <c:pt idx="5">
                        <c:v>5.85</c:v>
                      </c:pt>
                      <c:pt idx="6">
                        <c:v>0.2</c:v>
                      </c:pt>
                      <c:pt idx="7">
                        <c:v>0.15000000000000002</c:v>
                      </c:pt>
                    </c:numCache>
                  </c:numRef>
                </c:xVal>
                <c:yVal>
                  <c:numRef>
                    <c:extLst xmlns:c15="http://schemas.microsoft.com/office/drawing/2012/chart">
                      <c:ext xmlns:c15="http://schemas.microsoft.com/office/drawing/2012/chart" uri="{02D57815-91ED-43cb-92C2-25804820EDAC}">
                        <c15:formulaRef>
                          <c15:sqref>'[1]qPCR vs. relative abundance'!$E$50:$E$57</c15:sqref>
                        </c15:formulaRef>
                      </c:ext>
                    </c:extLst>
                    <c:numCache>
                      <c:formatCode>General</c:formatCode>
                      <c:ptCount val="8"/>
                      <c:pt idx="0">
                        <c:v>736172.78181252652</c:v>
                      </c:pt>
                      <c:pt idx="1">
                        <c:v>960151.37500000081</c:v>
                      </c:pt>
                      <c:pt idx="2">
                        <c:v>20308.751487350408</c:v>
                      </c:pt>
                      <c:pt idx="3">
                        <c:v>9866.35960100587</c:v>
                      </c:pt>
                      <c:pt idx="4">
                        <c:v>59766.60997627725</c:v>
                      </c:pt>
                      <c:pt idx="5">
                        <c:v>68156.915799892464</c:v>
                      </c:pt>
                      <c:pt idx="6">
                        <c:v>12.980043863458764</c:v>
                      </c:pt>
                      <c:pt idx="7">
                        <c:v>48.217020670572936</c:v>
                      </c:pt>
                    </c:numCache>
                  </c:numRef>
                </c:yVal>
                <c:smooth val="0"/>
                <c:extLst xmlns:c15="http://schemas.microsoft.com/office/drawing/2012/chart">
                  <c:ext xmlns:c16="http://schemas.microsoft.com/office/drawing/2014/chart" uri="{C3380CC4-5D6E-409C-BE32-E72D297353CC}">
                    <c16:uniqueId val="{00000006-FDF3-47F4-86F9-0EEB398CA9A5}"/>
                  </c:ext>
                </c:extLst>
              </c15:ser>
            </c15:filteredScatterSeries>
            <c15:filteredScatterSeries>
              <c15:ser>
                <c:idx val="4"/>
                <c:order val="4"/>
                <c:tx>
                  <c:strRef>
                    <c:extLst xmlns:c15="http://schemas.microsoft.com/office/drawing/2012/chart">
                      <c:ext xmlns:c15="http://schemas.microsoft.com/office/drawing/2012/chart" uri="{02D57815-91ED-43cb-92C2-25804820EDAC}">
                        <c15:formulaRef>
                          <c15:sqref>'[1]qPCR vs. relative abundance'!$G$49</c15:sqref>
                        </c15:formulaRef>
                      </c:ext>
                    </c:extLst>
                    <c:strCache>
                      <c:ptCount val="1"/>
                      <c:pt idx="0">
                        <c:v>RT-qPCR (R^2=0.93)</c:v>
                      </c:pt>
                    </c:strCache>
                  </c:strRef>
                </c:tx>
                <c:spPr>
                  <a:ln w="25400" cap="rnd">
                    <a:noFill/>
                    <a:round/>
                  </a:ln>
                  <a:effectLst/>
                </c:spPr>
                <c:marker>
                  <c:symbol val="circle"/>
                  <c:size val="5"/>
                  <c:spPr>
                    <a:solidFill>
                      <a:schemeClr val="accent5"/>
                    </a:solidFill>
                    <a:ln w="9525">
                      <a:solidFill>
                        <a:schemeClr val="accent5"/>
                      </a:solidFill>
                    </a:ln>
                    <a:effectLst/>
                  </c:spPr>
                </c:marker>
                <c:xVal>
                  <c:numRef>
                    <c:extLst xmlns:c15="http://schemas.microsoft.com/office/drawing/2012/chart">
                      <c:ext xmlns:c15="http://schemas.microsoft.com/office/drawing/2012/chart" uri="{02D57815-91ED-43cb-92C2-25804820EDAC}">
                        <c15:formulaRef>
                          <c15:sqref>'[1]qPCR vs. relative abundance'!$B$50:$B$57</c15:sqref>
                        </c15:formulaRef>
                      </c:ext>
                    </c:extLst>
                    <c:numCache>
                      <c:formatCode>General</c:formatCode>
                      <c:ptCount val="8"/>
                      <c:pt idx="0">
                        <c:v>65.5</c:v>
                      </c:pt>
                      <c:pt idx="1">
                        <c:v>120</c:v>
                      </c:pt>
                      <c:pt idx="2">
                        <c:v>1.84</c:v>
                      </c:pt>
                      <c:pt idx="3">
                        <c:v>1.845</c:v>
                      </c:pt>
                      <c:pt idx="4">
                        <c:v>8.9350000000000005</c:v>
                      </c:pt>
                      <c:pt idx="5">
                        <c:v>5.85</c:v>
                      </c:pt>
                      <c:pt idx="6">
                        <c:v>0.2</c:v>
                      </c:pt>
                      <c:pt idx="7">
                        <c:v>0.15000000000000002</c:v>
                      </c:pt>
                    </c:numCache>
                  </c:numRef>
                </c:xVal>
                <c:yVal>
                  <c:numRef>
                    <c:extLst xmlns:c15="http://schemas.microsoft.com/office/drawing/2012/chart">
                      <c:ext xmlns:c15="http://schemas.microsoft.com/office/drawing/2012/chart" uri="{02D57815-91ED-43cb-92C2-25804820EDAC}">
                        <c15:formulaRef>
                          <c15:sqref>'[1]qPCR vs. relative abundance'!$G$50:$G$57</c15:sqref>
                        </c15:formulaRef>
                      </c:ext>
                    </c:extLst>
                    <c:numCache>
                      <c:formatCode>General</c:formatCode>
                      <c:ptCount val="8"/>
                      <c:pt idx="0">
                        <c:v>219703.76188979135</c:v>
                      </c:pt>
                      <c:pt idx="1">
                        <c:v>203585.96875000035</c:v>
                      </c:pt>
                      <c:pt idx="2">
                        <c:v>10576.7042491008</c:v>
                      </c:pt>
                      <c:pt idx="3">
                        <c:v>2982.4991562958426</c:v>
                      </c:pt>
                      <c:pt idx="4">
                        <c:v>24179.250041182167</c:v>
                      </c:pt>
                      <c:pt idx="5">
                        <c:v>26489.037646993896</c:v>
                      </c:pt>
                      <c:pt idx="6">
                        <c:v>1.8310610322080103</c:v>
                      </c:pt>
                      <c:pt idx="7">
                        <c:v>0.48444795608520502</c:v>
                      </c:pt>
                    </c:numCache>
                  </c:numRef>
                </c:yVal>
                <c:smooth val="0"/>
                <c:extLst xmlns:c15="http://schemas.microsoft.com/office/drawing/2012/chart">
                  <c:ext xmlns:c16="http://schemas.microsoft.com/office/drawing/2014/chart" uri="{C3380CC4-5D6E-409C-BE32-E72D297353CC}">
                    <c16:uniqueId val="{00000007-FDF3-47F4-86F9-0EEB398CA9A5}"/>
                  </c:ext>
                </c:extLst>
              </c15:ser>
            </c15:filteredScatterSeries>
          </c:ext>
        </c:extLst>
      </c:scatterChart>
      <c:valAx>
        <c:axId val="15595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952287"/>
        <c:crosses val="autoZero"/>
        <c:crossBetween val="midCat"/>
      </c:valAx>
      <c:valAx>
        <c:axId val="15595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958943"/>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69850</xdr:colOff>
      <xdr:row>11</xdr:row>
      <xdr:rowOff>44450</xdr:rowOff>
    </xdr:from>
    <xdr:to>
      <xdr:col>5</xdr:col>
      <xdr:colOff>79375</xdr:colOff>
      <xdr:row>28</xdr:row>
      <xdr:rowOff>69850</xdr:rowOff>
    </xdr:to>
    <xdr:graphicFrame macro="">
      <xdr:nvGraphicFramePr>
        <xdr:cNvPr id="2" name="Chart 1">
          <a:extLst>
            <a:ext uri="{FF2B5EF4-FFF2-40B4-BE49-F238E27FC236}">
              <a16:creationId xmlns:a16="http://schemas.microsoft.com/office/drawing/2014/main" id="{6C76D36D-587D-4B56-9C14-E62FC77D11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619589</xdr:colOff>
      <xdr:row>12</xdr:row>
      <xdr:rowOff>78292</xdr:rowOff>
    </xdr:from>
    <xdr:to>
      <xdr:col>14</xdr:col>
      <xdr:colOff>720183</xdr:colOff>
      <xdr:row>29</xdr:row>
      <xdr:rowOff>106867</xdr:rowOff>
    </xdr:to>
    <xdr:graphicFrame macro="">
      <xdr:nvGraphicFramePr>
        <xdr:cNvPr id="3" name="Chart 2">
          <a:extLst>
            <a:ext uri="{FF2B5EF4-FFF2-40B4-BE49-F238E27FC236}">
              <a16:creationId xmlns:a16="http://schemas.microsoft.com/office/drawing/2014/main" id="{8D15464C-0819-4A81-AD8E-99728E2F1D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29</xdr:row>
      <xdr:rowOff>69850</xdr:rowOff>
    </xdr:from>
    <xdr:to>
      <xdr:col>5</xdr:col>
      <xdr:colOff>9525</xdr:colOff>
      <xdr:row>46</xdr:row>
      <xdr:rowOff>95250</xdr:rowOff>
    </xdr:to>
    <xdr:graphicFrame macro="">
      <xdr:nvGraphicFramePr>
        <xdr:cNvPr id="4" name="Chart 3">
          <a:extLst>
            <a:ext uri="{FF2B5EF4-FFF2-40B4-BE49-F238E27FC236}">
              <a16:creationId xmlns:a16="http://schemas.microsoft.com/office/drawing/2014/main" id="{FF49157E-9544-4315-A2A8-7DF0CB4A3C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59</xdr:row>
      <xdr:rowOff>142566</xdr:rowOff>
    </xdr:from>
    <xdr:to>
      <xdr:col>5</xdr:col>
      <xdr:colOff>6350</xdr:colOff>
      <xdr:row>78</xdr:row>
      <xdr:rowOff>2245</xdr:rowOff>
    </xdr:to>
    <xdr:grpSp>
      <xdr:nvGrpSpPr>
        <xdr:cNvPr id="5" name="Group 4">
          <a:extLst>
            <a:ext uri="{FF2B5EF4-FFF2-40B4-BE49-F238E27FC236}">
              <a16:creationId xmlns:a16="http://schemas.microsoft.com/office/drawing/2014/main" id="{FCF0506F-E01B-43FC-A138-C92D8A5581E4}"/>
            </a:ext>
          </a:extLst>
        </xdr:cNvPr>
        <xdr:cNvGrpSpPr/>
      </xdr:nvGrpSpPr>
      <xdr:grpSpPr>
        <a:xfrm>
          <a:off x="0" y="11439216"/>
          <a:ext cx="5149850" cy="3479179"/>
          <a:chOff x="1584324" y="1584441"/>
          <a:chExt cx="5172075" cy="3353490"/>
        </a:xfrm>
      </xdr:grpSpPr>
      <xdr:graphicFrame macro="">
        <xdr:nvGraphicFramePr>
          <xdr:cNvPr id="6" name="Chart 5">
            <a:extLst>
              <a:ext uri="{FF2B5EF4-FFF2-40B4-BE49-F238E27FC236}">
                <a16:creationId xmlns:a16="http://schemas.microsoft.com/office/drawing/2014/main" id="{3468444B-2751-167C-8FAE-C44CFDF780A8}"/>
              </a:ext>
            </a:extLst>
          </xdr:cNvPr>
          <xdr:cNvGraphicFramePr/>
        </xdr:nvGraphicFramePr>
        <xdr:xfrm>
          <a:off x="1584324" y="1781981"/>
          <a:ext cx="5172075" cy="3155950"/>
        </xdr:xfrm>
        <a:graphic>
          <a:graphicData uri="http://schemas.openxmlformats.org/drawingml/2006/chart">
            <c:chart xmlns:c="http://schemas.openxmlformats.org/drawingml/2006/chart" xmlns:r="http://schemas.openxmlformats.org/officeDocument/2006/relationships" r:id="rId4"/>
          </a:graphicData>
        </a:graphic>
      </xdr:graphicFrame>
      <xdr:grpSp>
        <xdr:nvGrpSpPr>
          <xdr:cNvPr id="7" name="Group 6">
            <a:extLst>
              <a:ext uri="{FF2B5EF4-FFF2-40B4-BE49-F238E27FC236}">
                <a16:creationId xmlns:a16="http://schemas.microsoft.com/office/drawing/2014/main" id="{5C332485-C037-0CC9-03BE-67C9ED64C7A3}"/>
              </a:ext>
            </a:extLst>
          </xdr:cNvPr>
          <xdr:cNvGrpSpPr/>
        </xdr:nvGrpSpPr>
        <xdr:grpSpPr>
          <a:xfrm>
            <a:off x="1620763" y="1584441"/>
            <a:ext cx="735087" cy="949209"/>
            <a:chOff x="-93737" y="-218959"/>
            <a:chExt cx="735087" cy="949209"/>
          </a:xfrm>
        </xdr:grpSpPr>
        <xdr:grpSp>
          <xdr:nvGrpSpPr>
            <xdr:cNvPr id="8" name="Group 7">
              <a:extLst>
                <a:ext uri="{FF2B5EF4-FFF2-40B4-BE49-F238E27FC236}">
                  <a16:creationId xmlns:a16="http://schemas.microsoft.com/office/drawing/2014/main" id="{438D779E-E731-625D-9855-8BA70D796CF2}"/>
                </a:ext>
              </a:extLst>
            </xdr:cNvPr>
            <xdr:cNvGrpSpPr/>
          </xdr:nvGrpSpPr>
          <xdr:grpSpPr>
            <a:xfrm>
              <a:off x="-93737" y="-218959"/>
              <a:ext cx="735087" cy="949209"/>
              <a:chOff x="-93737" y="-218959"/>
              <a:chExt cx="735087" cy="949209"/>
            </a:xfrm>
          </xdr:grpSpPr>
          <xdr:grpSp>
            <xdr:nvGrpSpPr>
              <xdr:cNvPr id="10" name="Group 9">
                <a:extLst>
                  <a:ext uri="{FF2B5EF4-FFF2-40B4-BE49-F238E27FC236}">
                    <a16:creationId xmlns:a16="http://schemas.microsoft.com/office/drawing/2014/main" id="{2D004F11-3E83-E5E1-5C9D-9DC0A48EF0ED}"/>
                  </a:ext>
                </a:extLst>
              </xdr:cNvPr>
              <xdr:cNvGrpSpPr/>
            </xdr:nvGrpSpPr>
            <xdr:grpSpPr>
              <a:xfrm>
                <a:off x="184150" y="57150"/>
                <a:ext cx="419100" cy="673100"/>
                <a:chOff x="184150" y="57150"/>
                <a:chExt cx="419100" cy="673100"/>
              </a:xfrm>
            </xdr:grpSpPr>
            <xdr:sp macro="" textlink="">
              <xdr:nvSpPr>
                <xdr:cNvPr id="13" name="Rectangle 12">
                  <a:extLst>
                    <a:ext uri="{FF2B5EF4-FFF2-40B4-BE49-F238E27FC236}">
                      <a16:creationId xmlns:a16="http://schemas.microsoft.com/office/drawing/2014/main" id="{5B4FF551-E94B-3320-D581-ABDEE8AEE4C0}"/>
                    </a:ext>
                  </a:extLst>
                </xdr:cNvPr>
                <xdr:cNvSpPr/>
              </xdr:nvSpPr>
              <xdr:spPr>
                <a:xfrm>
                  <a:off x="196850" y="425450"/>
                  <a:ext cx="279400" cy="1524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nvGrpSpPr>
                <xdr:cNvPr id="14" name="Group 13">
                  <a:extLst>
                    <a:ext uri="{FF2B5EF4-FFF2-40B4-BE49-F238E27FC236}">
                      <a16:creationId xmlns:a16="http://schemas.microsoft.com/office/drawing/2014/main" id="{5F4B04A8-7739-D322-0A48-D0152A37F022}"/>
                    </a:ext>
                  </a:extLst>
                </xdr:cNvPr>
                <xdr:cNvGrpSpPr/>
              </xdr:nvGrpSpPr>
              <xdr:grpSpPr>
                <a:xfrm>
                  <a:off x="184150" y="57150"/>
                  <a:ext cx="419100" cy="673100"/>
                  <a:chOff x="184150" y="57150"/>
                  <a:chExt cx="419100" cy="673100"/>
                </a:xfrm>
              </xdr:grpSpPr>
              <xdr:grpSp>
                <xdr:nvGrpSpPr>
                  <xdr:cNvPr id="15" name="Group 14">
                    <a:extLst>
                      <a:ext uri="{FF2B5EF4-FFF2-40B4-BE49-F238E27FC236}">
                        <a16:creationId xmlns:a16="http://schemas.microsoft.com/office/drawing/2014/main" id="{434A41B1-80BB-1E37-AE24-A82F99F53582}"/>
                      </a:ext>
                    </a:extLst>
                  </xdr:cNvPr>
                  <xdr:cNvGrpSpPr/>
                </xdr:nvGrpSpPr>
                <xdr:grpSpPr>
                  <a:xfrm>
                    <a:off x="431800" y="565150"/>
                    <a:ext cx="171450" cy="165100"/>
                    <a:chOff x="431800" y="565150"/>
                    <a:chExt cx="171450" cy="165100"/>
                  </a:xfrm>
                </xdr:grpSpPr>
                <xdr:cxnSp macro="">
                  <xdr:nvCxnSpPr>
                    <xdr:cNvPr id="17" name="Straight Connector 16">
                      <a:extLst>
                        <a:ext uri="{FF2B5EF4-FFF2-40B4-BE49-F238E27FC236}">
                          <a16:creationId xmlns:a16="http://schemas.microsoft.com/office/drawing/2014/main" id="{744AC496-ECA8-F6DA-D1AC-8C234C18C695}"/>
                        </a:ext>
                      </a:extLst>
                    </xdr:cNvPr>
                    <xdr:cNvCxnSpPr/>
                  </xdr:nvCxnSpPr>
                  <xdr:spPr>
                    <a:xfrm flipV="1">
                      <a:off x="438150" y="565150"/>
                      <a:ext cx="152400" cy="82550"/>
                    </a:xfrm>
                    <a:prstGeom prst="line">
                      <a:avLst/>
                    </a:prstGeom>
                    <a:ln w="6350"/>
                  </xdr:spPr>
                  <xdr:style>
                    <a:lnRef idx="1">
                      <a:schemeClr val="dk1"/>
                    </a:lnRef>
                    <a:fillRef idx="0">
                      <a:schemeClr val="dk1"/>
                    </a:fillRef>
                    <a:effectRef idx="0">
                      <a:schemeClr val="dk1"/>
                    </a:effectRef>
                    <a:fontRef idx="minor">
                      <a:schemeClr val="tx1"/>
                    </a:fontRef>
                  </xdr:style>
                </xdr:cxnSp>
                <xdr:cxnSp macro="">
                  <xdr:nvCxnSpPr>
                    <xdr:cNvPr id="18" name="Straight Connector 17">
                      <a:extLst>
                        <a:ext uri="{FF2B5EF4-FFF2-40B4-BE49-F238E27FC236}">
                          <a16:creationId xmlns:a16="http://schemas.microsoft.com/office/drawing/2014/main" id="{2FE6F427-9513-027A-0588-31C13220BA26}"/>
                        </a:ext>
                      </a:extLst>
                    </xdr:cNvPr>
                    <xdr:cNvCxnSpPr/>
                  </xdr:nvCxnSpPr>
                  <xdr:spPr>
                    <a:xfrm flipV="1">
                      <a:off x="431800" y="647700"/>
                      <a:ext cx="171450" cy="82550"/>
                    </a:xfrm>
                    <a:prstGeom prst="line">
                      <a:avLst/>
                    </a:prstGeom>
                    <a:ln w="6350"/>
                  </xdr:spPr>
                  <xdr:style>
                    <a:lnRef idx="1">
                      <a:schemeClr val="dk1"/>
                    </a:lnRef>
                    <a:fillRef idx="0">
                      <a:schemeClr val="dk1"/>
                    </a:fillRef>
                    <a:effectRef idx="0">
                      <a:schemeClr val="dk1"/>
                    </a:effectRef>
                    <a:fontRef idx="minor">
                      <a:schemeClr val="tx1"/>
                    </a:fontRef>
                  </xdr:style>
                </xdr:cxnSp>
              </xdr:grpSp>
              <xdr:sp macro="" textlink="">
                <xdr:nvSpPr>
                  <xdr:cNvPr id="16" name="Rectangle 15">
                    <a:extLst>
                      <a:ext uri="{FF2B5EF4-FFF2-40B4-BE49-F238E27FC236}">
                        <a16:creationId xmlns:a16="http://schemas.microsoft.com/office/drawing/2014/main" id="{4D830BA4-CCDB-B586-5B21-FB61460EE0E5}"/>
                      </a:ext>
                    </a:extLst>
                  </xdr:cNvPr>
                  <xdr:cNvSpPr/>
                </xdr:nvSpPr>
                <xdr:spPr>
                  <a:xfrm>
                    <a:off x="184150" y="57150"/>
                    <a:ext cx="279400" cy="1524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grpSp>
          <xdr:sp macro="" textlink="">
            <xdr:nvSpPr>
              <xdr:cNvPr id="11" name="Rectangle 10">
                <a:extLst>
                  <a:ext uri="{FF2B5EF4-FFF2-40B4-BE49-F238E27FC236}">
                    <a16:creationId xmlns:a16="http://schemas.microsoft.com/office/drawing/2014/main" id="{E425FDE2-2CEC-85A3-1D22-B4081E2AFB7E}"/>
                  </a:ext>
                </a:extLst>
              </xdr:cNvPr>
              <xdr:cNvSpPr/>
            </xdr:nvSpPr>
            <xdr:spPr>
              <a:xfrm>
                <a:off x="15578" y="171258"/>
                <a:ext cx="558723" cy="390217"/>
              </a:xfrm>
              <a:prstGeom prst="rect">
                <a:avLst/>
              </a:prstGeom>
              <a:noFill/>
              <a:ln>
                <a:no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lnSpc>
                    <a:spcPct val="106000"/>
                  </a:lnSpc>
                  <a:spcBef>
                    <a:spcPts val="0"/>
                  </a:spcBef>
                  <a:spcAft>
                    <a:spcPts val="800"/>
                  </a:spcAft>
                </a:pPr>
                <a:r>
                  <a:rPr lang="en-US" sz="1000">
                    <a:solidFill>
                      <a:srgbClr val="000000"/>
                    </a:solidFill>
                    <a:effectLst/>
                    <a:ea typeface="DengXian" panose="02010600030101010101" pitchFamily="2" charset="-122"/>
                    <a:cs typeface="Times New Roman" panose="02020603050405020304" pitchFamily="18" charset="0"/>
                  </a:rPr>
                  <a:t>1200</a:t>
                </a:r>
                <a:endParaRPr lang="en-US" sz="1100">
                  <a:effectLst/>
                  <a:ea typeface="DengXian" panose="02010600030101010101" pitchFamily="2" charset="-122"/>
                  <a:cs typeface="Times New Roman" panose="02020603050405020304" pitchFamily="18" charset="0"/>
                </a:endParaRPr>
              </a:p>
            </xdr:txBody>
          </xdr:sp>
          <xdr:sp macro="" textlink="">
            <xdr:nvSpPr>
              <xdr:cNvPr id="12" name="Rectangle 11">
                <a:extLst>
                  <a:ext uri="{FF2B5EF4-FFF2-40B4-BE49-F238E27FC236}">
                    <a16:creationId xmlns:a16="http://schemas.microsoft.com/office/drawing/2014/main" id="{CD5FC8F3-0799-09F4-4F5D-1B7AEFD5C34A}"/>
                  </a:ext>
                </a:extLst>
              </xdr:cNvPr>
              <xdr:cNvSpPr/>
            </xdr:nvSpPr>
            <xdr:spPr>
              <a:xfrm>
                <a:off x="-93737" y="-218959"/>
                <a:ext cx="735087" cy="47055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lnSpc>
                    <a:spcPct val="106000"/>
                  </a:lnSpc>
                  <a:spcBef>
                    <a:spcPts val="0"/>
                  </a:spcBef>
                  <a:spcAft>
                    <a:spcPts val="800"/>
                  </a:spcAft>
                </a:pPr>
                <a:r>
                  <a:rPr lang="en-US" sz="1000">
                    <a:solidFill>
                      <a:srgbClr val="000000"/>
                    </a:solidFill>
                    <a:effectLst/>
                    <a:ea typeface="DengXian" panose="02010600030101010101" pitchFamily="2" charset="-122"/>
                    <a:cs typeface="Times New Roman" panose="02020603050405020304" pitchFamily="18" charset="0"/>
                  </a:rPr>
                  <a:t>1400</a:t>
                </a:r>
                <a:endParaRPr lang="en-US" sz="1100">
                  <a:effectLst/>
                  <a:ea typeface="DengXian" panose="02010600030101010101" pitchFamily="2" charset="-122"/>
                  <a:cs typeface="Times New Roman" panose="02020603050405020304" pitchFamily="18" charset="0"/>
                </a:endParaRPr>
              </a:p>
            </xdr:txBody>
          </xdr:sp>
        </xdr:grpSp>
        <xdr:cxnSp macro="">
          <xdr:nvCxnSpPr>
            <xdr:cNvPr id="9" name="Straight Connector 8">
              <a:extLst>
                <a:ext uri="{FF2B5EF4-FFF2-40B4-BE49-F238E27FC236}">
                  <a16:creationId xmlns:a16="http://schemas.microsoft.com/office/drawing/2014/main" id="{459A5602-047C-A654-AA0D-3F0A8C953591}"/>
                </a:ext>
              </a:extLst>
            </xdr:cNvPr>
            <xdr:cNvCxnSpPr/>
          </xdr:nvCxnSpPr>
          <xdr:spPr>
            <a:xfrm>
              <a:off x="514350" y="609600"/>
              <a:ext cx="0" cy="73152"/>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708567</xdr:colOff>
      <xdr:row>64</xdr:row>
      <xdr:rowOff>127773</xdr:rowOff>
    </xdr:from>
    <xdr:to>
      <xdr:col>15</xdr:col>
      <xdr:colOff>464634</xdr:colOff>
      <xdr:row>83</xdr:row>
      <xdr:rowOff>11614</xdr:rowOff>
    </xdr:to>
    <xdr:graphicFrame macro="">
      <xdr:nvGraphicFramePr>
        <xdr:cNvPr id="19" name="Chart 18">
          <a:extLst>
            <a:ext uri="{FF2B5EF4-FFF2-40B4-BE49-F238E27FC236}">
              <a16:creationId xmlns:a16="http://schemas.microsoft.com/office/drawing/2014/main" id="{24EBD3AC-5426-4A32-AF77-640A80D71F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79</xdr:row>
      <xdr:rowOff>0</xdr:rowOff>
    </xdr:from>
    <xdr:to>
      <xdr:col>5</xdr:col>
      <xdr:colOff>9525</xdr:colOff>
      <xdr:row>96</xdr:row>
      <xdr:rowOff>25400</xdr:rowOff>
    </xdr:to>
    <xdr:graphicFrame macro="">
      <xdr:nvGraphicFramePr>
        <xdr:cNvPr id="20" name="Chart 19">
          <a:extLst>
            <a:ext uri="{FF2B5EF4-FFF2-40B4-BE49-F238E27FC236}">
              <a16:creationId xmlns:a16="http://schemas.microsoft.com/office/drawing/2014/main" id="{1ACD168A-F2CD-4710-ABF7-FE5A2A1ED1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536652</xdr:colOff>
      <xdr:row>110</xdr:row>
      <xdr:rowOff>86732</xdr:rowOff>
    </xdr:from>
    <xdr:to>
      <xdr:col>8</xdr:col>
      <xdr:colOff>391996</xdr:colOff>
      <xdr:row>133</xdr:row>
      <xdr:rowOff>67682</xdr:rowOff>
    </xdr:to>
    <xdr:graphicFrame macro="">
      <xdr:nvGraphicFramePr>
        <xdr:cNvPr id="33" name="Chart 4">
          <a:extLst>
            <a:ext uri="{FF2B5EF4-FFF2-40B4-BE49-F238E27FC236}">
              <a16:creationId xmlns:a16="http://schemas.microsoft.com/office/drawing/2014/main" id="{A7356F6C-6A31-4EE9-B6C3-5CAE028D4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601004</xdr:colOff>
      <xdr:row>47</xdr:row>
      <xdr:rowOff>96759</xdr:rowOff>
    </xdr:from>
    <xdr:to>
      <xdr:col>17</xdr:col>
      <xdr:colOff>301780</xdr:colOff>
      <xdr:row>61</xdr:row>
      <xdr:rowOff>172958</xdr:rowOff>
    </xdr:to>
    <xdr:graphicFrame macro="">
      <xdr:nvGraphicFramePr>
        <xdr:cNvPr id="34" name="Chart 33">
          <a:extLst>
            <a:ext uri="{FF2B5EF4-FFF2-40B4-BE49-F238E27FC236}">
              <a16:creationId xmlns:a16="http://schemas.microsoft.com/office/drawing/2014/main" id="{36A8337A-4604-4CDC-9004-6265A3CBD7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0</xdr:colOff>
      <xdr:row>47</xdr:row>
      <xdr:rowOff>104543</xdr:rowOff>
    </xdr:from>
    <xdr:to>
      <xdr:col>25</xdr:col>
      <xdr:colOff>304801</xdr:colOff>
      <xdr:row>61</xdr:row>
      <xdr:rowOff>180742</xdr:rowOff>
    </xdr:to>
    <xdr:graphicFrame macro="">
      <xdr:nvGraphicFramePr>
        <xdr:cNvPr id="35" name="Chart 34">
          <a:extLst>
            <a:ext uri="{FF2B5EF4-FFF2-40B4-BE49-F238E27FC236}">
              <a16:creationId xmlns:a16="http://schemas.microsoft.com/office/drawing/2014/main" id="{2A395BFA-B017-4E1D-A0A4-5091AB21F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22</xdr:col>
      <xdr:colOff>0</xdr:colOff>
      <xdr:row>71</xdr:row>
      <xdr:rowOff>0</xdr:rowOff>
    </xdr:from>
    <xdr:to>
      <xdr:col>22</xdr:col>
      <xdr:colOff>0</xdr:colOff>
      <xdr:row>71</xdr:row>
      <xdr:rowOff>74037</xdr:rowOff>
    </xdr:to>
    <xdr:cxnSp macro="">
      <xdr:nvCxnSpPr>
        <xdr:cNvPr id="36" name="Straight Connector 35">
          <a:extLst>
            <a:ext uri="{FF2B5EF4-FFF2-40B4-BE49-F238E27FC236}">
              <a16:creationId xmlns:a16="http://schemas.microsoft.com/office/drawing/2014/main" id="{39DAAB00-30D8-4141-95D4-7A991A405B85}"/>
            </a:ext>
          </a:extLst>
        </xdr:cNvPr>
        <xdr:cNvCxnSpPr/>
      </xdr:nvCxnSpPr>
      <xdr:spPr>
        <a:xfrm>
          <a:off x="17011650" y="12725400"/>
          <a:ext cx="0" cy="74037"/>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0.0241</cdr:x>
      <cdr:y>0.01408</cdr:y>
    </cdr:from>
    <cdr:to>
      <cdr:x>0.14856</cdr:x>
      <cdr:y>0.24547</cdr:y>
    </cdr:to>
    <cdr:grpSp>
      <cdr:nvGrpSpPr>
        <cdr:cNvPr id="3" name="Group 2">
          <a:extLst xmlns:a="http://schemas.openxmlformats.org/drawingml/2006/main">
            <a:ext uri="{FF2B5EF4-FFF2-40B4-BE49-F238E27FC236}">
              <a16:creationId xmlns:a16="http://schemas.microsoft.com/office/drawing/2014/main" id="{F0F4EAC2-3D7F-4BBF-A6A8-A3408C638564}"/>
            </a:ext>
          </a:extLst>
        </cdr:cNvPr>
        <cdr:cNvGrpSpPr/>
      </cdr:nvGrpSpPr>
      <cdr:grpSpPr>
        <a:xfrm xmlns:a="http://schemas.openxmlformats.org/drawingml/2006/main">
          <a:off x="142412" y="49327"/>
          <a:ext cx="735461" cy="810638"/>
          <a:chOff x="-2346" y="0"/>
          <a:chExt cx="643696" cy="730250"/>
        </a:xfrm>
      </cdr:grpSpPr>
      <cdr:grpSp>
        <cdr:nvGrpSpPr>
          <cdr:cNvPr id="4" name="Group 3">
            <a:extLst xmlns:a="http://schemas.openxmlformats.org/drawingml/2006/main">
              <a:ext uri="{FF2B5EF4-FFF2-40B4-BE49-F238E27FC236}">
                <a16:creationId xmlns:a16="http://schemas.microsoft.com/office/drawing/2014/main" id="{6042D0F3-17D6-48E5-B4EB-FF932B51B4F1}"/>
              </a:ext>
            </a:extLst>
          </cdr:cNvPr>
          <cdr:cNvGrpSpPr/>
        </cdr:nvGrpSpPr>
        <cdr:grpSpPr>
          <a:xfrm xmlns:a="http://schemas.openxmlformats.org/drawingml/2006/main">
            <a:off x="-2346" y="0"/>
            <a:ext cx="643696" cy="730250"/>
            <a:chOff x="-2346" y="0"/>
            <a:chExt cx="643696" cy="730250"/>
          </a:xfrm>
        </cdr:grpSpPr>
        <cdr:grpSp>
          <cdr:nvGrpSpPr>
            <cdr:cNvPr id="6" name="Group 5">
              <a:extLst xmlns:a="http://schemas.openxmlformats.org/drawingml/2006/main">
                <a:ext uri="{FF2B5EF4-FFF2-40B4-BE49-F238E27FC236}">
                  <a16:creationId xmlns:a16="http://schemas.microsoft.com/office/drawing/2014/main" id="{43E403A2-8569-4DFB-9189-65E57257F5C3}"/>
                </a:ext>
              </a:extLst>
            </cdr:cNvPr>
            <cdr:cNvGrpSpPr/>
          </cdr:nvGrpSpPr>
          <cdr:grpSpPr>
            <a:xfrm xmlns:a="http://schemas.openxmlformats.org/drawingml/2006/main">
              <a:off x="184150" y="57150"/>
              <a:ext cx="419100" cy="673100"/>
              <a:chOff x="184150" y="57150"/>
              <a:chExt cx="419100" cy="673100"/>
            </a:xfrm>
          </cdr:grpSpPr>
          <cdr:sp macro="" textlink="">
            <cdr:nvSpPr>
              <cdr:cNvPr id="9" name="Rectangle 8">
                <a:extLst xmlns:a="http://schemas.openxmlformats.org/drawingml/2006/main">
                  <a:ext uri="{FF2B5EF4-FFF2-40B4-BE49-F238E27FC236}">
                    <a16:creationId xmlns:a16="http://schemas.microsoft.com/office/drawing/2014/main" id="{47A3C106-61B5-4F4C-9052-E637A1699F26}"/>
                  </a:ext>
                </a:extLst>
              </cdr:cNvPr>
              <cdr:cNvSpPr/>
            </cdr:nvSpPr>
            <cdr:spPr>
              <a:xfrm xmlns:a="http://schemas.openxmlformats.org/drawingml/2006/main">
                <a:off x="196850" y="425450"/>
                <a:ext cx="279400" cy="152400"/>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nvGrpSpPr>
              <cdr:cNvPr id="10" name="Group 9">
                <a:extLst xmlns:a="http://schemas.openxmlformats.org/drawingml/2006/main">
                  <a:ext uri="{FF2B5EF4-FFF2-40B4-BE49-F238E27FC236}">
                    <a16:creationId xmlns:a16="http://schemas.microsoft.com/office/drawing/2014/main" id="{9B292A9B-2EF3-4A7E-86CF-E8A0765ED7F8}"/>
                  </a:ext>
                </a:extLst>
              </cdr:cNvPr>
              <cdr:cNvGrpSpPr/>
            </cdr:nvGrpSpPr>
            <cdr:grpSpPr>
              <a:xfrm xmlns:a="http://schemas.openxmlformats.org/drawingml/2006/main">
                <a:off x="184150" y="57150"/>
                <a:ext cx="419100" cy="673100"/>
                <a:chOff x="184150" y="57150"/>
                <a:chExt cx="419100" cy="673100"/>
              </a:xfrm>
            </cdr:grpSpPr>
            <cdr:grpSp>
              <cdr:nvGrpSpPr>
                <cdr:cNvPr id="11" name="Group 10">
                  <a:extLst xmlns:a="http://schemas.openxmlformats.org/drawingml/2006/main">
                    <a:ext uri="{FF2B5EF4-FFF2-40B4-BE49-F238E27FC236}">
                      <a16:creationId xmlns:a16="http://schemas.microsoft.com/office/drawing/2014/main" id="{1BC8FBE0-B188-4CE0-89CD-6F57444FFB23}"/>
                    </a:ext>
                  </a:extLst>
                </cdr:cNvPr>
                <cdr:cNvGrpSpPr/>
              </cdr:nvGrpSpPr>
              <cdr:grpSpPr>
                <a:xfrm xmlns:a="http://schemas.openxmlformats.org/drawingml/2006/main">
                  <a:off x="431800" y="565150"/>
                  <a:ext cx="171450" cy="165100"/>
                  <a:chOff x="431800" y="565150"/>
                  <a:chExt cx="171450" cy="165100"/>
                </a:xfrm>
              </cdr:grpSpPr>
              <cdr:cxnSp macro="">
                <cdr:nvCxnSpPr>
                  <cdr:cNvPr id="13" name="Straight Connector 12">
                    <a:extLst xmlns:a="http://schemas.openxmlformats.org/drawingml/2006/main">
                      <a:ext uri="{FF2B5EF4-FFF2-40B4-BE49-F238E27FC236}">
                        <a16:creationId xmlns:a16="http://schemas.microsoft.com/office/drawing/2014/main" id="{DCDCC5C3-5FBF-4E53-B69A-50349E26FD11}"/>
                      </a:ext>
                    </a:extLst>
                  </cdr:cNvPr>
                  <cdr:cNvCxnSpPr/>
                </cdr:nvCxnSpPr>
                <cdr:spPr>
                  <a:xfrm xmlns:a="http://schemas.openxmlformats.org/drawingml/2006/main" flipV="1">
                    <a:off x="438150" y="565150"/>
                    <a:ext cx="152400" cy="82550"/>
                  </a:xfrm>
                  <a:prstGeom xmlns:a="http://schemas.openxmlformats.org/drawingml/2006/main" prst="line">
                    <a:avLst/>
                  </a:prstGeom>
                  <a:ln xmlns:a="http://schemas.openxmlformats.org/drawingml/2006/main" w="635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cxnSp macro="">
                <cdr:nvCxnSpPr>
                  <cdr:cNvPr id="14" name="Straight Connector 13">
                    <a:extLst xmlns:a="http://schemas.openxmlformats.org/drawingml/2006/main">
                      <a:ext uri="{FF2B5EF4-FFF2-40B4-BE49-F238E27FC236}">
                        <a16:creationId xmlns:a16="http://schemas.microsoft.com/office/drawing/2014/main" id="{F361A3CA-14B9-4761-AB0E-B2A5767B09EE}"/>
                      </a:ext>
                    </a:extLst>
                  </cdr:cNvPr>
                  <cdr:cNvCxnSpPr/>
                </cdr:nvCxnSpPr>
                <cdr:spPr>
                  <a:xfrm xmlns:a="http://schemas.openxmlformats.org/drawingml/2006/main" flipV="1">
                    <a:off x="431800" y="647700"/>
                    <a:ext cx="171450" cy="82550"/>
                  </a:xfrm>
                  <a:prstGeom xmlns:a="http://schemas.openxmlformats.org/drawingml/2006/main" prst="line">
                    <a:avLst/>
                  </a:prstGeom>
                  <a:ln xmlns:a="http://schemas.openxmlformats.org/drawingml/2006/main" w="635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grpSp>
            <cdr:sp macro="" textlink="">
              <cdr:nvSpPr>
                <cdr:cNvPr id="12" name="Rectangle 11">
                  <a:extLst xmlns:a="http://schemas.openxmlformats.org/drawingml/2006/main">
                    <a:ext uri="{FF2B5EF4-FFF2-40B4-BE49-F238E27FC236}">
                      <a16:creationId xmlns:a16="http://schemas.microsoft.com/office/drawing/2014/main" id="{2BA81895-0403-450D-A9A1-BF2F682E266D}"/>
                    </a:ext>
                  </a:extLst>
                </cdr:cNvPr>
                <cdr:cNvSpPr/>
              </cdr:nvSpPr>
              <cdr:spPr>
                <a:xfrm xmlns:a="http://schemas.openxmlformats.org/drawingml/2006/main">
                  <a:off x="184150" y="57150"/>
                  <a:ext cx="279400" cy="152400"/>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grpSp>
        <cdr:sp macro="" textlink="">
          <cdr:nvSpPr>
            <cdr:cNvPr id="7" name="Rectangle 6">
              <a:extLst xmlns:a="http://schemas.openxmlformats.org/drawingml/2006/main">
                <a:ext uri="{FF2B5EF4-FFF2-40B4-BE49-F238E27FC236}">
                  <a16:creationId xmlns:a16="http://schemas.microsoft.com/office/drawing/2014/main" id="{CB8C0D7B-21CB-42ED-86ED-1ED4F7772B2D}"/>
                </a:ext>
              </a:extLst>
            </cdr:cNvPr>
            <cdr:cNvSpPr/>
          </cdr:nvSpPr>
          <cdr:spPr>
            <a:xfrm xmlns:a="http://schemas.openxmlformats.org/drawingml/2006/main">
              <a:off x="-2346" y="277598"/>
              <a:ext cx="643696" cy="27909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algn="ctr">
                <a:lnSpc>
                  <a:spcPct val="106000"/>
                </a:lnSpc>
                <a:spcBef>
                  <a:spcPts val="0"/>
                </a:spcBef>
                <a:spcAft>
                  <a:spcPts val="800"/>
                </a:spcAft>
              </a:pPr>
              <a:r>
                <a:rPr lang="en-US" sz="1100">
                  <a:solidFill>
                    <a:srgbClr val="000000"/>
                  </a:solidFill>
                  <a:effectLst/>
                  <a:ea typeface="DengXian" panose="02010600030101010101" pitchFamily="2" charset="-122"/>
                  <a:cs typeface="Times New Roman" panose="02020603050405020304" pitchFamily="18" charset="0"/>
                </a:rPr>
                <a:t>1200</a:t>
              </a:r>
              <a:endParaRPr lang="en-US" sz="1100">
                <a:effectLst/>
                <a:ea typeface="DengXian" panose="02010600030101010101" pitchFamily="2" charset="-122"/>
                <a:cs typeface="Times New Roman" panose="02020603050405020304" pitchFamily="18" charset="0"/>
              </a:endParaRPr>
            </a:p>
          </cdr:txBody>
        </cdr:sp>
        <cdr:sp macro="" textlink="">
          <cdr:nvSpPr>
            <cdr:cNvPr id="8" name="Rectangle 7">
              <a:extLst xmlns:a="http://schemas.openxmlformats.org/drawingml/2006/main">
                <a:ext uri="{FF2B5EF4-FFF2-40B4-BE49-F238E27FC236}">
                  <a16:creationId xmlns:a16="http://schemas.microsoft.com/office/drawing/2014/main" id="{4C1E4048-6D2B-4E93-80B1-065B0CE811E9}"/>
                </a:ext>
              </a:extLst>
            </cdr:cNvPr>
            <cdr:cNvSpPr/>
          </cdr:nvSpPr>
          <cdr:spPr>
            <a:xfrm xmlns:a="http://schemas.openxmlformats.org/drawingml/2006/main">
              <a:off x="0" y="0"/>
              <a:ext cx="641350" cy="29210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algn="ctr">
                <a:lnSpc>
                  <a:spcPct val="106000"/>
                </a:lnSpc>
                <a:spcBef>
                  <a:spcPts val="0"/>
                </a:spcBef>
                <a:spcAft>
                  <a:spcPts val="800"/>
                </a:spcAft>
              </a:pPr>
              <a:r>
                <a:rPr lang="en-US" sz="1100">
                  <a:solidFill>
                    <a:srgbClr val="000000"/>
                  </a:solidFill>
                  <a:effectLst/>
                  <a:ea typeface="DengXian" panose="02010600030101010101" pitchFamily="2" charset="-122"/>
                  <a:cs typeface="Times New Roman" panose="02020603050405020304" pitchFamily="18" charset="0"/>
                </a:rPr>
                <a:t>1400</a:t>
              </a:r>
              <a:endParaRPr lang="en-US" sz="1100">
                <a:effectLst/>
                <a:ea typeface="DengXian" panose="02010600030101010101" pitchFamily="2" charset="-122"/>
                <a:cs typeface="Times New Roman" panose="02020603050405020304" pitchFamily="18" charset="0"/>
              </a:endParaRPr>
            </a:p>
          </cdr:txBody>
        </cdr:sp>
      </cdr:grpSp>
      <cdr:cxnSp macro="">
        <cdr:nvCxnSpPr>
          <cdr:cNvPr id="5" name="Straight Connector 4">
            <a:extLst xmlns:a="http://schemas.openxmlformats.org/drawingml/2006/main">
              <a:ext uri="{FF2B5EF4-FFF2-40B4-BE49-F238E27FC236}">
                <a16:creationId xmlns:a16="http://schemas.microsoft.com/office/drawing/2014/main" id="{2178CBE7-3848-4FE6-AF8F-0D7AA9D6E2DA}"/>
              </a:ext>
            </a:extLst>
          </cdr:cNvPr>
          <cdr:cNvCxnSpPr/>
        </cdr:nvCxnSpPr>
        <cdr:spPr>
          <a:xfrm xmlns:a="http://schemas.openxmlformats.org/drawingml/2006/main">
            <a:off x="520700" y="609600"/>
            <a:ext cx="0" cy="73152"/>
          </a:xfrm>
          <a:prstGeom xmlns:a="http://schemas.openxmlformats.org/drawingml/2006/main" prst="line">
            <a:avLst/>
          </a:prstGeom>
          <a:ln xmlns:a="http://schemas.openxmlformats.org/drawingml/2006/main" w="19050">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externalLinks/_rels/externalLink1.xml.rels><?xml version="1.0" encoding="UTF-8" standalone="yes"?>
<Relationships xmlns="http://schemas.openxmlformats.org/package/2006/relationships"><Relationship Id="rId3" Type="http://schemas.openxmlformats.org/officeDocument/2006/relationships/externalLinkPath" Target="https://usepa-my.sharepoint.com/personal/lu_jingrang_epa_gov/Documents/Lab%20work-analysis/HAB/Completed_2015-2025/SSWR.404.1.3_AndersonLake/RAPID_Early%20warning_Lu/2019_Anderson%20Lake_Willow%20lake/2019_full_Anderson%20Lake_Dataset.xlsx" TargetMode="External"/><Relationship Id="rId2" Type="http://schemas.microsoft.com/office/2019/04/relationships/externalLinkLongPath" Target="2019_Anderson%20Lake_Willow%20lake/2019_full_Anderson%20Lake_Dataset.xlsx?00AD9DD1" TargetMode="External"/><Relationship Id="rId1" Type="http://schemas.openxmlformats.org/officeDocument/2006/relationships/externalLinkPath" Target="file:///\\00AD9DD1\2019_full_Anderson%20Lake_Datas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1ebf026d4cc33e7f/Documents/Research/Postdoc/Metagenomics/Andersonlake/Data%20analysis/Analysi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Lu02\OneDrive%20-%20Environmental%20Protection%20Agency%20(EPA)\Lab%20work-analysis\HAB\Completed_2015-2025\2019_Lu_MC_qPCR_2015_HArsha\FIgure_Table_data.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usepa-my.sharepoint.com/personal/lu_jingrang_epa_gov/Documents/Lab%20work-analysis/HAB/Completed_2015-2025/SSWR.404.1.3_AndersonLake/RAPID_Early%20warning_Lu/2021%20Anderson%20Lake/2021%20Anderson-qPCR-anatoxin.xlsx" TargetMode="External"/><Relationship Id="rId1" Type="http://schemas.openxmlformats.org/officeDocument/2006/relationships/externalLinkPath" Target="2021%20Anderson%20Lake/2021%20Anderson-qPCR-anatox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Readme"/>
      <sheetName val="phylum"/>
      <sheetName val="genus"/>
      <sheetName val="mcy relative abundance"/>
      <sheetName val="ana relative abundance"/>
      <sheetName val="cyr relative abundance"/>
      <sheetName val="Toxin gene summary"/>
      <sheetName val="Toxin concentration"/>
      <sheetName val="pastELISA"/>
      <sheetName val="qPCR"/>
      <sheetName val="qPCR sum"/>
      <sheetName val="qPCR vs. relative abundance"/>
      <sheetName val="Metabolism classification"/>
      <sheetName val="N metabolism"/>
      <sheetName val="P scavenging"/>
      <sheetName val="Nutrient concentration"/>
    </sheetNames>
    <sheetDataSet>
      <sheetData sheetId="0"/>
      <sheetData sheetId="1"/>
      <sheetData sheetId="2"/>
      <sheetData sheetId="3"/>
      <sheetData sheetId="4"/>
      <sheetData sheetId="5"/>
      <sheetData sheetId="6"/>
      <sheetData sheetId="7"/>
      <sheetData sheetId="8"/>
      <sheetData sheetId="9"/>
      <sheetData sheetId="10"/>
      <sheetData sheetId="11">
        <row r="2">
          <cell r="B2" t="str">
            <v>Microcystin</v>
          </cell>
          <cell r="C2" t="str">
            <v>Mcy relative abundance</v>
          </cell>
          <cell r="E2" t="str">
            <v>mcy-qPCR (R2=0.10)</v>
          </cell>
          <cell r="G2" t="str">
            <v>mcy-RT (R2=0.96)</v>
          </cell>
        </row>
        <row r="3">
          <cell r="A3" t="str">
            <v>5/14/2019</v>
          </cell>
          <cell r="B3">
            <v>0</v>
          </cell>
          <cell r="C3">
            <v>7.7973437186855288E-2</v>
          </cell>
          <cell r="E3">
            <v>596.12079794128272</v>
          </cell>
          <cell r="G3">
            <v>4.0265122751832516</v>
          </cell>
        </row>
        <row r="4">
          <cell r="A4" t="str">
            <v>5/21/2019</v>
          </cell>
          <cell r="B4">
            <v>0</v>
          </cell>
          <cell r="C4">
            <v>4.5462253287433946E-2</v>
          </cell>
          <cell r="E4">
            <v>1004.6072348562899</v>
          </cell>
          <cell r="G4">
            <v>3.8431520462036133</v>
          </cell>
        </row>
        <row r="5">
          <cell r="A5" t="str">
            <v>5/28/2019</v>
          </cell>
          <cell r="B5">
            <v>0</v>
          </cell>
          <cell r="C5">
            <v>8.6172766890095492E-3</v>
          </cell>
          <cell r="E5">
            <v>1389.4137300259622</v>
          </cell>
          <cell r="G5">
            <v>25.877149138412268</v>
          </cell>
        </row>
        <row r="6">
          <cell r="A6" t="str">
            <v>6/4/2019</v>
          </cell>
          <cell r="B6">
            <v>0</v>
          </cell>
          <cell r="C6">
            <v>3.7333477256752012E-2</v>
          </cell>
          <cell r="E6">
            <v>7032.1354572742257</v>
          </cell>
          <cell r="G6">
            <v>58.19648849623313</v>
          </cell>
        </row>
        <row r="7">
          <cell r="A7" t="str">
            <v>6/11/2019</v>
          </cell>
          <cell r="B7">
            <v>0</v>
          </cell>
          <cell r="C7">
            <v>2.6755692518533207E-2</v>
          </cell>
          <cell r="E7">
            <v>10996.985737620385</v>
          </cell>
          <cell r="G7">
            <v>106.38989572847805</v>
          </cell>
        </row>
        <row r="8">
          <cell r="A8" t="str">
            <v>6/18/2019</v>
          </cell>
          <cell r="B8">
            <v>0.38500000000000001</v>
          </cell>
          <cell r="C8">
            <v>1.9401345075946968E-2</v>
          </cell>
          <cell r="E8">
            <v>7692.1030007174604</v>
          </cell>
          <cell r="G8">
            <v>972.64042309194201</v>
          </cell>
        </row>
        <row r="9">
          <cell r="A9" t="str">
            <v>7/30/2019</v>
          </cell>
          <cell r="B9">
            <v>0</v>
          </cell>
          <cell r="C9">
            <v>7.2619189628827852E-2</v>
          </cell>
          <cell r="E9">
            <v>466.0828126409582</v>
          </cell>
          <cell r="G9">
            <v>2.7818827718622963</v>
          </cell>
        </row>
        <row r="10">
          <cell r="A10" t="str">
            <v>8/15/2019</v>
          </cell>
          <cell r="B10">
            <v>0.46499999999999997</v>
          </cell>
          <cell r="C10">
            <v>4.078005954551784E-2</v>
          </cell>
          <cell r="E10">
            <v>1975.9287109375018</v>
          </cell>
          <cell r="G10">
            <v>1975.9287109375018</v>
          </cell>
        </row>
        <row r="49">
          <cell r="B49" t="str">
            <v>Anatoxin (R2=0.92)</v>
          </cell>
          <cell r="D49" t="str">
            <v>Log copy#</v>
          </cell>
          <cell r="E49" t="str">
            <v>qPCR (R^2=0.98)</v>
          </cell>
          <cell r="F49" t="str">
            <v>Log-Rtcopy#</v>
          </cell>
          <cell r="G49" t="str">
            <v>RT-qPCR (R^2=0.93)</v>
          </cell>
        </row>
        <row r="50">
          <cell r="A50" t="str">
            <v>5/14/2019</v>
          </cell>
          <cell r="B50">
            <v>65.5</v>
          </cell>
          <cell r="C50">
            <v>3.9332765528767855E-2</v>
          </cell>
          <cell r="D50">
            <v>5.866979756431558</v>
          </cell>
          <cell r="E50">
            <v>736172.78181252652</v>
          </cell>
          <cell r="F50">
            <v>5.3418374932154151</v>
          </cell>
          <cell r="G50">
            <v>219703.76188979135</v>
          </cell>
        </row>
        <row r="51">
          <cell r="A51" t="str">
            <v>5/21/2019</v>
          </cell>
          <cell r="B51">
            <v>120</v>
          </cell>
          <cell r="C51">
            <v>5.0893206654240991E-2</v>
          </cell>
          <cell r="D51">
            <v>5.9823397081902154</v>
          </cell>
          <cell r="E51">
            <v>960151.37500000081</v>
          </cell>
          <cell r="F51">
            <v>5.3087478428963779</v>
          </cell>
          <cell r="G51">
            <v>203585.96875000035</v>
          </cell>
        </row>
        <row r="52">
          <cell r="A52" t="str">
            <v>5/28/2019</v>
          </cell>
          <cell r="B52">
            <v>1.84</v>
          </cell>
          <cell r="C52">
            <v>3.2400925884298283E-3</v>
          </cell>
          <cell r="D52">
            <v>4.307683225284622</v>
          </cell>
          <cell r="E52">
            <v>20308.751487350408</v>
          </cell>
          <cell r="F52">
            <v>4.0243503605715558</v>
          </cell>
          <cell r="G52">
            <v>10576.7042491008</v>
          </cell>
        </row>
        <row r="53">
          <cell r="A53" t="str">
            <v>6/4/2019</v>
          </cell>
          <cell r="B53">
            <v>1.845</v>
          </cell>
          <cell r="C53">
            <v>3.0369161203669445E-3</v>
          </cell>
          <cell r="D53">
            <v>3.9941569402246904</v>
          </cell>
          <cell r="E53">
            <v>9866.35960100587</v>
          </cell>
          <cell r="F53">
            <v>3.4745803294870186</v>
          </cell>
          <cell r="G53">
            <v>2982.4991562958426</v>
          </cell>
        </row>
        <row r="54">
          <cell r="A54" t="str">
            <v>6/11/2019</v>
          </cell>
          <cell r="B54">
            <v>8.9350000000000005</v>
          </cell>
          <cell r="C54">
            <v>1.9192906646255885E-2</v>
          </cell>
          <cell r="D54">
            <v>4.7764586229016111</v>
          </cell>
          <cell r="E54">
            <v>59766.60997627725</v>
          </cell>
          <cell r="F54">
            <v>4.3834428263830123</v>
          </cell>
          <cell r="G54">
            <v>24179.250041182167</v>
          </cell>
        </row>
        <row r="55">
          <cell r="A55" t="str">
            <v>6/18/2019</v>
          </cell>
          <cell r="B55">
            <v>5.85</v>
          </cell>
          <cell r="C55">
            <v>2.2286690046399035E-2</v>
          </cell>
          <cell r="D55">
            <v>4.8335099297428954</v>
          </cell>
          <cell r="E55">
            <v>68156.915799892464</v>
          </cell>
          <cell r="F55">
            <v>4.4230661805625342</v>
          </cell>
          <cell r="G55">
            <v>26489.037646993896</v>
          </cell>
        </row>
        <row r="56">
          <cell r="A56" t="str">
            <v>7/30/2019</v>
          </cell>
          <cell r="B56">
            <v>0.2</v>
          </cell>
          <cell r="C56">
            <v>5.5212091217960932E-3</v>
          </cell>
          <cell r="D56">
            <v>1.113276160078057</v>
          </cell>
          <cell r="E56">
            <v>12.980043863458764</v>
          </cell>
          <cell r="F56">
            <v>0.26270282027625097</v>
          </cell>
          <cell r="G56">
            <v>1.8310610322080103</v>
          </cell>
        </row>
        <row r="57">
          <cell r="A57" t="str">
            <v>8/15/2019</v>
          </cell>
          <cell r="B57">
            <v>0.15000000000000002</v>
          </cell>
          <cell r="C57">
            <v>3.315451995570556E-4</v>
          </cell>
          <cell r="D57">
            <v>1.6832003718169561</v>
          </cell>
          <cell r="E57">
            <v>48.217020670572936</v>
          </cell>
          <cell r="F57">
            <v>-0.31475287206842339</v>
          </cell>
          <cell r="G57">
            <v>0.48444795608520502</v>
          </cell>
        </row>
        <row r="99">
          <cell r="B99" t="str">
            <v>16SMic</v>
          </cell>
          <cell r="C99" t="str">
            <v>16SMic-RT</v>
          </cell>
          <cell r="D99" t="str">
            <v>mcyAmic</v>
          </cell>
          <cell r="E99" t="str">
            <v>mcyAmic-RT</v>
          </cell>
          <cell r="F99" t="str">
            <v>sxt</v>
          </cell>
          <cell r="G99" t="str">
            <v>sxt-rt</v>
          </cell>
          <cell r="H99" t="str">
            <v>AnaC</v>
          </cell>
          <cell r="I99" t="str">
            <v>AnaC-RT</v>
          </cell>
          <cell r="J99" t="str">
            <v>16SCyano</v>
          </cell>
          <cell r="K99" t="str">
            <v>16SCyano-RT</v>
          </cell>
          <cell r="L99" t="str">
            <v>Cy 7</v>
          </cell>
          <cell r="M99" t="str">
            <v>Cy7-RT</v>
          </cell>
          <cell r="N99" t="str">
            <v>mcyEmic</v>
          </cell>
          <cell r="O99" t="str">
            <v>mcyEmic-RT</v>
          </cell>
          <cell r="P99" t="str">
            <v>mcyEcya</v>
          </cell>
          <cell r="Q99" t="str">
            <v>mcyEcya-RT</v>
          </cell>
          <cell r="R99" t="str">
            <v>Nif-Ana</v>
          </cell>
          <cell r="S99" t="str">
            <v>Nif-Ana-RT</v>
          </cell>
          <cell r="T99" t="str">
            <v>Nif-Nos</v>
          </cell>
          <cell r="U99" t="str">
            <v>Nif-Nos-RT</v>
          </cell>
          <cell r="V99" t="str">
            <v>Psts</v>
          </cell>
          <cell r="W99" t="str">
            <v>Psts-RT</v>
          </cell>
          <cell r="X99" t="str">
            <v>Anatoxin</v>
          </cell>
          <cell r="Y99" t="str">
            <v>Microcystin</v>
          </cell>
        </row>
        <row r="100">
          <cell r="A100">
            <v>43599</v>
          </cell>
          <cell r="B100">
            <v>5.740380796801043</v>
          </cell>
          <cell r="C100">
            <v>8.5337878096388948</v>
          </cell>
          <cell r="D100">
            <v>5.7762333084649189</v>
          </cell>
          <cell r="E100">
            <v>3.9570960140428078</v>
          </cell>
          <cell r="F100">
            <v>0</v>
          </cell>
          <cell r="G100">
            <v>0</v>
          </cell>
          <cell r="H100">
            <v>8.867210265048902</v>
          </cell>
          <cell r="I100">
            <v>8.3452840417756065</v>
          </cell>
          <cell r="J100">
            <v>9.5157976894340166</v>
          </cell>
          <cell r="K100">
            <v>11.993698288333878</v>
          </cell>
          <cell r="L100">
            <v>0</v>
          </cell>
          <cell r="M100">
            <v>0</v>
          </cell>
          <cell r="N100">
            <v>5.7782161978458841</v>
          </cell>
          <cell r="O100">
            <v>4.3107957277090962</v>
          </cell>
          <cell r="P100">
            <v>5.9504847954368216</v>
          </cell>
          <cell r="Q100">
            <v>0</v>
          </cell>
          <cell r="R100">
            <v>8.6486411398395546</v>
          </cell>
          <cell r="S100">
            <v>8.8726562741791728</v>
          </cell>
          <cell r="T100">
            <v>6.3150612087782099</v>
          </cell>
          <cell r="U100">
            <v>5.0749641094581674</v>
          </cell>
          <cell r="V100">
            <v>4.805773921850097</v>
          </cell>
          <cell r="W100">
            <v>0</v>
          </cell>
          <cell r="X100">
            <v>65.5</v>
          </cell>
          <cell r="Y100">
            <v>0</v>
          </cell>
        </row>
        <row r="101">
          <cell r="A101">
            <v>43606</v>
          </cell>
          <cell r="B101">
            <v>6.1634925732855006</v>
          </cell>
          <cell r="C101">
            <v>8.9462121918923589</v>
          </cell>
          <cell r="D101">
            <v>6.0387959855623512</v>
          </cell>
          <cell r="E101">
            <v>0</v>
          </cell>
          <cell r="F101">
            <v>0</v>
          </cell>
          <cell r="G101">
            <v>0</v>
          </cell>
          <cell r="H101">
            <v>9.3736774221098838</v>
          </cell>
          <cell r="I101">
            <v>8.5845191917731825</v>
          </cell>
          <cell r="J101">
            <v>9.6135327659364691</v>
          </cell>
          <cell r="K101">
            <v>12.220779868622383</v>
          </cell>
          <cell r="L101">
            <v>0</v>
          </cell>
          <cell r="M101">
            <v>0</v>
          </cell>
          <cell r="N101">
            <v>6.1670143458048692</v>
          </cell>
          <cell r="O101">
            <v>0</v>
          </cell>
          <cell r="P101">
            <v>6.2453419093633018</v>
          </cell>
          <cell r="Q101">
            <v>0</v>
          </cell>
          <cell r="R101">
            <v>0</v>
          </cell>
          <cell r="S101">
            <v>0</v>
          </cell>
          <cell r="T101">
            <v>0</v>
          </cell>
          <cell r="U101">
            <v>0</v>
          </cell>
          <cell r="V101">
            <v>0</v>
          </cell>
          <cell r="W101">
            <v>0</v>
          </cell>
          <cell r="X101">
            <v>120</v>
          </cell>
          <cell r="Y101">
            <v>0</v>
          </cell>
        </row>
        <row r="102">
          <cell r="A102">
            <v>43613</v>
          </cell>
          <cell r="B102">
            <v>6.0501475663250472</v>
          </cell>
          <cell r="C102">
            <v>9.1363868329591913</v>
          </cell>
          <cell r="D102">
            <v>6.1600560055429465</v>
          </cell>
          <cell r="E102">
            <v>4.4253413612046373</v>
          </cell>
          <cell r="F102">
            <v>0</v>
          </cell>
          <cell r="G102">
            <v>0</v>
          </cell>
          <cell r="H102">
            <v>7.3087877659046452</v>
          </cell>
          <cell r="I102">
            <v>7.02575682177293</v>
          </cell>
          <cell r="J102">
            <v>8.3944098846475832</v>
          </cell>
          <cell r="K102">
            <v>10.930065491869726</v>
          </cell>
          <cell r="L102">
            <v>0</v>
          </cell>
          <cell r="M102">
            <v>0</v>
          </cell>
          <cell r="N102">
            <v>6.1005986938748116</v>
          </cell>
          <cell r="O102">
            <v>4.8280965445887469</v>
          </cell>
          <cell r="P102">
            <v>6.2514567362125293</v>
          </cell>
          <cell r="Q102">
            <v>3.9841243179108847</v>
          </cell>
          <cell r="R102">
            <v>6.1030046605161905</v>
          </cell>
          <cell r="S102">
            <v>6.6460867227901694</v>
          </cell>
          <cell r="T102">
            <v>5.2423098827073789</v>
          </cell>
          <cell r="U102">
            <v>3.9895976741941093</v>
          </cell>
          <cell r="V102">
            <v>0</v>
          </cell>
          <cell r="W102">
            <v>0</v>
          </cell>
          <cell r="X102">
            <v>1.84</v>
          </cell>
          <cell r="Y102">
            <v>0</v>
          </cell>
        </row>
        <row r="103">
          <cell r="A103">
            <v>43620</v>
          </cell>
          <cell r="B103">
            <v>6.8923846367064252</v>
          </cell>
          <cell r="C103">
            <v>9.9692488881562724</v>
          </cell>
          <cell r="D103">
            <v>6.9038912426298831</v>
          </cell>
          <cell r="E103">
            <v>4.8694028817587922</v>
          </cell>
          <cell r="F103">
            <v>0</v>
          </cell>
          <cell r="G103">
            <v>0</v>
          </cell>
          <cell r="H103">
            <v>7.0965379559191009</v>
          </cell>
          <cell r="I103">
            <v>6.6031045265496582</v>
          </cell>
          <cell r="J103">
            <v>8.379081750779493</v>
          </cell>
          <cell r="K103">
            <v>11.219026566666134</v>
          </cell>
          <cell r="L103">
            <v>0</v>
          </cell>
          <cell r="M103">
            <v>0</v>
          </cell>
          <cell r="N103">
            <v>6.9125362240635075</v>
          </cell>
          <cell r="O103">
            <v>5.4875244697731098</v>
          </cell>
          <cell r="P103">
            <v>7.1350487840772994</v>
          </cell>
          <cell r="Q103">
            <v>4.805868388736374</v>
          </cell>
          <cell r="R103">
            <v>6.6202760040642019</v>
          </cell>
          <cell r="S103">
            <v>7.2895573899880359</v>
          </cell>
          <cell r="T103">
            <v>6.1603087204017699</v>
          </cell>
          <cell r="U103">
            <v>4.3546164228002331</v>
          </cell>
          <cell r="V103">
            <v>0</v>
          </cell>
          <cell r="W103">
            <v>0</v>
          </cell>
          <cell r="X103">
            <v>1.845</v>
          </cell>
          <cell r="Y103">
            <v>0</v>
          </cell>
        </row>
        <row r="104">
          <cell r="A104">
            <v>43627</v>
          </cell>
          <cell r="B104">
            <v>7.0513375742983335</v>
          </cell>
          <cell r="C104">
            <v>10.061820505843013</v>
          </cell>
          <cell r="D104">
            <v>7.0413360950801493</v>
          </cell>
          <cell r="E104">
            <v>5.0305874770828041</v>
          </cell>
          <cell r="F104">
            <v>0</v>
          </cell>
          <cell r="G104">
            <v>0</v>
          </cell>
          <cell r="H104">
            <v>7.7764923834665112</v>
          </cell>
          <cell r="I104">
            <v>7.3857056244099457</v>
          </cell>
          <cell r="J104">
            <v>8.6008905176854338</v>
          </cell>
          <cell r="K104">
            <v>11.135208698752876</v>
          </cell>
          <cell r="L104">
            <v>0</v>
          </cell>
          <cell r="M104">
            <v>0</v>
          </cell>
          <cell r="N104">
            <v>7.0391319689350835</v>
          </cell>
          <cell r="O104">
            <v>5.7768461243916329</v>
          </cell>
          <cell r="P104">
            <v>7.1904774014512594</v>
          </cell>
          <cell r="Q104">
            <v>4.9404326666730798</v>
          </cell>
          <cell r="R104">
            <v>7.0419224656841033</v>
          </cell>
          <cell r="S104">
            <v>7.4506573662215176</v>
          </cell>
          <cell r="T104">
            <v>6.6761704961126416</v>
          </cell>
          <cell r="U104">
            <v>6.2076323359409766</v>
          </cell>
          <cell r="V104">
            <v>4.2684620017525159</v>
          </cell>
          <cell r="W104">
            <v>0</v>
          </cell>
          <cell r="X104">
            <v>8.9350000000000005</v>
          </cell>
          <cell r="Y104">
            <v>0</v>
          </cell>
        </row>
        <row r="105">
          <cell r="A105">
            <v>43634</v>
          </cell>
          <cell r="B105">
            <v>6.8970657877754213</v>
          </cell>
          <cell r="C105">
            <v>9.9585368405491828</v>
          </cell>
          <cell r="D105">
            <v>6.8868357571599912</v>
          </cell>
          <cell r="E105">
            <v>4.9975858630082293</v>
          </cell>
          <cell r="F105">
            <v>0</v>
          </cell>
          <cell r="G105">
            <v>0</v>
          </cell>
          <cell r="H105">
            <v>7.8367877391855636</v>
          </cell>
          <cell r="I105">
            <v>7.4307556440017057</v>
          </cell>
          <cell r="J105">
            <v>8.4268660197737315</v>
          </cell>
          <cell r="K105">
            <v>11.116173746270141</v>
          </cell>
          <cell r="L105">
            <v>0</v>
          </cell>
          <cell r="M105">
            <v>0</v>
          </cell>
          <cell r="N105">
            <v>6.9204072189112926</v>
          </cell>
          <cell r="O105">
            <v>5.6998526308940853</v>
          </cell>
          <cell r="P105">
            <v>7.1712719987219167</v>
          </cell>
          <cell r="Q105">
            <v>4.8992627611261268</v>
          </cell>
          <cell r="R105">
            <v>7.1881033152297311</v>
          </cell>
          <cell r="S105">
            <v>7.7008111776749999</v>
          </cell>
          <cell r="T105">
            <v>7.2909453998213776</v>
          </cell>
          <cell r="U105">
            <v>6.6851974677599051</v>
          </cell>
          <cell r="V105">
            <v>4.1638196978213466</v>
          </cell>
          <cell r="W105">
            <v>0</v>
          </cell>
          <cell r="X105">
            <v>5.85</v>
          </cell>
          <cell r="Y105">
            <v>0.38500000000000001</v>
          </cell>
        </row>
        <row r="106">
          <cell r="A106">
            <v>43676</v>
          </cell>
          <cell r="B106">
            <v>6.1073870429372814</v>
          </cell>
          <cell r="C106">
            <v>9.3915308294826882</v>
          </cell>
          <cell r="D106">
            <v>5.6781602106031386</v>
          </cell>
          <cell r="E106">
            <v>3.6917009818887667</v>
          </cell>
          <cell r="F106">
            <v>0</v>
          </cell>
          <cell r="G106">
            <v>0</v>
          </cell>
          <cell r="H106">
            <v>4.1615387853643373</v>
          </cell>
          <cell r="I106">
            <v>0</v>
          </cell>
          <cell r="J106">
            <v>8.4877057541913725</v>
          </cell>
          <cell r="K106">
            <v>11.802792695408456</v>
          </cell>
          <cell r="L106">
            <v>0</v>
          </cell>
          <cell r="M106">
            <v>0</v>
          </cell>
          <cell r="N106">
            <v>5.7760381739656719</v>
          </cell>
          <cell r="O106">
            <v>4.2488470919983241</v>
          </cell>
          <cell r="P106">
            <v>6.0088161775443378</v>
          </cell>
          <cell r="Q106">
            <v>0</v>
          </cell>
          <cell r="R106">
            <v>7.4589722601144226</v>
          </cell>
          <cell r="S106">
            <v>7.0518826775478258</v>
          </cell>
          <cell r="T106">
            <v>7.9350279347875796</v>
          </cell>
          <cell r="U106">
            <v>6.8865950464273942</v>
          </cell>
          <cell r="V106">
            <v>0</v>
          </cell>
          <cell r="W106">
            <v>0</v>
          </cell>
          <cell r="X106">
            <v>0.2</v>
          </cell>
          <cell r="Y106">
            <v>0</v>
          </cell>
        </row>
        <row r="107">
          <cell r="A107">
            <v>43692</v>
          </cell>
          <cell r="B107">
            <v>6.6369826795996119</v>
          </cell>
          <cell r="C107">
            <v>9.5388192955569711</v>
          </cell>
          <cell r="D107">
            <v>6.2957714915193606</v>
          </cell>
          <cell r="E107">
            <v>3.8865452302591574</v>
          </cell>
          <cell r="F107">
            <v>0</v>
          </cell>
          <cell r="G107">
            <v>0</v>
          </cell>
          <cell r="H107">
            <v>4.6832093788018838</v>
          </cell>
          <cell r="I107">
            <v>0</v>
          </cell>
          <cell r="J107">
            <v>8.6321139368439059</v>
          </cell>
          <cell r="K107">
            <v>11.399664899389984</v>
          </cell>
          <cell r="L107">
            <v>0</v>
          </cell>
          <cell r="M107">
            <v>0</v>
          </cell>
          <cell r="N107">
            <v>6.3502903377181221</v>
          </cell>
          <cell r="O107">
            <v>3.9369123601212186</v>
          </cell>
          <cell r="P107">
            <v>6.7942622711083365</v>
          </cell>
          <cell r="Q107">
            <v>0</v>
          </cell>
          <cell r="R107">
            <v>6.8100959790282234</v>
          </cell>
          <cell r="S107">
            <v>4.8730953622968025</v>
          </cell>
          <cell r="T107">
            <v>7.0510280354068406</v>
          </cell>
          <cell r="U107">
            <v>5.1090757618015141</v>
          </cell>
          <cell r="V107">
            <v>0</v>
          </cell>
          <cell r="W107">
            <v>0</v>
          </cell>
          <cell r="X107">
            <v>0.15000000000000002</v>
          </cell>
          <cell r="Y107">
            <v>0.46499999999999997</v>
          </cell>
        </row>
      </sheetData>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
    </sheetNames>
    <sheetDataSet>
      <sheetData sheetId="0">
        <row r="1">
          <cell r="B1" t="str">
            <v>Anatoxin</v>
          </cell>
        </row>
        <row r="2">
          <cell r="A2" t="str">
            <v>5.14</v>
          </cell>
        </row>
        <row r="3">
          <cell r="A3" t="str">
            <v>5.21</v>
          </cell>
        </row>
        <row r="4">
          <cell r="A4" t="str">
            <v>5.28</v>
          </cell>
        </row>
        <row r="5">
          <cell r="A5" t="str">
            <v>6.4</v>
          </cell>
        </row>
        <row r="6">
          <cell r="A6" t="str">
            <v>6.11</v>
          </cell>
        </row>
        <row r="7">
          <cell r="A7" t="str">
            <v>6.18</v>
          </cell>
        </row>
        <row r="8">
          <cell r="A8" t="str">
            <v>7.30</v>
          </cell>
        </row>
        <row r="9">
          <cell r="A9" t="str">
            <v>8.15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cription"/>
      <sheetName val="Fig1_Tables"/>
      <sheetName val="NutMean"/>
      <sheetName val="FigS1-Buoy"/>
      <sheetName val="FigS1-CGB"/>
      <sheetName val="FigS1-EFLS"/>
      <sheetName val="FigS1-EMB"/>
      <sheetName val="Fig2MCerBuoy"/>
      <sheetName val="FigS2"/>
      <sheetName val="Fig2MCerEFLS"/>
      <sheetName val="Fig2MCerCGB"/>
      <sheetName val="Fig2MCerEMB"/>
      <sheetName val="Fig3_buoy"/>
      <sheetName val="Fig3-EFLS"/>
      <sheetName val="ForNick"/>
      <sheetName val="Fig3-CGB"/>
      <sheetName val="Fig3-EMB"/>
      <sheetName val="Table4"/>
      <sheetName val="HEP-BOUY"/>
      <sheetName val="HEP-CGB"/>
      <sheetName val="HEP-EFLS"/>
      <sheetName val="HEP-EM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94">
          <cell r="F94">
            <v>0</v>
          </cell>
        </row>
        <row r="95">
          <cell r="F95">
            <v>0</v>
          </cell>
        </row>
        <row r="96">
          <cell r="F96">
            <v>0.29455542627084008</v>
          </cell>
        </row>
        <row r="97">
          <cell r="F97">
            <v>0.54955990802475596</v>
          </cell>
        </row>
        <row r="98">
          <cell r="F98">
            <v>1.3223714484276896E-2</v>
          </cell>
        </row>
        <row r="99">
          <cell r="F99">
            <v>3.1644122118803977E-2</v>
          </cell>
        </row>
        <row r="100">
          <cell r="F100">
            <v>0.37445483893226195</v>
          </cell>
        </row>
        <row r="101">
          <cell r="F101">
            <v>0.23139569592341969</v>
          </cell>
        </row>
        <row r="102">
          <cell r="F102">
            <v>0.37063901309238145</v>
          </cell>
        </row>
        <row r="103">
          <cell r="F103">
            <v>0.1212671999268693</v>
          </cell>
        </row>
        <row r="104">
          <cell r="F104">
            <v>0.1785750840210294</v>
          </cell>
        </row>
        <row r="105">
          <cell r="F105">
            <v>0.14997987736875387</v>
          </cell>
        </row>
        <row r="106">
          <cell r="F106">
            <v>1.1937056564688076E-2</v>
          </cell>
        </row>
        <row r="107">
          <cell r="F107">
            <v>0.28122249097619906</v>
          </cell>
        </row>
        <row r="108">
          <cell r="F108">
            <v>0.63385067759844782</v>
          </cell>
        </row>
        <row r="109">
          <cell r="F109">
            <v>0.18135230070488345</v>
          </cell>
        </row>
        <row r="110">
          <cell r="F110">
            <v>0.13776444888221157</v>
          </cell>
        </row>
        <row r="111">
          <cell r="F111">
            <v>0.10880486356625464</v>
          </cell>
        </row>
        <row r="112">
          <cell r="F112">
            <v>0.36187096518547979</v>
          </cell>
        </row>
        <row r="113">
          <cell r="F113">
            <v>0.24848366999753144</v>
          </cell>
        </row>
        <row r="114">
          <cell r="F114">
            <v>0.20236072688156012</v>
          </cell>
        </row>
        <row r="115">
          <cell r="F115">
            <v>0.50447528589459423</v>
          </cell>
        </row>
        <row r="116">
          <cell r="F116">
            <v>0.24934231600464263</v>
          </cell>
        </row>
        <row r="117">
          <cell r="F117">
            <v>0.27661714614998928</v>
          </cell>
        </row>
        <row r="118">
          <cell r="F118">
            <v>0.12756806663941836</v>
          </cell>
        </row>
        <row r="119">
          <cell r="F119">
            <v>8.8815965220797599E-2</v>
          </cell>
        </row>
        <row r="120">
          <cell r="F120">
            <v>6.3855014569079049E-2</v>
          </cell>
        </row>
        <row r="121">
          <cell r="F121">
            <v>2.1732627046088249E-2</v>
          </cell>
        </row>
        <row r="122">
          <cell r="F122">
            <v>1.0093507067777132</v>
          </cell>
        </row>
        <row r="123">
          <cell r="F123">
            <v>1.9303730036788536E-2</v>
          </cell>
        </row>
        <row r="124">
          <cell r="F124">
            <v>6.5613936141277099E-2</v>
          </cell>
        </row>
        <row r="125">
          <cell r="F125">
            <v>3.2036725586082719E-2</v>
          </cell>
        </row>
        <row r="126">
          <cell r="F126">
            <v>5.8808753692853225E-2</v>
          </cell>
        </row>
        <row r="127">
          <cell r="F127">
            <v>0.11942108972358878</v>
          </cell>
        </row>
        <row r="128">
          <cell r="F128">
            <v>6.3637734358878317E-2</v>
          </cell>
        </row>
        <row r="129">
          <cell r="F129">
            <v>2.2487593693216734E-3</v>
          </cell>
        </row>
        <row r="130">
          <cell r="F130">
            <v>0.13724350454374179</v>
          </cell>
        </row>
        <row r="131">
          <cell r="F131">
            <v>5.851987644793778E-4</v>
          </cell>
        </row>
        <row r="132">
          <cell r="F132">
            <v>0.156457302367011</v>
          </cell>
        </row>
        <row r="133">
          <cell r="F133">
            <v>0.19811571256811705</v>
          </cell>
        </row>
        <row r="134">
          <cell r="F134">
            <v>0.11882609263974628</v>
          </cell>
        </row>
        <row r="135">
          <cell r="F135">
            <v>2.1657398965771967E-2</v>
          </cell>
        </row>
        <row r="136">
          <cell r="F136">
            <v>8.3896023061494726E-2</v>
          </cell>
        </row>
        <row r="137">
          <cell r="F137">
            <v>6.4052430225802412E-2</v>
          </cell>
        </row>
        <row r="138">
          <cell r="F138">
            <v>0.20988401142441751</v>
          </cell>
        </row>
        <row r="140">
          <cell r="F140">
            <v>0</v>
          </cell>
        </row>
        <row r="141">
          <cell r="F141">
            <v>0</v>
          </cell>
        </row>
        <row r="142">
          <cell r="F142">
            <v>0</v>
          </cell>
        </row>
        <row r="143">
          <cell r="F143">
            <v>0</v>
          </cell>
        </row>
        <row r="144">
          <cell r="F144">
            <v>0</v>
          </cell>
        </row>
        <row r="145">
          <cell r="F145">
            <v>0</v>
          </cell>
        </row>
        <row r="146">
          <cell r="F146">
            <v>0</v>
          </cell>
        </row>
        <row r="147">
          <cell r="F147">
            <v>0</v>
          </cell>
        </row>
        <row r="148">
          <cell r="F148">
            <v>0</v>
          </cell>
        </row>
        <row r="149">
          <cell r="F149">
            <v>0</v>
          </cell>
        </row>
        <row r="150">
          <cell r="F150">
            <v>0</v>
          </cell>
        </row>
        <row r="151">
          <cell r="F151">
            <v>0</v>
          </cell>
        </row>
        <row r="152">
          <cell r="F152">
            <v>0</v>
          </cell>
        </row>
        <row r="153">
          <cell r="F153">
            <v>0</v>
          </cell>
        </row>
        <row r="154">
          <cell r="F154">
            <v>0</v>
          </cell>
        </row>
        <row r="155">
          <cell r="F155">
            <v>0</v>
          </cell>
        </row>
        <row r="156">
          <cell r="F156">
            <v>0</v>
          </cell>
        </row>
        <row r="157">
          <cell r="F157">
            <v>0</v>
          </cell>
        </row>
        <row r="158">
          <cell r="F158">
            <v>0</v>
          </cell>
        </row>
        <row r="159">
          <cell r="F159">
            <v>0</v>
          </cell>
        </row>
        <row r="160">
          <cell r="F160">
            <v>0</v>
          </cell>
        </row>
        <row r="161">
          <cell r="F161">
            <v>0</v>
          </cell>
        </row>
        <row r="162">
          <cell r="F162">
            <v>0</v>
          </cell>
        </row>
        <row r="163">
          <cell r="F163">
            <v>0</v>
          </cell>
        </row>
        <row r="164">
          <cell r="F164">
            <v>0</v>
          </cell>
        </row>
        <row r="165">
          <cell r="F165">
            <v>0</v>
          </cell>
        </row>
        <row r="166">
          <cell r="F166">
            <v>0</v>
          </cell>
        </row>
        <row r="167">
          <cell r="F167">
            <v>0</v>
          </cell>
        </row>
        <row r="168">
          <cell r="F168">
            <v>0</v>
          </cell>
        </row>
        <row r="169">
          <cell r="F169">
            <v>0</v>
          </cell>
        </row>
        <row r="170">
          <cell r="F170">
            <v>0</v>
          </cell>
        </row>
        <row r="171">
          <cell r="F171">
            <v>0</v>
          </cell>
        </row>
        <row r="172">
          <cell r="F172">
            <v>0</v>
          </cell>
        </row>
        <row r="173">
          <cell r="F173">
            <v>0</v>
          </cell>
        </row>
        <row r="174">
          <cell r="F174">
            <v>0</v>
          </cell>
        </row>
        <row r="175">
          <cell r="F175">
            <v>0</v>
          </cell>
        </row>
        <row r="176">
          <cell r="F176">
            <v>0</v>
          </cell>
        </row>
        <row r="177">
          <cell r="F177">
            <v>0</v>
          </cell>
        </row>
        <row r="178">
          <cell r="F178">
            <v>0</v>
          </cell>
        </row>
        <row r="179">
          <cell r="F179">
            <v>0</v>
          </cell>
        </row>
        <row r="180">
          <cell r="F180">
            <v>0</v>
          </cell>
        </row>
        <row r="181">
          <cell r="F181">
            <v>0</v>
          </cell>
        </row>
        <row r="182">
          <cell r="F182">
            <v>0</v>
          </cell>
        </row>
        <row r="183">
          <cell r="F183">
            <v>0</v>
          </cell>
        </row>
        <row r="184">
          <cell r="F184">
            <v>0</v>
          </cell>
        </row>
        <row r="185">
          <cell r="F185">
            <v>0</v>
          </cell>
        </row>
      </sheetData>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 1"/>
      <sheetName val="Sum 2"/>
      <sheetName val="toxin Data"/>
      <sheetName val="qPCR-Toxin"/>
      <sheetName val="plots"/>
    </sheetNames>
    <sheetDataSet>
      <sheetData sheetId="0">
        <row r="7">
          <cell r="AE7">
            <v>25.946928024291992</v>
          </cell>
          <cell r="AG7">
            <v>94616.241455078125</v>
          </cell>
          <cell r="AH7">
            <v>29.895986557006836</v>
          </cell>
          <cell r="AJ7">
            <v>65424.505869547531</v>
          </cell>
          <cell r="AN7">
            <v>16.479362487792969</v>
          </cell>
          <cell r="AP7">
            <v>77059040</v>
          </cell>
          <cell r="AQ7">
            <v>19.881586074829102</v>
          </cell>
          <cell r="AS7">
            <v>87397480</v>
          </cell>
          <cell r="BX7">
            <v>22.098777770996094</v>
          </cell>
          <cell r="BZ7">
            <v>2565167</v>
          </cell>
          <cell r="CA7">
            <v>25.098737716674805</v>
          </cell>
          <cell r="CC7">
            <v>3241222.5333333337</v>
          </cell>
          <cell r="CG7">
            <v>28.804508209228516</v>
          </cell>
          <cell r="CI7">
            <v>11153.328</v>
          </cell>
          <cell r="CJ7">
            <v>30.491418838500977</v>
          </cell>
          <cell r="CL7">
            <v>36598.78</v>
          </cell>
        </row>
        <row r="8">
          <cell r="D8">
            <v>28.836509704589844</v>
          </cell>
          <cell r="F8">
            <v>8241.0063333333328</v>
          </cell>
          <cell r="G8">
            <v>32.321140289306641</v>
          </cell>
          <cell r="I8" t="str">
            <v>below detection</v>
          </cell>
          <cell r="AE8">
            <v>26.098997116088867</v>
          </cell>
          <cell r="AG8">
            <v>85366.617838541672</v>
          </cell>
          <cell r="AH8">
            <v>29.732633590698242</v>
          </cell>
          <cell r="AJ8">
            <v>73069.012959798187</v>
          </cell>
          <cell r="AN8">
            <v>15.783153533935547</v>
          </cell>
          <cell r="AP8">
            <v>120300853.33333334</v>
          </cell>
          <cell r="AQ8">
            <v>20.264247894287109</v>
          </cell>
          <cell r="AS8">
            <v>68418640</v>
          </cell>
          <cell r="BX8">
            <v>21.113601684570313</v>
          </cell>
          <cell r="BZ8">
            <v>5059984.666666667</v>
          </cell>
          <cell r="CA8">
            <v>24.237066268920898</v>
          </cell>
          <cell r="CC8">
            <v>5871595.333333333</v>
          </cell>
          <cell r="CG8">
            <v>27.58894157409668</v>
          </cell>
          <cell r="CI8">
            <v>24895.683333333334</v>
          </cell>
          <cell r="CJ8">
            <v>30.213876724243164</v>
          </cell>
          <cell r="CL8">
            <v>43963.006666666668</v>
          </cell>
        </row>
        <row r="10">
          <cell r="D10">
            <v>20.117883682250977</v>
          </cell>
          <cell r="F10">
            <v>2387617.8333333335</v>
          </cell>
          <cell r="G10">
            <v>23.753793716430664</v>
          </cell>
          <cell r="I10">
            <v>2245166.8333333335</v>
          </cell>
          <cell r="AE10">
            <v>22.868282318115234</v>
          </cell>
          <cell r="AG10">
            <v>759390.95052083337</v>
          </cell>
          <cell r="AH10">
            <v>26.133434295654297</v>
          </cell>
          <cell r="AJ10">
            <v>834008.58561197924</v>
          </cell>
          <cell r="AN10">
            <v>14.133261680603027</v>
          </cell>
          <cell r="AP10">
            <v>345699966.66666669</v>
          </cell>
          <cell r="AQ10">
            <v>17.305608749389648</v>
          </cell>
          <cell r="AS10">
            <v>454199833.33333337</v>
          </cell>
          <cell r="BF10">
            <v>23.213376998901367</v>
          </cell>
          <cell r="BH10">
            <v>1499538.3333333335</v>
          </cell>
          <cell r="BI10">
            <v>26.382125854492188</v>
          </cell>
          <cell r="BK10">
            <v>1746576</v>
          </cell>
          <cell r="BO10">
            <v>19.951751708984375</v>
          </cell>
          <cell r="BQ10">
            <v>3223190</v>
          </cell>
          <cell r="BR10">
            <v>32.759052276611328</v>
          </cell>
          <cell r="BT10" t="str">
            <v>below detection</v>
          </cell>
          <cell r="BX10">
            <v>18.359588623046875</v>
          </cell>
          <cell r="BZ10">
            <v>33798820</v>
          </cell>
          <cell r="CA10">
            <v>21.926525115966797</v>
          </cell>
          <cell r="CC10">
            <v>28886880</v>
          </cell>
          <cell r="CG10">
            <v>25.616479873657227</v>
          </cell>
          <cell r="CI10">
            <v>91617.890000000014</v>
          </cell>
          <cell r="CJ10">
            <v>27.642602920532227</v>
          </cell>
          <cell r="CL10">
            <v>240286.69999999998</v>
          </cell>
          <cell r="CP10">
            <v>34.838790893554688</v>
          </cell>
          <cell r="CR10" t="str">
            <v>below detection</v>
          </cell>
          <cell r="CS10">
            <v>37.006614685058594</v>
          </cell>
          <cell r="CU10" t="str">
            <v>below detection</v>
          </cell>
        </row>
        <row r="11">
          <cell r="D11">
            <v>22.879190444946289</v>
          </cell>
          <cell r="F11">
            <v>396479.73333333334</v>
          </cell>
          <cell r="G11">
            <v>26.904375076293945</v>
          </cell>
          <cell r="I11">
            <v>289454.7</v>
          </cell>
          <cell r="AE11">
            <v>22.6165771484375</v>
          </cell>
          <cell r="AG11">
            <v>900359.29361979174</v>
          </cell>
          <cell r="AH11">
            <v>25.629884719848633</v>
          </cell>
          <cell r="AJ11">
            <v>1172498.5758463542</v>
          </cell>
          <cell r="AN11">
            <v>14.29472541809082</v>
          </cell>
          <cell r="AP11">
            <v>311771083.33333337</v>
          </cell>
          <cell r="AQ11">
            <v>17.263339996337891</v>
          </cell>
          <cell r="AS11">
            <v>466650333.33333337</v>
          </cell>
          <cell r="BO11">
            <v>21.723960876464844</v>
          </cell>
          <cell r="BQ11">
            <v>990117.5</v>
          </cell>
          <cell r="BR11">
            <v>24.734106063842773</v>
          </cell>
          <cell r="BT11">
            <v>1333592.666666667</v>
          </cell>
          <cell r="BX11">
            <v>18.470386505126953</v>
          </cell>
          <cell r="BZ11">
            <v>31312706.666666668</v>
          </cell>
          <cell r="CA11">
            <v>22.021196365356445</v>
          </cell>
          <cell r="CC11">
            <v>27061331.333333336</v>
          </cell>
          <cell r="CG11">
            <v>25.646734237670898</v>
          </cell>
          <cell r="CI11">
            <v>89805.093333333338</v>
          </cell>
          <cell r="CJ11">
            <v>27.509393692016602</v>
          </cell>
          <cell r="CL11">
            <v>262388.38333333336</v>
          </cell>
          <cell r="CP11">
            <v>34.531463623046875</v>
          </cell>
          <cell r="CR11" t="str">
            <v>below detection</v>
          </cell>
          <cell r="CS11">
            <v>37.021083831787109</v>
          </cell>
          <cell r="CU11" t="str">
            <v>below detection</v>
          </cell>
        </row>
        <row r="12">
          <cell r="D12">
            <v>23.792881011962891</v>
          </cell>
          <cell r="F12">
            <v>218882.53333333333</v>
          </cell>
          <cell r="G12">
            <v>27.583122253417969</v>
          </cell>
          <cell r="I12">
            <v>186172.06666666665</v>
          </cell>
          <cell r="AE12">
            <v>19.962865829467773</v>
          </cell>
          <cell r="AG12">
            <v>5420891.6015625</v>
          </cell>
          <cell r="AH12">
            <v>23.147090911865234</v>
          </cell>
          <cell r="AJ12">
            <v>6288571.77734375</v>
          </cell>
          <cell r="AN12">
            <v>14.300044059753418</v>
          </cell>
          <cell r="AP12">
            <v>310712000</v>
          </cell>
          <cell r="AQ12">
            <v>17.373706817626953</v>
          </cell>
          <cell r="AS12">
            <v>434836100</v>
          </cell>
          <cell r="BF12">
            <v>26.049623489379883</v>
          </cell>
          <cell r="BH12">
            <v>218861.61333333334</v>
          </cell>
          <cell r="BI12">
            <v>29.793336868286133</v>
          </cell>
          <cell r="BK12">
            <v>172571.22</v>
          </cell>
          <cell r="BO12">
            <v>22.661954879760742</v>
          </cell>
          <cell r="BQ12">
            <v>530125.30000000005</v>
          </cell>
          <cell r="BR12">
            <v>26.82356071472168</v>
          </cell>
          <cell r="BT12">
            <v>331636.96666666667</v>
          </cell>
          <cell r="BX12">
            <v>18.186162948608398</v>
          </cell>
          <cell r="BZ12">
            <v>38092356.666666672</v>
          </cell>
          <cell r="CA12">
            <v>21.95391845703125</v>
          </cell>
          <cell r="CC12">
            <v>28346343.333333336</v>
          </cell>
          <cell r="CG12">
            <v>25.735729217529297</v>
          </cell>
          <cell r="CI12">
            <v>84677.933333333334</v>
          </cell>
          <cell r="CJ12">
            <v>28.007848739624023</v>
          </cell>
          <cell r="CL12">
            <v>188776.83333333331</v>
          </cell>
        </row>
        <row r="13">
          <cell r="D13">
            <v>28.681324005126953</v>
          </cell>
          <cell r="F13">
            <v>9115.9496666666673</v>
          </cell>
          <cell r="G13">
            <v>31.815423965454102</v>
          </cell>
          <cell r="I13">
            <v>11879.220666666668</v>
          </cell>
          <cell r="AE13">
            <v>19.557899475097656</v>
          </cell>
          <cell r="AG13">
            <v>7129334.635416667</v>
          </cell>
          <cell r="AH13">
            <v>22.694808959960938</v>
          </cell>
          <cell r="AJ13">
            <v>8539481.6080729179</v>
          </cell>
          <cell r="AN13">
            <v>13.763462066650391</v>
          </cell>
          <cell r="AP13">
            <v>437975666.66666669</v>
          </cell>
          <cell r="AQ13">
            <v>17.342924118041992</v>
          </cell>
          <cell r="AS13">
            <v>443484800</v>
          </cell>
          <cell r="BF13">
            <v>31.166017532348633</v>
          </cell>
          <cell r="BH13">
            <v>6799.3196666666672</v>
          </cell>
          <cell r="BI13">
            <v>33.752368927001953</v>
          </cell>
          <cell r="BK13">
            <v>11757.549333333334</v>
          </cell>
          <cell r="BX13">
            <v>17.669153213500977</v>
          </cell>
          <cell r="BZ13">
            <v>54408693.333333328</v>
          </cell>
          <cell r="CA13">
            <v>20.951416015625</v>
          </cell>
          <cell r="CC13">
            <v>56587356.666666672</v>
          </cell>
          <cell r="CG13">
            <v>25.554218292236328</v>
          </cell>
          <cell r="CI13">
            <v>95464.466666666674</v>
          </cell>
          <cell r="CJ13">
            <v>26.980497360229492</v>
          </cell>
          <cell r="CL13">
            <v>372111.76666666666</v>
          </cell>
          <cell r="CP13">
            <v>33.5404052734375</v>
          </cell>
          <cell r="CR13" t="str">
            <v>below detection</v>
          </cell>
          <cell r="CS13">
            <v>34.748558044433594</v>
          </cell>
          <cell r="CU13" t="str">
            <v>below detection</v>
          </cell>
        </row>
        <row r="14">
          <cell r="D14">
            <v>22.551395416259766</v>
          </cell>
          <cell r="F14">
            <v>490664.30000000005</v>
          </cell>
          <cell r="G14">
            <v>25.952945709228516</v>
          </cell>
          <cell r="I14">
            <v>537337.70000000007</v>
          </cell>
          <cell r="AE14">
            <v>16.801515579223633</v>
          </cell>
          <cell r="AG14">
            <v>46011765.625</v>
          </cell>
          <cell r="AH14">
            <v>19.318447113037109</v>
          </cell>
          <cell r="AJ14">
            <v>83830026.041666672</v>
          </cell>
          <cell r="AN14">
            <v>12.335031509399414</v>
          </cell>
          <cell r="AP14">
            <v>1092311500</v>
          </cell>
          <cell r="AQ14">
            <v>15.075312614440918</v>
          </cell>
          <cell r="AS14">
            <v>1892107500</v>
          </cell>
          <cell r="BF14">
            <v>25.545476913452148</v>
          </cell>
          <cell r="BH14">
            <v>308128.60000000003</v>
          </cell>
          <cell r="BI14">
            <v>28.77534294128418</v>
          </cell>
          <cell r="BK14">
            <v>344311.75333333336</v>
          </cell>
          <cell r="BO14">
            <v>22.899126052856445</v>
          </cell>
          <cell r="BQ14">
            <v>452666.53333333344</v>
          </cell>
          <cell r="BR14">
            <v>25.552225112915039</v>
          </cell>
          <cell r="BT14">
            <v>773371.06666666677</v>
          </cell>
          <cell r="BX14">
            <v>16.388797760009766</v>
          </cell>
          <cell r="BZ14">
            <v>131552793.33333334</v>
          </cell>
          <cell r="CA14">
            <v>19.421110153198242</v>
          </cell>
          <cell r="CC14">
            <v>162556600</v>
          </cell>
          <cell r="CG14">
            <v>24.219974517822266</v>
          </cell>
          <cell r="CI14">
            <v>230466.18666666668</v>
          </cell>
          <cell r="CJ14">
            <v>26.112659454345703</v>
          </cell>
          <cell r="CL14">
            <v>660141.69999999995</v>
          </cell>
          <cell r="CP14">
            <v>31.520099639892578</v>
          </cell>
          <cell r="CR14">
            <v>3351.9376666666672</v>
          </cell>
          <cell r="CS14">
            <v>31.828573226928711</v>
          </cell>
          <cell r="CU14">
            <v>27256.123333333337</v>
          </cell>
        </row>
        <row r="15">
          <cell r="D15">
            <v>25.685888290405273</v>
          </cell>
          <cell r="F15">
            <v>63923.356666666674</v>
          </cell>
          <cell r="G15">
            <v>28.860057830810547</v>
          </cell>
          <cell r="I15">
            <v>81157.876666666678</v>
          </cell>
          <cell r="AE15">
            <v>16.776426315307617</v>
          </cell>
          <cell r="AG15">
            <v>46799375</v>
          </cell>
          <cell r="AH15">
            <v>19.915586471557617</v>
          </cell>
          <cell r="AJ15">
            <v>55970774.739583336</v>
          </cell>
          <cell r="AN15">
            <v>12.609016418457031</v>
          </cell>
          <cell r="AP15">
            <v>916681400</v>
          </cell>
          <cell r="AQ15">
            <v>15.556791305541992</v>
          </cell>
          <cell r="AS15">
            <v>1390479466.6666667</v>
          </cell>
          <cell r="BF15">
            <v>27.367774963378906</v>
          </cell>
          <cell r="BH15">
            <v>89481.943333333329</v>
          </cell>
          <cell r="BI15">
            <v>30.52716064453125</v>
          </cell>
          <cell r="BK15">
            <v>104887.67000000001</v>
          </cell>
          <cell r="BO15">
            <v>24.370180130004883</v>
          </cell>
          <cell r="BQ15">
            <v>169936.32</v>
          </cell>
          <cell r="BR15">
            <v>27.838369369506836</v>
          </cell>
          <cell r="BT15">
            <v>168708.35666666666</v>
          </cell>
          <cell r="BX15">
            <v>16.555770874023438</v>
          </cell>
          <cell r="BZ15">
            <v>117245490</v>
          </cell>
          <cell r="CA15">
            <v>19.015230178833008</v>
          </cell>
          <cell r="CC15">
            <v>215057533.33333334</v>
          </cell>
          <cell r="CG15">
            <v>24.859392166137695</v>
          </cell>
          <cell r="CI15">
            <v>151067.91333333333</v>
          </cell>
          <cell r="CJ15">
            <v>26.052417755126953</v>
          </cell>
          <cell r="CL15">
            <v>686940.6</v>
          </cell>
          <cell r="CP15">
            <v>31.534528732299805</v>
          </cell>
          <cell r="CR15">
            <v>3319.6626666666666</v>
          </cell>
          <cell r="CS15">
            <v>31.682464599609375</v>
          </cell>
          <cell r="CU15">
            <v>30061.66</v>
          </cell>
        </row>
        <row r="17">
          <cell r="D17">
            <v>22.669578552246094</v>
          </cell>
          <cell r="F17">
            <v>908744.20000000007</v>
          </cell>
          <cell r="G17">
            <v>25.44108772277832</v>
          </cell>
          <cell r="I17">
            <v>1499052.6666666667</v>
          </cell>
          <cell r="AE17">
            <v>14.550642013549805</v>
          </cell>
          <cell r="AG17">
            <v>421891583.33333337</v>
          </cell>
          <cell r="AH17">
            <v>17.32866096496582</v>
          </cell>
          <cell r="AJ17">
            <v>644205833.33333337</v>
          </cell>
          <cell r="AN17">
            <v>11.135059356689453</v>
          </cell>
          <cell r="AP17">
            <v>4707547666.666667</v>
          </cell>
          <cell r="AQ17">
            <v>12.859782218933105</v>
          </cell>
          <cell r="AS17">
            <v>15616076666.666668</v>
          </cell>
          <cell r="BF17">
            <v>25.505617141723633</v>
          </cell>
          <cell r="BH17">
            <v>633151.93333333335</v>
          </cell>
          <cell r="BI17">
            <v>27.966520309448242</v>
          </cell>
          <cell r="BK17">
            <v>1192138</v>
          </cell>
          <cell r="BO17">
            <v>22.767723083496094</v>
          </cell>
          <cell r="BQ17">
            <v>988133.86666666681</v>
          </cell>
          <cell r="BR17">
            <v>24.63038444519043</v>
          </cell>
          <cell r="BT17">
            <v>2857945.3333333335</v>
          </cell>
          <cell r="BX17">
            <v>14.679004669189453</v>
          </cell>
          <cell r="BZ17">
            <v>855395200</v>
          </cell>
          <cell r="CA17">
            <v>16.767570495605469</v>
          </cell>
          <cell r="CC17">
            <v>2026272666.6666667</v>
          </cell>
          <cell r="CG17">
            <v>23.946596145629883</v>
          </cell>
          <cell r="CI17">
            <v>552158.16</v>
          </cell>
          <cell r="CJ17">
            <v>23.976049423217773</v>
          </cell>
          <cell r="CL17">
            <v>5415193.666666666</v>
          </cell>
          <cell r="CP17">
            <v>30.864107131958008</v>
          </cell>
          <cell r="CR17">
            <v>10407.829333333333</v>
          </cell>
          <cell r="CS17">
            <v>29.570644378662109</v>
          </cell>
          <cell r="CU17">
            <v>247762.02000000002</v>
          </cell>
        </row>
        <row r="18">
          <cell r="D18">
            <v>24.005962371826172</v>
          </cell>
          <cell r="F18">
            <v>381127.86666666664</v>
          </cell>
          <cell r="G18">
            <v>27.072145462036133</v>
          </cell>
          <cell r="I18">
            <v>519081.13333333342</v>
          </cell>
          <cell r="AE18">
            <v>14.221278190612793</v>
          </cell>
          <cell r="AG18">
            <v>527190125</v>
          </cell>
          <cell r="AH18">
            <v>21.300912857055664</v>
          </cell>
          <cell r="AJ18">
            <v>43851585.286458336</v>
          </cell>
          <cell r="AN18">
            <v>10.999283790588379</v>
          </cell>
          <cell r="AP18">
            <v>5134765666.666667</v>
          </cell>
          <cell r="AQ18">
            <v>12.823215484619141</v>
          </cell>
          <cell r="AS18">
            <v>15985718666.666668</v>
          </cell>
          <cell r="BF18">
            <v>25.424249649047852</v>
          </cell>
          <cell r="BH18">
            <v>669091.30666666676</v>
          </cell>
          <cell r="BI18">
            <v>28.035758972167969</v>
          </cell>
          <cell r="BK18">
            <v>1137426.1333333335</v>
          </cell>
          <cell r="BO18">
            <v>22.143062591552734</v>
          </cell>
          <cell r="BQ18">
            <v>1497940.2666666668</v>
          </cell>
          <cell r="BR18">
            <v>23.410537719726563</v>
          </cell>
          <cell r="BT18">
            <v>6440003.666666666</v>
          </cell>
          <cell r="BX18">
            <v>14.56048583984375</v>
          </cell>
          <cell r="BZ18">
            <v>928239333.33333337</v>
          </cell>
          <cell r="CA18">
            <v>16.885715484619141</v>
          </cell>
          <cell r="CC18">
            <v>1867741066.6666667</v>
          </cell>
          <cell r="CG18">
            <v>23.226810455322266</v>
          </cell>
          <cell r="CI18">
            <v>888289.06666666677</v>
          </cell>
          <cell r="CJ18">
            <v>23.606805801391602</v>
          </cell>
          <cell r="CL18">
            <v>6911016.666666666</v>
          </cell>
          <cell r="CP18">
            <v>29.849538803100586</v>
          </cell>
          <cell r="CR18">
            <v>20550.233333333334</v>
          </cell>
          <cell r="CS18">
            <v>29.323413848876953</v>
          </cell>
          <cell r="CU18">
            <v>292436.59999999998</v>
          </cell>
        </row>
        <row r="19">
          <cell r="D19">
            <v>23.134511947631836</v>
          </cell>
          <cell r="F19">
            <v>671665.06666666677</v>
          </cell>
          <cell r="G19">
            <v>26.557588577270508</v>
          </cell>
          <cell r="I19">
            <v>725332.20000000007</v>
          </cell>
          <cell r="AE19">
            <v>16.333551406860352</v>
          </cell>
          <cell r="AG19">
            <v>126294885.41666667</v>
          </cell>
          <cell r="AH19">
            <v>19.926933288574219</v>
          </cell>
          <cell r="AJ19">
            <v>111085572.91666667</v>
          </cell>
          <cell r="AN19">
            <v>13.075542449951172</v>
          </cell>
          <cell r="AP19">
            <v>1360259866.6666667</v>
          </cell>
          <cell r="AQ19">
            <v>16.304931640625</v>
          </cell>
          <cell r="AS19">
            <v>1723138000</v>
          </cell>
          <cell r="BF19">
            <v>26.192373275756836</v>
          </cell>
          <cell r="BH19">
            <v>397314.06666666671</v>
          </cell>
          <cell r="BI19">
            <v>29.509328842163086</v>
          </cell>
          <cell r="BK19">
            <v>418494.8666666667</v>
          </cell>
          <cell r="BO19">
            <v>22.706823348999023</v>
          </cell>
          <cell r="BQ19">
            <v>1029036.1333333334</v>
          </cell>
          <cell r="BR19">
            <v>25.980188369750977</v>
          </cell>
          <cell r="BT19">
            <v>1163141.3333333335</v>
          </cell>
          <cell r="BX19">
            <v>18.043689727783203</v>
          </cell>
          <cell r="BZ19">
            <v>84049420</v>
          </cell>
          <cell r="CA19">
            <v>21.175939559936523</v>
          </cell>
          <cell r="CC19">
            <v>96941713.333333343</v>
          </cell>
          <cell r="CG19">
            <v>24.826898574829102</v>
          </cell>
          <cell r="CI19">
            <v>308690.98</v>
          </cell>
          <cell r="CJ19">
            <v>26.79930305480957</v>
          </cell>
          <cell r="CL19">
            <v>838849.60000000009</v>
          </cell>
          <cell r="CP19">
            <v>30.898672103881836</v>
          </cell>
          <cell r="CR19">
            <v>10169.377333333334</v>
          </cell>
          <cell r="CS19">
            <v>33.185905456542969</v>
          </cell>
          <cell r="CU19">
            <v>21939.151999999998</v>
          </cell>
        </row>
        <row r="20">
          <cell r="D20">
            <v>25.165824890136719</v>
          </cell>
          <cell r="F20">
            <v>179285.93333333335</v>
          </cell>
          <cell r="G20">
            <v>28.378799438476563</v>
          </cell>
          <cell r="I20">
            <v>221952.2</v>
          </cell>
          <cell r="AE20">
            <v>15.60630989074707</v>
          </cell>
          <cell r="AG20">
            <v>206560770.83333334</v>
          </cell>
          <cell r="AH20">
            <v>19.608242034912109</v>
          </cell>
          <cell r="AJ20">
            <v>137812447.91666669</v>
          </cell>
          <cell r="AN20">
            <v>12.855175018310547</v>
          </cell>
          <cell r="AP20">
            <v>1566217466.666667</v>
          </cell>
          <cell r="AQ20">
            <v>14.174056053161621</v>
          </cell>
          <cell r="AS20">
            <v>6735881333.333334</v>
          </cell>
          <cell r="BF20">
            <v>27.934841156005859</v>
          </cell>
          <cell r="BH20">
            <v>121804.06000000001</v>
          </cell>
          <cell r="BI20">
            <v>31.296430587768555</v>
          </cell>
          <cell r="BK20">
            <v>124470.13333333335</v>
          </cell>
          <cell r="BO20">
            <v>25.147071838378906</v>
          </cell>
          <cell r="BQ20">
            <v>202584.2466666667</v>
          </cell>
          <cell r="BR20">
            <v>27.45203971862793</v>
          </cell>
          <cell r="BT20">
            <v>436425.1333333333</v>
          </cell>
          <cell r="BX20">
            <v>17.410343170166016</v>
          </cell>
          <cell r="BZ20">
            <v>130078300</v>
          </cell>
          <cell r="CA20">
            <v>20.754302978515625</v>
          </cell>
          <cell r="CC20">
            <v>129652066.66666667</v>
          </cell>
          <cell r="CG20">
            <v>25.268815994262695</v>
          </cell>
          <cell r="CI20">
            <v>230540.62666666671</v>
          </cell>
          <cell r="CJ20">
            <v>25.669954299926758</v>
          </cell>
          <cell r="CL20">
            <v>1768763.0000000002</v>
          </cell>
          <cell r="CP20">
            <v>31.628137588500977</v>
          </cell>
          <cell r="CR20">
            <v>6235.3913333333339</v>
          </cell>
          <cell r="CS20">
            <v>31.453395843505859</v>
          </cell>
          <cell r="CU20">
            <v>70105.32666666666</v>
          </cell>
        </row>
        <row r="21">
          <cell r="D21">
            <v>25.433942794799805</v>
          </cell>
          <cell r="F21">
            <v>75301.646666666682</v>
          </cell>
          <cell r="G21">
            <v>28.567266464233398</v>
          </cell>
          <cell r="I21">
            <v>98176.993333333347</v>
          </cell>
          <cell r="AE21">
            <v>18.259536743164063</v>
          </cell>
          <cell r="AG21">
            <v>17159526.041666668</v>
          </cell>
          <cell r="AH21">
            <v>22.365440368652344</v>
          </cell>
          <cell r="AJ21">
            <v>10670857.747395834</v>
          </cell>
          <cell r="AN21">
            <v>13.958539009094238</v>
          </cell>
          <cell r="AP21">
            <v>386586700.00000006</v>
          </cell>
          <cell r="AQ21">
            <v>16.680551528930664</v>
          </cell>
          <cell r="AS21">
            <v>677520166.66666675</v>
          </cell>
          <cell r="BF21">
            <v>27.290033340454102</v>
          </cell>
          <cell r="BH21">
            <v>94328.816666666666</v>
          </cell>
          <cell r="BI21">
            <v>30.073659896850586</v>
          </cell>
          <cell r="BK21">
            <v>142679.79999999999</v>
          </cell>
          <cell r="BO21">
            <v>24.516702651977539</v>
          </cell>
          <cell r="BQ21">
            <v>154136.53333333333</v>
          </cell>
          <cell r="BR21">
            <v>27.188953399658203</v>
          </cell>
          <cell r="BT21">
            <v>260001.3666666667</v>
          </cell>
          <cell r="BX21">
            <v>19.594709396362305</v>
          </cell>
          <cell r="BZ21">
            <v>14421695.333333336</v>
          </cell>
          <cell r="CA21">
            <v>21.832592010498047</v>
          </cell>
          <cell r="CC21">
            <v>30819890</v>
          </cell>
          <cell r="CG21">
            <v>26.089487075805664</v>
          </cell>
          <cell r="CI21">
            <v>67032.41</v>
          </cell>
          <cell r="CJ21">
            <v>27.198650360107422</v>
          </cell>
          <cell r="CL21">
            <v>322173.69999999995</v>
          </cell>
          <cell r="CP21">
            <v>33.950153350830078</v>
          </cell>
          <cell r="CR21" t="str">
            <v>below detection</v>
          </cell>
          <cell r="CS21">
            <v>34.26220703125</v>
          </cell>
          <cell r="CU21" t="str">
            <v>below detection</v>
          </cell>
        </row>
        <row r="22">
          <cell r="D22">
            <v>25.078075408935547</v>
          </cell>
          <cell r="F22">
            <v>94906.31</v>
          </cell>
          <cell r="G22">
            <v>28.62248420715332</v>
          </cell>
          <cell r="I22">
            <v>94714.659999999989</v>
          </cell>
          <cell r="AE22">
            <v>18.70097541809082</v>
          </cell>
          <cell r="AG22">
            <v>12729505.208333334</v>
          </cell>
          <cell r="AH22">
            <v>22.10627555847168</v>
          </cell>
          <cell r="AJ22">
            <v>12715733.235677084</v>
          </cell>
          <cell r="AN22">
            <v>14.333600997924805</v>
          </cell>
          <cell r="AP22">
            <v>304112353.33333337</v>
          </cell>
          <cell r="AQ22">
            <v>17.521472930908203</v>
          </cell>
          <cell r="AS22">
            <v>395610700</v>
          </cell>
          <cell r="BF22">
            <v>27.984037399291992</v>
          </cell>
          <cell r="BH22">
            <v>58902.613333333335</v>
          </cell>
          <cell r="BI22">
            <v>31.596824645996094</v>
          </cell>
          <cell r="BK22">
            <v>50759.200000000004</v>
          </cell>
          <cell r="BO22">
            <v>25.405584335327148</v>
          </cell>
          <cell r="BQ22">
            <v>85271.276666666658</v>
          </cell>
          <cell r="BR22">
            <v>27.628253936767578</v>
          </cell>
          <cell r="BT22">
            <v>194048.81666666665</v>
          </cell>
          <cell r="BX22">
            <v>19.917276382446289</v>
          </cell>
          <cell r="BZ22">
            <v>11545592.333333334</v>
          </cell>
          <cell r="CA22">
            <v>22.670207977294922</v>
          </cell>
          <cell r="CC22">
            <v>17297675.666666668</v>
          </cell>
          <cell r="CG22">
            <v>26.271495819091797</v>
          </cell>
          <cell r="CI22">
            <v>59438.863333333335</v>
          </cell>
          <cell r="CJ22">
            <v>27.044473648071289</v>
          </cell>
          <cell r="CL22">
            <v>356713.8666666667</v>
          </cell>
          <cell r="CP22">
            <v>34.207107543945313</v>
          </cell>
          <cell r="CR22" t="str">
            <v>below detection</v>
          </cell>
          <cell r="CS22">
            <v>33.885787963867188</v>
          </cell>
          <cell r="CU22" t="str">
            <v>below detection</v>
          </cell>
        </row>
        <row r="25">
          <cell r="D25">
            <v>23.989463806152344</v>
          </cell>
          <cell r="F25">
            <v>192619.2</v>
          </cell>
          <cell r="G25">
            <v>27.880382537841797</v>
          </cell>
          <cell r="I25">
            <v>153452.33333333334</v>
          </cell>
          <cell r="AE25">
            <v>17.944362640380859</v>
          </cell>
          <cell r="AG25">
            <v>21237470.052083336</v>
          </cell>
          <cell r="AH25">
            <v>21.022541046142578</v>
          </cell>
          <cell r="AJ25">
            <v>26469171.549479168</v>
          </cell>
          <cell r="AN25">
            <v>13.825267791748047</v>
          </cell>
          <cell r="AP25">
            <v>420995033.33333337</v>
          </cell>
          <cell r="AQ25">
            <v>16.830810546875</v>
          </cell>
          <cell r="AS25">
            <v>615420566.66666675</v>
          </cell>
          <cell r="BF25">
            <v>26.145492553710938</v>
          </cell>
          <cell r="BH25">
            <v>205077.88</v>
          </cell>
          <cell r="BI25">
            <v>30.173807144165039</v>
          </cell>
          <cell r="BK25">
            <v>133306.4</v>
          </cell>
          <cell r="BO25">
            <v>23.133516311645508</v>
          </cell>
          <cell r="BQ25">
            <v>387242.13333333336</v>
          </cell>
          <cell r="BR25">
            <v>26.407470703125</v>
          </cell>
          <cell r="BT25">
            <v>437536.33333333331</v>
          </cell>
          <cell r="BX25">
            <v>19.028163909912109</v>
          </cell>
          <cell r="BZ25">
            <v>21314804.666666664</v>
          </cell>
          <cell r="CA25">
            <v>22.125869750976563</v>
          </cell>
          <cell r="CC25">
            <v>25176904.333333332</v>
          </cell>
          <cell r="CG25">
            <v>24.775392532348633</v>
          </cell>
          <cell r="CI25">
            <v>159687.12333333335</v>
          </cell>
          <cell r="CJ25">
            <v>26.642059326171875</v>
          </cell>
          <cell r="CL25">
            <v>465333.03333333338</v>
          </cell>
        </row>
        <row r="26">
          <cell r="D26">
            <v>24.043989181518555</v>
          </cell>
          <cell r="F26">
            <v>185909.93333333332</v>
          </cell>
          <cell r="G26">
            <v>27.481443405151367</v>
          </cell>
          <cell r="I26">
            <v>198896.34333333332</v>
          </cell>
          <cell r="AE26">
            <v>18.247159957885742</v>
          </cell>
          <cell r="AG26">
            <v>17303803.385416668</v>
          </cell>
          <cell r="AH26">
            <v>22.197071075439453</v>
          </cell>
          <cell r="AJ26">
            <v>11958201.497395834</v>
          </cell>
          <cell r="AN26">
            <v>14.161651611328125</v>
          </cell>
          <cell r="AP26">
            <v>339477533.33333337</v>
          </cell>
          <cell r="AQ26">
            <v>17.846469879150391</v>
          </cell>
          <cell r="AS26">
            <v>321340900</v>
          </cell>
          <cell r="BF26">
            <v>26.828231811523438</v>
          </cell>
          <cell r="BH26">
            <v>129041.23999999999</v>
          </cell>
          <cell r="BI26">
            <v>29.704431533813477</v>
          </cell>
          <cell r="BK26">
            <v>183301.95000000004</v>
          </cell>
          <cell r="BO26">
            <v>23.363567352294922</v>
          </cell>
          <cell r="BQ26">
            <v>332232.40000000002</v>
          </cell>
          <cell r="BR26">
            <v>26.679458618164063</v>
          </cell>
          <cell r="BT26">
            <v>365042.53333333333</v>
          </cell>
          <cell r="BX26">
            <v>19.318920135498047</v>
          </cell>
          <cell r="BZ26">
            <v>17442460</v>
          </cell>
          <cell r="CA26">
            <v>22.351411819458008</v>
          </cell>
          <cell r="CC26">
            <v>21550561.666666668</v>
          </cell>
          <cell r="CG26">
            <v>25.065948486328125</v>
          </cell>
          <cell r="CI26">
            <v>131800.1</v>
          </cell>
          <cell r="CJ26">
            <v>28.170917510986328</v>
          </cell>
          <cell r="CL26">
            <v>169499.26666666669</v>
          </cell>
        </row>
        <row r="28">
          <cell r="D28">
            <v>27.354463577270508</v>
          </cell>
          <cell r="F28">
            <v>21601.486666666671</v>
          </cell>
          <cell r="G28">
            <v>32.149520874023438</v>
          </cell>
          <cell r="I28" t="str">
            <v>below detection</v>
          </cell>
          <cell r="AE28">
            <v>17.636878967285156</v>
          </cell>
          <cell r="AG28">
            <v>26148143.229166668</v>
          </cell>
          <cell r="AH28">
            <v>21.162355422973633</v>
          </cell>
          <cell r="AJ28">
            <v>24080371.09375</v>
          </cell>
          <cell r="AN28">
            <v>13.916689872741699</v>
          </cell>
          <cell r="AP28">
            <v>397077133.33333331</v>
          </cell>
          <cell r="AQ28">
            <v>18.313312530517578</v>
          </cell>
          <cell r="AS28">
            <v>238369946.66666669</v>
          </cell>
          <cell r="BF28">
            <v>29.051006317138672</v>
          </cell>
          <cell r="BH28">
            <v>28557.426666666666</v>
          </cell>
          <cell r="BI28">
            <v>31.979291915893555</v>
          </cell>
          <cell r="BK28">
            <v>39156.958333333336</v>
          </cell>
          <cell r="BO28">
            <v>24.956350326538086</v>
          </cell>
          <cell r="BQ28">
            <v>115011.31333333334</v>
          </cell>
          <cell r="BR28">
            <v>29.007776260375977</v>
          </cell>
          <cell r="BT28">
            <v>77427.240000000005</v>
          </cell>
          <cell r="BX28">
            <v>19.056686401367188</v>
          </cell>
          <cell r="BZ28">
            <v>20899681</v>
          </cell>
          <cell r="CA28">
            <v>22.303123474121094</v>
          </cell>
          <cell r="CC28">
            <v>22280228.000000004</v>
          </cell>
          <cell r="CG28">
            <v>24.4560546875</v>
          </cell>
          <cell r="CI28">
            <v>197188.21333333338</v>
          </cell>
          <cell r="CJ28">
            <v>27.916158676147461</v>
          </cell>
          <cell r="CL28">
            <v>200563.81333333335</v>
          </cell>
          <cell r="CP28">
            <v>30.783035278320313</v>
          </cell>
          <cell r="CR28">
            <v>5494.6423333333341</v>
          </cell>
          <cell r="CS28">
            <v>33.255100250244141</v>
          </cell>
          <cell r="CU28">
            <v>10472.234</v>
          </cell>
        </row>
        <row r="29">
          <cell r="D29">
            <v>26.511453628540039</v>
          </cell>
          <cell r="F29">
            <v>37370.991999999998</v>
          </cell>
          <cell r="G29">
            <v>30.874616622924805</v>
          </cell>
          <cell r="I29">
            <v>21900.556666666667</v>
          </cell>
          <cell r="AE29">
            <v>17.338630676269531</v>
          </cell>
          <cell r="AG29">
            <v>31993781.25</v>
          </cell>
          <cell r="AH29">
            <v>21.309146881103516</v>
          </cell>
          <cell r="AJ29">
            <v>21803999.0234375</v>
          </cell>
          <cell r="AN29">
            <v>13.590192794799805</v>
          </cell>
          <cell r="AP29">
            <v>489320833.33333337</v>
          </cell>
          <cell r="AQ29">
            <v>16.978893280029297</v>
          </cell>
          <cell r="AS29">
            <v>559791733.33333337</v>
          </cell>
          <cell r="BF29">
            <v>28.440580368041992</v>
          </cell>
          <cell r="BH29">
            <v>43211.566666666673</v>
          </cell>
          <cell r="BI29">
            <v>31.504976272583008</v>
          </cell>
          <cell r="BK29">
            <v>54023.253333333334</v>
          </cell>
          <cell r="BO29">
            <v>25.009458541870117</v>
          </cell>
          <cell r="BQ29">
            <v>111014.41333333334</v>
          </cell>
          <cell r="BR29">
            <v>28.838144302368164</v>
          </cell>
          <cell r="BT29">
            <v>86687.926666666666</v>
          </cell>
          <cell r="BX29">
            <v>19.116937637329102</v>
          </cell>
          <cell r="BZ29">
            <v>20049153.333333336</v>
          </cell>
          <cell r="CA29">
            <v>22.771553039550781</v>
          </cell>
          <cell r="CC29">
            <v>16130122.000000002</v>
          </cell>
          <cell r="CG29">
            <v>24.78285026550293</v>
          </cell>
          <cell r="CI29">
            <v>158902.39333333334</v>
          </cell>
          <cell r="CJ29">
            <v>27.331295013427734</v>
          </cell>
          <cell r="CL29">
            <v>295146.2</v>
          </cell>
        </row>
        <row r="30">
          <cell r="D30">
            <v>23.644100189208984</v>
          </cell>
          <cell r="F30">
            <v>1446689.7</v>
          </cell>
          <cell r="G30">
            <v>26.736736297607422</v>
          </cell>
          <cell r="I30">
            <v>1936734.4</v>
          </cell>
          <cell r="AE30">
            <v>17.539840698242188</v>
          </cell>
          <cell r="AG30">
            <v>167533531.25</v>
          </cell>
          <cell r="AH30">
            <v>20.736640930175781</v>
          </cell>
          <cell r="AJ30">
            <v>192702988.28125</v>
          </cell>
          <cell r="AN30">
            <v>14.529264450073242</v>
          </cell>
          <cell r="AP30">
            <v>1609975500</v>
          </cell>
          <cell r="AQ30">
            <v>16.792829513549805</v>
          </cell>
          <cell r="AS30">
            <v>3783349600</v>
          </cell>
          <cell r="BF30">
            <v>25.680767059326172</v>
          </cell>
          <cell r="BH30">
            <v>1686614.4999999998</v>
          </cell>
          <cell r="BI30">
            <v>29.069492340087891</v>
          </cell>
          <cell r="BK30">
            <v>1692087.7</v>
          </cell>
          <cell r="BO30">
            <v>23.858209609985352</v>
          </cell>
          <cell r="BQ30">
            <v>1433908.3199999998</v>
          </cell>
          <cell r="BR30">
            <v>25.715093612670898</v>
          </cell>
          <cell r="BT30">
            <v>4163231.8</v>
          </cell>
          <cell r="BX30">
            <v>20.509292602539063</v>
          </cell>
          <cell r="BZ30">
            <v>46054773.999999993</v>
          </cell>
          <cell r="CA30">
            <v>22.552650451660156</v>
          </cell>
          <cell r="CC30">
            <v>112549688</v>
          </cell>
          <cell r="CG30">
            <v>26.923183441162109</v>
          </cell>
          <cell r="CI30">
            <v>231881.85200000001</v>
          </cell>
          <cell r="CJ30">
            <v>27.652587890625</v>
          </cell>
          <cell r="CL30">
            <v>1432242.4000000001</v>
          </cell>
          <cell r="CP30">
            <v>33.996238708496094</v>
          </cell>
          <cell r="CR30" t="str">
            <v>below detection</v>
          </cell>
          <cell r="CS30">
            <v>33.908672332763672</v>
          </cell>
          <cell r="CU30" t="str">
            <v>below detection</v>
          </cell>
        </row>
        <row r="31">
          <cell r="D31">
            <v>26.783916473388672</v>
          </cell>
          <cell r="F31">
            <v>187822.32</v>
          </cell>
          <cell r="G31">
            <v>29.659561157226563</v>
          </cell>
          <cell r="I31">
            <v>289545.24</v>
          </cell>
          <cell r="AE31">
            <v>19.816545486450195</v>
          </cell>
          <cell r="AG31">
            <v>35909601.5625</v>
          </cell>
          <cell r="AH31">
            <v>23.49554443359375</v>
          </cell>
          <cell r="AJ31">
            <v>29807690.4296875</v>
          </cell>
          <cell r="AN31">
            <v>16.541507720947266</v>
          </cell>
          <cell r="AP31">
            <v>444331880</v>
          </cell>
          <cell r="AQ31">
            <v>19.66520881652832</v>
          </cell>
          <cell r="AS31">
            <v>602242860</v>
          </cell>
          <cell r="BF31">
            <v>29.142047882080078</v>
          </cell>
          <cell r="BH31">
            <v>161080.18000000002</v>
          </cell>
          <cell r="BI31">
            <v>31.929347991943359</v>
          </cell>
          <cell r="BK31">
            <v>243039.97</v>
          </cell>
          <cell r="BO31">
            <v>26.233474731445313</v>
          </cell>
          <cell r="BQ31">
            <v>294776.2</v>
          </cell>
          <cell r="BR31">
            <v>30.001350402832031</v>
          </cell>
          <cell r="BT31">
            <v>239695.9</v>
          </cell>
          <cell r="BX31">
            <v>22.680746078491211</v>
          </cell>
          <cell r="BZ31">
            <v>10303461</v>
          </cell>
          <cell r="CA31">
            <v>25.954963684082031</v>
          </cell>
          <cell r="CC31">
            <v>10775653</v>
          </cell>
          <cell r="CG31">
            <v>29.03173828125</v>
          </cell>
          <cell r="CI31">
            <v>57592.824000000001</v>
          </cell>
          <cell r="CJ31">
            <v>30.878873825073242</v>
          </cell>
          <cell r="CL31">
            <v>170006.48</v>
          </cell>
          <cell r="CP31">
            <v>37.749649047851563</v>
          </cell>
          <cell r="CR31" t="str">
            <v>below detection</v>
          </cell>
          <cell r="CS31">
            <v>38.667591094970703</v>
          </cell>
          <cell r="CU31" t="str">
            <v>below detection</v>
          </cell>
        </row>
        <row r="34">
          <cell r="D34">
            <v>21.995063781738281</v>
          </cell>
          <cell r="F34">
            <v>704502.6</v>
          </cell>
          <cell r="G34">
            <v>25.707546234130859</v>
          </cell>
          <cell r="I34">
            <v>630294.8666666667</v>
          </cell>
          <cell r="AE34">
            <v>16.10142707824707</v>
          </cell>
          <cell r="AG34">
            <v>73884515.625</v>
          </cell>
          <cell r="AH34">
            <v>19.335186004638672</v>
          </cell>
          <cell r="AJ34">
            <v>82886113.28125</v>
          </cell>
          <cell r="AN34">
            <v>14.401801109313965</v>
          </cell>
          <cell r="AP34">
            <v>291128233.33333337</v>
          </cell>
          <cell r="AQ34">
            <v>16.841745376586914</v>
          </cell>
          <cell r="AS34">
            <v>611130166.66666675</v>
          </cell>
          <cell r="BF34">
            <v>24.724931716918945</v>
          </cell>
          <cell r="BH34">
            <v>537688.93333333335</v>
          </cell>
          <cell r="BI34">
            <v>28.025459289550781</v>
          </cell>
          <cell r="BK34">
            <v>572701.46666666667</v>
          </cell>
          <cell r="BO34">
            <v>21.654335021972656</v>
          </cell>
          <cell r="BQ34">
            <v>1037111.7333333334</v>
          </cell>
          <cell r="BR34">
            <v>24.826265335083008</v>
          </cell>
          <cell r="BT34">
            <v>1254199.8333333335</v>
          </cell>
          <cell r="BX34">
            <v>19.88160514831543</v>
          </cell>
          <cell r="BZ34">
            <v>11833108</v>
          </cell>
          <cell r="CA34">
            <v>23.67230224609375</v>
          </cell>
          <cell r="CC34">
            <v>8667376.6666666679</v>
          </cell>
          <cell r="CG34">
            <v>21.627185821533203</v>
          </cell>
          <cell r="CI34">
            <v>1277678.9666666668</v>
          </cell>
          <cell r="CJ34">
            <v>24.978261947631836</v>
          </cell>
          <cell r="CL34">
            <v>1396596.8666666667</v>
          </cell>
          <cell r="CP34">
            <v>31.325038909912109</v>
          </cell>
          <cell r="CR34">
            <v>3820.3256666666671</v>
          </cell>
          <cell r="CS34">
            <v>32.655693054199219</v>
          </cell>
          <cell r="CU34">
            <v>15652.912333333334</v>
          </cell>
        </row>
        <row r="35">
          <cell r="D35">
            <v>24.45720100402832</v>
          </cell>
          <cell r="F35">
            <v>142108.14333333334</v>
          </cell>
          <cell r="G35">
            <v>28.842832565307617</v>
          </cell>
          <cell r="I35">
            <v>82071.953333333338</v>
          </cell>
          <cell r="AE35">
            <v>16.620693206787109</v>
          </cell>
          <cell r="AG35">
            <v>51998895.833333336</v>
          </cell>
          <cell r="AH35">
            <v>20.049928665161133</v>
          </cell>
          <cell r="AJ35">
            <v>51108349.609375</v>
          </cell>
          <cell r="AN35">
            <v>14.665277481079102</v>
          </cell>
          <cell r="AP35">
            <v>245966583.33333334</v>
          </cell>
          <cell r="AQ35">
            <v>17.919443130493164</v>
          </cell>
          <cell r="AS35">
            <v>306683233.33333337</v>
          </cell>
          <cell r="BF35">
            <v>26.247276306152344</v>
          </cell>
          <cell r="BH35">
            <v>191392.56666666665</v>
          </cell>
          <cell r="BI35">
            <v>29.566328048706055</v>
          </cell>
          <cell r="BK35">
            <v>201309.16666666669</v>
          </cell>
          <cell r="BO35">
            <v>23.219118118286133</v>
          </cell>
          <cell r="BQ35">
            <v>365782.46666666667</v>
          </cell>
          <cell r="BR35">
            <v>26.328035354614258</v>
          </cell>
          <cell r="BT35">
            <v>461307.16666666669</v>
          </cell>
          <cell r="BX35">
            <v>20.165271759033203</v>
          </cell>
          <cell r="BZ35">
            <v>9730795.666666666</v>
          </cell>
          <cell r="CA35">
            <v>23.995256423950195</v>
          </cell>
          <cell r="CC35">
            <v>6936998.666666667</v>
          </cell>
          <cell r="CG35">
            <v>21.849607467651367</v>
          </cell>
          <cell r="CI35">
            <v>1103097.3333333335</v>
          </cell>
          <cell r="CJ35">
            <v>25.076496124267578</v>
          </cell>
          <cell r="CL35">
            <v>1308849.8999999999</v>
          </cell>
          <cell r="CP35">
            <v>31.000890731811523</v>
          </cell>
          <cell r="CR35">
            <v>4747.8486666666677</v>
          </cell>
          <cell r="CS35">
            <v>32.394649505615234</v>
          </cell>
          <cell r="CU35">
            <v>18647.246666666666</v>
          </cell>
        </row>
        <row r="36">
          <cell r="D36">
            <v>22.951128005981445</v>
          </cell>
          <cell r="F36">
            <v>378361.66666666669</v>
          </cell>
          <cell r="G36">
            <v>26.418111801147461</v>
          </cell>
          <cell r="I36">
            <v>397093.43333333335</v>
          </cell>
          <cell r="AN36">
            <v>15.109025001525879</v>
          </cell>
          <cell r="AP36">
            <v>185173416.66666669</v>
          </cell>
          <cell r="AQ36">
            <v>18.486959457397461</v>
          </cell>
          <cell r="AS36">
            <v>213305866.66666669</v>
          </cell>
          <cell r="BF36">
            <v>25.656902313232422</v>
          </cell>
          <cell r="BH36">
            <v>285691.34666666668</v>
          </cell>
          <cell r="BI36">
            <v>28.937105178833008</v>
          </cell>
          <cell r="BK36">
            <v>308520.16666666669</v>
          </cell>
          <cell r="BO36">
            <v>22.794956207275391</v>
          </cell>
          <cell r="BQ36">
            <v>485186.60000000003</v>
          </cell>
          <cell r="BR36">
            <v>25.963245391845703</v>
          </cell>
          <cell r="BT36">
            <v>588170.43333333335</v>
          </cell>
          <cell r="BX36">
            <v>21.4310302734375</v>
          </cell>
          <cell r="BZ36">
            <v>4065256.333333333</v>
          </cell>
          <cell r="CA36">
            <v>25.621648788452148</v>
          </cell>
          <cell r="CC36">
            <v>2260014</v>
          </cell>
          <cell r="CG36">
            <v>19.086013793945313</v>
          </cell>
          <cell r="CI36">
            <v>6845869</v>
          </cell>
          <cell r="CJ36">
            <v>22.988893508911133</v>
          </cell>
          <cell r="CL36">
            <v>5197296.666666667</v>
          </cell>
        </row>
        <row r="37">
          <cell r="D37">
            <v>23.419149398803711</v>
          </cell>
          <cell r="F37">
            <v>279091.24666666664</v>
          </cell>
          <cell r="G37">
            <v>27.406963348388672</v>
          </cell>
          <cell r="I37">
            <v>208765.46666666667</v>
          </cell>
          <cell r="AN37">
            <v>16.156185150146484</v>
          </cell>
          <cell r="AP37">
            <v>94758906.666666657</v>
          </cell>
          <cell r="AQ37">
            <v>20.131357192993164</v>
          </cell>
          <cell r="AS37">
            <v>74490136.666666672</v>
          </cell>
          <cell r="BF37">
            <v>25.954700469970703</v>
          </cell>
          <cell r="BH37">
            <v>233421.90000000002</v>
          </cell>
          <cell r="BI37">
            <v>29.650068283081055</v>
          </cell>
          <cell r="BK37">
            <v>190189.65333333335</v>
          </cell>
          <cell r="BO37">
            <v>22.619726181030273</v>
          </cell>
          <cell r="BQ37">
            <v>545246.46666666667</v>
          </cell>
          <cell r="BR37">
            <v>25.956703186035156</v>
          </cell>
          <cell r="BT37">
            <v>590738.7333333334</v>
          </cell>
          <cell r="BX37">
            <v>21.881357192993164</v>
          </cell>
          <cell r="BZ37">
            <v>2980075.333333334</v>
          </cell>
          <cell r="CA37">
            <v>25.797494888305664</v>
          </cell>
          <cell r="CC37">
            <v>2001935</v>
          </cell>
          <cell r="CG37">
            <v>19.806173324584961</v>
          </cell>
          <cell r="CI37">
            <v>4254323.666666666</v>
          </cell>
          <cell r="CJ37">
            <v>23.406064987182617</v>
          </cell>
          <cell r="CL37">
            <v>3945482.3333333335</v>
          </cell>
        </row>
        <row r="38">
          <cell r="D38">
            <v>22.267690658569336</v>
          </cell>
          <cell r="F38">
            <v>590062</v>
          </cell>
          <cell r="G38">
            <v>25.643117904663086</v>
          </cell>
          <cell r="I38">
            <v>657259.93333333335</v>
          </cell>
          <cell r="AE38">
            <v>33.343532562255859</v>
          </cell>
          <cell r="AG38" t="str">
            <v>below detection</v>
          </cell>
          <cell r="AH38">
            <v>35.507854461669922</v>
          </cell>
          <cell r="AJ38" t="str">
            <v>below detection</v>
          </cell>
          <cell r="AN38">
            <v>15.308856964111328</v>
          </cell>
          <cell r="AP38">
            <v>162950000</v>
          </cell>
          <cell r="AQ38">
            <v>19.200141906738281</v>
          </cell>
          <cell r="AS38">
            <v>135157933.33333334</v>
          </cell>
          <cell r="BF38">
            <v>25.35200309753418</v>
          </cell>
          <cell r="BH38">
            <v>351354.13333333336</v>
          </cell>
          <cell r="BI38">
            <v>28.842418670654297</v>
          </cell>
          <cell r="BK38">
            <v>328992.43333333341</v>
          </cell>
          <cell r="BO38">
            <v>22.101221084594727</v>
          </cell>
          <cell r="BQ38">
            <v>770135.00000000012</v>
          </cell>
          <cell r="BR38">
            <v>25.730995178222656</v>
          </cell>
          <cell r="BT38">
            <v>686562.2333333334</v>
          </cell>
          <cell r="BX38">
            <v>18.814533233642578</v>
          </cell>
          <cell r="BZ38">
            <v>24697783.333333336</v>
          </cell>
          <cell r="CA38">
            <v>22.701339721679688</v>
          </cell>
          <cell r="CC38">
            <v>16930300</v>
          </cell>
          <cell r="CG38">
            <v>16.713533401489258</v>
          </cell>
          <cell r="CI38">
            <v>32812661.333333336</v>
          </cell>
          <cell r="CJ38">
            <v>20.354301452636719</v>
          </cell>
          <cell r="CL38">
            <v>29619963.333333336</v>
          </cell>
        </row>
        <row r="39">
          <cell r="D39">
            <v>22.298601150512695</v>
          </cell>
          <cell r="F39">
            <v>578321.16666666674</v>
          </cell>
          <cell r="G39">
            <v>25.761491775512695</v>
          </cell>
          <cell r="I39">
            <v>608569.93333333335</v>
          </cell>
          <cell r="AE39">
            <v>30.770210266113281</v>
          </cell>
          <cell r="AG39">
            <v>3621.5572357177734</v>
          </cell>
          <cell r="AH39">
            <v>34.314895629882813</v>
          </cell>
          <cell r="AJ39" t="str">
            <v>below detection</v>
          </cell>
          <cell r="AN39">
            <v>15.206421852111816</v>
          </cell>
          <cell r="AP39">
            <v>173986866.66666669</v>
          </cell>
          <cell r="AQ39">
            <v>18.148571014404297</v>
          </cell>
          <cell r="AS39">
            <v>264865700</v>
          </cell>
          <cell r="BF39">
            <v>25.359336853027344</v>
          </cell>
          <cell r="BH39">
            <v>349610.10000000003</v>
          </cell>
          <cell r="BI39">
            <v>28.419740676879883</v>
          </cell>
          <cell r="BK39">
            <v>438269.33333333331</v>
          </cell>
          <cell r="BO39">
            <v>22.118257522583008</v>
          </cell>
          <cell r="BQ39">
            <v>761446.1333333333</v>
          </cell>
          <cell r="BR39">
            <v>25.483501434326172</v>
          </cell>
          <cell r="BT39">
            <v>809591.16666666674</v>
          </cell>
          <cell r="BX39">
            <v>18.439685821533203</v>
          </cell>
          <cell r="BZ39">
            <v>31982661.333333336</v>
          </cell>
          <cell r="CA39">
            <v>21.866800308227539</v>
          </cell>
          <cell r="CC39">
            <v>30101393.333333336</v>
          </cell>
          <cell r="CG39">
            <v>16.321355819702148</v>
          </cell>
          <cell r="CI39">
            <v>42515633.333333336</v>
          </cell>
          <cell r="CJ39">
            <v>19.960311889648438</v>
          </cell>
          <cell r="CL39">
            <v>38424791.666666672</v>
          </cell>
        </row>
        <row r="41">
          <cell r="D41">
            <v>22.249275207519531</v>
          </cell>
          <cell r="F41">
            <v>597169.80000000005</v>
          </cell>
          <cell r="G41">
            <v>25.834644317626953</v>
          </cell>
          <cell r="I41">
            <v>580301.26666666672</v>
          </cell>
          <cell r="AN41">
            <v>15.09957218170166</v>
          </cell>
          <cell r="AP41">
            <v>186296700</v>
          </cell>
          <cell r="AQ41">
            <v>18.977401733398438</v>
          </cell>
          <cell r="AS41">
            <v>155858683.33333334</v>
          </cell>
          <cell r="BF41">
            <v>25.189794540405273</v>
          </cell>
          <cell r="BH41">
            <v>392233.63333333336</v>
          </cell>
          <cell r="BI41">
            <v>28.973171234130859</v>
          </cell>
          <cell r="BK41">
            <v>301061.76666666666</v>
          </cell>
          <cell r="BO41">
            <v>22.148359298706055</v>
          </cell>
          <cell r="BQ41">
            <v>746332.66666666674</v>
          </cell>
          <cell r="BR41">
            <v>25.507242202758789</v>
          </cell>
          <cell r="BT41">
            <v>796890.96666666667</v>
          </cell>
          <cell r="BX41">
            <v>17.969291687011719</v>
          </cell>
          <cell r="BZ41">
            <v>44236923.333333328</v>
          </cell>
          <cell r="CA41">
            <v>21.914970397949219</v>
          </cell>
          <cell r="CC41">
            <v>29117963.333333336</v>
          </cell>
          <cell r="CG41">
            <v>15.922042846679688</v>
          </cell>
          <cell r="CI41">
            <v>55348113.333333336</v>
          </cell>
          <cell r="CJ41">
            <v>18.90949821472168</v>
          </cell>
          <cell r="CL41">
            <v>76924923.333333343</v>
          </cell>
        </row>
        <row r="42">
          <cell r="D42">
            <v>21.978788375854492</v>
          </cell>
          <cell r="F42">
            <v>711997.56666666665</v>
          </cell>
          <cell r="G42">
            <v>26.242116928100586</v>
          </cell>
          <cell r="I42">
            <v>445236.2666666666</v>
          </cell>
          <cell r="AN42">
            <v>15.109532356262207</v>
          </cell>
          <cell r="AP42">
            <v>185113333.33333334</v>
          </cell>
          <cell r="AQ42">
            <v>18.741495132446289</v>
          </cell>
          <cell r="AS42">
            <v>181250333.33333334</v>
          </cell>
          <cell r="BF42">
            <v>25.17915153503418</v>
          </cell>
          <cell r="BH42">
            <v>395076.46666666662</v>
          </cell>
          <cell r="BI42">
            <v>28.797216415405273</v>
          </cell>
          <cell r="BK42">
            <v>339239.3</v>
          </cell>
          <cell r="BO42">
            <v>21.788511276245117</v>
          </cell>
          <cell r="BQ42">
            <v>948453.33333333337</v>
          </cell>
          <cell r="BR42">
            <v>25.468647003173828</v>
          </cell>
          <cell r="BT42">
            <v>817640.33333333337</v>
          </cell>
          <cell r="BX42">
            <v>18.17442512512207</v>
          </cell>
          <cell r="BZ42">
            <v>38401926.666666672</v>
          </cell>
          <cell r="CA42">
            <v>21.421798706054688</v>
          </cell>
          <cell r="CC42">
            <v>40912170</v>
          </cell>
          <cell r="CG42">
            <v>16.118019104003906</v>
          </cell>
          <cell r="CI42">
            <v>48627453.333333328</v>
          </cell>
          <cell r="CJ42">
            <v>19.797204971313477</v>
          </cell>
          <cell r="CL42">
            <v>42796016.666666672</v>
          </cell>
        </row>
        <row r="43">
          <cell r="D43">
            <v>17.590728759765625</v>
          </cell>
          <cell r="F43">
            <v>24339768.000000004</v>
          </cell>
          <cell r="G43">
            <v>21.182554244995117</v>
          </cell>
          <cell r="I43">
            <v>22812408.666666668</v>
          </cell>
          <cell r="AN43">
            <v>14.980044364929199</v>
          </cell>
          <cell r="AP43">
            <v>358722666.66666669</v>
          </cell>
          <cell r="AQ43">
            <v>18.875640869140625</v>
          </cell>
          <cell r="AS43">
            <v>304507733.33333337</v>
          </cell>
          <cell r="BF43">
            <v>19.107427597045898</v>
          </cell>
          <cell r="BH43">
            <v>19633954.666666668</v>
          </cell>
          <cell r="BI43">
            <v>22.440645217895508</v>
          </cell>
          <cell r="BK43">
            <v>20592798</v>
          </cell>
          <cell r="BO43">
            <v>17.735801696777344</v>
          </cell>
          <cell r="BQ43">
            <v>43928300</v>
          </cell>
          <cell r="BR43">
            <v>21.758865356445313</v>
          </cell>
          <cell r="BT43">
            <v>33475713.333333336</v>
          </cell>
          <cell r="BX43">
            <v>21.098455429077148</v>
          </cell>
          <cell r="BZ43">
            <v>10520547.333333334</v>
          </cell>
          <cell r="CA43">
            <v>25.170139312744141</v>
          </cell>
          <cell r="CC43">
            <v>6722112</v>
          </cell>
          <cell r="CG43">
            <v>19.279153823852539</v>
          </cell>
          <cell r="CI43">
            <v>14419460.666666668</v>
          </cell>
          <cell r="CJ43">
            <v>23.545820236206055</v>
          </cell>
          <cell r="CL43">
            <v>8054472.0000000009</v>
          </cell>
        </row>
        <row r="44">
          <cell r="D44">
            <v>19.065866470336914</v>
          </cell>
          <cell r="F44">
            <v>9205859.333333334</v>
          </cell>
          <cell r="G44">
            <v>22.360246658325195</v>
          </cell>
          <cell r="I44">
            <v>10496911.333333336</v>
          </cell>
          <cell r="AN44">
            <v>16.431219100952148</v>
          </cell>
          <cell r="AP44">
            <v>143130986.66666669</v>
          </cell>
          <cell r="AQ44">
            <v>19.858272552490234</v>
          </cell>
          <cell r="AS44">
            <v>163458333.33333334</v>
          </cell>
          <cell r="BF44">
            <v>20.380691528320313</v>
          </cell>
          <cell r="BH44">
            <v>8297084.0000000009</v>
          </cell>
          <cell r="BI44">
            <v>23.168819427490234</v>
          </cell>
          <cell r="BK44">
            <v>12582858</v>
          </cell>
          <cell r="BO44">
            <v>18.846025466918945</v>
          </cell>
          <cell r="BQ44">
            <v>21587970</v>
          </cell>
          <cell r="BR44">
            <v>22.713249206542969</v>
          </cell>
          <cell r="BT44">
            <v>18176293.333333336</v>
          </cell>
          <cell r="BX44">
            <v>22.254400253295898</v>
          </cell>
          <cell r="BZ44">
            <v>4818505.5333333341</v>
          </cell>
          <cell r="CA44">
            <v>25.577173233032227</v>
          </cell>
          <cell r="CC44">
            <v>5106130.4000000004</v>
          </cell>
          <cell r="CG44">
            <v>20.432571411132813</v>
          </cell>
          <cell r="CI44">
            <v>6610685.333333334</v>
          </cell>
          <cell r="CJ44">
            <v>23.796358108520508</v>
          </cell>
          <cell r="CL44">
            <v>6799332.666666667</v>
          </cell>
        </row>
        <row r="45">
          <cell r="D45">
            <v>22.907957077026367</v>
          </cell>
          <cell r="F45">
            <v>365806.73333333334</v>
          </cell>
          <cell r="G45">
            <v>27.403223037719727</v>
          </cell>
          <cell r="I45">
            <v>189016.76666666666</v>
          </cell>
          <cell r="AN45">
            <v>18.505851745605469</v>
          </cell>
          <cell r="AP45">
            <v>19241909</v>
          </cell>
          <cell r="AQ45">
            <v>23.978248596191406</v>
          </cell>
          <cell r="AS45">
            <v>6018934</v>
          </cell>
          <cell r="BF45">
            <v>24.474502563476563</v>
          </cell>
          <cell r="BH45">
            <v>260101.15666666665</v>
          </cell>
          <cell r="BI45">
            <v>28.291234970092773</v>
          </cell>
          <cell r="BK45">
            <v>196695.41666666669</v>
          </cell>
          <cell r="BO45">
            <v>22.929445266723633</v>
          </cell>
          <cell r="BQ45">
            <v>791396.56666666665</v>
          </cell>
          <cell r="BR45">
            <v>27.460041046142578</v>
          </cell>
          <cell r="BT45">
            <v>435848.70000000007</v>
          </cell>
          <cell r="BX45">
            <v>22.034688949584961</v>
          </cell>
          <cell r="BZ45">
            <v>2794732.666666667</v>
          </cell>
          <cell r="CA45">
            <v>28.273309707641602</v>
          </cell>
          <cell r="CC45">
            <v>413124.84666666668</v>
          </cell>
          <cell r="CG45">
            <v>20.326328277587891</v>
          </cell>
          <cell r="CI45">
            <v>3551525.333333333</v>
          </cell>
          <cell r="CJ45">
            <v>25.084329605102539</v>
          </cell>
          <cell r="CL45">
            <v>1423055.5333333332</v>
          </cell>
        </row>
        <row r="46">
          <cell r="D46">
            <v>19.338033676147461</v>
          </cell>
          <cell r="F46">
            <v>3847048</v>
          </cell>
          <cell r="G46">
            <v>22.897846221923828</v>
          </cell>
          <cell r="I46">
            <v>3682526.333333334</v>
          </cell>
          <cell r="AN46">
            <v>14.95433521270752</v>
          </cell>
          <cell r="AP46">
            <v>182304766.66666669</v>
          </cell>
          <cell r="AQ46">
            <v>18.505762100219727</v>
          </cell>
          <cell r="AS46">
            <v>192430013.33333334</v>
          </cell>
          <cell r="BF46">
            <v>20.777912139892578</v>
          </cell>
          <cell r="BH46">
            <v>3170975.6666666665</v>
          </cell>
          <cell r="BI46">
            <v>24.113702774047852</v>
          </cell>
          <cell r="BK46">
            <v>3320049.3333333335</v>
          </cell>
          <cell r="BO46">
            <v>19.422325134277344</v>
          </cell>
          <cell r="BQ46">
            <v>7464958.333333334</v>
          </cell>
          <cell r="BR46">
            <v>22.606681823730469</v>
          </cell>
          <cell r="BT46">
            <v>9729500</v>
          </cell>
          <cell r="BX46">
            <v>18.414613723754883</v>
          </cell>
          <cell r="BZ46">
            <v>32239028.666666668</v>
          </cell>
          <cell r="CA46">
            <v>21.415014266967773</v>
          </cell>
          <cell r="CC46">
            <v>42475423.333333336</v>
          </cell>
          <cell r="CG46">
            <v>16.583810806274414</v>
          </cell>
          <cell r="CI46">
            <v>44607706.666666672</v>
          </cell>
          <cell r="CJ46">
            <v>19.729429244995117</v>
          </cell>
          <cell r="CL46">
            <v>53173480</v>
          </cell>
        </row>
      </sheetData>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CAD65-1C36-47DB-8D7E-2B5E750E2710}">
  <dimension ref="A1:V41"/>
  <sheetViews>
    <sheetView tabSelected="1" topLeftCell="A10" workbookViewId="0">
      <selection activeCell="B45" sqref="B45"/>
    </sheetView>
  </sheetViews>
  <sheetFormatPr defaultRowHeight="15" x14ac:dyDescent="0.25"/>
  <cols>
    <col min="1" max="1" width="21.85546875" customWidth="1"/>
    <col min="2" max="2" width="103.42578125" customWidth="1"/>
  </cols>
  <sheetData>
    <row r="1" spans="1:22" x14ac:dyDescent="0.25">
      <c r="A1" t="s">
        <v>324</v>
      </c>
    </row>
    <row r="3" spans="1:22" ht="51.75" customHeight="1" x14ac:dyDescent="0.25">
      <c r="A3" t="s">
        <v>6</v>
      </c>
      <c r="B3" s="17" t="s">
        <v>323</v>
      </c>
    </row>
    <row r="4" spans="1:22" x14ac:dyDescent="0.25">
      <c r="A4" t="s">
        <v>7</v>
      </c>
    </row>
    <row r="5" spans="1:22" x14ac:dyDescent="0.25">
      <c r="A5" t="s">
        <v>8</v>
      </c>
      <c r="B5" t="s">
        <v>14</v>
      </c>
    </row>
    <row r="6" spans="1:22" x14ac:dyDescent="0.25">
      <c r="A6" t="s">
        <v>9</v>
      </c>
      <c r="B6" t="s">
        <v>10</v>
      </c>
    </row>
    <row r="7" spans="1:22" x14ac:dyDescent="0.25">
      <c r="A7" t="s">
        <v>11</v>
      </c>
      <c r="B7" t="s">
        <v>353</v>
      </c>
    </row>
    <row r="8" spans="1:22" x14ac:dyDescent="0.25">
      <c r="A8" t="s">
        <v>12</v>
      </c>
      <c r="B8" t="s">
        <v>13</v>
      </c>
    </row>
    <row r="9" spans="1:22" x14ac:dyDescent="0.25">
      <c r="A9" t="s">
        <v>382</v>
      </c>
    </row>
    <row r="10" spans="1:22" ht="15.75" x14ac:dyDescent="0.25">
      <c r="A10" s="46" t="s">
        <v>356</v>
      </c>
    </row>
    <row r="11" spans="1:22" x14ac:dyDescent="0.25">
      <c r="A11" t="s">
        <v>355</v>
      </c>
      <c r="B11" t="s">
        <v>357</v>
      </c>
    </row>
    <row r="12" spans="1:22" x14ac:dyDescent="0.25">
      <c r="A12" t="s">
        <v>358</v>
      </c>
      <c r="B12" t="s">
        <v>359</v>
      </c>
    </row>
    <row r="13" spans="1:22" x14ac:dyDescent="0.25">
      <c r="A13" s="38" t="s">
        <v>288</v>
      </c>
      <c r="B13" t="s">
        <v>366</v>
      </c>
      <c r="D13" s="38"/>
      <c r="E13" s="38"/>
      <c r="F13" s="38"/>
      <c r="G13" s="38"/>
      <c r="H13" s="38"/>
      <c r="I13" s="38"/>
      <c r="J13" s="38"/>
      <c r="K13" s="38"/>
      <c r="L13" s="38"/>
      <c r="M13" s="38"/>
      <c r="N13" s="38"/>
      <c r="O13" s="38"/>
      <c r="P13" s="38"/>
      <c r="Q13" s="38"/>
      <c r="R13" s="38"/>
      <c r="S13" s="38"/>
      <c r="T13" s="38"/>
      <c r="U13" s="38"/>
      <c r="V13" s="38"/>
    </row>
    <row r="14" spans="1:22" x14ac:dyDescent="0.25">
      <c r="A14" s="38" t="s">
        <v>289</v>
      </c>
      <c r="B14" t="s">
        <v>367</v>
      </c>
    </row>
    <row r="15" spans="1:22" x14ac:dyDescent="0.25">
      <c r="A15" s="38" t="s">
        <v>290</v>
      </c>
      <c r="B15" t="s">
        <v>360</v>
      </c>
    </row>
    <row r="16" spans="1:22" x14ac:dyDescent="0.25">
      <c r="A16" s="38" t="s">
        <v>291</v>
      </c>
      <c r="B16" t="s">
        <v>361</v>
      </c>
    </row>
    <row r="17" spans="1:2" x14ac:dyDescent="0.25">
      <c r="A17" s="38" t="s">
        <v>292</v>
      </c>
      <c r="B17" t="s">
        <v>362</v>
      </c>
    </row>
    <row r="18" spans="1:2" x14ac:dyDescent="0.25">
      <c r="A18" s="38" t="s">
        <v>293</v>
      </c>
      <c r="B18" t="s">
        <v>363</v>
      </c>
    </row>
    <row r="19" spans="1:2" x14ac:dyDescent="0.25">
      <c r="A19" s="38" t="s">
        <v>294</v>
      </c>
      <c r="B19" t="s">
        <v>364</v>
      </c>
    </row>
    <row r="20" spans="1:2" x14ac:dyDescent="0.25">
      <c r="A20" s="38" t="s">
        <v>295</v>
      </c>
      <c r="B20" t="s">
        <v>365</v>
      </c>
    </row>
    <row r="21" spans="1:2" x14ac:dyDescent="0.25">
      <c r="A21" s="38" t="s">
        <v>296</v>
      </c>
      <c r="B21" t="s">
        <v>368</v>
      </c>
    </row>
    <row r="22" spans="1:2" x14ac:dyDescent="0.25">
      <c r="A22" s="38" t="s">
        <v>297</v>
      </c>
      <c r="B22" t="s">
        <v>369</v>
      </c>
    </row>
    <row r="23" spans="1:2" x14ac:dyDescent="0.25">
      <c r="A23" s="38" t="s">
        <v>298</v>
      </c>
      <c r="B23" t="s">
        <v>370</v>
      </c>
    </row>
    <row r="24" spans="1:2" x14ac:dyDescent="0.25">
      <c r="A24" s="38" t="s">
        <v>299</v>
      </c>
      <c r="B24" t="s">
        <v>371</v>
      </c>
    </row>
    <row r="25" spans="1:2" x14ac:dyDescent="0.25">
      <c r="A25" s="38" t="s">
        <v>300</v>
      </c>
      <c r="B25" t="s">
        <v>372</v>
      </c>
    </row>
    <row r="26" spans="1:2" x14ac:dyDescent="0.25">
      <c r="A26" s="38" t="s">
        <v>301</v>
      </c>
      <c r="B26" t="s">
        <v>373</v>
      </c>
    </row>
    <row r="27" spans="1:2" x14ac:dyDescent="0.25">
      <c r="A27" s="38" t="s">
        <v>302</v>
      </c>
      <c r="B27" t="s">
        <v>374</v>
      </c>
    </row>
    <row r="28" spans="1:2" x14ac:dyDescent="0.25">
      <c r="A28" s="38" t="s">
        <v>303</v>
      </c>
      <c r="B28" t="s">
        <v>375</v>
      </c>
    </row>
    <row r="29" spans="1:2" x14ac:dyDescent="0.25">
      <c r="A29" s="38" t="s">
        <v>304</v>
      </c>
      <c r="B29" t="s">
        <v>376</v>
      </c>
    </row>
    <row r="30" spans="1:2" x14ac:dyDescent="0.25">
      <c r="A30" s="38" t="s">
        <v>305</v>
      </c>
      <c r="B30" t="s">
        <v>377</v>
      </c>
    </row>
    <row r="31" spans="1:2" x14ac:dyDescent="0.25">
      <c r="A31" s="38" t="s">
        <v>306</v>
      </c>
      <c r="B31" t="s">
        <v>378</v>
      </c>
    </row>
    <row r="32" spans="1:2" x14ac:dyDescent="0.25">
      <c r="A32" s="38" t="s">
        <v>307</v>
      </c>
      <c r="B32" t="s">
        <v>379</v>
      </c>
    </row>
    <row r="33" spans="1:2" x14ac:dyDescent="0.25">
      <c r="A33" s="38" t="s">
        <v>308</v>
      </c>
      <c r="B33" t="s">
        <v>380</v>
      </c>
    </row>
    <row r="34" spans="1:2" x14ac:dyDescent="0.25">
      <c r="A34" s="38" t="s">
        <v>309</v>
      </c>
      <c r="B34" t="s">
        <v>381</v>
      </c>
    </row>
    <row r="35" spans="1:2" x14ac:dyDescent="0.25">
      <c r="A35" s="38" t="s">
        <v>384</v>
      </c>
    </row>
    <row r="36" spans="1:2" x14ac:dyDescent="0.25">
      <c r="A36" t="s">
        <v>153</v>
      </c>
      <c r="B36" t="s">
        <v>350</v>
      </c>
    </row>
    <row r="37" spans="1:2" x14ac:dyDescent="0.25">
      <c r="A37" t="s">
        <v>146</v>
      </c>
      <c r="B37" s="55" t="s">
        <v>351</v>
      </c>
    </row>
    <row r="38" spans="1:2" x14ac:dyDescent="0.25">
      <c r="A38" s="38" t="s">
        <v>237</v>
      </c>
      <c r="B38" t="s">
        <v>385</v>
      </c>
    </row>
    <row r="39" spans="1:2" x14ac:dyDescent="0.25">
      <c r="A39" s="38" t="s">
        <v>238</v>
      </c>
      <c r="B39" s="57" t="s">
        <v>386</v>
      </c>
    </row>
    <row r="40" spans="1:2" x14ac:dyDescent="0.25">
      <c r="A40" t="s">
        <v>391</v>
      </c>
      <c r="B40" s="58" t="s">
        <v>390</v>
      </c>
    </row>
    <row r="41" spans="1:2" x14ac:dyDescent="0.25">
      <c r="A41" t="s">
        <v>311</v>
      </c>
      <c r="B41" t="s">
        <v>392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03EF5-0134-4A9A-B90B-43DBB8CDE7DD}">
  <dimension ref="A1:Y108"/>
  <sheetViews>
    <sheetView workbookViewId="0"/>
  </sheetViews>
  <sheetFormatPr defaultRowHeight="15" x14ac:dyDescent="0.25"/>
  <cols>
    <col min="1" max="1" width="9.42578125" bestFit="1" customWidth="1"/>
    <col min="2" max="2" width="15.85546875" bestFit="1" customWidth="1"/>
    <col min="3" max="3" width="21.28515625" bestFit="1" customWidth="1"/>
    <col min="4" max="4" width="12.140625" customWidth="1"/>
    <col min="5" max="5" width="18.42578125" bestFit="1" customWidth="1"/>
    <col min="6" max="6" width="10.85546875" bestFit="1" customWidth="1"/>
    <col min="7" max="7" width="17.28515625" bestFit="1" customWidth="1"/>
    <col min="15" max="15" width="11" customWidth="1"/>
    <col min="17" max="17" width="12.140625" customWidth="1"/>
    <col min="21" max="21" width="10.5703125" customWidth="1"/>
  </cols>
  <sheetData>
    <row r="1" spans="1:7" x14ac:dyDescent="0.25">
      <c r="A1" t="s">
        <v>399</v>
      </c>
    </row>
    <row r="2" spans="1:7" x14ac:dyDescent="0.25">
      <c r="A2" t="s">
        <v>266</v>
      </c>
      <c r="E2" t="s">
        <v>267</v>
      </c>
      <c r="G2" t="s">
        <v>267</v>
      </c>
    </row>
    <row r="3" spans="1:7" ht="17.25" x14ac:dyDescent="0.25">
      <c r="A3" t="s">
        <v>175</v>
      </c>
      <c r="B3" t="s">
        <v>268</v>
      </c>
      <c r="C3" t="s">
        <v>269</v>
      </c>
      <c r="D3" t="s">
        <v>270</v>
      </c>
      <c r="E3" t="s">
        <v>271</v>
      </c>
      <c r="F3" t="s">
        <v>272</v>
      </c>
      <c r="G3" t="s">
        <v>273</v>
      </c>
    </row>
    <row r="4" spans="1:7" x14ac:dyDescent="0.25">
      <c r="A4" s="35" t="s">
        <v>274</v>
      </c>
      <c r="B4">
        <v>0</v>
      </c>
      <c r="C4">
        <v>7.7973437186855288E-2</v>
      </c>
      <c r="D4">
        <v>2.7753342741085696</v>
      </c>
      <c r="E4" s="36">
        <v>596.12079794128272</v>
      </c>
      <c r="F4">
        <v>0.6049290274160839</v>
      </c>
      <c r="G4" s="36">
        <v>4.0265122751832516</v>
      </c>
    </row>
    <row r="5" spans="1:7" x14ac:dyDescent="0.25">
      <c r="A5" s="35" t="s">
        <v>275</v>
      </c>
      <c r="B5">
        <v>0</v>
      </c>
      <c r="C5">
        <v>4.5462253287433946E-2</v>
      </c>
      <c r="D5">
        <v>3.0019963014831461</v>
      </c>
      <c r="E5" s="36">
        <v>1004.6072348562899</v>
      </c>
      <c r="F5">
        <v>0.58468756674927758</v>
      </c>
      <c r="G5" s="36">
        <v>3.8431520462036133</v>
      </c>
    </row>
    <row r="6" spans="1:7" x14ac:dyDescent="0.25">
      <c r="A6" s="35" t="s">
        <v>276</v>
      </c>
      <c r="B6">
        <v>0</v>
      </c>
      <c r="C6">
        <v>8.6172766890095492E-3</v>
      </c>
      <c r="D6">
        <v>3.1428315862074374</v>
      </c>
      <c r="E6" s="36">
        <v>1389.4137300259622</v>
      </c>
      <c r="F6">
        <v>1.4129164288106262</v>
      </c>
      <c r="G6" s="36">
        <v>25.877149138412268</v>
      </c>
    </row>
    <row r="7" spans="1:7" x14ac:dyDescent="0.25">
      <c r="A7" s="35" t="s">
        <v>277</v>
      </c>
      <c r="B7">
        <v>0</v>
      </c>
      <c r="C7">
        <v>3.7333477256752012E-2</v>
      </c>
      <c r="D7">
        <v>3.8470872277909898</v>
      </c>
      <c r="E7" s="36">
        <v>7032.1354572742257</v>
      </c>
      <c r="F7">
        <v>1.7648967806513089</v>
      </c>
      <c r="G7" s="36">
        <v>58.19648849623313</v>
      </c>
    </row>
    <row r="8" spans="1:7" x14ac:dyDescent="0.25">
      <c r="A8" s="35" t="s">
        <v>278</v>
      </c>
      <c r="B8">
        <v>0</v>
      </c>
      <c r="C8">
        <v>2.6755692518533207E-2</v>
      </c>
      <c r="D8">
        <v>4.0412736618027267</v>
      </c>
      <c r="E8" s="36">
        <v>10996.985737620385</v>
      </c>
      <c r="F8">
        <v>2.0269003832434009</v>
      </c>
      <c r="G8" s="36">
        <v>106.38989572847805</v>
      </c>
    </row>
    <row r="9" spans="1:7" x14ac:dyDescent="0.25">
      <c r="A9" s="35" t="s">
        <v>279</v>
      </c>
      <c r="B9">
        <v>0.38500000000000001</v>
      </c>
      <c r="C9">
        <v>1.9401345075946968E-2</v>
      </c>
      <c r="D9">
        <v>3.8860450910037443</v>
      </c>
      <c r="E9" s="36">
        <v>7692.1030007174604</v>
      </c>
      <c r="F9">
        <v>1.9879523149555403</v>
      </c>
      <c r="G9" s="36">
        <v>972.64042309194201</v>
      </c>
    </row>
    <row r="10" spans="1:7" x14ac:dyDescent="0.25">
      <c r="A10" s="35" t="s">
        <v>280</v>
      </c>
      <c r="B10">
        <v>0</v>
      </c>
      <c r="C10">
        <v>7.2619189628827852E-2</v>
      </c>
      <c r="D10">
        <v>2.6684630881013955</v>
      </c>
      <c r="E10" s="36">
        <v>466.0828126409582</v>
      </c>
      <c r="F10">
        <v>0.44433882493495785</v>
      </c>
      <c r="G10" s="36">
        <v>2.7818827718622963</v>
      </c>
    </row>
    <row r="11" spans="1:7" x14ac:dyDescent="0.25">
      <c r="A11" s="35" t="s">
        <v>281</v>
      </c>
      <c r="B11">
        <v>0.46499999999999997</v>
      </c>
      <c r="C11">
        <v>4.078005954551784E-2</v>
      </c>
      <c r="D11">
        <v>3.2957712717268297</v>
      </c>
      <c r="E11" s="36">
        <v>1975.9287109375018</v>
      </c>
      <c r="F11">
        <v>0.55871941413082105</v>
      </c>
      <c r="G11" s="36">
        <v>1975.9287109375018</v>
      </c>
    </row>
    <row r="12" spans="1:7" x14ac:dyDescent="0.25">
      <c r="A12" s="37"/>
    </row>
    <row r="49" spans="1:10" x14ac:dyDescent="0.25">
      <c r="A49" t="s">
        <v>282</v>
      </c>
    </row>
    <row r="50" spans="1:10" ht="17.25" x14ac:dyDescent="0.25">
      <c r="A50" t="s">
        <v>175</v>
      </c>
      <c r="B50" t="s">
        <v>283</v>
      </c>
      <c r="C50" t="s">
        <v>284</v>
      </c>
      <c r="D50" t="s">
        <v>270</v>
      </c>
      <c r="E50" s="17" t="s">
        <v>285</v>
      </c>
      <c r="F50" t="s">
        <v>272</v>
      </c>
      <c r="G50" t="s">
        <v>286</v>
      </c>
      <c r="I50" s="38"/>
      <c r="J50" s="38"/>
    </row>
    <row r="51" spans="1:10" x14ac:dyDescent="0.25">
      <c r="A51" s="35" t="s">
        <v>274</v>
      </c>
      <c r="B51">
        <v>65.5</v>
      </c>
      <c r="C51">
        <v>3.9332765528767855E-2</v>
      </c>
      <c r="D51">
        <v>5.866979756431558</v>
      </c>
      <c r="E51" s="36">
        <v>736172.78181252652</v>
      </c>
      <c r="F51">
        <v>5.3418374932154151</v>
      </c>
      <c r="G51" s="36">
        <v>219703.76188979135</v>
      </c>
      <c r="I51" s="38"/>
      <c r="J51" s="38"/>
    </row>
    <row r="52" spans="1:10" x14ac:dyDescent="0.25">
      <c r="A52" s="35" t="s">
        <v>275</v>
      </c>
      <c r="B52">
        <v>120</v>
      </c>
      <c r="C52">
        <v>5.0893206654240991E-2</v>
      </c>
      <c r="D52">
        <v>5.9823397081902154</v>
      </c>
      <c r="E52" s="36">
        <v>960151.37500000081</v>
      </c>
      <c r="F52">
        <v>5.3087478428963779</v>
      </c>
      <c r="G52" s="36">
        <v>203585.96875000035</v>
      </c>
      <c r="I52" s="38"/>
      <c r="J52" s="38"/>
    </row>
    <row r="53" spans="1:10" x14ac:dyDescent="0.25">
      <c r="A53" s="35" t="s">
        <v>276</v>
      </c>
      <c r="B53">
        <v>1.84</v>
      </c>
      <c r="C53">
        <v>3.2400925884298283E-3</v>
      </c>
      <c r="D53">
        <v>4.307683225284622</v>
      </c>
      <c r="E53" s="36">
        <v>20308.751487350408</v>
      </c>
      <c r="F53">
        <v>4.0243503605715558</v>
      </c>
      <c r="G53" s="36">
        <v>10576.7042491008</v>
      </c>
      <c r="I53" s="38"/>
      <c r="J53" s="38"/>
    </row>
    <row r="54" spans="1:10" x14ac:dyDescent="0.25">
      <c r="A54" s="35" t="s">
        <v>277</v>
      </c>
      <c r="B54">
        <v>1.845</v>
      </c>
      <c r="C54">
        <v>3.0369161203669445E-3</v>
      </c>
      <c r="D54">
        <v>3.9941569402246904</v>
      </c>
      <c r="E54" s="36">
        <v>9866.35960100587</v>
      </c>
      <c r="F54">
        <v>3.4745803294870186</v>
      </c>
      <c r="G54" s="36">
        <v>2982.4991562958426</v>
      </c>
      <c r="I54" s="38"/>
      <c r="J54" s="38"/>
    </row>
    <row r="55" spans="1:10" x14ac:dyDescent="0.25">
      <c r="A55" s="35" t="s">
        <v>278</v>
      </c>
      <c r="B55">
        <v>8.9350000000000005</v>
      </c>
      <c r="C55">
        <v>1.9192906646255885E-2</v>
      </c>
      <c r="D55">
        <v>4.7764586229016111</v>
      </c>
      <c r="E55" s="36">
        <v>59766.60997627725</v>
      </c>
      <c r="F55">
        <v>4.3834428263830123</v>
      </c>
      <c r="G55" s="36">
        <v>24179.250041182167</v>
      </c>
      <c r="I55" s="38"/>
      <c r="J55" s="38"/>
    </row>
    <row r="56" spans="1:10" x14ac:dyDescent="0.25">
      <c r="A56" s="35" t="s">
        <v>279</v>
      </c>
      <c r="B56">
        <v>5.85</v>
      </c>
      <c r="C56">
        <v>2.2286690046399035E-2</v>
      </c>
      <c r="D56">
        <v>4.8335099297428954</v>
      </c>
      <c r="E56" s="36">
        <v>68156.915799892464</v>
      </c>
      <c r="F56">
        <v>4.4230661805625342</v>
      </c>
      <c r="G56" s="36">
        <v>26489.037646993896</v>
      </c>
      <c r="I56" s="38"/>
      <c r="J56" s="38"/>
    </row>
    <row r="57" spans="1:10" x14ac:dyDescent="0.25">
      <c r="A57" s="35" t="s">
        <v>280</v>
      </c>
      <c r="B57">
        <v>0.2</v>
      </c>
      <c r="C57">
        <v>5.5212091217960932E-3</v>
      </c>
      <c r="D57">
        <v>1.113276160078057</v>
      </c>
      <c r="E57" s="36">
        <v>12.980043863458764</v>
      </c>
      <c r="F57">
        <v>0.26270282027625097</v>
      </c>
      <c r="G57" s="36">
        <v>1.8310610322080103</v>
      </c>
      <c r="I57" s="38"/>
      <c r="J57" s="38"/>
    </row>
    <row r="58" spans="1:10" x14ac:dyDescent="0.25">
      <c r="A58" s="35" t="s">
        <v>281</v>
      </c>
      <c r="B58">
        <v>0.15000000000000002</v>
      </c>
      <c r="C58">
        <v>3.315451995570556E-4</v>
      </c>
      <c r="D58">
        <v>1.6832003718169561</v>
      </c>
      <c r="E58" s="36">
        <v>48.217020670572936</v>
      </c>
      <c r="F58">
        <v>-0.31475287206842339</v>
      </c>
      <c r="G58" s="36">
        <v>0.48444795608520502</v>
      </c>
      <c r="I58" s="38"/>
      <c r="J58" s="38"/>
    </row>
    <row r="59" spans="1:10" x14ac:dyDescent="0.25">
      <c r="A59" s="39" t="s">
        <v>287</v>
      </c>
      <c r="B59" s="40"/>
      <c r="C59" s="40">
        <f>CORREL(B51:B58,C51:C58)</f>
        <v>0.91957109658263303</v>
      </c>
      <c r="D59" s="40">
        <f>CORREL(B51:B58,D51:D58)</f>
        <v>0.64664772872674847</v>
      </c>
      <c r="E59" s="40">
        <f>CORREL(B51:B58,E51:E58)</f>
        <v>0.98330147199198104</v>
      </c>
      <c r="F59" s="40">
        <f>CORREL(B51:B58,F51:F58)</f>
        <v>0.56154538144936383</v>
      </c>
      <c r="G59" s="40">
        <f>CORREL(B51:B58,G51:G58)</f>
        <v>0.92637457358955888</v>
      </c>
    </row>
    <row r="60" spans="1:10" x14ac:dyDescent="0.25">
      <c r="A60" s="35"/>
    </row>
    <row r="100" spans="1:25" x14ac:dyDescent="0.25">
      <c r="A100" s="41" t="s">
        <v>175</v>
      </c>
      <c r="B100" s="38" t="s">
        <v>288</v>
      </c>
      <c r="C100" s="38" t="s">
        <v>289</v>
      </c>
      <c r="D100" s="38" t="s">
        <v>290</v>
      </c>
      <c r="E100" s="38" t="s">
        <v>291</v>
      </c>
      <c r="F100" s="38" t="s">
        <v>292</v>
      </c>
      <c r="G100" s="38" t="s">
        <v>293</v>
      </c>
      <c r="H100" s="38" t="s">
        <v>294</v>
      </c>
      <c r="I100" s="38" t="s">
        <v>295</v>
      </c>
      <c r="J100" s="38" t="s">
        <v>296</v>
      </c>
      <c r="K100" s="38" t="s">
        <v>297</v>
      </c>
      <c r="L100" s="38" t="s">
        <v>298</v>
      </c>
      <c r="M100" s="38" t="s">
        <v>299</v>
      </c>
      <c r="N100" s="38" t="s">
        <v>300</v>
      </c>
      <c r="O100" s="38" t="s">
        <v>301</v>
      </c>
      <c r="P100" s="38" t="s">
        <v>302</v>
      </c>
      <c r="Q100" s="38" t="s">
        <v>303</v>
      </c>
      <c r="R100" s="38" t="s">
        <v>304</v>
      </c>
      <c r="S100" s="38" t="s">
        <v>305</v>
      </c>
      <c r="T100" s="38" t="s">
        <v>306</v>
      </c>
      <c r="U100" s="38" t="s">
        <v>307</v>
      </c>
      <c r="V100" s="38" t="s">
        <v>308</v>
      </c>
      <c r="W100" s="38" t="s">
        <v>309</v>
      </c>
      <c r="X100" t="s">
        <v>310</v>
      </c>
      <c r="Y100" t="s">
        <v>268</v>
      </c>
    </row>
    <row r="101" spans="1:25" x14ac:dyDescent="0.25">
      <c r="A101" s="42">
        <v>43599</v>
      </c>
      <c r="B101" s="38">
        <v>5.740380796801043</v>
      </c>
      <c r="C101" s="38">
        <v>8.5337878096388948</v>
      </c>
      <c r="D101" s="38">
        <v>5.7762333084649189</v>
      </c>
      <c r="E101" s="38">
        <v>3.9570960140428078</v>
      </c>
      <c r="F101" s="38">
        <v>0</v>
      </c>
      <c r="G101" s="38">
        <v>0</v>
      </c>
      <c r="H101" s="38">
        <v>8.867210265048902</v>
      </c>
      <c r="I101" s="38">
        <v>8.3452840417756065</v>
      </c>
      <c r="J101" s="38">
        <v>9.5157976894340166</v>
      </c>
      <c r="K101" s="38">
        <v>11.993698288333878</v>
      </c>
      <c r="L101" s="38">
        <v>0</v>
      </c>
      <c r="M101" s="38">
        <v>0</v>
      </c>
      <c r="N101" s="38">
        <v>5.7782161978458841</v>
      </c>
      <c r="O101" s="38">
        <v>4.3107957277090962</v>
      </c>
      <c r="P101" s="38">
        <v>5.9504847954368216</v>
      </c>
      <c r="Q101" s="38">
        <v>0</v>
      </c>
      <c r="R101" s="38">
        <v>8.6486411398395546</v>
      </c>
      <c r="S101" s="38">
        <v>8.8726562741791728</v>
      </c>
      <c r="T101" s="38">
        <v>6.3150612087782099</v>
      </c>
      <c r="U101" s="38">
        <v>5.0749641094581674</v>
      </c>
      <c r="V101" s="38">
        <v>4.805773921850097</v>
      </c>
      <c r="W101" s="38">
        <v>0</v>
      </c>
      <c r="X101">
        <v>65.5</v>
      </c>
      <c r="Y101">
        <v>0</v>
      </c>
    </row>
    <row r="102" spans="1:25" x14ac:dyDescent="0.25">
      <c r="A102" s="42">
        <v>43606</v>
      </c>
      <c r="B102" s="38">
        <v>6.1634925732855006</v>
      </c>
      <c r="C102" s="38">
        <v>8.9462121918923589</v>
      </c>
      <c r="D102" s="38">
        <v>6.0387959855623512</v>
      </c>
      <c r="E102" s="38">
        <v>0</v>
      </c>
      <c r="F102" s="38">
        <v>0</v>
      </c>
      <c r="G102" s="38">
        <v>0</v>
      </c>
      <c r="H102" s="38">
        <v>9.3736774221098838</v>
      </c>
      <c r="I102" s="38">
        <v>8.5845191917731825</v>
      </c>
      <c r="J102" s="38">
        <v>9.6135327659364691</v>
      </c>
      <c r="K102" s="38">
        <v>12.220779868622383</v>
      </c>
      <c r="L102" s="38">
        <v>0</v>
      </c>
      <c r="M102" s="38">
        <v>0</v>
      </c>
      <c r="N102" s="38">
        <v>6.1670143458048692</v>
      </c>
      <c r="O102" s="38">
        <v>0</v>
      </c>
      <c r="P102" s="38">
        <v>6.2453419093633018</v>
      </c>
      <c r="Q102" s="38">
        <v>0</v>
      </c>
      <c r="R102" s="38">
        <v>0</v>
      </c>
      <c r="S102" s="38">
        <v>0</v>
      </c>
      <c r="T102" s="38">
        <v>0</v>
      </c>
      <c r="U102" s="38">
        <v>0</v>
      </c>
      <c r="V102" s="38">
        <v>0</v>
      </c>
      <c r="W102" s="38">
        <v>0</v>
      </c>
      <c r="X102">
        <v>120</v>
      </c>
      <c r="Y102">
        <v>0</v>
      </c>
    </row>
    <row r="103" spans="1:25" x14ac:dyDescent="0.25">
      <c r="A103" s="42">
        <v>43613</v>
      </c>
      <c r="B103" s="38">
        <v>6.0501475663250472</v>
      </c>
      <c r="C103" s="38">
        <v>9.1363868329591913</v>
      </c>
      <c r="D103" s="38">
        <v>6.1600560055429465</v>
      </c>
      <c r="E103" s="38">
        <v>4.4253413612046373</v>
      </c>
      <c r="F103" s="38">
        <v>0</v>
      </c>
      <c r="G103" s="38">
        <v>0</v>
      </c>
      <c r="H103" s="38">
        <v>7.3087877659046452</v>
      </c>
      <c r="I103" s="38">
        <v>7.02575682177293</v>
      </c>
      <c r="J103" s="38">
        <v>8.3944098846475832</v>
      </c>
      <c r="K103" s="38">
        <v>10.930065491869726</v>
      </c>
      <c r="L103" s="38">
        <v>0</v>
      </c>
      <c r="M103" s="38">
        <v>0</v>
      </c>
      <c r="N103" s="38">
        <v>6.1005986938748116</v>
      </c>
      <c r="O103" s="38">
        <v>4.8280965445887469</v>
      </c>
      <c r="P103" s="38">
        <v>6.2514567362125293</v>
      </c>
      <c r="Q103" s="38">
        <v>3.9841243179108847</v>
      </c>
      <c r="R103" s="38">
        <v>6.1030046605161905</v>
      </c>
      <c r="S103" s="38">
        <v>6.6460867227901694</v>
      </c>
      <c r="T103" s="38">
        <v>5.2423098827073789</v>
      </c>
      <c r="U103" s="38">
        <v>3.9895976741941093</v>
      </c>
      <c r="V103" s="38">
        <v>0</v>
      </c>
      <c r="W103" s="38">
        <v>0</v>
      </c>
      <c r="X103">
        <v>1.84</v>
      </c>
      <c r="Y103">
        <v>0</v>
      </c>
    </row>
    <row r="104" spans="1:25" x14ac:dyDescent="0.25">
      <c r="A104" s="42">
        <v>43620</v>
      </c>
      <c r="B104" s="38">
        <v>6.8923846367064252</v>
      </c>
      <c r="C104" s="38">
        <v>9.9692488881562724</v>
      </c>
      <c r="D104" s="38">
        <v>6.9038912426298831</v>
      </c>
      <c r="E104" s="38">
        <v>4.8694028817587922</v>
      </c>
      <c r="F104" s="38">
        <v>0</v>
      </c>
      <c r="G104" s="38">
        <v>0</v>
      </c>
      <c r="H104" s="38">
        <v>7.0965379559191009</v>
      </c>
      <c r="I104" s="38">
        <v>6.6031045265496582</v>
      </c>
      <c r="J104" s="38">
        <v>8.379081750779493</v>
      </c>
      <c r="K104" s="38">
        <v>11.219026566666134</v>
      </c>
      <c r="L104" s="38">
        <v>0</v>
      </c>
      <c r="M104" s="38">
        <v>0</v>
      </c>
      <c r="N104" s="38">
        <v>6.9125362240635075</v>
      </c>
      <c r="O104" s="38">
        <v>5.4875244697731098</v>
      </c>
      <c r="P104" s="38">
        <v>7.1350487840772994</v>
      </c>
      <c r="Q104" s="38">
        <v>4.805868388736374</v>
      </c>
      <c r="R104" s="38">
        <v>6.6202760040642019</v>
      </c>
      <c r="S104" s="38">
        <v>7.2895573899880359</v>
      </c>
      <c r="T104" s="38">
        <v>6.1603087204017699</v>
      </c>
      <c r="U104" s="38">
        <v>4.3546164228002331</v>
      </c>
      <c r="V104" s="38">
        <v>0</v>
      </c>
      <c r="W104" s="38">
        <v>0</v>
      </c>
      <c r="X104">
        <v>1.845</v>
      </c>
      <c r="Y104">
        <v>0</v>
      </c>
    </row>
    <row r="105" spans="1:25" x14ac:dyDescent="0.25">
      <c r="A105" s="42">
        <v>43627</v>
      </c>
      <c r="B105" s="38">
        <v>7.0513375742983335</v>
      </c>
      <c r="C105" s="38">
        <v>10.061820505843013</v>
      </c>
      <c r="D105" s="38">
        <v>7.0413360950801493</v>
      </c>
      <c r="E105" s="38">
        <v>5.0305874770828041</v>
      </c>
      <c r="F105" s="38">
        <v>0</v>
      </c>
      <c r="G105" s="38">
        <v>0</v>
      </c>
      <c r="H105" s="38">
        <v>7.7764923834665112</v>
      </c>
      <c r="I105" s="38">
        <v>7.3857056244099457</v>
      </c>
      <c r="J105" s="38">
        <v>8.6008905176854338</v>
      </c>
      <c r="K105" s="38">
        <v>11.135208698752876</v>
      </c>
      <c r="L105" s="38">
        <v>0</v>
      </c>
      <c r="M105" s="38">
        <v>0</v>
      </c>
      <c r="N105" s="38">
        <v>7.0391319689350835</v>
      </c>
      <c r="O105" s="38">
        <v>5.7768461243916329</v>
      </c>
      <c r="P105" s="38">
        <v>7.1904774014512594</v>
      </c>
      <c r="Q105" s="38">
        <v>4.9404326666730798</v>
      </c>
      <c r="R105" s="38">
        <v>7.0419224656841033</v>
      </c>
      <c r="S105" s="38">
        <v>7.4506573662215176</v>
      </c>
      <c r="T105" s="38">
        <v>6.6761704961126416</v>
      </c>
      <c r="U105" s="38">
        <v>6.2076323359409766</v>
      </c>
      <c r="V105" s="38">
        <v>4.2684620017525159</v>
      </c>
      <c r="W105" s="38">
        <v>0</v>
      </c>
      <c r="X105">
        <v>8.9350000000000005</v>
      </c>
      <c r="Y105">
        <v>0</v>
      </c>
    </row>
    <row r="106" spans="1:25" x14ac:dyDescent="0.25">
      <c r="A106" s="42">
        <v>43634</v>
      </c>
      <c r="B106" s="38">
        <v>6.8970657877754213</v>
      </c>
      <c r="C106" s="38">
        <v>9.9585368405491828</v>
      </c>
      <c r="D106" s="38">
        <v>6.8868357571599912</v>
      </c>
      <c r="E106" s="38">
        <v>4.9975858630082293</v>
      </c>
      <c r="F106" s="38">
        <v>0</v>
      </c>
      <c r="G106" s="38">
        <v>0</v>
      </c>
      <c r="H106" s="38">
        <v>7.8367877391855636</v>
      </c>
      <c r="I106" s="38">
        <v>7.4307556440017057</v>
      </c>
      <c r="J106" s="38">
        <v>8.4268660197737315</v>
      </c>
      <c r="K106" s="38">
        <v>11.116173746270141</v>
      </c>
      <c r="L106" s="38">
        <v>0</v>
      </c>
      <c r="M106" s="38">
        <v>0</v>
      </c>
      <c r="N106" s="38">
        <v>6.9204072189112926</v>
      </c>
      <c r="O106" s="38">
        <v>5.6998526308940853</v>
      </c>
      <c r="P106" s="38">
        <v>7.1712719987219167</v>
      </c>
      <c r="Q106" s="38">
        <v>4.8992627611261268</v>
      </c>
      <c r="R106" s="38">
        <v>7.1881033152297311</v>
      </c>
      <c r="S106" s="38">
        <v>7.7008111776749999</v>
      </c>
      <c r="T106" s="38">
        <v>7.2909453998213776</v>
      </c>
      <c r="U106" s="38">
        <v>6.6851974677599051</v>
      </c>
      <c r="V106" s="38">
        <v>4.1638196978213466</v>
      </c>
      <c r="W106" s="38">
        <v>0</v>
      </c>
      <c r="X106">
        <v>5.85</v>
      </c>
      <c r="Y106">
        <v>0.38500000000000001</v>
      </c>
    </row>
    <row r="107" spans="1:25" x14ac:dyDescent="0.25">
      <c r="A107" s="42">
        <v>43676</v>
      </c>
      <c r="B107" s="38">
        <v>6.1073870429372814</v>
      </c>
      <c r="C107" s="38">
        <v>9.3915308294826882</v>
      </c>
      <c r="D107" s="38">
        <v>5.6781602106031386</v>
      </c>
      <c r="E107" s="38">
        <v>3.6917009818887667</v>
      </c>
      <c r="F107" s="38">
        <v>0</v>
      </c>
      <c r="G107" s="38">
        <v>0</v>
      </c>
      <c r="H107" s="38">
        <v>4.1615387853643373</v>
      </c>
      <c r="I107" s="38">
        <v>0</v>
      </c>
      <c r="J107" s="38">
        <v>8.4877057541913725</v>
      </c>
      <c r="K107" s="38">
        <v>11.802792695408456</v>
      </c>
      <c r="L107" s="38">
        <v>0</v>
      </c>
      <c r="M107" s="38">
        <v>0</v>
      </c>
      <c r="N107" s="38">
        <v>5.7760381739656719</v>
      </c>
      <c r="O107" s="38">
        <v>4.2488470919983241</v>
      </c>
      <c r="P107" s="38">
        <v>6.0088161775443378</v>
      </c>
      <c r="Q107" s="38">
        <v>0</v>
      </c>
      <c r="R107" s="38">
        <v>7.4589722601144226</v>
      </c>
      <c r="S107" s="38">
        <v>7.0518826775478258</v>
      </c>
      <c r="T107" s="38">
        <v>7.9350279347875796</v>
      </c>
      <c r="U107" s="38">
        <v>6.8865950464273942</v>
      </c>
      <c r="V107" s="38">
        <v>0</v>
      </c>
      <c r="W107" s="38">
        <v>0</v>
      </c>
      <c r="X107">
        <v>0.2</v>
      </c>
      <c r="Y107">
        <v>0</v>
      </c>
    </row>
    <row r="108" spans="1:25" x14ac:dyDescent="0.25">
      <c r="A108" s="42">
        <v>43692</v>
      </c>
      <c r="B108" s="38">
        <v>6.6369826795996119</v>
      </c>
      <c r="C108" s="38">
        <v>9.5388192955569711</v>
      </c>
      <c r="D108" s="38">
        <v>6.2957714915193606</v>
      </c>
      <c r="E108" s="38">
        <v>3.8865452302591574</v>
      </c>
      <c r="F108" s="38">
        <v>0</v>
      </c>
      <c r="G108" s="38">
        <v>0</v>
      </c>
      <c r="H108" s="38">
        <v>4.6832093788018838</v>
      </c>
      <c r="I108" s="38">
        <v>0</v>
      </c>
      <c r="J108" s="38">
        <v>8.6321139368439059</v>
      </c>
      <c r="K108" s="38">
        <v>11.399664899389984</v>
      </c>
      <c r="L108" s="38">
        <v>0</v>
      </c>
      <c r="M108" s="38">
        <v>0</v>
      </c>
      <c r="N108" s="38">
        <v>6.3502903377181221</v>
      </c>
      <c r="O108" s="38">
        <v>3.9369123601212186</v>
      </c>
      <c r="P108" s="38">
        <v>6.7942622711083365</v>
      </c>
      <c r="Q108" s="38">
        <v>0</v>
      </c>
      <c r="R108" s="38">
        <v>6.8100959790282234</v>
      </c>
      <c r="S108" s="38">
        <v>4.8730953622968025</v>
      </c>
      <c r="T108" s="38">
        <v>7.0510280354068406</v>
      </c>
      <c r="U108" s="38">
        <v>5.1090757618015141</v>
      </c>
      <c r="V108" s="38">
        <v>0</v>
      </c>
      <c r="W108" s="38">
        <v>0</v>
      </c>
      <c r="X108">
        <v>0.15000000000000002</v>
      </c>
      <c r="Y108">
        <v>0.46499999999999997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42DBC-7D4B-43FA-BD08-3396D761BF82}">
  <dimension ref="A1:U98"/>
  <sheetViews>
    <sheetView workbookViewId="0">
      <selection activeCell="O5" sqref="O5"/>
    </sheetView>
  </sheetViews>
  <sheetFormatPr defaultColWidth="11.140625" defaultRowHeight="15" x14ac:dyDescent="0.25"/>
  <cols>
    <col min="2" max="2" width="14.7109375" bestFit="1" customWidth="1"/>
    <col min="9" max="9" width="15.28515625" customWidth="1"/>
  </cols>
  <sheetData>
    <row r="1" spans="1:21" x14ac:dyDescent="0.25">
      <c r="A1" t="s">
        <v>354</v>
      </c>
    </row>
    <row r="2" spans="1:21" ht="30" x14ac:dyDescent="0.25">
      <c r="A2" t="s">
        <v>220</v>
      </c>
      <c r="B2" t="s">
        <v>221</v>
      </c>
      <c r="C2" s="17" t="s">
        <v>265</v>
      </c>
      <c r="D2" t="s">
        <v>222</v>
      </c>
      <c r="E2" t="s">
        <v>223</v>
      </c>
      <c r="F2" t="s">
        <v>224</v>
      </c>
      <c r="G2" t="s">
        <v>225</v>
      </c>
      <c r="H2" t="s">
        <v>226</v>
      </c>
      <c r="I2" t="s">
        <v>227</v>
      </c>
      <c r="J2" t="s">
        <v>228</v>
      </c>
      <c r="K2" t="s">
        <v>229</v>
      </c>
      <c r="L2" t="s">
        <v>230</v>
      </c>
      <c r="N2" t="s">
        <v>230</v>
      </c>
      <c r="Q2" t="s">
        <v>389</v>
      </c>
      <c r="S2" t="s">
        <v>388</v>
      </c>
      <c r="U2" t="s">
        <v>387</v>
      </c>
    </row>
    <row r="3" spans="1:21" x14ac:dyDescent="0.25">
      <c r="A3" t="s">
        <v>231</v>
      </c>
      <c r="B3" t="s">
        <v>232</v>
      </c>
      <c r="C3" s="21">
        <v>43586</v>
      </c>
      <c r="D3" s="34">
        <v>0.44791666666666669</v>
      </c>
      <c r="E3">
        <v>0.15</v>
      </c>
      <c r="F3">
        <v>2</v>
      </c>
      <c r="G3" t="s">
        <v>233</v>
      </c>
      <c r="H3" t="s">
        <v>234</v>
      </c>
      <c r="I3" t="s">
        <v>235</v>
      </c>
      <c r="J3">
        <v>0.61</v>
      </c>
      <c r="K3" t="s">
        <v>236</v>
      </c>
      <c r="L3">
        <v>0.2</v>
      </c>
      <c r="M3" t="s">
        <v>237</v>
      </c>
      <c r="N3">
        <v>0.05</v>
      </c>
      <c r="O3" t="s">
        <v>238</v>
      </c>
      <c r="Q3" t="s">
        <v>239</v>
      </c>
      <c r="R3" t="s">
        <v>240</v>
      </c>
      <c r="S3" t="s">
        <v>241</v>
      </c>
      <c r="T3" t="s">
        <v>242</v>
      </c>
      <c r="U3" t="s">
        <v>243</v>
      </c>
    </row>
    <row r="4" spans="1:21" x14ac:dyDescent="0.25">
      <c r="A4" t="s">
        <v>231</v>
      </c>
      <c r="B4" t="s">
        <v>232</v>
      </c>
      <c r="C4" s="21">
        <v>43621</v>
      </c>
      <c r="D4" s="34">
        <v>0.46527777777777773</v>
      </c>
      <c r="E4">
        <v>0.15</v>
      </c>
      <c r="F4">
        <v>2</v>
      </c>
      <c r="G4" t="s">
        <v>233</v>
      </c>
      <c r="H4" t="s">
        <v>244</v>
      </c>
      <c r="I4" t="s">
        <v>235</v>
      </c>
      <c r="J4">
        <v>0.91</v>
      </c>
      <c r="K4" t="s">
        <v>236</v>
      </c>
      <c r="L4">
        <v>0.2</v>
      </c>
      <c r="M4" t="s">
        <v>237</v>
      </c>
      <c r="N4">
        <v>0.05</v>
      </c>
      <c r="O4" t="s">
        <v>238</v>
      </c>
      <c r="Q4" t="s">
        <v>239</v>
      </c>
      <c r="R4" t="s">
        <v>240</v>
      </c>
      <c r="S4" t="s">
        <v>241</v>
      </c>
      <c r="T4" t="s">
        <v>242</v>
      </c>
      <c r="U4" t="s">
        <v>243</v>
      </c>
    </row>
    <row r="5" spans="1:21" x14ac:dyDescent="0.25">
      <c r="A5" t="s">
        <v>231</v>
      </c>
      <c r="B5" t="s">
        <v>232</v>
      </c>
      <c r="C5" s="21">
        <v>43648</v>
      </c>
      <c r="D5" s="34">
        <v>0.41388888888888892</v>
      </c>
      <c r="E5">
        <v>0.15</v>
      </c>
      <c r="F5">
        <v>2</v>
      </c>
      <c r="G5" t="s">
        <v>233</v>
      </c>
      <c r="H5" t="s">
        <v>244</v>
      </c>
      <c r="I5" t="s">
        <v>235</v>
      </c>
      <c r="J5">
        <v>1.69</v>
      </c>
      <c r="K5" t="s">
        <v>236</v>
      </c>
      <c r="L5">
        <v>0.2</v>
      </c>
      <c r="M5" t="s">
        <v>237</v>
      </c>
      <c r="N5">
        <v>0.05</v>
      </c>
      <c r="O5" t="s">
        <v>238</v>
      </c>
      <c r="Q5" t="s">
        <v>239</v>
      </c>
      <c r="R5" t="s">
        <v>240</v>
      </c>
      <c r="S5" t="s">
        <v>241</v>
      </c>
      <c r="T5" t="s">
        <v>242</v>
      </c>
      <c r="U5" t="s">
        <v>243</v>
      </c>
    </row>
    <row r="6" spans="1:21" x14ac:dyDescent="0.25">
      <c r="A6" t="s">
        <v>231</v>
      </c>
      <c r="B6" t="s">
        <v>232</v>
      </c>
      <c r="C6" s="21">
        <v>43684</v>
      </c>
      <c r="D6" s="34">
        <v>0.46875</v>
      </c>
      <c r="E6">
        <v>0.15</v>
      </c>
      <c r="F6">
        <v>2</v>
      </c>
      <c r="G6" t="s">
        <v>233</v>
      </c>
      <c r="H6" t="s">
        <v>244</v>
      </c>
      <c r="I6" t="s">
        <v>235</v>
      </c>
      <c r="J6">
        <v>1.1499999999999999</v>
      </c>
      <c r="K6" t="s">
        <v>236</v>
      </c>
      <c r="L6">
        <v>0.2</v>
      </c>
      <c r="M6" t="s">
        <v>237</v>
      </c>
      <c r="N6">
        <v>0.05</v>
      </c>
      <c r="O6" t="s">
        <v>238</v>
      </c>
      <c r="Q6" t="s">
        <v>239</v>
      </c>
      <c r="R6" t="s">
        <v>240</v>
      </c>
      <c r="S6" t="s">
        <v>241</v>
      </c>
      <c r="T6" t="s">
        <v>242</v>
      </c>
      <c r="U6" t="s">
        <v>243</v>
      </c>
    </row>
    <row r="7" spans="1:21" x14ac:dyDescent="0.25">
      <c r="A7" t="s">
        <v>231</v>
      </c>
      <c r="B7" t="s">
        <v>232</v>
      </c>
      <c r="C7" s="21">
        <v>43684</v>
      </c>
      <c r="D7" s="34">
        <v>0.46875</v>
      </c>
      <c r="E7">
        <v>0.15</v>
      </c>
      <c r="F7">
        <v>2</v>
      </c>
      <c r="G7" t="s">
        <v>233</v>
      </c>
      <c r="H7" t="s">
        <v>245</v>
      </c>
      <c r="I7" t="s">
        <v>235</v>
      </c>
      <c r="J7">
        <v>1.1200000000000001</v>
      </c>
      <c r="K7" t="s">
        <v>236</v>
      </c>
      <c r="L7">
        <v>0.2</v>
      </c>
      <c r="M7" t="s">
        <v>237</v>
      </c>
      <c r="N7">
        <v>0.05</v>
      </c>
      <c r="O7" t="s">
        <v>238</v>
      </c>
      <c r="Q7" t="s">
        <v>239</v>
      </c>
      <c r="R7" t="s">
        <v>240</v>
      </c>
      <c r="S7" t="s">
        <v>241</v>
      </c>
      <c r="T7" t="s">
        <v>242</v>
      </c>
      <c r="U7" t="s">
        <v>243</v>
      </c>
    </row>
    <row r="8" spans="1:21" x14ac:dyDescent="0.25">
      <c r="A8" t="s">
        <v>231</v>
      </c>
      <c r="B8" t="s">
        <v>232</v>
      </c>
      <c r="C8" s="21">
        <v>43712</v>
      </c>
      <c r="D8" s="34">
        <v>0.46180555555555558</v>
      </c>
      <c r="E8">
        <v>0.15</v>
      </c>
      <c r="F8">
        <v>2</v>
      </c>
      <c r="G8" t="s">
        <v>233</v>
      </c>
      <c r="H8" t="s">
        <v>244</v>
      </c>
      <c r="I8" t="s">
        <v>235</v>
      </c>
      <c r="J8">
        <v>0.56999999999999995</v>
      </c>
      <c r="K8" t="s">
        <v>236</v>
      </c>
      <c r="L8">
        <v>0.2</v>
      </c>
      <c r="M8" t="s">
        <v>237</v>
      </c>
      <c r="N8">
        <v>0.05</v>
      </c>
      <c r="O8" t="s">
        <v>238</v>
      </c>
      <c r="Q8" t="s">
        <v>239</v>
      </c>
      <c r="R8" t="s">
        <v>240</v>
      </c>
      <c r="S8" t="s">
        <v>241</v>
      </c>
      <c r="T8" t="s">
        <v>242</v>
      </c>
      <c r="U8" t="s">
        <v>243</v>
      </c>
    </row>
    <row r="9" spans="1:21" x14ac:dyDescent="0.25">
      <c r="A9" t="s">
        <v>231</v>
      </c>
      <c r="B9" t="s">
        <v>232</v>
      </c>
      <c r="C9" s="21">
        <v>43747</v>
      </c>
      <c r="D9" s="34">
        <v>0.4152777777777778</v>
      </c>
      <c r="E9">
        <v>0.15</v>
      </c>
      <c r="F9">
        <v>2</v>
      </c>
      <c r="G9" t="s">
        <v>233</v>
      </c>
      <c r="H9" t="s">
        <v>246</v>
      </c>
      <c r="I9" t="s">
        <v>235</v>
      </c>
      <c r="J9">
        <v>1.04</v>
      </c>
      <c r="K9" t="s">
        <v>236</v>
      </c>
      <c r="L9">
        <v>0.2</v>
      </c>
      <c r="M9" t="s">
        <v>237</v>
      </c>
      <c r="N9">
        <v>0.05</v>
      </c>
      <c r="O9" t="s">
        <v>238</v>
      </c>
      <c r="Q9" t="s">
        <v>239</v>
      </c>
      <c r="R9" t="s">
        <v>240</v>
      </c>
      <c r="S9" t="s">
        <v>241</v>
      </c>
      <c r="T9" t="s">
        <v>242</v>
      </c>
      <c r="U9" t="s">
        <v>243</v>
      </c>
    </row>
    <row r="10" spans="1:21" x14ac:dyDescent="0.25">
      <c r="A10" t="s">
        <v>231</v>
      </c>
      <c r="B10" t="s">
        <v>232</v>
      </c>
      <c r="C10" s="21">
        <v>43586</v>
      </c>
      <c r="D10" s="34">
        <v>0.45833333333333331</v>
      </c>
      <c r="E10">
        <v>5</v>
      </c>
      <c r="F10">
        <v>5</v>
      </c>
      <c r="G10" t="s">
        <v>233</v>
      </c>
      <c r="H10" t="s">
        <v>247</v>
      </c>
      <c r="I10" t="s">
        <v>235</v>
      </c>
      <c r="J10">
        <v>0.57999999999999996</v>
      </c>
      <c r="K10" t="s">
        <v>236</v>
      </c>
      <c r="L10">
        <v>0.2</v>
      </c>
      <c r="M10" t="s">
        <v>237</v>
      </c>
      <c r="N10">
        <v>0.05</v>
      </c>
      <c r="O10" t="s">
        <v>238</v>
      </c>
      <c r="Q10" t="s">
        <v>239</v>
      </c>
      <c r="R10" t="s">
        <v>240</v>
      </c>
      <c r="S10" t="s">
        <v>241</v>
      </c>
      <c r="T10" t="s">
        <v>242</v>
      </c>
      <c r="U10" t="s">
        <v>243</v>
      </c>
    </row>
    <row r="11" spans="1:21" x14ac:dyDescent="0.25">
      <c r="A11" t="s">
        <v>231</v>
      </c>
      <c r="B11" t="s">
        <v>232</v>
      </c>
      <c r="C11" s="21">
        <v>43621</v>
      </c>
      <c r="D11" s="34">
        <v>0.47222222222222227</v>
      </c>
      <c r="E11">
        <v>5</v>
      </c>
      <c r="F11">
        <v>5</v>
      </c>
      <c r="G11" t="s">
        <v>233</v>
      </c>
      <c r="H11" t="s">
        <v>248</v>
      </c>
      <c r="I11" t="s">
        <v>235</v>
      </c>
      <c r="J11">
        <v>0.72</v>
      </c>
      <c r="K11" t="s">
        <v>236</v>
      </c>
      <c r="L11">
        <v>0.2</v>
      </c>
      <c r="M11" t="s">
        <v>237</v>
      </c>
      <c r="N11">
        <v>0.05</v>
      </c>
      <c r="O11" t="s">
        <v>238</v>
      </c>
      <c r="Q11" t="s">
        <v>239</v>
      </c>
      <c r="R11" t="s">
        <v>240</v>
      </c>
      <c r="S11" t="s">
        <v>241</v>
      </c>
      <c r="T11" t="s">
        <v>242</v>
      </c>
      <c r="U11" t="s">
        <v>243</v>
      </c>
    </row>
    <row r="12" spans="1:21" x14ac:dyDescent="0.25">
      <c r="A12" t="s">
        <v>231</v>
      </c>
      <c r="B12" t="s">
        <v>232</v>
      </c>
      <c r="C12" s="21">
        <v>43648</v>
      </c>
      <c r="D12" s="34">
        <v>0.4201388888888889</v>
      </c>
      <c r="E12">
        <v>5</v>
      </c>
      <c r="F12">
        <v>5</v>
      </c>
      <c r="G12" t="s">
        <v>233</v>
      </c>
      <c r="H12" t="s">
        <v>248</v>
      </c>
      <c r="I12" t="s">
        <v>235</v>
      </c>
      <c r="J12">
        <v>1.1599999999999999</v>
      </c>
      <c r="K12" t="s">
        <v>236</v>
      </c>
      <c r="L12">
        <v>0.2</v>
      </c>
      <c r="M12" t="s">
        <v>237</v>
      </c>
      <c r="N12">
        <v>0.05</v>
      </c>
      <c r="O12" t="s">
        <v>238</v>
      </c>
      <c r="Q12" t="s">
        <v>239</v>
      </c>
      <c r="R12" t="s">
        <v>240</v>
      </c>
      <c r="S12" t="s">
        <v>241</v>
      </c>
      <c r="T12" t="s">
        <v>242</v>
      </c>
      <c r="U12" t="s">
        <v>243</v>
      </c>
    </row>
    <row r="13" spans="1:21" x14ac:dyDescent="0.25">
      <c r="A13" t="s">
        <v>231</v>
      </c>
      <c r="B13" t="s">
        <v>232</v>
      </c>
      <c r="C13" s="21">
        <v>43684</v>
      </c>
      <c r="D13" s="34">
        <v>0.47569444444444442</v>
      </c>
      <c r="E13">
        <v>5.4</v>
      </c>
      <c r="F13">
        <v>5.4</v>
      </c>
      <c r="G13" t="s">
        <v>233</v>
      </c>
      <c r="H13" t="s">
        <v>248</v>
      </c>
      <c r="I13" t="s">
        <v>235</v>
      </c>
      <c r="J13">
        <v>1.1599999999999999</v>
      </c>
      <c r="K13" t="s">
        <v>236</v>
      </c>
      <c r="L13">
        <v>0.2</v>
      </c>
      <c r="M13" t="s">
        <v>237</v>
      </c>
      <c r="N13">
        <v>0.05</v>
      </c>
      <c r="O13" t="s">
        <v>238</v>
      </c>
      <c r="Q13" t="s">
        <v>239</v>
      </c>
      <c r="R13" t="s">
        <v>240</v>
      </c>
      <c r="S13" t="s">
        <v>241</v>
      </c>
      <c r="T13" t="s">
        <v>242</v>
      </c>
      <c r="U13" t="s">
        <v>243</v>
      </c>
    </row>
    <row r="14" spans="1:21" x14ac:dyDescent="0.25">
      <c r="A14" t="s">
        <v>231</v>
      </c>
      <c r="B14" t="s">
        <v>232</v>
      </c>
      <c r="C14" s="21">
        <v>43712</v>
      </c>
      <c r="D14" s="34">
        <v>0.46666666666666662</v>
      </c>
      <c r="E14">
        <v>5.3</v>
      </c>
      <c r="F14">
        <v>5.3</v>
      </c>
      <c r="G14" t="s">
        <v>233</v>
      </c>
      <c r="H14" t="s">
        <v>248</v>
      </c>
      <c r="I14" t="s">
        <v>235</v>
      </c>
      <c r="J14">
        <v>1.2</v>
      </c>
      <c r="K14" t="s">
        <v>236</v>
      </c>
      <c r="L14">
        <v>0.2</v>
      </c>
      <c r="M14" t="s">
        <v>237</v>
      </c>
      <c r="N14">
        <v>0.05</v>
      </c>
      <c r="O14" t="s">
        <v>238</v>
      </c>
      <c r="Q14" t="s">
        <v>239</v>
      </c>
      <c r="R14" t="s">
        <v>240</v>
      </c>
      <c r="S14" t="s">
        <v>241</v>
      </c>
      <c r="T14" t="s">
        <v>242</v>
      </c>
      <c r="U14" t="s">
        <v>243</v>
      </c>
    </row>
    <row r="15" spans="1:21" x14ac:dyDescent="0.25">
      <c r="A15" t="s">
        <v>231</v>
      </c>
      <c r="B15" t="s">
        <v>232</v>
      </c>
      <c r="C15" s="21">
        <v>43747</v>
      </c>
      <c r="D15" s="34">
        <v>0.42152777777777778</v>
      </c>
      <c r="E15">
        <v>5.5</v>
      </c>
      <c r="F15">
        <v>5.5</v>
      </c>
      <c r="G15" t="s">
        <v>233</v>
      </c>
      <c r="H15" t="s">
        <v>249</v>
      </c>
      <c r="I15" t="s">
        <v>235</v>
      </c>
      <c r="J15">
        <v>1.07</v>
      </c>
      <c r="K15" t="s">
        <v>236</v>
      </c>
      <c r="L15">
        <v>0.2</v>
      </c>
      <c r="M15" t="s">
        <v>237</v>
      </c>
      <c r="N15">
        <v>0.05</v>
      </c>
      <c r="O15" t="s">
        <v>238</v>
      </c>
      <c r="Q15" t="s">
        <v>239</v>
      </c>
      <c r="R15" t="s">
        <v>240</v>
      </c>
      <c r="S15" t="s">
        <v>241</v>
      </c>
      <c r="T15" t="s">
        <v>242</v>
      </c>
      <c r="U15" t="s">
        <v>243</v>
      </c>
    </row>
    <row r="17" spans="1:21" x14ac:dyDescent="0.25">
      <c r="A17" t="s">
        <v>231</v>
      </c>
      <c r="B17" t="s">
        <v>232</v>
      </c>
      <c r="C17" s="21">
        <v>43586</v>
      </c>
      <c r="D17" s="34">
        <v>0.44791666666666669</v>
      </c>
      <c r="E17">
        <v>0.15</v>
      </c>
      <c r="F17">
        <v>2</v>
      </c>
      <c r="G17" t="s">
        <v>233</v>
      </c>
      <c r="H17" t="s">
        <v>234</v>
      </c>
      <c r="I17" t="s">
        <v>250</v>
      </c>
      <c r="J17">
        <v>0.02</v>
      </c>
      <c r="K17" t="s">
        <v>236</v>
      </c>
      <c r="L17">
        <v>0.01</v>
      </c>
      <c r="M17" t="s">
        <v>237</v>
      </c>
      <c r="N17">
        <v>3.0000000000000001E-3</v>
      </c>
      <c r="O17" t="s">
        <v>238</v>
      </c>
      <c r="Q17" t="s">
        <v>251</v>
      </c>
      <c r="R17" t="s">
        <v>240</v>
      </c>
      <c r="S17" t="s">
        <v>241</v>
      </c>
      <c r="T17" t="s">
        <v>242</v>
      </c>
      <c r="U17" t="s">
        <v>243</v>
      </c>
    </row>
    <row r="18" spans="1:21" x14ac:dyDescent="0.25">
      <c r="A18" t="s">
        <v>231</v>
      </c>
      <c r="B18" t="s">
        <v>232</v>
      </c>
      <c r="C18" s="21">
        <v>43621</v>
      </c>
      <c r="D18" s="34">
        <v>0.46527777777777773</v>
      </c>
      <c r="E18">
        <v>0.15</v>
      </c>
      <c r="F18">
        <v>2</v>
      </c>
      <c r="G18" t="s">
        <v>233</v>
      </c>
      <c r="H18" t="s">
        <v>244</v>
      </c>
      <c r="I18" t="s">
        <v>250</v>
      </c>
      <c r="J18">
        <v>0.02</v>
      </c>
      <c r="K18" t="s">
        <v>236</v>
      </c>
      <c r="L18">
        <v>0.01</v>
      </c>
      <c r="M18" t="s">
        <v>237</v>
      </c>
      <c r="N18">
        <v>3.0000000000000001E-3</v>
      </c>
      <c r="O18" t="s">
        <v>238</v>
      </c>
      <c r="Q18" t="s">
        <v>251</v>
      </c>
      <c r="R18" t="s">
        <v>240</v>
      </c>
      <c r="S18" t="s">
        <v>241</v>
      </c>
      <c r="T18" t="s">
        <v>242</v>
      </c>
      <c r="U18" t="s">
        <v>243</v>
      </c>
    </row>
    <row r="19" spans="1:21" x14ac:dyDescent="0.25">
      <c r="A19" t="s">
        <v>231</v>
      </c>
      <c r="B19" t="s">
        <v>232</v>
      </c>
      <c r="C19" s="21">
        <v>43648</v>
      </c>
      <c r="D19" s="34">
        <v>0.41388888888888892</v>
      </c>
      <c r="E19">
        <v>0.15</v>
      </c>
      <c r="F19">
        <v>2</v>
      </c>
      <c r="G19" t="s">
        <v>233</v>
      </c>
      <c r="H19" t="s">
        <v>244</v>
      </c>
      <c r="I19" t="s">
        <v>250</v>
      </c>
      <c r="J19">
        <v>0.06</v>
      </c>
      <c r="K19" t="s">
        <v>236</v>
      </c>
      <c r="L19">
        <v>0.01</v>
      </c>
      <c r="M19" t="s">
        <v>237</v>
      </c>
      <c r="N19">
        <v>3.0000000000000001E-3</v>
      </c>
      <c r="O19" t="s">
        <v>238</v>
      </c>
      <c r="Q19" t="s">
        <v>251</v>
      </c>
      <c r="R19" t="s">
        <v>240</v>
      </c>
      <c r="S19" t="s">
        <v>241</v>
      </c>
      <c r="T19" t="s">
        <v>242</v>
      </c>
      <c r="U19" t="s">
        <v>243</v>
      </c>
    </row>
    <row r="20" spans="1:21" x14ac:dyDescent="0.25">
      <c r="A20" t="s">
        <v>231</v>
      </c>
      <c r="B20" t="s">
        <v>232</v>
      </c>
      <c r="C20" s="21">
        <v>43684</v>
      </c>
      <c r="D20" s="34">
        <v>0.46875</v>
      </c>
      <c r="E20">
        <v>0.15</v>
      </c>
      <c r="F20">
        <v>2</v>
      </c>
      <c r="G20" t="s">
        <v>233</v>
      </c>
      <c r="H20" t="s">
        <v>244</v>
      </c>
      <c r="I20" t="s">
        <v>250</v>
      </c>
      <c r="J20">
        <v>0.01</v>
      </c>
      <c r="K20" t="s">
        <v>236</v>
      </c>
      <c r="L20">
        <v>0.01</v>
      </c>
      <c r="M20" t="s">
        <v>237</v>
      </c>
      <c r="N20">
        <v>3.0000000000000001E-3</v>
      </c>
      <c r="O20" t="s">
        <v>238</v>
      </c>
      <c r="Q20" t="s">
        <v>251</v>
      </c>
      <c r="R20" t="s">
        <v>240</v>
      </c>
      <c r="S20" t="s">
        <v>241</v>
      </c>
      <c r="T20" t="s">
        <v>242</v>
      </c>
      <c r="U20" t="s">
        <v>243</v>
      </c>
    </row>
    <row r="21" spans="1:21" x14ac:dyDescent="0.25">
      <c r="A21" t="s">
        <v>231</v>
      </c>
      <c r="B21" t="s">
        <v>232</v>
      </c>
      <c r="C21" s="21">
        <v>43684</v>
      </c>
      <c r="D21" s="34">
        <v>0.46875</v>
      </c>
      <c r="E21">
        <v>0.15</v>
      </c>
      <c r="F21">
        <v>2</v>
      </c>
      <c r="G21" t="s">
        <v>233</v>
      </c>
      <c r="H21" t="s">
        <v>245</v>
      </c>
      <c r="I21" t="s">
        <v>250</v>
      </c>
      <c r="J21">
        <v>0.03</v>
      </c>
      <c r="K21" t="s">
        <v>236</v>
      </c>
      <c r="L21">
        <v>0.01</v>
      </c>
      <c r="M21" t="s">
        <v>237</v>
      </c>
      <c r="N21">
        <v>3.0000000000000001E-3</v>
      </c>
      <c r="O21" t="s">
        <v>238</v>
      </c>
      <c r="Q21" t="s">
        <v>251</v>
      </c>
      <c r="R21" t="s">
        <v>240</v>
      </c>
      <c r="S21" t="s">
        <v>241</v>
      </c>
      <c r="T21" t="s">
        <v>242</v>
      </c>
      <c r="U21" t="s">
        <v>243</v>
      </c>
    </row>
    <row r="22" spans="1:21" x14ac:dyDescent="0.25">
      <c r="A22" t="s">
        <v>231</v>
      </c>
      <c r="B22" t="s">
        <v>232</v>
      </c>
      <c r="C22" s="21">
        <v>43712</v>
      </c>
      <c r="D22" s="34">
        <v>0.46180555555555558</v>
      </c>
      <c r="E22">
        <v>0.15</v>
      </c>
      <c r="F22">
        <v>2</v>
      </c>
      <c r="G22" t="s">
        <v>233</v>
      </c>
      <c r="H22" t="s">
        <v>244</v>
      </c>
      <c r="I22" t="s">
        <v>250</v>
      </c>
      <c r="J22">
        <v>0.01</v>
      </c>
      <c r="K22" t="s">
        <v>236</v>
      </c>
      <c r="L22">
        <v>0.01</v>
      </c>
      <c r="M22" t="s">
        <v>237</v>
      </c>
      <c r="N22">
        <v>3.0000000000000001E-3</v>
      </c>
      <c r="O22" t="s">
        <v>238</v>
      </c>
      <c r="P22" t="s">
        <v>146</v>
      </c>
      <c r="Q22" t="s">
        <v>251</v>
      </c>
      <c r="R22" t="s">
        <v>240</v>
      </c>
      <c r="S22" t="s">
        <v>241</v>
      </c>
      <c r="T22" t="s">
        <v>242</v>
      </c>
      <c r="U22" t="s">
        <v>243</v>
      </c>
    </row>
    <row r="23" spans="1:21" x14ac:dyDescent="0.25">
      <c r="A23" t="s">
        <v>231</v>
      </c>
      <c r="B23" t="s">
        <v>232</v>
      </c>
      <c r="C23" s="21">
        <v>43747</v>
      </c>
      <c r="D23" s="34">
        <v>0.4152777777777778</v>
      </c>
      <c r="E23">
        <v>0.15</v>
      </c>
      <c r="F23">
        <v>2</v>
      </c>
      <c r="G23" t="s">
        <v>233</v>
      </c>
      <c r="H23" t="s">
        <v>246</v>
      </c>
      <c r="I23" t="s">
        <v>250</v>
      </c>
      <c r="J23">
        <v>0.01</v>
      </c>
      <c r="K23" t="s">
        <v>236</v>
      </c>
      <c r="L23">
        <v>0.01</v>
      </c>
      <c r="M23" t="s">
        <v>237</v>
      </c>
      <c r="N23">
        <v>3.0000000000000001E-3</v>
      </c>
      <c r="O23" t="s">
        <v>238</v>
      </c>
      <c r="P23" t="s">
        <v>146</v>
      </c>
      <c r="Q23" t="s">
        <v>251</v>
      </c>
      <c r="R23" t="s">
        <v>240</v>
      </c>
      <c r="S23" t="s">
        <v>241</v>
      </c>
      <c r="T23" t="s">
        <v>242</v>
      </c>
      <c r="U23" t="s">
        <v>243</v>
      </c>
    </row>
    <row r="24" spans="1:21" x14ac:dyDescent="0.25">
      <c r="A24" t="s">
        <v>231</v>
      </c>
      <c r="B24" t="s">
        <v>232</v>
      </c>
      <c r="C24" s="21">
        <v>43586</v>
      </c>
      <c r="D24" s="34">
        <v>0.45833333333333331</v>
      </c>
      <c r="E24">
        <v>5</v>
      </c>
      <c r="F24">
        <v>5</v>
      </c>
      <c r="G24" t="s">
        <v>233</v>
      </c>
      <c r="H24" t="s">
        <v>247</v>
      </c>
      <c r="I24" t="s">
        <v>250</v>
      </c>
      <c r="J24">
        <v>0.1</v>
      </c>
      <c r="K24" t="s">
        <v>236</v>
      </c>
      <c r="L24">
        <v>0.01</v>
      </c>
      <c r="M24" t="s">
        <v>237</v>
      </c>
      <c r="N24">
        <v>3.0000000000000001E-3</v>
      </c>
      <c r="O24" t="s">
        <v>238</v>
      </c>
      <c r="Q24" t="s">
        <v>251</v>
      </c>
      <c r="R24" t="s">
        <v>240</v>
      </c>
      <c r="S24" t="s">
        <v>241</v>
      </c>
      <c r="T24" t="s">
        <v>242</v>
      </c>
      <c r="U24" t="s">
        <v>243</v>
      </c>
    </row>
    <row r="25" spans="1:21" x14ac:dyDescent="0.25">
      <c r="A25" t="s">
        <v>231</v>
      </c>
      <c r="B25" t="s">
        <v>232</v>
      </c>
      <c r="C25" s="21">
        <v>43621</v>
      </c>
      <c r="D25" s="34">
        <v>0.47222222222222227</v>
      </c>
      <c r="E25">
        <v>5</v>
      </c>
      <c r="F25">
        <v>5</v>
      </c>
      <c r="G25" t="s">
        <v>233</v>
      </c>
      <c r="H25" t="s">
        <v>248</v>
      </c>
      <c r="I25" t="s">
        <v>250</v>
      </c>
      <c r="J25">
        <v>0.13</v>
      </c>
      <c r="K25" t="s">
        <v>236</v>
      </c>
      <c r="L25">
        <v>0.01</v>
      </c>
      <c r="M25" t="s">
        <v>237</v>
      </c>
      <c r="N25">
        <v>3.0000000000000001E-3</v>
      </c>
      <c r="O25" t="s">
        <v>238</v>
      </c>
      <c r="Q25" t="s">
        <v>251</v>
      </c>
      <c r="R25" t="s">
        <v>240</v>
      </c>
      <c r="S25" t="s">
        <v>241</v>
      </c>
      <c r="T25" t="s">
        <v>242</v>
      </c>
      <c r="U25" t="s">
        <v>243</v>
      </c>
    </row>
    <row r="26" spans="1:21" x14ac:dyDescent="0.25">
      <c r="A26" t="s">
        <v>231</v>
      </c>
      <c r="B26" t="s">
        <v>232</v>
      </c>
      <c r="C26" s="21">
        <v>43648</v>
      </c>
      <c r="D26" s="34">
        <v>0.4201388888888889</v>
      </c>
      <c r="E26">
        <v>5</v>
      </c>
      <c r="F26">
        <v>5</v>
      </c>
      <c r="G26" t="s">
        <v>233</v>
      </c>
      <c r="H26" t="s">
        <v>248</v>
      </c>
      <c r="I26" t="s">
        <v>250</v>
      </c>
      <c r="J26">
        <v>0.13</v>
      </c>
      <c r="K26" t="s">
        <v>236</v>
      </c>
      <c r="L26">
        <v>0.01</v>
      </c>
      <c r="M26" t="s">
        <v>237</v>
      </c>
      <c r="N26">
        <v>3.0000000000000001E-3</v>
      </c>
      <c r="O26" t="s">
        <v>238</v>
      </c>
      <c r="Q26" t="s">
        <v>251</v>
      </c>
      <c r="R26" t="s">
        <v>240</v>
      </c>
      <c r="S26" t="s">
        <v>241</v>
      </c>
      <c r="T26" t="s">
        <v>242</v>
      </c>
      <c r="U26" t="s">
        <v>243</v>
      </c>
    </row>
    <row r="27" spans="1:21" x14ac:dyDescent="0.25">
      <c r="A27" t="s">
        <v>231</v>
      </c>
      <c r="B27" t="s">
        <v>232</v>
      </c>
      <c r="C27" s="21">
        <v>43684</v>
      </c>
      <c r="D27" s="34">
        <v>0.47569444444444442</v>
      </c>
      <c r="E27">
        <v>5.4</v>
      </c>
      <c r="F27">
        <v>5.4</v>
      </c>
      <c r="G27" t="s">
        <v>233</v>
      </c>
      <c r="H27" t="s">
        <v>248</v>
      </c>
      <c r="I27" t="s">
        <v>250</v>
      </c>
      <c r="J27">
        <v>0.27</v>
      </c>
      <c r="K27" t="s">
        <v>236</v>
      </c>
      <c r="L27">
        <v>0.01</v>
      </c>
      <c r="M27" t="s">
        <v>237</v>
      </c>
      <c r="N27">
        <v>3.0000000000000001E-3</v>
      </c>
      <c r="O27" t="s">
        <v>238</v>
      </c>
      <c r="Q27" t="s">
        <v>251</v>
      </c>
      <c r="R27" t="s">
        <v>240</v>
      </c>
      <c r="S27" t="s">
        <v>241</v>
      </c>
      <c r="T27" t="s">
        <v>242</v>
      </c>
      <c r="U27" t="s">
        <v>243</v>
      </c>
    </row>
    <row r="28" spans="1:21" x14ac:dyDescent="0.25">
      <c r="A28" t="s">
        <v>231</v>
      </c>
      <c r="B28" t="s">
        <v>232</v>
      </c>
      <c r="C28" s="21">
        <v>43712</v>
      </c>
      <c r="D28" s="34">
        <v>0.46666666666666662</v>
      </c>
      <c r="E28">
        <v>5.3</v>
      </c>
      <c r="F28">
        <v>5.3</v>
      </c>
      <c r="G28" t="s">
        <v>233</v>
      </c>
      <c r="H28" t="s">
        <v>248</v>
      </c>
      <c r="I28" t="s">
        <v>250</v>
      </c>
      <c r="J28">
        <v>0.24</v>
      </c>
      <c r="K28" t="s">
        <v>236</v>
      </c>
      <c r="L28">
        <v>0.01</v>
      </c>
      <c r="M28" t="s">
        <v>237</v>
      </c>
      <c r="N28">
        <v>3.0000000000000001E-3</v>
      </c>
      <c r="O28" t="s">
        <v>238</v>
      </c>
      <c r="Q28" t="s">
        <v>251</v>
      </c>
      <c r="R28" t="s">
        <v>240</v>
      </c>
      <c r="S28" t="s">
        <v>241</v>
      </c>
      <c r="T28" t="s">
        <v>242</v>
      </c>
      <c r="U28" t="s">
        <v>243</v>
      </c>
    </row>
    <row r="29" spans="1:21" x14ac:dyDescent="0.25">
      <c r="A29" t="s">
        <v>231</v>
      </c>
      <c r="B29" t="s">
        <v>232</v>
      </c>
      <c r="C29" s="21">
        <v>43747</v>
      </c>
      <c r="D29" s="34">
        <v>0.42152777777777778</v>
      </c>
      <c r="E29">
        <v>5.5</v>
      </c>
      <c r="F29">
        <v>5.5</v>
      </c>
      <c r="G29" t="s">
        <v>233</v>
      </c>
      <c r="H29" t="s">
        <v>249</v>
      </c>
      <c r="I29" t="s">
        <v>250</v>
      </c>
      <c r="J29">
        <v>0.05</v>
      </c>
      <c r="K29" t="s">
        <v>236</v>
      </c>
      <c r="L29">
        <v>0.01</v>
      </c>
      <c r="M29" t="s">
        <v>237</v>
      </c>
      <c r="N29">
        <v>3.0000000000000001E-3</v>
      </c>
      <c r="O29" t="s">
        <v>238</v>
      </c>
      <c r="Q29" t="s">
        <v>251</v>
      </c>
      <c r="R29" t="s">
        <v>240</v>
      </c>
      <c r="S29" t="s">
        <v>241</v>
      </c>
      <c r="T29" t="s">
        <v>242</v>
      </c>
      <c r="U29" t="s">
        <v>243</v>
      </c>
    </row>
    <row r="30" spans="1:21" x14ac:dyDescent="0.25">
      <c r="C30" s="21"/>
      <c r="D30" s="34"/>
    </row>
    <row r="31" spans="1:21" x14ac:dyDescent="0.25">
      <c r="A31" t="s">
        <v>231</v>
      </c>
      <c r="B31" t="s">
        <v>232</v>
      </c>
      <c r="C31" s="21">
        <v>43586</v>
      </c>
      <c r="D31" s="34">
        <v>0.44791666666666669</v>
      </c>
      <c r="E31">
        <v>0.15</v>
      </c>
      <c r="F31">
        <v>2</v>
      </c>
      <c r="G31" t="s">
        <v>233</v>
      </c>
      <c r="H31" t="s">
        <v>234</v>
      </c>
      <c r="I31" t="s">
        <v>252</v>
      </c>
      <c r="J31">
        <v>0.1</v>
      </c>
      <c r="K31" t="s">
        <v>236</v>
      </c>
      <c r="L31">
        <v>0.1</v>
      </c>
      <c r="M31" t="s">
        <v>237</v>
      </c>
      <c r="N31">
        <v>3.0000000000000001E-3</v>
      </c>
      <c r="O31" t="s">
        <v>238</v>
      </c>
      <c r="P31" t="s">
        <v>146</v>
      </c>
      <c r="Q31" t="s">
        <v>253</v>
      </c>
      <c r="R31" t="s">
        <v>240</v>
      </c>
      <c r="S31" t="s">
        <v>241</v>
      </c>
      <c r="T31" t="s">
        <v>242</v>
      </c>
      <c r="U31" t="s">
        <v>243</v>
      </c>
    </row>
    <row r="32" spans="1:21" x14ac:dyDescent="0.25">
      <c r="A32" t="s">
        <v>231</v>
      </c>
      <c r="B32" t="s">
        <v>232</v>
      </c>
      <c r="C32" s="21">
        <v>43621</v>
      </c>
      <c r="D32" s="34">
        <v>0.46527777777777773</v>
      </c>
      <c r="E32">
        <v>0.15</v>
      </c>
      <c r="F32">
        <v>2</v>
      </c>
      <c r="G32" t="s">
        <v>233</v>
      </c>
      <c r="H32" t="s">
        <v>244</v>
      </c>
      <c r="I32" t="s">
        <v>252</v>
      </c>
      <c r="J32">
        <v>0.01</v>
      </c>
      <c r="K32" t="s">
        <v>236</v>
      </c>
      <c r="L32">
        <v>0.01</v>
      </c>
      <c r="M32" t="s">
        <v>237</v>
      </c>
      <c r="N32">
        <v>3.0000000000000001E-3</v>
      </c>
      <c r="O32" t="s">
        <v>238</v>
      </c>
      <c r="P32" t="s">
        <v>146</v>
      </c>
      <c r="Q32" t="s">
        <v>254</v>
      </c>
      <c r="R32" t="s">
        <v>240</v>
      </c>
      <c r="S32" t="s">
        <v>241</v>
      </c>
      <c r="T32" t="s">
        <v>242</v>
      </c>
      <c r="U32" t="s">
        <v>243</v>
      </c>
    </row>
    <row r="33" spans="1:21" x14ac:dyDescent="0.25">
      <c r="A33" t="s">
        <v>231</v>
      </c>
      <c r="B33" t="s">
        <v>232</v>
      </c>
      <c r="C33" s="21">
        <v>43648</v>
      </c>
      <c r="D33" s="34">
        <v>0.41388888888888892</v>
      </c>
      <c r="E33">
        <v>0.15</v>
      </c>
      <c r="F33">
        <v>2</v>
      </c>
      <c r="G33" t="s">
        <v>233</v>
      </c>
      <c r="H33" t="s">
        <v>244</v>
      </c>
      <c r="I33" t="s">
        <v>252</v>
      </c>
      <c r="J33">
        <v>0.01</v>
      </c>
      <c r="K33" t="s">
        <v>236</v>
      </c>
      <c r="L33">
        <v>0.01</v>
      </c>
      <c r="M33" t="s">
        <v>237</v>
      </c>
      <c r="N33">
        <v>3.0000000000000001E-3</v>
      </c>
      <c r="O33" t="s">
        <v>238</v>
      </c>
      <c r="P33" t="s">
        <v>146</v>
      </c>
      <c r="Q33" t="s">
        <v>254</v>
      </c>
      <c r="R33" t="s">
        <v>240</v>
      </c>
      <c r="S33" t="s">
        <v>241</v>
      </c>
      <c r="T33" t="s">
        <v>242</v>
      </c>
      <c r="U33" t="s">
        <v>243</v>
      </c>
    </row>
    <row r="34" spans="1:21" x14ac:dyDescent="0.25">
      <c r="A34" t="s">
        <v>231</v>
      </c>
      <c r="B34" t="s">
        <v>232</v>
      </c>
      <c r="C34" s="21">
        <v>43684</v>
      </c>
      <c r="D34" s="34">
        <v>0.46875</v>
      </c>
      <c r="E34">
        <v>0.15</v>
      </c>
      <c r="F34">
        <v>2</v>
      </c>
      <c r="G34" t="s">
        <v>233</v>
      </c>
      <c r="H34" t="s">
        <v>244</v>
      </c>
      <c r="I34" t="s">
        <v>252</v>
      </c>
      <c r="J34">
        <v>0.01</v>
      </c>
      <c r="K34" t="s">
        <v>236</v>
      </c>
      <c r="L34">
        <v>0.01</v>
      </c>
      <c r="M34" t="s">
        <v>237</v>
      </c>
      <c r="N34">
        <v>3.0000000000000001E-3</v>
      </c>
      <c r="O34" t="s">
        <v>238</v>
      </c>
      <c r="P34" t="s">
        <v>146</v>
      </c>
      <c r="Q34" t="s">
        <v>254</v>
      </c>
      <c r="R34" t="s">
        <v>240</v>
      </c>
      <c r="S34" t="s">
        <v>241</v>
      </c>
      <c r="T34" t="s">
        <v>242</v>
      </c>
      <c r="U34" t="s">
        <v>243</v>
      </c>
    </row>
    <row r="35" spans="1:21" x14ac:dyDescent="0.25">
      <c r="A35" t="s">
        <v>231</v>
      </c>
      <c r="B35" t="s">
        <v>232</v>
      </c>
      <c r="C35" s="21">
        <v>43684</v>
      </c>
      <c r="D35" s="34">
        <v>0.46875</v>
      </c>
      <c r="E35">
        <v>0.15</v>
      </c>
      <c r="F35">
        <v>2</v>
      </c>
      <c r="G35" t="s">
        <v>233</v>
      </c>
      <c r="H35" t="s">
        <v>245</v>
      </c>
      <c r="I35" t="s">
        <v>252</v>
      </c>
      <c r="J35">
        <v>0.01</v>
      </c>
      <c r="K35" t="s">
        <v>236</v>
      </c>
      <c r="L35">
        <v>0.01</v>
      </c>
      <c r="M35" t="s">
        <v>237</v>
      </c>
      <c r="N35">
        <v>3.0000000000000001E-3</v>
      </c>
      <c r="O35" t="s">
        <v>238</v>
      </c>
      <c r="P35" t="s">
        <v>146</v>
      </c>
      <c r="Q35" t="s">
        <v>254</v>
      </c>
      <c r="R35" t="s">
        <v>240</v>
      </c>
      <c r="S35" t="s">
        <v>241</v>
      </c>
      <c r="T35" t="s">
        <v>242</v>
      </c>
      <c r="U35" t="s">
        <v>243</v>
      </c>
    </row>
    <row r="36" spans="1:21" x14ac:dyDescent="0.25">
      <c r="A36" t="s">
        <v>231</v>
      </c>
      <c r="B36" t="s">
        <v>232</v>
      </c>
      <c r="C36" s="21">
        <v>43712</v>
      </c>
      <c r="D36" s="34">
        <v>0.46180555555555558</v>
      </c>
      <c r="E36">
        <v>0.15</v>
      </c>
      <c r="F36">
        <v>2</v>
      </c>
      <c r="G36" t="s">
        <v>233</v>
      </c>
      <c r="H36" t="s">
        <v>244</v>
      </c>
      <c r="I36" t="s">
        <v>252</v>
      </c>
      <c r="J36">
        <v>0.01</v>
      </c>
      <c r="K36" t="s">
        <v>236</v>
      </c>
      <c r="L36">
        <v>0.01</v>
      </c>
      <c r="M36" t="s">
        <v>237</v>
      </c>
      <c r="N36">
        <v>3.0000000000000001E-3</v>
      </c>
      <c r="O36" t="s">
        <v>238</v>
      </c>
      <c r="Q36" t="s">
        <v>254</v>
      </c>
      <c r="R36" t="s">
        <v>240</v>
      </c>
      <c r="S36" t="s">
        <v>241</v>
      </c>
      <c r="T36" t="s">
        <v>242</v>
      </c>
      <c r="U36" t="s">
        <v>243</v>
      </c>
    </row>
    <row r="37" spans="1:21" x14ac:dyDescent="0.25">
      <c r="A37" t="s">
        <v>231</v>
      </c>
      <c r="B37" t="s">
        <v>232</v>
      </c>
      <c r="C37" s="21">
        <v>43747</v>
      </c>
      <c r="D37" s="34">
        <v>0.4152777777777778</v>
      </c>
      <c r="E37">
        <v>0.15</v>
      </c>
      <c r="F37">
        <v>2</v>
      </c>
      <c r="G37" t="s">
        <v>233</v>
      </c>
      <c r="H37" t="s">
        <v>246</v>
      </c>
      <c r="I37" t="s">
        <v>252</v>
      </c>
      <c r="J37">
        <v>0.01</v>
      </c>
      <c r="K37" t="s">
        <v>236</v>
      </c>
      <c r="L37">
        <v>0.01</v>
      </c>
      <c r="M37" t="s">
        <v>237</v>
      </c>
      <c r="N37">
        <v>3.0000000000000001E-3</v>
      </c>
      <c r="O37" t="s">
        <v>238</v>
      </c>
      <c r="P37" t="s">
        <v>146</v>
      </c>
      <c r="Q37" t="s">
        <v>254</v>
      </c>
      <c r="R37" t="s">
        <v>240</v>
      </c>
      <c r="S37" t="s">
        <v>241</v>
      </c>
      <c r="T37" t="s">
        <v>242</v>
      </c>
      <c r="U37" t="s">
        <v>243</v>
      </c>
    </row>
    <row r="38" spans="1:21" x14ac:dyDescent="0.25">
      <c r="A38" t="s">
        <v>231</v>
      </c>
      <c r="B38" t="s">
        <v>232</v>
      </c>
      <c r="C38" s="21">
        <v>43586</v>
      </c>
      <c r="D38" s="34">
        <v>0.45833333333333331</v>
      </c>
      <c r="E38">
        <v>5</v>
      </c>
      <c r="F38">
        <v>5</v>
      </c>
      <c r="G38" t="s">
        <v>233</v>
      </c>
      <c r="H38" t="s">
        <v>247</v>
      </c>
      <c r="I38" t="s">
        <v>252</v>
      </c>
      <c r="J38">
        <v>0.24</v>
      </c>
      <c r="K38" t="s">
        <v>236</v>
      </c>
      <c r="L38">
        <v>0.1</v>
      </c>
      <c r="M38" t="s">
        <v>237</v>
      </c>
      <c r="N38">
        <v>3.0000000000000001E-3</v>
      </c>
      <c r="O38" t="s">
        <v>238</v>
      </c>
      <c r="Q38" t="s">
        <v>253</v>
      </c>
      <c r="R38" t="s">
        <v>240</v>
      </c>
      <c r="S38" t="s">
        <v>241</v>
      </c>
      <c r="T38" t="s">
        <v>242</v>
      </c>
      <c r="U38" t="s">
        <v>243</v>
      </c>
    </row>
    <row r="39" spans="1:21" x14ac:dyDescent="0.25">
      <c r="A39" t="s">
        <v>231</v>
      </c>
      <c r="B39" t="s">
        <v>232</v>
      </c>
      <c r="C39" s="21">
        <v>43621</v>
      </c>
      <c r="D39" s="34">
        <v>0.47222222222222227</v>
      </c>
      <c r="E39">
        <v>5</v>
      </c>
      <c r="F39">
        <v>5</v>
      </c>
      <c r="G39" t="s">
        <v>233</v>
      </c>
      <c r="H39" t="s">
        <v>248</v>
      </c>
      <c r="I39" t="s">
        <v>252</v>
      </c>
      <c r="J39">
        <v>0.13</v>
      </c>
      <c r="K39" t="s">
        <v>236</v>
      </c>
      <c r="L39">
        <v>0.01</v>
      </c>
      <c r="M39" t="s">
        <v>237</v>
      </c>
      <c r="N39">
        <v>3.0000000000000001E-3</v>
      </c>
      <c r="O39" t="s">
        <v>238</v>
      </c>
      <c r="Q39" t="s">
        <v>254</v>
      </c>
      <c r="R39" t="s">
        <v>240</v>
      </c>
      <c r="S39" t="s">
        <v>241</v>
      </c>
      <c r="T39" t="s">
        <v>242</v>
      </c>
      <c r="U39" t="s">
        <v>243</v>
      </c>
    </row>
    <row r="40" spans="1:21" x14ac:dyDescent="0.25">
      <c r="A40" t="s">
        <v>231</v>
      </c>
      <c r="B40" t="s">
        <v>232</v>
      </c>
      <c r="C40" s="21">
        <v>43648</v>
      </c>
      <c r="D40" s="34">
        <v>0.4201388888888889</v>
      </c>
      <c r="E40">
        <v>5</v>
      </c>
      <c r="F40">
        <v>5</v>
      </c>
      <c r="G40" t="s">
        <v>233</v>
      </c>
      <c r="H40" t="s">
        <v>248</v>
      </c>
      <c r="I40" t="s">
        <v>252</v>
      </c>
      <c r="J40">
        <v>0.01</v>
      </c>
      <c r="K40" t="s">
        <v>236</v>
      </c>
      <c r="L40">
        <v>0.01</v>
      </c>
      <c r="M40" t="s">
        <v>237</v>
      </c>
      <c r="N40">
        <v>3.0000000000000001E-3</v>
      </c>
      <c r="O40" t="s">
        <v>238</v>
      </c>
      <c r="P40" t="s">
        <v>146</v>
      </c>
      <c r="Q40" t="s">
        <v>254</v>
      </c>
      <c r="R40" t="s">
        <v>240</v>
      </c>
      <c r="S40" t="s">
        <v>241</v>
      </c>
      <c r="T40" t="s">
        <v>242</v>
      </c>
      <c r="U40" t="s">
        <v>243</v>
      </c>
    </row>
    <row r="41" spans="1:21" x14ac:dyDescent="0.25">
      <c r="A41" t="s">
        <v>231</v>
      </c>
      <c r="B41" t="s">
        <v>232</v>
      </c>
      <c r="C41" s="21">
        <v>43684</v>
      </c>
      <c r="D41" s="34">
        <v>0.47569444444444442</v>
      </c>
      <c r="E41">
        <v>5.4</v>
      </c>
      <c r="F41">
        <v>5.4</v>
      </c>
      <c r="G41" t="s">
        <v>233</v>
      </c>
      <c r="H41" t="s">
        <v>248</v>
      </c>
      <c r="I41" t="s">
        <v>252</v>
      </c>
      <c r="J41">
        <v>0.01</v>
      </c>
      <c r="K41" t="s">
        <v>236</v>
      </c>
      <c r="L41">
        <v>0.01</v>
      </c>
      <c r="M41" t="s">
        <v>237</v>
      </c>
      <c r="N41">
        <v>3.0000000000000001E-3</v>
      </c>
      <c r="O41" t="s">
        <v>238</v>
      </c>
      <c r="P41" t="s">
        <v>146</v>
      </c>
      <c r="Q41" t="s">
        <v>254</v>
      </c>
      <c r="R41" t="s">
        <v>240</v>
      </c>
      <c r="S41" t="s">
        <v>241</v>
      </c>
      <c r="T41" t="s">
        <v>242</v>
      </c>
      <c r="U41" t="s">
        <v>243</v>
      </c>
    </row>
    <row r="42" spans="1:21" x14ac:dyDescent="0.25">
      <c r="A42" t="s">
        <v>231</v>
      </c>
      <c r="B42" t="s">
        <v>232</v>
      </c>
      <c r="C42" s="21">
        <v>43712</v>
      </c>
      <c r="D42" s="34">
        <v>0.46666666666666662</v>
      </c>
      <c r="E42">
        <v>5.3</v>
      </c>
      <c r="F42">
        <v>5.3</v>
      </c>
      <c r="G42" t="s">
        <v>233</v>
      </c>
      <c r="H42" t="s">
        <v>248</v>
      </c>
      <c r="I42" t="s">
        <v>252</v>
      </c>
      <c r="J42">
        <v>0.02</v>
      </c>
      <c r="K42" t="s">
        <v>236</v>
      </c>
      <c r="L42">
        <v>0.01</v>
      </c>
      <c r="M42" t="s">
        <v>237</v>
      </c>
      <c r="N42">
        <v>3.0000000000000001E-3</v>
      </c>
      <c r="O42" t="s">
        <v>238</v>
      </c>
      <c r="Q42" t="s">
        <v>254</v>
      </c>
      <c r="R42" t="s">
        <v>240</v>
      </c>
      <c r="S42" t="s">
        <v>241</v>
      </c>
      <c r="T42" t="s">
        <v>242</v>
      </c>
      <c r="U42" t="s">
        <v>243</v>
      </c>
    </row>
    <row r="43" spans="1:21" x14ac:dyDescent="0.25">
      <c r="A43" t="s">
        <v>231</v>
      </c>
      <c r="B43" t="s">
        <v>232</v>
      </c>
      <c r="C43" s="21">
        <v>43747</v>
      </c>
      <c r="D43" s="34">
        <v>0.42152777777777778</v>
      </c>
      <c r="E43">
        <v>5.5</v>
      </c>
      <c r="F43">
        <v>5.5</v>
      </c>
      <c r="G43" t="s">
        <v>233</v>
      </c>
      <c r="H43" t="s">
        <v>249</v>
      </c>
      <c r="I43" t="s">
        <v>252</v>
      </c>
      <c r="J43">
        <v>0.01</v>
      </c>
      <c r="K43" t="s">
        <v>236</v>
      </c>
      <c r="L43">
        <v>0.01</v>
      </c>
      <c r="M43" t="s">
        <v>237</v>
      </c>
      <c r="N43">
        <v>3.0000000000000001E-3</v>
      </c>
      <c r="O43" t="s">
        <v>238</v>
      </c>
      <c r="P43" t="s">
        <v>146</v>
      </c>
      <c r="Q43" t="s">
        <v>254</v>
      </c>
      <c r="R43" t="s">
        <v>240</v>
      </c>
      <c r="S43" t="s">
        <v>241</v>
      </c>
      <c r="T43" t="s">
        <v>242</v>
      </c>
      <c r="U43" t="s">
        <v>243</v>
      </c>
    </row>
    <row r="45" spans="1:21" x14ac:dyDescent="0.25">
      <c r="A45" t="s">
        <v>231</v>
      </c>
      <c r="B45" t="s">
        <v>232</v>
      </c>
      <c r="C45" s="21">
        <v>43543</v>
      </c>
      <c r="D45" s="34">
        <v>0.45833333333333331</v>
      </c>
      <c r="E45">
        <v>0.15</v>
      </c>
      <c r="F45">
        <v>2</v>
      </c>
      <c r="G45" t="s">
        <v>233</v>
      </c>
      <c r="H45" t="s">
        <v>255</v>
      </c>
      <c r="I45" t="s">
        <v>256</v>
      </c>
      <c r="J45">
        <v>0.19</v>
      </c>
      <c r="K45" t="s">
        <v>236</v>
      </c>
      <c r="L45">
        <v>0.01</v>
      </c>
      <c r="M45" t="s">
        <v>237</v>
      </c>
      <c r="N45">
        <v>3.0000000000000001E-3</v>
      </c>
      <c r="O45" t="s">
        <v>238</v>
      </c>
      <c r="Q45" t="s">
        <v>257</v>
      </c>
      <c r="R45" t="s">
        <v>240</v>
      </c>
      <c r="S45" t="s">
        <v>241</v>
      </c>
      <c r="T45" t="s">
        <v>242</v>
      </c>
      <c r="U45" t="s">
        <v>243</v>
      </c>
    </row>
    <row r="46" spans="1:21" x14ac:dyDescent="0.25">
      <c r="A46" t="s">
        <v>231</v>
      </c>
      <c r="B46" t="s">
        <v>232</v>
      </c>
      <c r="C46" s="21">
        <v>43565</v>
      </c>
      <c r="D46" s="34">
        <v>0.43055555555555558</v>
      </c>
      <c r="E46">
        <v>0.15</v>
      </c>
      <c r="F46">
        <v>2</v>
      </c>
      <c r="G46" t="s">
        <v>233</v>
      </c>
      <c r="H46" t="s">
        <v>258</v>
      </c>
      <c r="I46" t="s">
        <v>256</v>
      </c>
      <c r="J46">
        <v>0.21</v>
      </c>
      <c r="K46" t="s">
        <v>236</v>
      </c>
      <c r="L46">
        <v>0.01</v>
      </c>
      <c r="M46" t="s">
        <v>237</v>
      </c>
      <c r="N46">
        <v>3.0000000000000001E-3</v>
      </c>
      <c r="O46" t="s">
        <v>238</v>
      </c>
      <c r="Q46" t="s">
        <v>257</v>
      </c>
      <c r="R46" t="s">
        <v>240</v>
      </c>
      <c r="S46" t="s">
        <v>241</v>
      </c>
      <c r="T46" t="s">
        <v>242</v>
      </c>
      <c r="U46" t="s">
        <v>243</v>
      </c>
    </row>
    <row r="47" spans="1:21" x14ac:dyDescent="0.25">
      <c r="A47" t="s">
        <v>231</v>
      </c>
      <c r="B47" t="s">
        <v>232</v>
      </c>
      <c r="C47" s="21">
        <v>43586</v>
      </c>
      <c r="D47" s="34">
        <v>0.44791666666666669</v>
      </c>
      <c r="E47">
        <v>0.15</v>
      </c>
      <c r="F47">
        <v>2</v>
      </c>
      <c r="G47" t="s">
        <v>233</v>
      </c>
      <c r="H47" t="s">
        <v>234</v>
      </c>
      <c r="I47" t="s">
        <v>256</v>
      </c>
      <c r="J47">
        <v>0.43</v>
      </c>
      <c r="K47" t="s">
        <v>236</v>
      </c>
      <c r="L47">
        <v>0.01</v>
      </c>
      <c r="M47" t="s">
        <v>237</v>
      </c>
      <c r="N47">
        <v>3.0000000000000001E-3</v>
      </c>
      <c r="O47" t="s">
        <v>238</v>
      </c>
      <c r="Q47" t="s">
        <v>257</v>
      </c>
      <c r="R47" t="s">
        <v>240</v>
      </c>
      <c r="S47" t="s">
        <v>241</v>
      </c>
      <c r="T47" t="s">
        <v>242</v>
      </c>
      <c r="U47" t="s">
        <v>243</v>
      </c>
    </row>
    <row r="48" spans="1:21" x14ac:dyDescent="0.25">
      <c r="A48" t="s">
        <v>231</v>
      </c>
      <c r="B48" t="s">
        <v>232</v>
      </c>
      <c r="C48" s="21">
        <v>43599</v>
      </c>
      <c r="D48" s="34">
        <v>0.4548611111111111</v>
      </c>
      <c r="E48">
        <v>0.15</v>
      </c>
      <c r="F48">
        <v>2</v>
      </c>
      <c r="G48" t="s">
        <v>233</v>
      </c>
      <c r="H48" t="s">
        <v>255</v>
      </c>
      <c r="I48" t="s">
        <v>256</v>
      </c>
      <c r="J48">
        <v>0.09</v>
      </c>
      <c r="K48" t="s">
        <v>236</v>
      </c>
      <c r="L48">
        <v>0.01</v>
      </c>
      <c r="M48" t="s">
        <v>237</v>
      </c>
      <c r="N48">
        <v>3.0000000000000001E-3</v>
      </c>
      <c r="O48" t="s">
        <v>238</v>
      </c>
      <c r="Q48" t="s">
        <v>257</v>
      </c>
      <c r="R48" t="s">
        <v>240</v>
      </c>
      <c r="S48" t="s">
        <v>241</v>
      </c>
      <c r="T48" t="s">
        <v>242</v>
      </c>
      <c r="U48" t="s">
        <v>243</v>
      </c>
    </row>
    <row r="49" spans="1:21" x14ac:dyDescent="0.25">
      <c r="A49" t="s">
        <v>231</v>
      </c>
      <c r="B49" t="s">
        <v>232</v>
      </c>
      <c r="C49" s="21">
        <v>43621</v>
      </c>
      <c r="D49" s="34">
        <v>0.46527777777777773</v>
      </c>
      <c r="E49">
        <v>0.15</v>
      </c>
      <c r="F49">
        <v>2</v>
      </c>
      <c r="G49" t="s">
        <v>233</v>
      </c>
      <c r="H49" t="s">
        <v>244</v>
      </c>
      <c r="I49" t="s">
        <v>256</v>
      </c>
      <c r="J49">
        <v>0.09</v>
      </c>
      <c r="K49" t="s">
        <v>236</v>
      </c>
      <c r="L49">
        <v>0.01</v>
      </c>
      <c r="M49" t="s">
        <v>237</v>
      </c>
      <c r="N49">
        <v>3.0000000000000001E-3</v>
      </c>
      <c r="O49" t="s">
        <v>238</v>
      </c>
      <c r="Q49" t="s">
        <v>257</v>
      </c>
      <c r="R49" t="s">
        <v>240</v>
      </c>
      <c r="S49" t="s">
        <v>241</v>
      </c>
      <c r="T49" t="s">
        <v>242</v>
      </c>
      <c r="U49" t="s">
        <v>243</v>
      </c>
    </row>
    <row r="50" spans="1:21" x14ac:dyDescent="0.25">
      <c r="A50" t="s">
        <v>231</v>
      </c>
      <c r="B50" t="s">
        <v>232</v>
      </c>
      <c r="C50" s="21">
        <v>43634</v>
      </c>
      <c r="D50" s="34">
        <v>0.44791666666666669</v>
      </c>
      <c r="E50">
        <v>0.15</v>
      </c>
      <c r="F50">
        <v>2</v>
      </c>
      <c r="G50" t="s">
        <v>233</v>
      </c>
      <c r="H50" t="s">
        <v>255</v>
      </c>
      <c r="I50" t="s">
        <v>256</v>
      </c>
      <c r="J50">
        <v>0.03</v>
      </c>
      <c r="K50" t="s">
        <v>236</v>
      </c>
      <c r="L50">
        <v>0.01</v>
      </c>
      <c r="M50" t="s">
        <v>237</v>
      </c>
      <c r="N50">
        <v>3.0000000000000001E-3</v>
      </c>
      <c r="O50" t="s">
        <v>238</v>
      </c>
      <c r="Q50" t="s">
        <v>257</v>
      </c>
      <c r="R50" t="s">
        <v>240</v>
      </c>
      <c r="S50" t="s">
        <v>241</v>
      </c>
      <c r="T50" t="s">
        <v>242</v>
      </c>
      <c r="U50" t="s">
        <v>243</v>
      </c>
    </row>
    <row r="51" spans="1:21" x14ac:dyDescent="0.25">
      <c r="A51" t="s">
        <v>231</v>
      </c>
      <c r="B51" t="s">
        <v>232</v>
      </c>
      <c r="C51" s="21">
        <v>43648</v>
      </c>
      <c r="D51" s="34">
        <v>0.41388888888888892</v>
      </c>
      <c r="E51">
        <v>0.15</v>
      </c>
      <c r="F51">
        <v>2</v>
      </c>
      <c r="G51" t="s">
        <v>233</v>
      </c>
      <c r="H51" t="s">
        <v>244</v>
      </c>
      <c r="I51" t="s">
        <v>256</v>
      </c>
      <c r="J51">
        <v>0.03</v>
      </c>
      <c r="K51" t="s">
        <v>236</v>
      </c>
      <c r="L51">
        <v>0.01</v>
      </c>
      <c r="M51" t="s">
        <v>237</v>
      </c>
      <c r="N51">
        <v>3.0000000000000001E-3</v>
      </c>
      <c r="O51" t="s">
        <v>238</v>
      </c>
      <c r="Q51" t="s">
        <v>259</v>
      </c>
      <c r="R51" t="s">
        <v>240</v>
      </c>
      <c r="S51" t="s">
        <v>241</v>
      </c>
      <c r="T51" t="s">
        <v>242</v>
      </c>
      <c r="U51" t="s">
        <v>243</v>
      </c>
    </row>
    <row r="52" spans="1:21" x14ac:dyDescent="0.25">
      <c r="A52" t="s">
        <v>231</v>
      </c>
      <c r="B52" t="s">
        <v>232</v>
      </c>
      <c r="C52" s="21">
        <v>43662</v>
      </c>
      <c r="D52" s="34">
        <v>0.51458333333333328</v>
      </c>
      <c r="E52">
        <v>0.15</v>
      </c>
      <c r="F52">
        <v>2</v>
      </c>
      <c r="G52" t="s">
        <v>233</v>
      </c>
      <c r="H52" t="s">
        <v>255</v>
      </c>
      <c r="I52" t="s">
        <v>256</v>
      </c>
      <c r="J52">
        <v>0.08</v>
      </c>
      <c r="K52" t="s">
        <v>236</v>
      </c>
      <c r="L52">
        <v>0.01</v>
      </c>
      <c r="M52" t="s">
        <v>237</v>
      </c>
      <c r="N52">
        <v>3.0000000000000001E-3</v>
      </c>
      <c r="O52" t="s">
        <v>238</v>
      </c>
      <c r="Q52" t="s">
        <v>257</v>
      </c>
      <c r="R52" t="s">
        <v>240</v>
      </c>
      <c r="S52" t="s">
        <v>241</v>
      </c>
      <c r="T52" t="s">
        <v>242</v>
      </c>
      <c r="U52" t="s">
        <v>243</v>
      </c>
    </row>
    <row r="53" spans="1:21" x14ac:dyDescent="0.25">
      <c r="A53" t="s">
        <v>231</v>
      </c>
      <c r="B53" t="s">
        <v>232</v>
      </c>
      <c r="C53" s="21">
        <v>43684</v>
      </c>
      <c r="D53" s="34">
        <v>0.46875</v>
      </c>
      <c r="E53">
        <v>0.15</v>
      </c>
      <c r="F53">
        <v>2</v>
      </c>
      <c r="G53" t="s">
        <v>233</v>
      </c>
      <c r="H53" t="s">
        <v>244</v>
      </c>
      <c r="I53" t="s">
        <v>256</v>
      </c>
      <c r="J53">
        <v>0.03</v>
      </c>
      <c r="K53" t="s">
        <v>236</v>
      </c>
      <c r="L53">
        <v>0.01</v>
      </c>
      <c r="M53" t="s">
        <v>237</v>
      </c>
      <c r="N53">
        <v>3.0000000000000001E-3</v>
      </c>
      <c r="O53" t="s">
        <v>238</v>
      </c>
      <c r="Q53" t="s">
        <v>257</v>
      </c>
      <c r="R53" t="s">
        <v>240</v>
      </c>
      <c r="S53" t="s">
        <v>241</v>
      </c>
      <c r="T53" t="s">
        <v>242</v>
      </c>
      <c r="U53" t="s">
        <v>243</v>
      </c>
    </row>
    <row r="54" spans="1:21" x14ac:dyDescent="0.25">
      <c r="A54" t="s">
        <v>231</v>
      </c>
      <c r="B54" t="s">
        <v>232</v>
      </c>
      <c r="C54" s="21">
        <v>43684</v>
      </c>
      <c r="D54" s="34">
        <v>0.46875</v>
      </c>
      <c r="E54">
        <v>0.15</v>
      </c>
      <c r="F54">
        <v>2</v>
      </c>
      <c r="G54" t="s">
        <v>233</v>
      </c>
      <c r="H54" t="s">
        <v>245</v>
      </c>
      <c r="I54" t="s">
        <v>256</v>
      </c>
      <c r="J54">
        <v>0.04</v>
      </c>
      <c r="K54" t="s">
        <v>236</v>
      </c>
      <c r="L54">
        <v>0.01</v>
      </c>
      <c r="M54" t="s">
        <v>237</v>
      </c>
      <c r="N54">
        <v>3.0000000000000001E-3</v>
      </c>
      <c r="O54" t="s">
        <v>238</v>
      </c>
      <c r="Q54" t="s">
        <v>257</v>
      </c>
      <c r="R54" t="s">
        <v>240</v>
      </c>
      <c r="S54" t="s">
        <v>241</v>
      </c>
      <c r="T54" t="s">
        <v>242</v>
      </c>
      <c r="U54" t="s">
        <v>243</v>
      </c>
    </row>
    <row r="55" spans="1:21" x14ac:dyDescent="0.25">
      <c r="A55" t="s">
        <v>231</v>
      </c>
      <c r="B55" t="s">
        <v>232</v>
      </c>
      <c r="C55" s="21">
        <v>43700</v>
      </c>
      <c r="D55" s="34">
        <v>0.46527777777777773</v>
      </c>
      <c r="E55">
        <v>0.15</v>
      </c>
      <c r="F55">
        <v>2</v>
      </c>
      <c r="G55" t="s">
        <v>233</v>
      </c>
      <c r="H55" t="s">
        <v>260</v>
      </c>
      <c r="I55" t="s">
        <v>256</v>
      </c>
      <c r="J55">
        <v>0.01</v>
      </c>
      <c r="K55" t="s">
        <v>236</v>
      </c>
      <c r="L55">
        <v>0.01</v>
      </c>
      <c r="M55" t="s">
        <v>237</v>
      </c>
      <c r="N55">
        <v>3.0000000000000001E-3</v>
      </c>
      <c r="O55" t="s">
        <v>238</v>
      </c>
      <c r="P55" t="s">
        <v>146</v>
      </c>
      <c r="Q55" t="s">
        <v>257</v>
      </c>
      <c r="R55" t="s">
        <v>240</v>
      </c>
      <c r="S55" t="s">
        <v>241</v>
      </c>
      <c r="T55" t="s">
        <v>242</v>
      </c>
      <c r="U55" t="s">
        <v>243</v>
      </c>
    </row>
    <row r="56" spans="1:21" x14ac:dyDescent="0.25">
      <c r="A56" t="s">
        <v>231</v>
      </c>
      <c r="B56" t="s">
        <v>232</v>
      </c>
      <c r="C56" s="21">
        <v>43712</v>
      </c>
      <c r="D56" s="34">
        <v>0.46180555555555558</v>
      </c>
      <c r="E56">
        <v>0.15</v>
      </c>
      <c r="F56">
        <v>2</v>
      </c>
      <c r="G56" t="s">
        <v>233</v>
      </c>
      <c r="H56" t="s">
        <v>244</v>
      </c>
      <c r="I56" t="s">
        <v>256</v>
      </c>
      <c r="J56">
        <v>0.01</v>
      </c>
      <c r="K56" t="s">
        <v>236</v>
      </c>
      <c r="L56">
        <v>0.01</v>
      </c>
      <c r="M56" t="s">
        <v>237</v>
      </c>
      <c r="N56">
        <v>3.0000000000000001E-3</v>
      </c>
      <c r="O56" t="s">
        <v>238</v>
      </c>
      <c r="P56" t="s">
        <v>146</v>
      </c>
      <c r="Q56" t="s">
        <v>257</v>
      </c>
      <c r="R56" t="s">
        <v>240</v>
      </c>
      <c r="S56" t="s">
        <v>241</v>
      </c>
      <c r="T56" t="s">
        <v>242</v>
      </c>
      <c r="U56" t="s">
        <v>243</v>
      </c>
    </row>
    <row r="57" spans="1:21" x14ac:dyDescent="0.25">
      <c r="A57" t="s">
        <v>231</v>
      </c>
      <c r="B57" t="s">
        <v>232</v>
      </c>
      <c r="C57" s="21">
        <v>43726</v>
      </c>
      <c r="D57" s="34">
        <v>0.44097222222222227</v>
      </c>
      <c r="E57">
        <v>0.15</v>
      </c>
      <c r="F57">
        <v>2</v>
      </c>
      <c r="G57" t="s">
        <v>233</v>
      </c>
      <c r="H57" t="s">
        <v>261</v>
      </c>
      <c r="I57" t="s">
        <v>256</v>
      </c>
      <c r="J57">
        <v>0.01</v>
      </c>
      <c r="K57" t="s">
        <v>236</v>
      </c>
      <c r="L57">
        <v>0.01</v>
      </c>
      <c r="M57" t="s">
        <v>237</v>
      </c>
      <c r="N57">
        <v>3.0000000000000001E-3</v>
      </c>
      <c r="O57" t="s">
        <v>238</v>
      </c>
      <c r="P57" t="s">
        <v>146</v>
      </c>
      <c r="Q57" t="s">
        <v>257</v>
      </c>
      <c r="R57" t="s">
        <v>240</v>
      </c>
      <c r="S57" t="s">
        <v>241</v>
      </c>
      <c r="T57" t="s">
        <v>242</v>
      </c>
      <c r="U57" t="s">
        <v>243</v>
      </c>
    </row>
    <row r="58" spans="1:21" x14ac:dyDescent="0.25">
      <c r="A58" t="s">
        <v>231</v>
      </c>
      <c r="B58" t="s">
        <v>232</v>
      </c>
      <c r="C58" s="21">
        <v>43747</v>
      </c>
      <c r="D58" s="34">
        <v>0.4152777777777778</v>
      </c>
      <c r="E58">
        <v>0.15</v>
      </c>
      <c r="F58">
        <v>2</v>
      </c>
      <c r="G58" t="s">
        <v>233</v>
      </c>
      <c r="H58" t="s">
        <v>246</v>
      </c>
      <c r="I58" t="s">
        <v>256</v>
      </c>
      <c r="J58">
        <v>0.09</v>
      </c>
      <c r="K58" t="s">
        <v>236</v>
      </c>
      <c r="L58">
        <v>0.01</v>
      </c>
      <c r="M58" t="s">
        <v>237</v>
      </c>
      <c r="N58">
        <v>3.0000000000000001E-3</v>
      </c>
      <c r="O58" t="s">
        <v>238</v>
      </c>
      <c r="Q58" t="s">
        <v>257</v>
      </c>
      <c r="R58" t="s">
        <v>240</v>
      </c>
      <c r="S58" t="s">
        <v>241</v>
      </c>
      <c r="T58" t="s">
        <v>242</v>
      </c>
      <c r="U58" t="s">
        <v>243</v>
      </c>
    </row>
    <row r="59" spans="1:21" x14ac:dyDescent="0.25">
      <c r="A59" t="s">
        <v>231</v>
      </c>
      <c r="B59" t="s">
        <v>232</v>
      </c>
      <c r="C59" s="21">
        <v>43760</v>
      </c>
      <c r="D59" s="34">
        <v>0.48680555555555555</v>
      </c>
      <c r="E59">
        <v>0.15</v>
      </c>
      <c r="F59">
        <v>2</v>
      </c>
      <c r="G59" t="s">
        <v>233</v>
      </c>
      <c r="H59" t="s">
        <v>262</v>
      </c>
      <c r="I59" t="s">
        <v>256</v>
      </c>
      <c r="J59">
        <v>0.19</v>
      </c>
      <c r="K59" t="s">
        <v>236</v>
      </c>
      <c r="L59">
        <v>0.01</v>
      </c>
      <c r="M59" t="s">
        <v>237</v>
      </c>
      <c r="N59">
        <v>3.0000000000000001E-3</v>
      </c>
      <c r="O59" t="s">
        <v>238</v>
      </c>
      <c r="Q59" t="s">
        <v>257</v>
      </c>
      <c r="R59" t="s">
        <v>240</v>
      </c>
      <c r="S59" t="s">
        <v>241</v>
      </c>
      <c r="T59" t="s">
        <v>242</v>
      </c>
      <c r="U59" t="s">
        <v>243</v>
      </c>
    </row>
    <row r="60" spans="1:21" x14ac:dyDescent="0.25">
      <c r="A60" t="s">
        <v>231</v>
      </c>
      <c r="B60" t="s">
        <v>232</v>
      </c>
      <c r="C60" s="21">
        <v>43788</v>
      </c>
      <c r="D60" s="34">
        <v>0.4458333333333333</v>
      </c>
      <c r="E60">
        <v>0.15</v>
      </c>
      <c r="F60">
        <v>2</v>
      </c>
      <c r="G60" t="s">
        <v>233</v>
      </c>
      <c r="H60" t="s">
        <v>262</v>
      </c>
      <c r="I60" t="s">
        <v>256</v>
      </c>
      <c r="J60">
        <v>0.15</v>
      </c>
      <c r="K60" t="s">
        <v>236</v>
      </c>
      <c r="L60">
        <v>0.01</v>
      </c>
      <c r="M60" t="s">
        <v>237</v>
      </c>
      <c r="N60">
        <v>3.0000000000000001E-3</v>
      </c>
      <c r="O60" t="s">
        <v>238</v>
      </c>
      <c r="Q60" t="s">
        <v>257</v>
      </c>
      <c r="R60" t="s">
        <v>240</v>
      </c>
      <c r="S60" t="s">
        <v>241</v>
      </c>
      <c r="T60" t="s">
        <v>242</v>
      </c>
      <c r="U60" t="s">
        <v>243</v>
      </c>
    </row>
    <row r="61" spans="1:21" x14ac:dyDescent="0.25">
      <c r="A61" t="s">
        <v>231</v>
      </c>
      <c r="B61" t="s">
        <v>232</v>
      </c>
      <c r="C61" s="21">
        <v>43816</v>
      </c>
      <c r="E61">
        <v>0.15</v>
      </c>
      <c r="F61">
        <v>2</v>
      </c>
      <c r="G61" t="s">
        <v>233</v>
      </c>
      <c r="H61" t="s">
        <v>262</v>
      </c>
      <c r="I61" t="s">
        <v>256</v>
      </c>
      <c r="J61">
        <v>0.12</v>
      </c>
      <c r="K61" t="s">
        <v>236</v>
      </c>
      <c r="L61">
        <v>0.01</v>
      </c>
      <c r="M61" t="s">
        <v>237</v>
      </c>
      <c r="N61">
        <v>3.0000000000000001E-3</v>
      </c>
      <c r="O61" t="s">
        <v>238</v>
      </c>
      <c r="Q61" t="s">
        <v>257</v>
      </c>
      <c r="R61" t="s">
        <v>240</v>
      </c>
      <c r="S61" t="s">
        <v>241</v>
      </c>
      <c r="T61" t="s">
        <v>242</v>
      </c>
      <c r="U61" t="s">
        <v>243</v>
      </c>
    </row>
    <row r="62" spans="1:21" x14ac:dyDescent="0.25">
      <c r="A62" t="s">
        <v>231</v>
      </c>
      <c r="B62" t="s">
        <v>232</v>
      </c>
      <c r="C62" s="21">
        <v>43843</v>
      </c>
      <c r="D62" s="34">
        <v>0.54652777777777783</v>
      </c>
      <c r="E62">
        <v>0.15</v>
      </c>
      <c r="F62">
        <v>2</v>
      </c>
      <c r="G62" t="s">
        <v>233</v>
      </c>
      <c r="H62" t="s">
        <v>262</v>
      </c>
      <c r="I62" t="s">
        <v>256</v>
      </c>
      <c r="J62">
        <v>0.09</v>
      </c>
      <c r="K62" t="s">
        <v>236</v>
      </c>
      <c r="L62">
        <v>0.01</v>
      </c>
      <c r="M62" t="s">
        <v>237</v>
      </c>
      <c r="N62">
        <v>3.0000000000000001E-3</v>
      </c>
      <c r="O62" t="s">
        <v>238</v>
      </c>
      <c r="Q62" t="s">
        <v>257</v>
      </c>
      <c r="R62" t="s">
        <v>240</v>
      </c>
      <c r="S62" t="s">
        <v>241</v>
      </c>
      <c r="T62" t="s">
        <v>242</v>
      </c>
      <c r="U62" t="s">
        <v>243</v>
      </c>
    </row>
    <row r="63" spans="1:21" x14ac:dyDescent="0.25">
      <c r="A63" t="s">
        <v>231</v>
      </c>
      <c r="B63" t="s">
        <v>232</v>
      </c>
      <c r="C63" s="21">
        <v>43879</v>
      </c>
      <c r="D63" s="34">
        <v>0.48749999999999999</v>
      </c>
      <c r="E63">
        <v>0.15</v>
      </c>
      <c r="F63">
        <v>2</v>
      </c>
      <c r="G63" t="s">
        <v>233</v>
      </c>
      <c r="H63" t="s">
        <v>262</v>
      </c>
      <c r="I63" t="s">
        <v>256</v>
      </c>
      <c r="J63">
        <v>0.12</v>
      </c>
      <c r="K63" t="s">
        <v>236</v>
      </c>
      <c r="L63">
        <v>0.01</v>
      </c>
      <c r="M63" t="s">
        <v>237</v>
      </c>
      <c r="N63">
        <v>3.0000000000000001E-3</v>
      </c>
      <c r="O63" t="s">
        <v>238</v>
      </c>
      <c r="Q63" t="s">
        <v>257</v>
      </c>
      <c r="R63" t="s">
        <v>240</v>
      </c>
      <c r="S63" t="s">
        <v>241</v>
      </c>
      <c r="T63" t="s">
        <v>242</v>
      </c>
      <c r="U63" t="s">
        <v>243</v>
      </c>
    </row>
    <row r="64" spans="1:21" x14ac:dyDescent="0.25">
      <c r="A64" t="s">
        <v>231</v>
      </c>
      <c r="B64" t="s">
        <v>232</v>
      </c>
      <c r="C64" s="21">
        <v>43586</v>
      </c>
      <c r="D64" s="34">
        <v>0.45833333333333331</v>
      </c>
      <c r="E64">
        <v>5</v>
      </c>
      <c r="F64">
        <v>5</v>
      </c>
      <c r="G64" t="s">
        <v>233</v>
      </c>
      <c r="H64" t="s">
        <v>247</v>
      </c>
      <c r="I64" t="s">
        <v>256</v>
      </c>
      <c r="J64">
        <v>0.6</v>
      </c>
      <c r="K64" t="s">
        <v>236</v>
      </c>
      <c r="L64">
        <v>0.01</v>
      </c>
      <c r="M64" t="s">
        <v>237</v>
      </c>
      <c r="N64">
        <v>3.0000000000000001E-3</v>
      </c>
      <c r="O64" t="s">
        <v>238</v>
      </c>
      <c r="Q64" t="s">
        <v>257</v>
      </c>
      <c r="R64" t="s">
        <v>240</v>
      </c>
      <c r="S64" t="s">
        <v>241</v>
      </c>
      <c r="T64" t="s">
        <v>242</v>
      </c>
      <c r="U64" t="s">
        <v>243</v>
      </c>
    </row>
    <row r="65" spans="1:21" x14ac:dyDescent="0.25">
      <c r="A65" t="s">
        <v>231</v>
      </c>
      <c r="B65" t="s">
        <v>232</v>
      </c>
      <c r="C65" s="21">
        <v>43621</v>
      </c>
      <c r="D65" s="34">
        <v>0.47222222222222227</v>
      </c>
      <c r="E65">
        <v>5</v>
      </c>
      <c r="F65">
        <v>5</v>
      </c>
      <c r="G65" t="s">
        <v>233</v>
      </c>
      <c r="H65" t="s">
        <v>248</v>
      </c>
      <c r="I65" t="s">
        <v>256</v>
      </c>
      <c r="J65">
        <v>0.21</v>
      </c>
      <c r="K65" t="s">
        <v>236</v>
      </c>
      <c r="L65">
        <v>0.01</v>
      </c>
      <c r="M65" t="s">
        <v>237</v>
      </c>
      <c r="N65">
        <v>3.0000000000000001E-3</v>
      </c>
      <c r="O65" t="s">
        <v>238</v>
      </c>
      <c r="Q65" t="s">
        <v>257</v>
      </c>
      <c r="R65" t="s">
        <v>240</v>
      </c>
      <c r="S65" t="s">
        <v>241</v>
      </c>
      <c r="T65" t="s">
        <v>242</v>
      </c>
      <c r="U65" t="s">
        <v>243</v>
      </c>
    </row>
    <row r="66" spans="1:21" x14ac:dyDescent="0.25">
      <c r="A66" t="s">
        <v>231</v>
      </c>
      <c r="B66" t="s">
        <v>232</v>
      </c>
      <c r="C66" s="21">
        <v>43648</v>
      </c>
      <c r="D66" s="34">
        <v>0.4201388888888889</v>
      </c>
      <c r="E66">
        <v>5</v>
      </c>
      <c r="F66">
        <v>5</v>
      </c>
      <c r="G66" t="s">
        <v>233</v>
      </c>
      <c r="H66" t="s">
        <v>248</v>
      </c>
      <c r="I66" t="s">
        <v>256</v>
      </c>
      <c r="J66">
        <v>0.24</v>
      </c>
      <c r="K66" t="s">
        <v>236</v>
      </c>
      <c r="L66">
        <v>0.01</v>
      </c>
      <c r="M66" t="s">
        <v>237</v>
      </c>
      <c r="N66">
        <v>3.0000000000000001E-3</v>
      </c>
      <c r="O66" t="s">
        <v>238</v>
      </c>
      <c r="Q66" t="s">
        <v>259</v>
      </c>
      <c r="R66" t="s">
        <v>240</v>
      </c>
      <c r="S66" t="s">
        <v>241</v>
      </c>
      <c r="T66" t="s">
        <v>242</v>
      </c>
      <c r="U66" t="s">
        <v>243</v>
      </c>
    </row>
    <row r="67" spans="1:21" x14ac:dyDescent="0.25">
      <c r="A67" t="s">
        <v>231</v>
      </c>
      <c r="B67" t="s">
        <v>232</v>
      </c>
      <c r="C67" s="21">
        <v>43684</v>
      </c>
      <c r="D67" s="34">
        <v>0.47569444444444442</v>
      </c>
      <c r="E67">
        <v>5.4</v>
      </c>
      <c r="F67">
        <v>5.4</v>
      </c>
      <c r="G67" t="s">
        <v>233</v>
      </c>
      <c r="H67" t="s">
        <v>248</v>
      </c>
      <c r="I67" t="s">
        <v>256</v>
      </c>
      <c r="J67">
        <v>0.41</v>
      </c>
      <c r="K67" t="s">
        <v>236</v>
      </c>
      <c r="L67">
        <v>0.01</v>
      </c>
      <c r="M67" t="s">
        <v>237</v>
      </c>
      <c r="N67">
        <v>3.0000000000000001E-3</v>
      </c>
      <c r="O67" t="s">
        <v>238</v>
      </c>
      <c r="Q67" t="s">
        <v>257</v>
      </c>
      <c r="R67" t="s">
        <v>240</v>
      </c>
      <c r="S67" t="s">
        <v>241</v>
      </c>
      <c r="T67" t="s">
        <v>242</v>
      </c>
      <c r="U67" t="s">
        <v>243</v>
      </c>
    </row>
    <row r="68" spans="1:21" x14ac:dyDescent="0.25">
      <c r="A68" t="s">
        <v>231</v>
      </c>
      <c r="B68" t="s">
        <v>232</v>
      </c>
      <c r="C68" s="21">
        <v>43712</v>
      </c>
      <c r="D68" s="34">
        <v>0.46666666666666662</v>
      </c>
      <c r="E68">
        <v>5.3</v>
      </c>
      <c r="F68">
        <v>5.3</v>
      </c>
      <c r="G68" t="s">
        <v>233</v>
      </c>
      <c r="H68" t="s">
        <v>248</v>
      </c>
      <c r="I68" t="s">
        <v>256</v>
      </c>
      <c r="J68">
        <v>0.36</v>
      </c>
      <c r="K68" t="s">
        <v>236</v>
      </c>
      <c r="L68">
        <v>0.01</v>
      </c>
      <c r="M68" t="s">
        <v>237</v>
      </c>
      <c r="N68">
        <v>3.0000000000000001E-3</v>
      </c>
      <c r="O68" t="s">
        <v>238</v>
      </c>
      <c r="Q68" t="s">
        <v>257</v>
      </c>
      <c r="R68" t="s">
        <v>240</v>
      </c>
      <c r="S68" t="s">
        <v>241</v>
      </c>
      <c r="T68" t="s">
        <v>242</v>
      </c>
      <c r="U68" t="s">
        <v>243</v>
      </c>
    </row>
    <row r="69" spans="1:21" x14ac:dyDescent="0.25">
      <c r="A69" t="s">
        <v>231</v>
      </c>
      <c r="B69" t="s">
        <v>232</v>
      </c>
      <c r="C69" s="21">
        <v>43747</v>
      </c>
      <c r="D69" s="34">
        <v>0.42152777777777778</v>
      </c>
      <c r="E69">
        <v>5.5</v>
      </c>
      <c r="F69">
        <v>5.5</v>
      </c>
      <c r="G69" t="s">
        <v>233</v>
      </c>
      <c r="H69" t="s">
        <v>249</v>
      </c>
      <c r="I69" t="s">
        <v>256</v>
      </c>
      <c r="J69">
        <v>0.08</v>
      </c>
      <c r="K69" t="s">
        <v>236</v>
      </c>
      <c r="L69">
        <v>0.01</v>
      </c>
      <c r="M69" t="s">
        <v>237</v>
      </c>
      <c r="N69">
        <v>3.0000000000000001E-3</v>
      </c>
      <c r="O69" t="s">
        <v>238</v>
      </c>
      <c r="Q69" t="s">
        <v>257</v>
      </c>
      <c r="R69" t="s">
        <v>240</v>
      </c>
      <c r="S69" t="s">
        <v>241</v>
      </c>
      <c r="T69" t="s">
        <v>242</v>
      </c>
      <c r="U69" t="s">
        <v>243</v>
      </c>
    </row>
    <row r="70" spans="1:21" x14ac:dyDescent="0.25">
      <c r="C70" s="21"/>
      <c r="D70" s="34"/>
    </row>
    <row r="71" spans="1:21" x14ac:dyDescent="0.25">
      <c r="C71" s="21"/>
      <c r="D71" s="34"/>
    </row>
    <row r="72" spans="1:21" x14ac:dyDescent="0.25">
      <c r="A72" t="s">
        <v>231</v>
      </c>
      <c r="B72" t="s">
        <v>232</v>
      </c>
      <c r="C72" s="21">
        <v>43599</v>
      </c>
      <c r="D72" s="34">
        <v>0.46527777777777773</v>
      </c>
      <c r="E72">
        <v>0.15</v>
      </c>
      <c r="F72">
        <v>2</v>
      </c>
      <c r="G72" t="s">
        <v>233</v>
      </c>
      <c r="H72" t="s">
        <v>244</v>
      </c>
      <c r="I72" t="s">
        <v>263</v>
      </c>
      <c r="J72">
        <v>0.02</v>
      </c>
      <c r="K72" t="s">
        <v>236</v>
      </c>
      <c r="L72">
        <v>0.01</v>
      </c>
      <c r="M72" t="s">
        <v>237</v>
      </c>
      <c r="N72">
        <v>3.0000000000000001E-3</v>
      </c>
      <c r="O72" t="s">
        <v>238</v>
      </c>
      <c r="Q72" t="s">
        <v>259</v>
      </c>
      <c r="R72" t="s">
        <v>240</v>
      </c>
      <c r="S72" t="s">
        <v>241</v>
      </c>
      <c r="T72" t="s">
        <v>242</v>
      </c>
      <c r="U72" t="s">
        <v>243</v>
      </c>
    </row>
    <row r="73" spans="1:21" x14ac:dyDescent="0.25">
      <c r="A73" t="s">
        <v>231</v>
      </c>
      <c r="B73" t="s">
        <v>232</v>
      </c>
      <c r="C73" s="21">
        <v>43621</v>
      </c>
      <c r="D73" s="34">
        <v>0.46527777777777773</v>
      </c>
      <c r="E73">
        <v>0.15</v>
      </c>
      <c r="F73">
        <v>2</v>
      </c>
      <c r="G73" t="s">
        <v>233</v>
      </c>
      <c r="H73" t="s">
        <v>244</v>
      </c>
      <c r="I73" t="s">
        <v>263</v>
      </c>
      <c r="J73">
        <v>0.01</v>
      </c>
      <c r="K73" t="s">
        <v>236</v>
      </c>
      <c r="L73">
        <v>0.01</v>
      </c>
      <c r="M73" t="s">
        <v>237</v>
      </c>
      <c r="N73">
        <v>3.0000000000000001E-3</v>
      </c>
      <c r="O73" t="s">
        <v>238</v>
      </c>
      <c r="P73" t="s">
        <v>146</v>
      </c>
      <c r="Q73" t="s">
        <v>259</v>
      </c>
      <c r="R73" t="s">
        <v>240</v>
      </c>
      <c r="S73" t="s">
        <v>241</v>
      </c>
      <c r="T73" t="s">
        <v>242</v>
      </c>
      <c r="U73" t="s">
        <v>243</v>
      </c>
    </row>
    <row r="74" spans="1:21" x14ac:dyDescent="0.25">
      <c r="A74" t="s">
        <v>231</v>
      </c>
      <c r="B74" t="s">
        <v>232</v>
      </c>
      <c r="C74" s="21">
        <v>43648</v>
      </c>
      <c r="D74" s="34">
        <v>0.41388888888888892</v>
      </c>
      <c r="E74">
        <v>0.15</v>
      </c>
      <c r="F74">
        <v>2</v>
      </c>
      <c r="G74" t="s">
        <v>233</v>
      </c>
      <c r="H74" t="s">
        <v>244</v>
      </c>
      <c r="I74" t="s">
        <v>263</v>
      </c>
      <c r="J74">
        <v>0.01</v>
      </c>
      <c r="K74" t="s">
        <v>236</v>
      </c>
      <c r="L74">
        <v>0.01</v>
      </c>
      <c r="M74" t="s">
        <v>237</v>
      </c>
      <c r="N74">
        <v>3.0000000000000001E-3</v>
      </c>
      <c r="O74" t="s">
        <v>238</v>
      </c>
      <c r="Q74" t="s">
        <v>259</v>
      </c>
      <c r="R74" t="s">
        <v>240</v>
      </c>
      <c r="S74" t="s">
        <v>241</v>
      </c>
      <c r="T74" t="s">
        <v>242</v>
      </c>
      <c r="U74" t="s">
        <v>243</v>
      </c>
    </row>
    <row r="75" spans="1:21" x14ac:dyDescent="0.25">
      <c r="A75" t="s">
        <v>231</v>
      </c>
      <c r="B75" t="s">
        <v>232</v>
      </c>
      <c r="C75" s="21">
        <v>43684</v>
      </c>
      <c r="D75" s="34">
        <v>0.46875</v>
      </c>
      <c r="E75">
        <v>0.15</v>
      </c>
      <c r="F75">
        <v>2</v>
      </c>
      <c r="G75" t="s">
        <v>233</v>
      </c>
      <c r="H75" t="s">
        <v>244</v>
      </c>
      <c r="I75" t="s">
        <v>263</v>
      </c>
      <c r="J75">
        <v>0.01</v>
      </c>
      <c r="K75" t="s">
        <v>236</v>
      </c>
      <c r="L75">
        <v>0.01</v>
      </c>
      <c r="M75" t="s">
        <v>237</v>
      </c>
      <c r="N75">
        <v>3.0000000000000001E-3</v>
      </c>
      <c r="O75" t="s">
        <v>238</v>
      </c>
      <c r="Q75" t="s">
        <v>259</v>
      </c>
      <c r="R75" t="s">
        <v>240</v>
      </c>
      <c r="S75" t="s">
        <v>241</v>
      </c>
      <c r="T75" t="s">
        <v>242</v>
      </c>
      <c r="U75" t="s">
        <v>243</v>
      </c>
    </row>
    <row r="76" spans="1:21" x14ac:dyDescent="0.25">
      <c r="A76" t="s">
        <v>231</v>
      </c>
      <c r="B76" t="s">
        <v>232</v>
      </c>
      <c r="C76" s="21">
        <v>43684</v>
      </c>
      <c r="D76" s="34">
        <v>0.46875</v>
      </c>
      <c r="E76">
        <v>0.15</v>
      </c>
      <c r="F76">
        <v>2</v>
      </c>
      <c r="G76" t="s">
        <v>233</v>
      </c>
      <c r="H76" t="s">
        <v>245</v>
      </c>
      <c r="I76" t="s">
        <v>263</v>
      </c>
      <c r="J76">
        <v>0.01</v>
      </c>
      <c r="K76" t="s">
        <v>236</v>
      </c>
      <c r="L76">
        <v>0.01</v>
      </c>
      <c r="M76" t="s">
        <v>237</v>
      </c>
      <c r="N76">
        <v>3.0000000000000001E-3</v>
      </c>
      <c r="O76" t="s">
        <v>238</v>
      </c>
      <c r="Q76" t="s">
        <v>259</v>
      </c>
      <c r="R76" t="s">
        <v>240</v>
      </c>
      <c r="S76" t="s">
        <v>241</v>
      </c>
      <c r="T76" t="s">
        <v>242</v>
      </c>
      <c r="U76" t="s">
        <v>243</v>
      </c>
    </row>
    <row r="77" spans="1:21" x14ac:dyDescent="0.25">
      <c r="A77" t="s">
        <v>231</v>
      </c>
      <c r="B77" t="s">
        <v>232</v>
      </c>
      <c r="C77" s="21">
        <v>43712</v>
      </c>
      <c r="D77" s="34">
        <v>0.46180555555555558</v>
      </c>
      <c r="E77">
        <v>0.15</v>
      </c>
      <c r="F77">
        <v>2</v>
      </c>
      <c r="G77" t="s">
        <v>233</v>
      </c>
      <c r="H77" t="s">
        <v>244</v>
      </c>
      <c r="I77" t="s">
        <v>263</v>
      </c>
      <c r="J77">
        <v>0.01</v>
      </c>
      <c r="K77" t="s">
        <v>236</v>
      </c>
      <c r="L77">
        <v>0.01</v>
      </c>
      <c r="M77" t="s">
        <v>237</v>
      </c>
      <c r="N77">
        <v>3.0000000000000001E-3</v>
      </c>
      <c r="O77" t="s">
        <v>238</v>
      </c>
      <c r="Q77" t="s">
        <v>259</v>
      </c>
      <c r="R77" t="s">
        <v>240</v>
      </c>
      <c r="S77" t="s">
        <v>241</v>
      </c>
      <c r="T77" t="s">
        <v>242</v>
      </c>
      <c r="U77" t="s">
        <v>243</v>
      </c>
    </row>
    <row r="78" spans="1:21" x14ac:dyDescent="0.25">
      <c r="A78" t="s">
        <v>231</v>
      </c>
      <c r="B78" t="s">
        <v>232</v>
      </c>
      <c r="C78" s="21">
        <v>43747</v>
      </c>
      <c r="D78" s="34">
        <v>0.4152777777777778</v>
      </c>
      <c r="E78">
        <v>0.15</v>
      </c>
      <c r="F78">
        <v>2</v>
      </c>
      <c r="G78" t="s">
        <v>233</v>
      </c>
      <c r="H78" t="s">
        <v>246</v>
      </c>
      <c r="I78" t="s">
        <v>263</v>
      </c>
      <c r="J78">
        <v>0.06</v>
      </c>
      <c r="K78" t="s">
        <v>236</v>
      </c>
      <c r="L78">
        <v>0.01</v>
      </c>
      <c r="M78" t="s">
        <v>237</v>
      </c>
      <c r="N78">
        <v>3.0000000000000001E-3</v>
      </c>
      <c r="O78" t="s">
        <v>238</v>
      </c>
      <c r="Q78" t="s">
        <v>259</v>
      </c>
      <c r="R78" t="s">
        <v>240</v>
      </c>
      <c r="S78" t="s">
        <v>241</v>
      </c>
      <c r="T78" t="s">
        <v>242</v>
      </c>
      <c r="U78" t="s">
        <v>243</v>
      </c>
    </row>
    <row r="79" spans="1:21" x14ac:dyDescent="0.25">
      <c r="A79" t="s">
        <v>231</v>
      </c>
      <c r="B79" t="s">
        <v>232</v>
      </c>
      <c r="C79" s="21">
        <v>43599</v>
      </c>
      <c r="D79" s="34">
        <v>0.46875</v>
      </c>
      <c r="E79">
        <v>5</v>
      </c>
      <c r="F79">
        <v>5</v>
      </c>
      <c r="G79" t="s">
        <v>233</v>
      </c>
      <c r="H79" t="s">
        <v>264</v>
      </c>
      <c r="I79" t="s">
        <v>263</v>
      </c>
      <c r="J79">
        <v>0.1</v>
      </c>
      <c r="K79" t="s">
        <v>236</v>
      </c>
      <c r="L79">
        <v>0.01</v>
      </c>
      <c r="M79" t="s">
        <v>237</v>
      </c>
      <c r="N79">
        <v>3.0000000000000001E-3</v>
      </c>
      <c r="O79" t="s">
        <v>238</v>
      </c>
      <c r="Q79" t="s">
        <v>259</v>
      </c>
      <c r="R79" t="s">
        <v>240</v>
      </c>
      <c r="S79" t="s">
        <v>241</v>
      </c>
      <c r="T79" t="s">
        <v>242</v>
      </c>
      <c r="U79" t="s">
        <v>243</v>
      </c>
    </row>
    <row r="80" spans="1:21" x14ac:dyDescent="0.25">
      <c r="A80" t="s">
        <v>231</v>
      </c>
      <c r="B80" t="s">
        <v>232</v>
      </c>
      <c r="C80" s="21">
        <v>43621</v>
      </c>
      <c r="D80" s="34">
        <v>0.47222222222222227</v>
      </c>
      <c r="E80">
        <v>5</v>
      </c>
      <c r="F80">
        <v>5</v>
      </c>
      <c r="G80" t="s">
        <v>233</v>
      </c>
      <c r="H80" t="s">
        <v>248</v>
      </c>
      <c r="I80" t="s">
        <v>263</v>
      </c>
      <c r="J80">
        <v>0.15</v>
      </c>
      <c r="K80" t="s">
        <v>236</v>
      </c>
      <c r="L80">
        <v>0.01</v>
      </c>
      <c r="M80" t="s">
        <v>237</v>
      </c>
      <c r="N80">
        <v>3.0000000000000001E-3</v>
      </c>
      <c r="O80" t="s">
        <v>238</v>
      </c>
      <c r="Q80" t="s">
        <v>259</v>
      </c>
      <c r="R80" t="s">
        <v>240</v>
      </c>
      <c r="S80" t="s">
        <v>241</v>
      </c>
      <c r="T80" t="s">
        <v>242</v>
      </c>
      <c r="U80" t="s">
        <v>243</v>
      </c>
    </row>
    <row r="81" spans="1:21" x14ac:dyDescent="0.25">
      <c r="A81" t="s">
        <v>231</v>
      </c>
      <c r="B81" t="s">
        <v>232</v>
      </c>
      <c r="C81" s="21">
        <v>43648</v>
      </c>
      <c r="D81" s="34">
        <v>0.4201388888888889</v>
      </c>
      <c r="E81">
        <v>5</v>
      </c>
      <c r="F81">
        <v>5</v>
      </c>
      <c r="G81" t="s">
        <v>233</v>
      </c>
      <c r="H81" t="s">
        <v>248</v>
      </c>
      <c r="I81" t="s">
        <v>263</v>
      </c>
      <c r="J81">
        <v>0.24</v>
      </c>
      <c r="K81" t="s">
        <v>236</v>
      </c>
      <c r="L81">
        <v>0.01</v>
      </c>
      <c r="M81" t="s">
        <v>237</v>
      </c>
      <c r="N81">
        <v>3.0000000000000001E-3</v>
      </c>
      <c r="O81" t="s">
        <v>238</v>
      </c>
      <c r="Q81" t="s">
        <v>259</v>
      </c>
      <c r="R81" t="s">
        <v>240</v>
      </c>
      <c r="S81" t="s">
        <v>241</v>
      </c>
      <c r="T81" t="s">
        <v>242</v>
      </c>
      <c r="U81" t="s">
        <v>243</v>
      </c>
    </row>
    <row r="82" spans="1:21" x14ac:dyDescent="0.25">
      <c r="A82" t="s">
        <v>231</v>
      </c>
      <c r="B82" t="s">
        <v>232</v>
      </c>
      <c r="C82" s="21">
        <v>43684</v>
      </c>
      <c r="D82" s="34">
        <v>0.47569444444444442</v>
      </c>
      <c r="E82">
        <v>5.4</v>
      </c>
      <c r="F82">
        <v>5.4</v>
      </c>
      <c r="G82" t="s">
        <v>233</v>
      </c>
      <c r="H82" t="s">
        <v>248</v>
      </c>
      <c r="I82" t="s">
        <v>263</v>
      </c>
      <c r="J82">
        <v>0.42</v>
      </c>
      <c r="K82" t="s">
        <v>236</v>
      </c>
      <c r="L82">
        <v>0.01</v>
      </c>
      <c r="M82" t="s">
        <v>237</v>
      </c>
      <c r="N82">
        <v>3.0000000000000001E-3</v>
      </c>
      <c r="O82" t="s">
        <v>238</v>
      </c>
      <c r="Q82" t="s">
        <v>259</v>
      </c>
      <c r="R82" t="s">
        <v>240</v>
      </c>
      <c r="S82" t="s">
        <v>241</v>
      </c>
      <c r="T82" t="s">
        <v>242</v>
      </c>
      <c r="U82" t="s">
        <v>243</v>
      </c>
    </row>
    <row r="83" spans="1:21" x14ac:dyDescent="0.25">
      <c r="A83" t="s">
        <v>231</v>
      </c>
      <c r="B83" t="s">
        <v>232</v>
      </c>
      <c r="C83" s="21">
        <v>43712</v>
      </c>
      <c r="D83" s="34">
        <v>0.46666666666666662</v>
      </c>
      <c r="E83">
        <v>5.3</v>
      </c>
      <c r="F83">
        <v>5.3</v>
      </c>
      <c r="G83" t="s">
        <v>233</v>
      </c>
      <c r="H83" t="s">
        <v>248</v>
      </c>
      <c r="I83" t="s">
        <v>263</v>
      </c>
      <c r="J83">
        <v>0.3</v>
      </c>
      <c r="K83" t="s">
        <v>236</v>
      </c>
      <c r="L83">
        <v>0.01</v>
      </c>
      <c r="M83" t="s">
        <v>237</v>
      </c>
      <c r="N83">
        <v>3.0000000000000001E-3</v>
      </c>
      <c r="O83" t="s">
        <v>238</v>
      </c>
      <c r="Q83" t="s">
        <v>259</v>
      </c>
      <c r="R83" t="s">
        <v>240</v>
      </c>
      <c r="S83" t="s">
        <v>241</v>
      </c>
      <c r="T83" t="s">
        <v>242</v>
      </c>
      <c r="U83" t="s">
        <v>243</v>
      </c>
    </row>
    <row r="84" spans="1:21" x14ac:dyDescent="0.25">
      <c r="A84" t="s">
        <v>231</v>
      </c>
      <c r="B84" t="s">
        <v>232</v>
      </c>
      <c r="C84" s="21">
        <v>43747</v>
      </c>
      <c r="D84" s="34">
        <v>0.42152777777777778</v>
      </c>
      <c r="E84">
        <v>5.5</v>
      </c>
      <c r="F84">
        <v>5.5</v>
      </c>
      <c r="G84" t="s">
        <v>233</v>
      </c>
      <c r="H84" t="s">
        <v>249</v>
      </c>
      <c r="I84" t="s">
        <v>263</v>
      </c>
      <c r="J84">
        <v>0.06</v>
      </c>
      <c r="K84" t="s">
        <v>236</v>
      </c>
      <c r="L84">
        <v>0.01</v>
      </c>
      <c r="M84" t="s">
        <v>237</v>
      </c>
      <c r="N84">
        <v>3.0000000000000001E-3</v>
      </c>
      <c r="O84" t="s">
        <v>238</v>
      </c>
      <c r="Q84" t="s">
        <v>259</v>
      </c>
      <c r="R84" t="s">
        <v>240</v>
      </c>
      <c r="S84" t="s">
        <v>241</v>
      </c>
      <c r="T84" t="s">
        <v>242</v>
      </c>
      <c r="U84" t="s">
        <v>243</v>
      </c>
    </row>
    <row r="86" spans="1:21" x14ac:dyDescent="0.25">
      <c r="A86" t="s">
        <v>348</v>
      </c>
    </row>
    <row r="87" spans="1:21" x14ac:dyDescent="0.25">
      <c r="A87" t="s">
        <v>383</v>
      </c>
    </row>
    <row r="96" spans="1:21" ht="15.75" x14ac:dyDescent="0.25">
      <c r="B96" s="56"/>
    </row>
    <row r="97" spans="2:2" x14ac:dyDescent="0.25">
      <c r="B97" s="19"/>
    </row>
    <row r="98" spans="2:2" x14ac:dyDescent="0.25">
      <c r="B98" s="1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55BFF-F620-4AFF-BD02-C29A6B56F7F7}">
  <dimension ref="A1:AA47"/>
  <sheetViews>
    <sheetView zoomScale="80" zoomScaleNormal="80" workbookViewId="0">
      <selection activeCell="D2" sqref="D2"/>
    </sheetView>
  </sheetViews>
  <sheetFormatPr defaultRowHeight="15" x14ac:dyDescent="0.25"/>
  <cols>
    <col min="1" max="1" width="10.5703125" customWidth="1"/>
    <col min="2" max="2" width="17" customWidth="1"/>
    <col min="3" max="3" width="21.42578125" customWidth="1"/>
    <col min="4" max="4" width="18.5703125" customWidth="1"/>
    <col min="5" max="5" width="17" customWidth="1"/>
    <col min="7" max="7" width="11.85546875" customWidth="1"/>
    <col min="14" max="14" width="11" customWidth="1"/>
    <col min="15" max="15" width="12.7109375" customWidth="1"/>
    <col min="19" max="19" width="11.140625" customWidth="1"/>
    <col min="21" max="21" width="12.42578125" customWidth="1"/>
  </cols>
  <sheetData>
    <row r="1" spans="1:27" x14ac:dyDescent="0.25">
      <c r="A1" t="s">
        <v>398</v>
      </c>
    </row>
    <row r="2" spans="1:27" x14ac:dyDescent="0.25">
      <c r="A2" t="s">
        <v>312</v>
      </c>
    </row>
    <row r="3" spans="1:27" x14ac:dyDescent="0.25">
      <c r="A3" t="s">
        <v>313</v>
      </c>
      <c r="B3" s="33" t="s">
        <v>395</v>
      </c>
      <c r="C3" s="33" t="s">
        <v>314</v>
      </c>
      <c r="D3" s="33" t="s">
        <v>315</v>
      </c>
      <c r="E3" s="33" t="s">
        <v>316</v>
      </c>
      <c r="F3" s="41" t="s">
        <v>288</v>
      </c>
      <c r="G3" s="41" t="s">
        <v>289</v>
      </c>
      <c r="H3" s="41" t="s">
        <v>326</v>
      </c>
      <c r="I3" s="41" t="s">
        <v>325</v>
      </c>
      <c r="J3" s="41" t="s">
        <v>327</v>
      </c>
      <c r="K3" s="41" t="s">
        <v>328</v>
      </c>
      <c r="L3" s="41" t="s">
        <v>294</v>
      </c>
      <c r="M3" s="41" t="s">
        <v>295</v>
      </c>
      <c r="N3" s="41" t="s">
        <v>329</v>
      </c>
      <c r="O3" s="41" t="s">
        <v>330</v>
      </c>
      <c r="P3" s="41" t="s">
        <v>331</v>
      </c>
      <c r="Q3" s="41" t="s">
        <v>332</v>
      </c>
      <c r="R3" s="41" t="s">
        <v>317</v>
      </c>
      <c r="S3" s="41" t="s">
        <v>318</v>
      </c>
      <c r="T3" s="41" t="s">
        <v>302</v>
      </c>
      <c r="U3" s="41" t="s">
        <v>303</v>
      </c>
      <c r="V3" s="41" t="s">
        <v>304</v>
      </c>
      <c r="W3" s="41" t="s">
        <v>305</v>
      </c>
      <c r="X3" s="41" t="s">
        <v>306</v>
      </c>
      <c r="Y3" s="41" t="s">
        <v>307</v>
      </c>
      <c r="Z3" s="41" t="s">
        <v>308</v>
      </c>
      <c r="AA3" s="41" t="s">
        <v>309</v>
      </c>
    </row>
    <row r="4" spans="1:27" x14ac:dyDescent="0.25">
      <c r="A4" s="33" t="s">
        <v>175</v>
      </c>
      <c r="B4" s="41">
        <v>21164000</v>
      </c>
      <c r="C4" s="41">
        <v>0.05</v>
      </c>
      <c r="D4" s="41">
        <v>0.1</v>
      </c>
      <c r="E4" s="41">
        <v>0.3</v>
      </c>
      <c r="F4" s="44">
        <v>1058.1302666666668</v>
      </c>
      <c r="G4" s="44">
        <v>1839913.3333333335</v>
      </c>
      <c r="H4" s="44" t="s">
        <v>311</v>
      </c>
      <c r="I4" s="44" t="s">
        <v>311</v>
      </c>
      <c r="J4" s="44" t="s">
        <v>311</v>
      </c>
      <c r="K4" s="44" t="s">
        <v>311</v>
      </c>
      <c r="L4" s="44">
        <f>IF('[4]Sum 1'!AH7-'[4]Sum 1'!AE7&gt;3,'[4]Sum 1'!AG7,'[4]Sum 1'!AJ7)</f>
        <v>94616.241455078125</v>
      </c>
      <c r="M4" s="44">
        <v>107770.11108398438</v>
      </c>
      <c r="N4" s="44">
        <f>IF('[4]Sum 1'!AQ7-'[4]Sum 1'!AN7&gt;3,'[4]Sum 1'!AP7,'[4]Sum 1'!AS7)</f>
        <v>77059040</v>
      </c>
      <c r="O4" s="44">
        <v>31687218666.666668</v>
      </c>
      <c r="P4" s="44" t="s">
        <v>311</v>
      </c>
      <c r="Q4" s="44" t="s">
        <v>311</v>
      </c>
      <c r="R4" s="44">
        <v>1899.241</v>
      </c>
      <c r="S4" s="44" t="s">
        <v>319</v>
      </c>
      <c r="T4" s="44">
        <v>2884.049</v>
      </c>
      <c r="U4" s="44"/>
      <c r="V4" s="44">
        <f>IF('[4]Sum 1'!CA7-'[4]Sum 1'!BX7&gt;3,'[4]Sum 1'!BZ7,'[4]Sum 1'!CC7)</f>
        <v>3241222.5333333337</v>
      </c>
      <c r="W4" s="44">
        <v>22277805.333333332</v>
      </c>
      <c r="X4" s="44">
        <f>IF('[4]Sum 1'!CJ7-'[4]Sum 1'!CG7&gt;3,'[4]Sum 1'!CI7,'[4]Sum 1'!CL7)</f>
        <v>36598.78</v>
      </c>
      <c r="Y4" s="44" t="s">
        <v>319</v>
      </c>
      <c r="Z4" s="44" t="s">
        <v>319</v>
      </c>
      <c r="AA4" s="44">
        <v>0</v>
      </c>
    </row>
    <row r="5" spans="1:27" x14ac:dyDescent="0.25">
      <c r="A5" s="43">
        <v>44298</v>
      </c>
      <c r="B5" s="41">
        <v>21164001</v>
      </c>
      <c r="C5" s="41">
        <v>0.05</v>
      </c>
      <c r="D5" s="41">
        <v>0.1</v>
      </c>
      <c r="E5" s="41">
        <v>0.3</v>
      </c>
      <c r="F5" s="44">
        <f>IF('[4]Sum 1'!G8-'[4]Sum 1'!D8&gt;3,'[4]Sum 1'!F8,'[4]Sum 1'!I8)</f>
        <v>8241.0063333333328</v>
      </c>
      <c r="G5" s="44">
        <v>10127167.333333334</v>
      </c>
      <c r="H5" s="44" t="s">
        <v>311</v>
      </c>
      <c r="I5" s="44" t="s">
        <v>311</v>
      </c>
      <c r="J5" s="44" t="s">
        <v>311</v>
      </c>
      <c r="K5" s="44" t="s">
        <v>311</v>
      </c>
      <c r="L5" s="44">
        <f>IF('[4]Sum 1'!AH8-'[4]Sum 1'!AE8&gt;3,'[4]Sum 1'!AG8,'[4]Sum 1'!AJ8)</f>
        <v>85366.617838541672</v>
      </c>
      <c r="M5" s="44">
        <v>109746.69392903647</v>
      </c>
      <c r="N5" s="44">
        <f>IF('[4]Sum 1'!AQ8-'[4]Sum 1'!AN8&gt;3,'[4]Sum 1'!AP8,'[4]Sum 1'!AS8)</f>
        <v>120300853.33333334</v>
      </c>
      <c r="O5" s="44">
        <v>53066165333.333336</v>
      </c>
      <c r="P5" s="44" t="s">
        <v>311</v>
      </c>
      <c r="Q5" s="44" t="s">
        <v>311</v>
      </c>
      <c r="R5" s="44">
        <v>5549.4676666666664</v>
      </c>
      <c r="S5" s="44" t="s">
        <v>319</v>
      </c>
      <c r="T5" s="44">
        <v>10826.400000000001</v>
      </c>
      <c r="U5" s="44"/>
      <c r="V5" s="44">
        <f>IF('[4]Sum 1'!CA8-'[4]Sum 1'!BX8&gt;3,'[4]Sum 1'!BZ8,'[4]Sum 1'!CC8)</f>
        <v>5059984.666666667</v>
      </c>
      <c r="W5" s="44">
        <v>44275302.666666664</v>
      </c>
      <c r="X5" s="44">
        <f>IF('[4]Sum 1'!CJ8-'[4]Sum 1'!CG8&gt;3,'[4]Sum 1'!CI8,'[4]Sum 1'!CL8)</f>
        <v>43963.006666666668</v>
      </c>
      <c r="Y5" s="44" t="s">
        <v>319</v>
      </c>
      <c r="Z5" s="44">
        <v>0</v>
      </c>
      <c r="AA5" s="44">
        <v>0</v>
      </c>
    </row>
    <row r="6" spans="1:27" x14ac:dyDescent="0.25">
      <c r="A6" s="43">
        <v>44298</v>
      </c>
      <c r="B6" s="41">
        <v>21164002</v>
      </c>
      <c r="C6" s="41">
        <v>0.05</v>
      </c>
      <c r="D6" s="41">
        <v>0.1</v>
      </c>
      <c r="E6" s="41">
        <v>0.3</v>
      </c>
      <c r="F6" s="44">
        <v>0</v>
      </c>
      <c r="G6" s="44">
        <v>0</v>
      </c>
      <c r="H6" s="44" t="s">
        <v>311</v>
      </c>
      <c r="I6" s="44" t="s">
        <v>311</v>
      </c>
      <c r="J6" s="44" t="s">
        <v>311</v>
      </c>
      <c r="K6" s="44" t="s">
        <v>311</v>
      </c>
      <c r="L6" s="44">
        <v>0</v>
      </c>
      <c r="M6" s="44">
        <v>0</v>
      </c>
      <c r="N6" s="44">
        <v>0</v>
      </c>
      <c r="O6" s="44" t="s">
        <v>319</v>
      </c>
      <c r="P6" s="44" t="s">
        <v>311</v>
      </c>
      <c r="Q6" s="44" t="s">
        <v>311</v>
      </c>
      <c r="R6" s="44">
        <v>0</v>
      </c>
      <c r="S6" s="44"/>
      <c r="T6" s="44">
        <v>0</v>
      </c>
      <c r="U6" s="44"/>
      <c r="V6" s="44">
        <v>0</v>
      </c>
      <c r="W6" s="44"/>
      <c r="X6" s="44">
        <v>0</v>
      </c>
      <c r="Y6" s="44"/>
      <c r="Z6" s="44">
        <v>0</v>
      </c>
      <c r="AA6" s="44">
        <v>0</v>
      </c>
    </row>
    <row r="7" spans="1:27" x14ac:dyDescent="0.25">
      <c r="A7" s="43">
        <v>44298</v>
      </c>
      <c r="B7" s="41">
        <v>21174003</v>
      </c>
      <c r="C7" s="41">
        <v>0.05</v>
      </c>
      <c r="D7" s="41">
        <v>0.1</v>
      </c>
      <c r="E7" s="41">
        <v>0.3</v>
      </c>
      <c r="F7" s="44">
        <f>IF('[4]Sum 1'!G10-'[4]Sum 1'!D10&gt;3,'[4]Sum 1'!F10,'[4]Sum 1'!I10)</f>
        <v>2387617.8333333335</v>
      </c>
      <c r="G7" s="44">
        <v>1698181866.6666665</v>
      </c>
      <c r="H7" s="44" t="s">
        <v>311</v>
      </c>
      <c r="I7" s="44" t="s">
        <v>311</v>
      </c>
      <c r="J7" s="44" t="s">
        <v>311</v>
      </c>
      <c r="K7" s="44" t="s">
        <v>311</v>
      </c>
      <c r="L7" s="44">
        <f>IF('[4]Sum 1'!AH10-'[4]Sum 1'!AE10&gt;3,'[4]Sum 1'!AG10,'[4]Sum 1'!AJ10)</f>
        <v>759390.95052083337</v>
      </c>
      <c r="M7" s="44">
        <v>297101.6845703125</v>
      </c>
      <c r="N7" s="44">
        <f>IF('[4]Sum 1'!AQ10-'[4]Sum 1'!AN10&gt;3,'[4]Sum 1'!AP10,'[4]Sum 1'!AS10)</f>
        <v>345699966.66666669</v>
      </c>
      <c r="O7" s="44">
        <v>97309440000</v>
      </c>
      <c r="P7" s="44" t="s">
        <v>311</v>
      </c>
      <c r="Q7" s="44" t="s">
        <v>311</v>
      </c>
      <c r="R7" s="44">
        <f>IF('[4]Sum 1'!BI10-'[4]Sum 1'!BF10&gt;3,'[4]Sum 1'!BH10,'[4]Sum 1'!BK10)</f>
        <v>1499538.3333333335</v>
      </c>
      <c r="S7" s="44">
        <v>0</v>
      </c>
      <c r="T7" s="44">
        <f>IF('[4]Sum 1'!BR10-'[4]Sum 1'!BO10&gt;3,'[4]Sum 1'!BQ10,'[4]Sum 1'!BT10)</f>
        <v>3223190</v>
      </c>
      <c r="U7" s="44" t="s">
        <v>319</v>
      </c>
      <c r="V7" s="44">
        <f>IF('[4]Sum 1'!CA10-'[4]Sum 1'!BX10&gt;3,'[4]Sum 1'!BZ10,'[4]Sum 1'!CC10)</f>
        <v>33798820</v>
      </c>
      <c r="W7" s="44">
        <v>112821593.33333334</v>
      </c>
      <c r="X7" s="44">
        <f>IF('[4]Sum 1'!CJ10-'[4]Sum 1'!CG10&gt;3,'[4]Sum 1'!CI10,'[4]Sum 1'!CL10)</f>
        <v>240286.69999999998</v>
      </c>
      <c r="Y7" s="44">
        <v>6750.3674666666666</v>
      </c>
      <c r="Z7" s="44" t="str">
        <f>IF('[4]Sum 1'!CS10-'[4]Sum 1'!CP10&gt;3,'[4]Sum 1'!CR10,'[4]Sum 1'!CU10)</f>
        <v>below detection</v>
      </c>
      <c r="AA7" s="44">
        <v>0</v>
      </c>
    </row>
    <row r="8" spans="1:27" x14ac:dyDescent="0.25">
      <c r="A8" s="43">
        <v>44305</v>
      </c>
      <c r="B8" s="41">
        <v>21174004</v>
      </c>
      <c r="C8" s="41"/>
      <c r="D8" s="41"/>
      <c r="E8" s="41"/>
      <c r="F8" s="44">
        <f>IF('[4]Sum 1'!G11-'[4]Sum 1'!D11&gt;3,'[4]Sum 1'!F11,'[4]Sum 1'!I11)</f>
        <v>396479.73333333334</v>
      </c>
      <c r="G8" s="44">
        <v>396472506.66666669</v>
      </c>
      <c r="H8" s="44" t="s">
        <v>311</v>
      </c>
      <c r="I8" s="44" t="s">
        <v>311</v>
      </c>
      <c r="J8" s="44" t="s">
        <v>311</v>
      </c>
      <c r="K8" s="44" t="s">
        <v>311</v>
      </c>
      <c r="L8" s="44">
        <f>IF('[4]Sum 1'!AH11-'[4]Sum 1'!AE11&gt;3,'[4]Sum 1'!AG11,'[4]Sum 1'!AJ11)</f>
        <v>900359.29361979174</v>
      </c>
      <c r="M8" s="44">
        <v>313696.63492838544</v>
      </c>
      <c r="N8" s="44">
        <f>IF('[4]Sum 1'!AQ11-'[4]Sum 1'!AN11&gt;3,'[4]Sum 1'!AP11,'[4]Sum 1'!AS11)</f>
        <v>466650333.33333337</v>
      </c>
      <c r="O8" s="44">
        <v>52753941333.333336</v>
      </c>
      <c r="P8" s="44" t="s">
        <v>311</v>
      </c>
      <c r="Q8" s="44" t="s">
        <v>311</v>
      </c>
      <c r="R8" s="44">
        <v>543199.7333333334</v>
      </c>
      <c r="S8" s="44">
        <v>14245.300000000001</v>
      </c>
      <c r="T8" s="44">
        <f>IF('[4]Sum 1'!BR11-'[4]Sum 1'!BO11&gt;3,'[4]Sum 1'!BQ11,'[4]Sum 1'!BT11)</f>
        <v>990117.5</v>
      </c>
      <c r="U8" s="44"/>
      <c r="V8" s="44">
        <f>IF('[4]Sum 1'!CA11-'[4]Sum 1'!BX11&gt;3,'[4]Sum 1'!BZ11,'[4]Sum 1'!CC11)</f>
        <v>31312706.666666668</v>
      </c>
      <c r="W8" s="44">
        <v>67366344</v>
      </c>
      <c r="X8" s="44">
        <f>IF('[4]Sum 1'!CJ11-'[4]Sum 1'!CG11&gt;3,'[4]Sum 1'!CI11,'[4]Sum 1'!CL11)</f>
        <v>262388.38333333336</v>
      </c>
      <c r="Y8" s="44">
        <v>4623.5946666666669</v>
      </c>
      <c r="Z8" s="44" t="str">
        <f>IF('[4]Sum 1'!CS11-'[4]Sum 1'!CP11&gt;3,'[4]Sum 1'!CR11,'[4]Sum 1'!CU11)</f>
        <v>below detection</v>
      </c>
      <c r="AA8" s="44">
        <v>0</v>
      </c>
    </row>
    <row r="9" spans="1:27" x14ac:dyDescent="0.25">
      <c r="A9" s="43">
        <v>44305</v>
      </c>
      <c r="B9" s="41">
        <v>21184005</v>
      </c>
      <c r="C9" s="41">
        <v>0.05</v>
      </c>
      <c r="D9" s="41">
        <v>0.1</v>
      </c>
      <c r="E9" s="41">
        <v>0.3</v>
      </c>
      <c r="F9" s="44">
        <f>IF('[4]Sum 1'!G12-'[4]Sum 1'!D12&gt;3,'[4]Sum 1'!F12,'[4]Sum 1'!I12)</f>
        <v>218882.53333333333</v>
      </c>
      <c r="G9" s="44">
        <v>344492333.33333337</v>
      </c>
      <c r="H9" s="44" t="s">
        <v>311</v>
      </c>
      <c r="I9" s="44" t="s">
        <v>311</v>
      </c>
      <c r="J9" s="44" t="s">
        <v>311</v>
      </c>
      <c r="K9" s="44" t="s">
        <v>311</v>
      </c>
      <c r="L9" s="44">
        <f>IF('[4]Sum 1'!AH12-'[4]Sum 1'!AE12&gt;3,'[4]Sum 1'!AG12,'[4]Sum 1'!AJ12)</f>
        <v>5420891.6015625</v>
      </c>
      <c r="M9" s="44">
        <v>5797984.375</v>
      </c>
      <c r="N9" s="44">
        <f>IF('[4]Sum 1'!AQ12-'[4]Sum 1'!AN12&gt;3,'[4]Sum 1'!AP12,'[4]Sum 1'!AS12)</f>
        <v>310712000</v>
      </c>
      <c r="O9" s="44">
        <v>140314922666.66669</v>
      </c>
      <c r="P9" s="44" t="s">
        <v>311</v>
      </c>
      <c r="Q9" s="44" t="s">
        <v>311</v>
      </c>
      <c r="R9" s="44">
        <f>IF('[4]Sum 1'!BI12-'[4]Sum 1'!BF12&gt;3,'[4]Sum 1'!BH12,'[4]Sum 1'!BK12)</f>
        <v>218861.61333333334</v>
      </c>
      <c r="S9" s="44">
        <v>14722.740000000002</v>
      </c>
      <c r="T9" s="44">
        <f>IF('[4]Sum 1'!BR12-'[4]Sum 1'!BO12&gt;3,'[4]Sum 1'!BQ12,'[4]Sum 1'!BT12)</f>
        <v>530125.30000000005</v>
      </c>
      <c r="U9" s="44">
        <v>3997.4013333333332</v>
      </c>
      <c r="V9" s="44">
        <f>IF('[4]Sum 1'!CA12-'[4]Sum 1'!BX12&gt;3,'[4]Sum 1'!BZ12,'[4]Sum 1'!CC12)</f>
        <v>38092356.666666672</v>
      </c>
      <c r="W9" s="44">
        <v>152507306.66666669</v>
      </c>
      <c r="X9" s="44">
        <f>IF('[4]Sum 1'!CJ12-'[4]Sum 1'!CG12&gt;3,'[4]Sum 1'!CI12,'[4]Sum 1'!CL12)</f>
        <v>188776.83333333331</v>
      </c>
      <c r="Y9" s="44">
        <v>10962.886666666667</v>
      </c>
      <c r="Z9" s="44">
        <v>1236.0129333333334</v>
      </c>
      <c r="AA9" s="44">
        <v>0</v>
      </c>
    </row>
    <row r="10" spans="1:27" x14ac:dyDescent="0.25">
      <c r="A10" s="43">
        <v>44312</v>
      </c>
      <c r="B10" s="41">
        <v>21184006</v>
      </c>
      <c r="C10" s="41"/>
      <c r="D10" s="41"/>
      <c r="E10" s="41"/>
      <c r="F10" s="44">
        <f>IF('[4]Sum 1'!G13-'[4]Sum 1'!D13&gt;3,'[4]Sum 1'!F13,'[4]Sum 1'!I13)</f>
        <v>9115.9496666666673</v>
      </c>
      <c r="G10" s="44">
        <v>11411397.333333334</v>
      </c>
      <c r="H10" s="44" t="s">
        <v>311</v>
      </c>
      <c r="I10" s="44" t="s">
        <v>311</v>
      </c>
      <c r="J10" s="44" t="s">
        <v>311</v>
      </c>
      <c r="K10" s="44" t="s">
        <v>311</v>
      </c>
      <c r="L10" s="44">
        <f>IF('[4]Sum 1'!AH13-'[4]Sum 1'!AE13&gt;3,'[4]Sum 1'!AG13,'[4]Sum 1'!AJ13)</f>
        <v>7129334.635416667</v>
      </c>
      <c r="M10" s="44">
        <v>7973037.109375</v>
      </c>
      <c r="N10" s="44">
        <f>IF('[4]Sum 1'!AQ13-'[4]Sum 1'!AN13&gt;3,'[4]Sum 1'!AP13,'[4]Sum 1'!AS13)</f>
        <v>437975666.66666669</v>
      </c>
      <c r="O10" s="44">
        <v>616104213.33333337</v>
      </c>
      <c r="P10" s="44" t="s">
        <v>311</v>
      </c>
      <c r="Q10" s="44" t="s">
        <v>311</v>
      </c>
      <c r="R10" s="44">
        <f>IF('[4]Sum 1'!BI13-'[4]Sum 1'!BF13&gt;3,'[4]Sum 1'!BH13,'[4]Sum 1'!BK13)</f>
        <v>11757.549333333334</v>
      </c>
      <c r="S10" s="44" t="s">
        <v>319</v>
      </c>
      <c r="T10" s="44">
        <v>10097.389333333334</v>
      </c>
      <c r="U10" s="44"/>
      <c r="V10" s="44">
        <f>IF('[4]Sum 1'!CA13-'[4]Sum 1'!BX13&gt;3,'[4]Sum 1'!BZ13,'[4]Sum 1'!CC13)</f>
        <v>54408693.333333328</v>
      </c>
      <c r="W10" s="44">
        <v>216725706.66666669</v>
      </c>
      <c r="X10" s="44">
        <f>IF('[4]Sum 1'!CJ13-'[4]Sum 1'!CG13&gt;3,'[4]Sum 1'!CI13,'[4]Sum 1'!CL13)</f>
        <v>372111.76666666666</v>
      </c>
      <c r="Y10" s="44">
        <v>16403.489333333335</v>
      </c>
      <c r="Z10" s="44" t="str">
        <f>IF('[4]Sum 1'!CS13-'[4]Sum 1'!CP13&gt;3,'[4]Sum 1'!CR13,'[4]Sum 1'!CU13)</f>
        <v>below detection</v>
      </c>
      <c r="AA10" s="44">
        <v>0</v>
      </c>
    </row>
    <row r="11" spans="1:27" x14ac:dyDescent="0.25">
      <c r="A11" s="43">
        <v>44312</v>
      </c>
      <c r="B11" s="41">
        <v>21194007</v>
      </c>
      <c r="C11" s="41">
        <v>2.5</v>
      </c>
      <c r="D11" s="41">
        <v>0.11</v>
      </c>
      <c r="E11" s="41">
        <v>0.3</v>
      </c>
      <c r="F11" s="44">
        <f>IF('[4]Sum 1'!G14-'[4]Sum 1'!D14&gt;3,'[4]Sum 1'!F14,'[4]Sum 1'!I14)</f>
        <v>490664.30000000005</v>
      </c>
      <c r="G11" s="44">
        <v>493256453.33333337</v>
      </c>
      <c r="H11" s="44" t="s">
        <v>311</v>
      </c>
      <c r="I11" s="44" t="s">
        <v>311</v>
      </c>
      <c r="J11" s="44" t="s">
        <v>311</v>
      </c>
      <c r="K11" s="44" t="s">
        <v>311</v>
      </c>
      <c r="L11" s="44">
        <f>IF('[4]Sum 1'!AH14-'[4]Sum 1'!AE14&gt;3,'[4]Sum 1'!AG14,'[4]Sum 1'!AJ14)</f>
        <v>83830026.041666672</v>
      </c>
      <c r="M11" s="44">
        <v>30976924.479166668</v>
      </c>
      <c r="N11" s="44">
        <f>IF('[4]Sum 1'!AQ14-'[4]Sum 1'!AN14&gt;3,'[4]Sum 1'!AP14,'[4]Sum 1'!AS14)</f>
        <v>1892107500</v>
      </c>
      <c r="O11" s="44">
        <v>316771712000</v>
      </c>
      <c r="P11" s="44" t="s">
        <v>311</v>
      </c>
      <c r="Q11" s="44" t="s">
        <v>311</v>
      </c>
      <c r="R11" s="44">
        <f>IF('[4]Sum 1'!BI14-'[4]Sum 1'!BF14&gt;3,'[4]Sum 1'!BH14,'[4]Sum 1'!BK14)</f>
        <v>308128.60000000003</v>
      </c>
      <c r="S11" s="44">
        <v>8455.9280000000017</v>
      </c>
      <c r="T11" s="44">
        <f>IF('[4]Sum 1'!BR14-'[4]Sum 1'!BO14&gt;3,'[4]Sum 1'!BQ14,'[4]Sum 1'!BT14)</f>
        <v>773371.06666666677</v>
      </c>
      <c r="U11" s="44">
        <v>6709.5712000000003</v>
      </c>
      <c r="V11" s="44">
        <f>IF('[4]Sum 1'!CA14-'[4]Sum 1'!BX14&gt;3,'[4]Sum 1'!BZ14,'[4]Sum 1'!CC14)</f>
        <v>131552793.33333334</v>
      </c>
      <c r="W11" s="44">
        <v>805584133.33333337</v>
      </c>
      <c r="X11" s="44">
        <f>IF('[4]Sum 1'!CJ14-'[4]Sum 1'!CG14&gt;3,'[4]Sum 1'!CI14,'[4]Sum 1'!CL14)</f>
        <v>660141.69999999995</v>
      </c>
      <c r="Y11" s="44">
        <v>47545.206666666665</v>
      </c>
      <c r="Z11" s="44">
        <f>IF('[4]Sum 1'!CS14-'[4]Sum 1'!CP14&gt;3,'[4]Sum 1'!CR14,'[4]Sum 1'!CU14)</f>
        <v>27256.123333333337</v>
      </c>
      <c r="AA11" s="44">
        <v>0</v>
      </c>
    </row>
    <row r="12" spans="1:27" x14ac:dyDescent="0.25">
      <c r="A12" s="43">
        <v>44319</v>
      </c>
      <c r="B12" s="41">
        <v>21194008</v>
      </c>
      <c r="C12" s="41">
        <v>2.4</v>
      </c>
      <c r="D12" s="41">
        <v>0.11</v>
      </c>
      <c r="E12" s="41">
        <v>0.3</v>
      </c>
      <c r="F12" s="44">
        <f>IF('[4]Sum 1'!G15-'[4]Sum 1'!D15&gt;3,'[4]Sum 1'!F15,'[4]Sum 1'!I15)</f>
        <v>63923.356666666674</v>
      </c>
      <c r="G12" s="44">
        <v>683018533.33333337</v>
      </c>
      <c r="H12" s="44" t="s">
        <v>311</v>
      </c>
      <c r="I12" s="44" t="s">
        <v>311</v>
      </c>
      <c r="J12" s="44" t="s">
        <v>311</v>
      </c>
      <c r="K12" s="44" t="s">
        <v>311</v>
      </c>
      <c r="L12" s="44">
        <f>IF('[4]Sum 1'!AH15-'[4]Sum 1'!AE15&gt;3,'[4]Sum 1'!AG15,'[4]Sum 1'!AJ15)</f>
        <v>46799375</v>
      </c>
      <c r="M12" s="44">
        <v>37924830.729166672</v>
      </c>
      <c r="N12" s="44">
        <f>IF('[4]Sum 1'!AQ15-'[4]Sum 1'!AN15&gt;3,'[4]Sum 1'!AP15,'[4]Sum 1'!AS15)</f>
        <v>1390479466.6666667</v>
      </c>
      <c r="O12" s="45">
        <v>0</v>
      </c>
      <c r="P12" s="44" t="s">
        <v>311</v>
      </c>
      <c r="Q12" s="44" t="s">
        <v>311</v>
      </c>
      <c r="R12" s="44">
        <f>IF('[4]Sum 1'!BI15-'[4]Sum 1'!BF15&gt;3,'[4]Sum 1'!BH15,'[4]Sum 1'!BK15)</f>
        <v>89481.943333333329</v>
      </c>
      <c r="S12" s="44">
        <v>14244.032000000001</v>
      </c>
      <c r="T12" s="44">
        <f>IF('[4]Sum 1'!BR15-'[4]Sum 1'!BO15&gt;3,'[4]Sum 1'!BQ15,'[4]Sum 1'!BT15)</f>
        <v>169936.32</v>
      </c>
      <c r="U12" s="44">
        <v>17228.28266666667</v>
      </c>
      <c r="V12" s="44">
        <f>IF('[4]Sum 1'!CA15-'[4]Sum 1'!BX15&gt;3,'[4]Sum 1'!BZ15,'[4]Sum 1'!CC15)</f>
        <v>215057533.33333334</v>
      </c>
      <c r="W12" s="44">
        <v>781891066.66666675</v>
      </c>
      <c r="X12" s="44">
        <f>IF('[4]Sum 1'!CJ15-'[4]Sum 1'!CG15&gt;3,'[4]Sum 1'!CI15,'[4]Sum 1'!CL15)</f>
        <v>686940.6</v>
      </c>
      <c r="Y12" s="44">
        <v>52944.506666666668</v>
      </c>
      <c r="Z12" s="44">
        <f>IF('[4]Sum 1'!CS15-'[4]Sum 1'!CP15&gt;3,'[4]Sum 1'!CR15,'[4]Sum 1'!CU15)</f>
        <v>30061.66</v>
      </c>
      <c r="AA12" s="44">
        <v>0</v>
      </c>
    </row>
    <row r="13" spans="1:27" x14ac:dyDescent="0.25">
      <c r="A13" s="43">
        <v>44319</v>
      </c>
      <c r="B13" s="41">
        <v>21194009</v>
      </c>
      <c r="C13" s="41">
        <v>5.0999999999999997E-2</v>
      </c>
      <c r="D13" s="41">
        <v>0.11</v>
      </c>
      <c r="E13" s="41">
        <v>0.3</v>
      </c>
      <c r="F13" s="44">
        <v>0</v>
      </c>
      <c r="G13" s="44" t="s">
        <v>319</v>
      </c>
      <c r="H13" s="44" t="s">
        <v>311</v>
      </c>
      <c r="I13" s="44" t="s">
        <v>311</v>
      </c>
      <c r="J13" s="44" t="s">
        <v>311</v>
      </c>
      <c r="K13" s="44" t="s">
        <v>311</v>
      </c>
      <c r="L13" s="44">
        <v>0</v>
      </c>
      <c r="M13" s="44">
        <v>0</v>
      </c>
      <c r="N13" s="44">
        <v>0</v>
      </c>
      <c r="O13" s="44">
        <v>0</v>
      </c>
      <c r="P13" s="44" t="s">
        <v>311</v>
      </c>
      <c r="Q13" s="44" t="s">
        <v>311</v>
      </c>
      <c r="R13" s="44">
        <v>0</v>
      </c>
      <c r="S13" s="44"/>
      <c r="T13" s="44">
        <v>0</v>
      </c>
      <c r="U13" s="44"/>
      <c r="V13" s="44">
        <v>0</v>
      </c>
      <c r="W13" s="44"/>
      <c r="X13" s="44">
        <v>0</v>
      </c>
      <c r="Y13" s="44"/>
      <c r="Z13" s="44">
        <v>0</v>
      </c>
      <c r="AA13" s="44">
        <v>0</v>
      </c>
    </row>
    <row r="14" spans="1:27" x14ac:dyDescent="0.25">
      <c r="A14" s="43">
        <v>44319</v>
      </c>
      <c r="B14" s="41">
        <v>21204010</v>
      </c>
      <c r="C14" s="41">
        <v>59</v>
      </c>
      <c r="D14" s="41">
        <v>0.11</v>
      </c>
      <c r="E14" s="41">
        <v>0.3</v>
      </c>
      <c r="F14" s="44">
        <f>IF('[4]Sum 1'!G17-'[4]Sum 1'!D17&gt;3,'[4]Sum 1'!F17,'[4]Sum 1'!I17)</f>
        <v>1499052.6666666667</v>
      </c>
      <c r="G14" s="44">
        <v>636797706.66666675</v>
      </c>
      <c r="H14" s="44" t="s">
        <v>311</v>
      </c>
      <c r="I14" s="44" t="s">
        <v>311</v>
      </c>
      <c r="J14" s="44" t="s">
        <v>311</v>
      </c>
      <c r="K14" s="44" t="s">
        <v>311</v>
      </c>
      <c r="L14" s="44">
        <f>IF('[4]Sum 1'!AH17-'[4]Sum 1'!AE17&gt;3,'[4]Sum 1'!AG17,'[4]Sum 1'!AJ17)</f>
        <v>644205833.33333337</v>
      </c>
      <c r="M14" s="44">
        <v>90137395.833333343</v>
      </c>
      <c r="N14" s="44">
        <f>IF('[4]Sum 1'!AQ17-'[4]Sum 1'!AN17&gt;3,'[4]Sum 1'!AP17,'[4]Sum 1'!AS17)</f>
        <v>15616076666.666668</v>
      </c>
      <c r="O14" s="45">
        <v>0</v>
      </c>
      <c r="P14" s="44" t="s">
        <v>311</v>
      </c>
      <c r="Q14" s="44" t="s">
        <v>311</v>
      </c>
      <c r="R14" s="44">
        <f>IF('[4]Sum 1'!BI17-'[4]Sum 1'!BF17&gt;3,'[4]Sum 1'!BH17,'[4]Sum 1'!BK17)</f>
        <v>1192138</v>
      </c>
      <c r="S14" s="44" t="s">
        <v>319</v>
      </c>
      <c r="T14" s="44">
        <f>IF('[4]Sum 1'!BR17-'[4]Sum 1'!BO17&gt;3,'[4]Sum 1'!BQ17,'[4]Sum 1'!BT17)</f>
        <v>2857945.3333333335</v>
      </c>
      <c r="U14" s="44"/>
      <c r="V14" s="44">
        <f>IF('[4]Sum 1'!CA17-'[4]Sum 1'!BX17&gt;3,'[4]Sum 1'!BZ17,'[4]Sum 1'!CC17)</f>
        <v>2026272666.6666667</v>
      </c>
      <c r="W14" s="44">
        <v>1323218933.3333335</v>
      </c>
      <c r="X14" s="44">
        <f>IF('[4]Sum 1'!CJ17-'[4]Sum 1'!CG17&gt;3,'[4]Sum 1'!CI17,'[4]Sum 1'!CL17)</f>
        <v>5415193.666666666</v>
      </c>
      <c r="Y14" s="44">
        <v>96963.978666666662</v>
      </c>
      <c r="Z14" s="44">
        <f>IF('[4]Sum 1'!CS17-'[4]Sum 1'!CP17&gt;3,'[4]Sum 1'!CR17,'[4]Sum 1'!CU17)</f>
        <v>247762.02000000002</v>
      </c>
      <c r="AA14" s="44">
        <v>0</v>
      </c>
    </row>
    <row r="15" spans="1:27" x14ac:dyDescent="0.25">
      <c r="A15" s="43">
        <v>44326</v>
      </c>
      <c r="B15" s="41">
        <v>21204011</v>
      </c>
      <c r="C15" s="41">
        <v>62</v>
      </c>
      <c r="D15" s="41">
        <v>0.11</v>
      </c>
      <c r="E15" s="41">
        <v>0.3</v>
      </c>
      <c r="F15" s="44">
        <f>IF('[4]Sum 1'!G18-'[4]Sum 1'!D18&gt;3,'[4]Sum 1'!F18,'[4]Sum 1'!I18)</f>
        <v>381127.86666666664</v>
      </c>
      <c r="G15" s="44">
        <v>431289493.33333337</v>
      </c>
      <c r="H15" s="44" t="s">
        <v>311</v>
      </c>
      <c r="I15" s="44" t="s">
        <v>311</v>
      </c>
      <c r="J15" s="44" t="s">
        <v>311</v>
      </c>
      <c r="K15" s="44" t="s">
        <v>311</v>
      </c>
      <c r="L15" s="44">
        <f>IF('[4]Sum 1'!AH18-'[4]Sum 1'!AE18&gt;3,'[4]Sum 1'!AG18,'[4]Sum 1'!AJ18)</f>
        <v>527190125</v>
      </c>
      <c r="M15" s="44">
        <v>258678062.5</v>
      </c>
      <c r="N15" s="44">
        <f>IF('[4]Sum 1'!AQ18-'[4]Sum 1'!AN18&gt;3,'[4]Sum 1'!AP18,'[4]Sum 1'!AS18)</f>
        <v>15985718666.666668</v>
      </c>
      <c r="O15" s="44">
        <v>10883991466.666668</v>
      </c>
      <c r="P15" s="44" t="s">
        <v>311</v>
      </c>
      <c r="Q15" s="44" t="s">
        <v>311</v>
      </c>
      <c r="R15" s="44">
        <f>IF('[4]Sum 1'!BI18-'[4]Sum 1'!BF18&gt;3,'[4]Sum 1'!BH18,'[4]Sum 1'!BK18)</f>
        <v>1137426.1333333335</v>
      </c>
      <c r="S15" s="44" t="s">
        <v>319</v>
      </c>
      <c r="T15" s="44">
        <f>IF('[4]Sum 1'!BR18-'[4]Sum 1'!BO18&gt;3,'[4]Sum 1'!BQ18,'[4]Sum 1'!BT18)</f>
        <v>6440003.666666666</v>
      </c>
      <c r="U15" s="44"/>
      <c r="V15" s="44">
        <f>IF('[4]Sum 1'!CA18-'[4]Sum 1'!BX18&gt;3,'[4]Sum 1'!BZ18,'[4]Sum 1'!CC18)</f>
        <v>1867741066.6666667</v>
      </c>
      <c r="W15" s="44">
        <v>4748154933.333334</v>
      </c>
      <c r="X15" s="44">
        <f>IF('[4]Sum 1'!CJ18-'[4]Sum 1'!CG18&gt;3,'[4]Sum 1'!CI18,'[4]Sum 1'!CL18)</f>
        <v>6911016.666666666</v>
      </c>
      <c r="Y15" s="44">
        <v>156444.53866666669</v>
      </c>
      <c r="Z15" s="44">
        <f>IF('[4]Sum 1'!CS18-'[4]Sum 1'!CP18&gt;3,'[4]Sum 1'!CR18,'[4]Sum 1'!CU18)</f>
        <v>292436.59999999998</v>
      </c>
      <c r="AA15" s="44">
        <v>0</v>
      </c>
    </row>
    <row r="16" spans="1:27" x14ac:dyDescent="0.25">
      <c r="A16" s="43">
        <v>44326</v>
      </c>
      <c r="B16" s="41">
        <v>21214012</v>
      </c>
      <c r="C16" s="41">
        <v>13</v>
      </c>
      <c r="D16" s="41">
        <v>0.11</v>
      </c>
      <c r="E16" s="41">
        <v>0.3</v>
      </c>
      <c r="F16" s="44">
        <f>IF('[4]Sum 1'!G19-'[4]Sum 1'!D19&gt;3,'[4]Sum 1'!F19,'[4]Sum 1'!I19)</f>
        <v>671665.06666666677</v>
      </c>
      <c r="G16" s="44">
        <v>631014160</v>
      </c>
      <c r="H16" s="44" t="s">
        <v>311</v>
      </c>
      <c r="I16" s="44" t="s">
        <v>311</v>
      </c>
      <c r="J16" s="44" t="s">
        <v>311</v>
      </c>
      <c r="K16" s="44" t="s">
        <v>311</v>
      </c>
      <c r="L16" s="44">
        <f>IF('[4]Sum 1'!AH19-'[4]Sum 1'!AE19&gt;3,'[4]Sum 1'!AG19,'[4]Sum 1'!AJ19)</f>
        <v>126294885.41666667</v>
      </c>
      <c r="M16" s="44">
        <v>50380718.75</v>
      </c>
      <c r="N16" s="44">
        <f>IF('[4]Sum 1'!AQ19-'[4]Sum 1'!AN19&gt;3,'[4]Sum 1'!AP19,'[4]Sum 1'!AS19)</f>
        <v>1360259866.6666667</v>
      </c>
      <c r="O16" s="44">
        <v>562124117333.33337</v>
      </c>
      <c r="P16" s="44" t="s">
        <v>311</v>
      </c>
      <c r="Q16" s="44" t="s">
        <v>311</v>
      </c>
      <c r="R16" s="44">
        <f>IF('[4]Sum 1'!BI19-'[4]Sum 1'!BF19&gt;3,'[4]Sum 1'!BH19,'[4]Sum 1'!BK19)</f>
        <v>397314.06666666671</v>
      </c>
      <c r="S16" s="44">
        <v>9174.2885333333343</v>
      </c>
      <c r="T16" s="44">
        <f>IF('[4]Sum 1'!BR19-'[4]Sum 1'!BO19&gt;3,'[4]Sum 1'!BQ19,'[4]Sum 1'!BT19)</f>
        <v>1029036.1333333334</v>
      </c>
      <c r="U16" s="44" t="s">
        <v>319</v>
      </c>
      <c r="V16" s="44">
        <f>IF('[4]Sum 1'!CA19-'[4]Sum 1'!BX19&gt;3,'[4]Sum 1'!BZ19,'[4]Sum 1'!CC19)</f>
        <v>84049420</v>
      </c>
      <c r="W16" s="44">
        <v>160470773.33333334</v>
      </c>
      <c r="X16" s="44">
        <f>IF('[4]Sum 1'!CJ19-'[4]Sum 1'!CG19&gt;3,'[4]Sum 1'!CI19,'[4]Sum 1'!CL19)</f>
        <v>838849.60000000009</v>
      </c>
      <c r="Y16" s="44" t="s">
        <v>319</v>
      </c>
      <c r="Z16" s="44">
        <f>IF('[4]Sum 1'!CS19-'[4]Sum 1'!CP19&gt;3,'[4]Sum 1'!CR19,'[4]Sum 1'!CU19)</f>
        <v>21939.151999999998</v>
      </c>
      <c r="AA16" s="44">
        <v>0</v>
      </c>
    </row>
    <row r="17" spans="1:27" x14ac:dyDescent="0.25">
      <c r="A17" s="43">
        <v>44333</v>
      </c>
      <c r="B17" s="41">
        <v>21214013</v>
      </c>
      <c r="C17" s="41">
        <v>17</v>
      </c>
      <c r="D17" s="41">
        <v>0.11</v>
      </c>
      <c r="E17" s="41">
        <v>0.3</v>
      </c>
      <c r="F17" s="44">
        <f>IF('[4]Sum 1'!G20-'[4]Sum 1'!D20&gt;3,'[4]Sum 1'!F20,'[4]Sum 1'!I20)</f>
        <v>179285.93333333335</v>
      </c>
      <c r="G17" s="44">
        <v>181246624</v>
      </c>
      <c r="H17" s="44" t="s">
        <v>311</v>
      </c>
      <c r="I17" s="44" t="s">
        <v>311</v>
      </c>
      <c r="J17" s="44" t="s">
        <v>311</v>
      </c>
      <c r="K17" s="44" t="s">
        <v>311</v>
      </c>
      <c r="L17" s="44">
        <f>IF('[4]Sum 1'!AH20-'[4]Sum 1'!AE20&gt;3,'[4]Sum 1'!AG20,'[4]Sum 1'!AJ20)</f>
        <v>206560770.83333334</v>
      </c>
      <c r="M17" s="44">
        <v>36524960.9375</v>
      </c>
      <c r="N17" s="44">
        <f>IF('[4]Sum 1'!AQ20-'[4]Sum 1'!AN20&gt;3,'[4]Sum 1'!AP20,'[4]Sum 1'!AS20)</f>
        <v>6735881333.333334</v>
      </c>
      <c r="O17" s="44">
        <v>558626389333.33337</v>
      </c>
      <c r="P17" s="44" t="s">
        <v>311</v>
      </c>
      <c r="Q17" s="44" t="s">
        <v>311</v>
      </c>
      <c r="R17" s="44">
        <f>IF('[4]Sum 1'!BI20-'[4]Sum 1'!BF20&gt;3,'[4]Sum 1'!BH20,'[4]Sum 1'!BK20)</f>
        <v>121804.06000000001</v>
      </c>
      <c r="S17" s="44" t="s">
        <v>319</v>
      </c>
      <c r="T17" s="44">
        <f>IF('[4]Sum 1'!BR20-'[4]Sum 1'!BO20&gt;3,'[4]Sum 1'!BQ20,'[4]Sum 1'!BT20)</f>
        <v>436425.1333333333</v>
      </c>
      <c r="U17" s="44"/>
      <c r="V17" s="44">
        <f>IF('[4]Sum 1'!CA20-'[4]Sum 1'!BX20&gt;3,'[4]Sum 1'!BZ20,'[4]Sum 1'!CC20)</f>
        <v>130078300</v>
      </c>
      <c r="W17" s="44">
        <v>126442453.33333334</v>
      </c>
      <c r="X17" s="44">
        <f>IF('[4]Sum 1'!CJ20-'[4]Sum 1'!CG20&gt;3,'[4]Sum 1'!CI20,'[4]Sum 1'!CL20)</f>
        <v>1768763.0000000002</v>
      </c>
      <c r="Y17" s="44" t="s">
        <v>319</v>
      </c>
      <c r="Z17" s="44">
        <f>IF('[4]Sum 1'!CS20-'[4]Sum 1'!CP20&gt;3,'[4]Sum 1'!CR20,'[4]Sum 1'!CU20)</f>
        <v>70105.32666666666</v>
      </c>
      <c r="AA17" s="44">
        <v>0</v>
      </c>
    </row>
    <row r="18" spans="1:27" x14ac:dyDescent="0.25">
      <c r="A18" s="43">
        <v>44333</v>
      </c>
      <c r="B18" s="41">
        <v>21224115</v>
      </c>
      <c r="C18" s="41">
        <v>0.68</v>
      </c>
      <c r="D18" s="41">
        <v>0.11</v>
      </c>
      <c r="E18" s="41">
        <v>0.3</v>
      </c>
      <c r="F18" s="44">
        <f>IF('[4]Sum 1'!G21-'[4]Sum 1'!D21&gt;3,'[4]Sum 1'!F21,'[4]Sum 1'!I21)</f>
        <v>75301.646666666682</v>
      </c>
      <c r="G18" s="44">
        <v>133529573.33333334</v>
      </c>
      <c r="H18" s="44" t="s">
        <v>311</v>
      </c>
      <c r="I18" s="44" t="s">
        <v>311</v>
      </c>
      <c r="J18" s="44" t="s">
        <v>311</v>
      </c>
      <c r="K18" s="44" t="s">
        <v>311</v>
      </c>
      <c r="L18" s="44">
        <f>IF('[4]Sum 1'!AH21-'[4]Sum 1'!AE21&gt;3,'[4]Sum 1'!AG21,'[4]Sum 1'!AJ21)</f>
        <v>17159526.041666668</v>
      </c>
      <c r="M18" s="44">
        <v>16123098.958333334</v>
      </c>
      <c r="N18" s="44">
        <f>IF('[4]Sum 1'!AQ21-'[4]Sum 1'!AN21&gt;3,'[4]Sum 1'!AP21,'[4]Sum 1'!AS21)</f>
        <v>677520166.66666675</v>
      </c>
      <c r="O18" s="44">
        <v>292021333333.33337</v>
      </c>
      <c r="P18" s="44" t="s">
        <v>311</v>
      </c>
      <c r="Q18" s="44" t="s">
        <v>311</v>
      </c>
      <c r="R18" s="44">
        <f>IF('[4]Sum 1'!BI21-'[4]Sum 1'!BF21&gt;3,'[4]Sum 1'!BH21,'[4]Sum 1'!BK21)</f>
        <v>142679.79999999999</v>
      </c>
      <c r="S18" s="44">
        <v>13272.456</v>
      </c>
      <c r="T18" s="44">
        <f>IF('[4]Sum 1'!BR21-'[4]Sum 1'!BO21&gt;3,'[4]Sum 1'!BQ21,'[4]Sum 1'!BT21)</f>
        <v>260001.3666666667</v>
      </c>
      <c r="U18" s="44" t="s">
        <v>319</v>
      </c>
      <c r="V18" s="44">
        <f>IF('[4]Sum 1'!CA21-'[4]Sum 1'!BX21&gt;3,'[4]Sum 1'!BZ21,'[4]Sum 1'!CC21)</f>
        <v>30819890</v>
      </c>
      <c r="W18" s="44">
        <v>129087781.33333333</v>
      </c>
      <c r="X18" s="44">
        <f>IF('[4]Sum 1'!CJ21-'[4]Sum 1'!CG21&gt;3,'[4]Sum 1'!CI21,'[4]Sum 1'!CL21)</f>
        <v>322173.69999999995</v>
      </c>
      <c r="Y18" s="44">
        <v>9523.7106666666659</v>
      </c>
      <c r="Z18" s="44" t="str">
        <f>IF('[4]Sum 1'!CS21-'[4]Sum 1'!CP21&gt;3,'[4]Sum 1'!CR21,'[4]Sum 1'!CU21)</f>
        <v>below detection</v>
      </c>
      <c r="AA18" s="44">
        <v>0</v>
      </c>
    </row>
    <row r="19" spans="1:27" x14ac:dyDescent="0.25">
      <c r="A19" s="43">
        <v>44340</v>
      </c>
      <c r="B19" s="41">
        <v>21224016</v>
      </c>
      <c r="C19" s="41">
        <v>0.77</v>
      </c>
      <c r="D19" s="41">
        <v>0.11</v>
      </c>
      <c r="E19" s="41">
        <v>0.3</v>
      </c>
      <c r="F19" s="44">
        <f>IF('[4]Sum 1'!G22-'[4]Sum 1'!D22&gt;3,'[4]Sum 1'!F22,'[4]Sum 1'!I22)</f>
        <v>94906.31</v>
      </c>
      <c r="G19" s="44">
        <v>163933866.66666669</v>
      </c>
      <c r="H19" s="44" t="s">
        <v>311</v>
      </c>
      <c r="I19" s="44" t="s">
        <v>311</v>
      </c>
      <c r="J19" s="44" t="s">
        <v>311</v>
      </c>
      <c r="K19" s="44" t="s">
        <v>311</v>
      </c>
      <c r="L19" s="44">
        <f>IF('[4]Sum 1'!AH22-'[4]Sum 1'!AE22&gt;3,'[4]Sum 1'!AG22,'[4]Sum 1'!AJ22)</f>
        <v>12729505.208333334</v>
      </c>
      <c r="M19" s="44">
        <v>9717380.208333334</v>
      </c>
      <c r="N19" s="44">
        <f>IF('[4]Sum 1'!AQ22-'[4]Sum 1'!AN22&gt;3,'[4]Sum 1'!AP22,'[4]Sum 1'!AS22)</f>
        <v>304112353.33333337</v>
      </c>
      <c r="O19" s="44">
        <v>255097749333.33334</v>
      </c>
      <c r="P19" s="44" t="s">
        <v>311</v>
      </c>
      <c r="Q19" s="44" t="s">
        <v>311</v>
      </c>
      <c r="R19" s="44">
        <f>IF('[4]Sum 1'!BI22-'[4]Sum 1'!BF22&gt;3,'[4]Sum 1'!BH22,'[4]Sum 1'!BK22)</f>
        <v>58902.613333333335</v>
      </c>
      <c r="S19" s="44">
        <v>7417.8426666666674</v>
      </c>
      <c r="T19" s="44">
        <f>IF('[4]Sum 1'!BR22-'[4]Sum 1'!BO22&gt;3,'[4]Sum 1'!BQ22,'[4]Sum 1'!BT22)</f>
        <v>194048.81666666665</v>
      </c>
      <c r="U19" s="44" t="s">
        <v>319</v>
      </c>
      <c r="V19" s="44">
        <f>IF('[4]Sum 1'!CA22-'[4]Sum 1'!BX22&gt;3,'[4]Sum 1'!BZ22,'[4]Sum 1'!CC22)</f>
        <v>17297675.666666668</v>
      </c>
      <c r="W19" s="44">
        <v>75305406.666666672</v>
      </c>
      <c r="X19" s="44">
        <f>IF('[4]Sum 1'!CJ22-'[4]Sum 1'!CG22&gt;3,'[4]Sum 1'!CI22,'[4]Sum 1'!CL22)</f>
        <v>356713.8666666667</v>
      </c>
      <c r="Y19" s="44">
        <v>5679.9074666666666</v>
      </c>
      <c r="Z19" s="44" t="str">
        <f>IF('[4]Sum 1'!CS22-'[4]Sum 1'!CP22&gt;3,'[4]Sum 1'!CR22,'[4]Sum 1'!CU22)</f>
        <v>below detection</v>
      </c>
      <c r="AA19" s="44">
        <v>0</v>
      </c>
    </row>
    <row r="20" spans="1:27" x14ac:dyDescent="0.25">
      <c r="A20" s="43">
        <v>44340</v>
      </c>
      <c r="B20" s="41">
        <v>21224017</v>
      </c>
      <c r="C20" s="41">
        <v>5.0999999999999997E-2</v>
      </c>
      <c r="D20" s="41">
        <v>0.11</v>
      </c>
      <c r="E20" s="41">
        <v>0.3</v>
      </c>
      <c r="F20" s="44">
        <v>0</v>
      </c>
      <c r="G20" s="44">
        <v>0</v>
      </c>
      <c r="H20" s="44" t="s">
        <v>311</v>
      </c>
      <c r="I20" s="44" t="s">
        <v>311</v>
      </c>
      <c r="J20" s="44" t="s">
        <v>311</v>
      </c>
      <c r="K20" s="44" t="s">
        <v>311</v>
      </c>
      <c r="L20" s="44">
        <v>0</v>
      </c>
      <c r="M20" s="44">
        <v>0</v>
      </c>
      <c r="N20" s="44">
        <v>0</v>
      </c>
      <c r="O20" s="44" t="s">
        <v>319</v>
      </c>
      <c r="P20" s="44" t="s">
        <v>311</v>
      </c>
      <c r="Q20" s="44" t="s">
        <v>311</v>
      </c>
      <c r="R20" s="44">
        <v>0</v>
      </c>
      <c r="S20" s="44"/>
      <c r="T20" s="44">
        <v>0</v>
      </c>
      <c r="U20" s="44"/>
      <c r="V20" s="44">
        <v>0</v>
      </c>
      <c r="W20" s="44"/>
      <c r="X20" s="44">
        <v>0</v>
      </c>
      <c r="Y20" s="44"/>
      <c r="Z20" s="44">
        <v>0</v>
      </c>
      <c r="AA20" s="44">
        <v>0</v>
      </c>
    </row>
    <row r="21" spans="1:27" x14ac:dyDescent="0.25">
      <c r="A21" s="43">
        <v>44340</v>
      </c>
      <c r="B21" s="41" t="s">
        <v>320</v>
      </c>
      <c r="C21" s="41"/>
      <c r="D21" s="41"/>
      <c r="E21" s="41"/>
      <c r="F21" s="44">
        <v>0</v>
      </c>
      <c r="G21" s="44">
        <v>0</v>
      </c>
      <c r="H21" s="44" t="s">
        <v>311</v>
      </c>
      <c r="I21" s="44" t="s">
        <v>311</v>
      </c>
      <c r="J21" s="44" t="s">
        <v>311</v>
      </c>
      <c r="K21" s="44" t="s">
        <v>311</v>
      </c>
      <c r="L21" s="44">
        <v>0</v>
      </c>
      <c r="M21" s="44">
        <v>0</v>
      </c>
      <c r="N21" s="44">
        <v>0</v>
      </c>
      <c r="O21" s="44">
        <v>0</v>
      </c>
      <c r="P21" s="44" t="s">
        <v>311</v>
      </c>
      <c r="Q21" s="44" t="s">
        <v>311</v>
      </c>
      <c r="R21" s="44">
        <v>0</v>
      </c>
      <c r="S21" s="44">
        <v>0</v>
      </c>
      <c r="T21" s="44">
        <v>0</v>
      </c>
      <c r="U21" s="44"/>
      <c r="V21" s="44">
        <v>0</v>
      </c>
      <c r="W21" s="44"/>
      <c r="X21" s="44">
        <v>0</v>
      </c>
      <c r="Y21" s="44"/>
      <c r="Z21" s="44">
        <v>0</v>
      </c>
      <c r="AA21" s="44">
        <v>0</v>
      </c>
    </row>
    <row r="22" spans="1:27" x14ac:dyDescent="0.25">
      <c r="A22" s="43">
        <v>44348</v>
      </c>
      <c r="B22" s="41">
        <v>21234019</v>
      </c>
      <c r="C22" s="41">
        <v>0.94</v>
      </c>
      <c r="D22" s="41">
        <v>0.11</v>
      </c>
      <c r="E22" s="41">
        <v>0.3</v>
      </c>
      <c r="F22" s="44">
        <f>IF('[4]Sum 1'!G25-'[4]Sum 1'!D25&gt;3,'[4]Sum 1'!F25,'[4]Sum 1'!I25)</f>
        <v>192619.2</v>
      </c>
      <c r="G22" s="44">
        <v>374700706.66666675</v>
      </c>
      <c r="H22" s="44" t="s">
        <v>311</v>
      </c>
      <c r="I22" s="44" t="s">
        <v>311</v>
      </c>
      <c r="J22" s="44" t="s">
        <v>311</v>
      </c>
      <c r="K22" s="44" t="s">
        <v>311</v>
      </c>
      <c r="L22" s="44">
        <f>IF('[4]Sum 1'!AH25-'[4]Sum 1'!AE25&gt;3,'[4]Sum 1'!AG25,'[4]Sum 1'!AJ25)</f>
        <v>21237470.052083336</v>
      </c>
      <c r="M22" s="44">
        <v>31750372.395833336</v>
      </c>
      <c r="N22" s="44">
        <f>IF('[4]Sum 1'!AQ25-'[4]Sum 1'!AN25&gt;3,'[4]Sum 1'!AP25,'[4]Sum 1'!AS25)</f>
        <v>420995033.33333337</v>
      </c>
      <c r="O22" s="44">
        <v>304386218666.66669</v>
      </c>
      <c r="P22" s="44" t="s">
        <v>311</v>
      </c>
      <c r="Q22" s="44" t="s">
        <v>311</v>
      </c>
      <c r="R22" s="44">
        <f>IF('[4]Sum 1'!BI25-'[4]Sum 1'!BF25&gt;3,'[4]Sum 1'!BH25,'[4]Sum 1'!BK25)</f>
        <v>205077.88</v>
      </c>
      <c r="S22" s="44">
        <v>10568.1</v>
      </c>
      <c r="T22" s="44">
        <f>IF('[4]Sum 1'!BR25-'[4]Sum 1'!BO25&gt;3,'[4]Sum 1'!BQ25,'[4]Sum 1'!BT25)</f>
        <v>387242.13333333336</v>
      </c>
      <c r="U22" s="44">
        <v>5097.4248000000007</v>
      </c>
      <c r="V22" s="44">
        <f>IF('[4]Sum 1'!CA25-'[4]Sum 1'!BX25&gt;3,'[4]Sum 1'!BZ25,'[4]Sum 1'!CC25)</f>
        <v>21314804.666666664</v>
      </c>
      <c r="W22" s="44">
        <v>404437293.33333331</v>
      </c>
      <c r="X22" s="44">
        <f>IF('[4]Sum 1'!CJ25-'[4]Sum 1'!CG25&gt;3,'[4]Sum 1'!CI25,'[4]Sum 1'!CL25)</f>
        <v>465333.03333333338</v>
      </c>
      <c r="Y22" s="44">
        <v>150955.54666666669</v>
      </c>
      <c r="Z22" s="44">
        <v>1879.9113333333332</v>
      </c>
      <c r="AA22" s="44">
        <v>0</v>
      </c>
    </row>
    <row r="23" spans="1:27" x14ac:dyDescent="0.25">
      <c r="A23" s="43">
        <v>44348</v>
      </c>
      <c r="B23" s="41">
        <v>21234020</v>
      </c>
      <c r="C23" s="41">
        <v>1.2</v>
      </c>
      <c r="D23" s="41">
        <v>0.11</v>
      </c>
      <c r="E23" s="41">
        <v>0.3</v>
      </c>
      <c r="F23" s="44">
        <f>IF('[4]Sum 1'!G26-'[4]Sum 1'!D26&gt;3,'[4]Sum 1'!F26,'[4]Sum 1'!I26)</f>
        <v>185909.93333333332</v>
      </c>
      <c r="G23" s="44">
        <v>409530533.33333337</v>
      </c>
      <c r="H23" s="44" t="s">
        <v>311</v>
      </c>
      <c r="I23" s="44" t="s">
        <v>311</v>
      </c>
      <c r="J23" s="44" t="s">
        <v>311</v>
      </c>
      <c r="K23" s="44" t="s">
        <v>311</v>
      </c>
      <c r="L23" s="44">
        <f>IF('[4]Sum 1'!AH26-'[4]Sum 1'!AE26&gt;3,'[4]Sum 1'!AG26,'[4]Sum 1'!AJ26)</f>
        <v>17303803.385416668</v>
      </c>
      <c r="M23" s="44">
        <v>32299802.083333336</v>
      </c>
      <c r="N23" s="44">
        <f>IF('[4]Sum 1'!AQ26-'[4]Sum 1'!AN26&gt;3,'[4]Sum 1'!AP26,'[4]Sum 1'!AS26)</f>
        <v>339477533.33333337</v>
      </c>
      <c r="O23" s="44">
        <v>288818026666.66669</v>
      </c>
      <c r="P23" s="44" t="s">
        <v>311</v>
      </c>
      <c r="Q23" s="44" t="s">
        <v>311</v>
      </c>
      <c r="R23" s="44">
        <f>IF('[4]Sum 1'!BI26-'[4]Sum 1'!BF26&gt;3,'[4]Sum 1'!BH26,'[4]Sum 1'!BK26)</f>
        <v>183301.95000000004</v>
      </c>
      <c r="S23" s="44">
        <v>10131.251600000001</v>
      </c>
      <c r="T23" s="44">
        <f>IF('[4]Sum 1'!BR26-'[4]Sum 1'!BO26&gt;3,'[4]Sum 1'!BQ26,'[4]Sum 1'!BT26)</f>
        <v>332232.40000000002</v>
      </c>
      <c r="U23" s="44"/>
      <c r="V23" s="44">
        <f>IF('[4]Sum 1'!CA26-'[4]Sum 1'!BX26&gt;3,'[4]Sum 1'!BZ26,'[4]Sum 1'!CC26)</f>
        <v>17442460</v>
      </c>
      <c r="W23" s="44">
        <v>415508879.99999994</v>
      </c>
      <c r="X23" s="44">
        <f>IF('[4]Sum 1'!CJ26-'[4]Sum 1'!CG26&gt;3,'[4]Sum 1'!CI26,'[4]Sum 1'!CL26)</f>
        <v>131800.1</v>
      </c>
      <c r="Y23" s="44">
        <v>105720.89333333336</v>
      </c>
      <c r="Z23" s="44">
        <v>1785.4986666666666</v>
      </c>
      <c r="AA23" s="44">
        <v>0</v>
      </c>
    </row>
    <row r="24" spans="1:27" x14ac:dyDescent="0.25">
      <c r="A24" s="43">
        <v>44348</v>
      </c>
      <c r="B24" s="41" t="s">
        <v>321</v>
      </c>
      <c r="C24" s="41"/>
      <c r="D24" s="41"/>
      <c r="E24" s="41"/>
      <c r="F24" s="44">
        <v>0</v>
      </c>
      <c r="G24" s="44">
        <v>0</v>
      </c>
      <c r="H24" s="44" t="s">
        <v>311</v>
      </c>
      <c r="I24" s="44" t="s">
        <v>311</v>
      </c>
      <c r="J24" s="44" t="s">
        <v>311</v>
      </c>
      <c r="K24" s="44" t="s">
        <v>311</v>
      </c>
      <c r="L24" s="44">
        <v>0</v>
      </c>
      <c r="M24" s="44">
        <v>0</v>
      </c>
      <c r="N24" s="44" t="s">
        <v>319</v>
      </c>
      <c r="O24" s="44">
        <v>15260.582000000002</v>
      </c>
      <c r="P24" s="44" t="s">
        <v>311</v>
      </c>
      <c r="Q24" s="44" t="s">
        <v>311</v>
      </c>
      <c r="R24" s="44">
        <v>0</v>
      </c>
      <c r="S24" s="44">
        <v>0</v>
      </c>
      <c r="T24" s="44">
        <v>0</v>
      </c>
      <c r="U24" s="44"/>
      <c r="V24" s="44">
        <v>0</v>
      </c>
      <c r="W24" s="44"/>
      <c r="X24" s="44">
        <v>0</v>
      </c>
      <c r="Y24" s="44"/>
      <c r="Z24" s="44">
        <v>0</v>
      </c>
      <c r="AA24" s="44">
        <v>0</v>
      </c>
    </row>
    <row r="25" spans="1:27" x14ac:dyDescent="0.25">
      <c r="A25" s="43">
        <v>44354</v>
      </c>
      <c r="B25" s="41">
        <v>21244022</v>
      </c>
      <c r="C25" s="41">
        <v>4.2</v>
      </c>
      <c r="D25" s="41">
        <v>0.11</v>
      </c>
      <c r="E25" s="41">
        <v>0.3</v>
      </c>
      <c r="F25" s="44">
        <f>IF('[4]Sum 1'!G28-'[4]Sum 1'!D28&gt;3,'[4]Sum 1'!F28,'[4]Sum 1'!I28)</f>
        <v>21601.486666666671</v>
      </c>
      <c r="G25" s="44">
        <v>84273706.666666672</v>
      </c>
      <c r="H25" s="44" t="s">
        <v>311</v>
      </c>
      <c r="I25" s="44" t="s">
        <v>311</v>
      </c>
      <c r="J25" s="44" t="s">
        <v>311</v>
      </c>
      <c r="K25" s="44" t="s">
        <v>311</v>
      </c>
      <c r="L25" s="44">
        <f>IF('[4]Sum 1'!AH28-'[4]Sum 1'!AE28&gt;3,'[4]Sum 1'!AG28,'[4]Sum 1'!AJ28)</f>
        <v>26148143.229166668</v>
      </c>
      <c r="M25" s="44">
        <v>20816739.583333336</v>
      </c>
      <c r="N25" s="44">
        <f>IF('[4]Sum 1'!AQ28-'[4]Sum 1'!AN28&gt;3,'[4]Sum 1'!AP28,'[4]Sum 1'!AS28)</f>
        <v>397077133.33333331</v>
      </c>
      <c r="O25" s="44">
        <v>225490709333.33334</v>
      </c>
      <c r="P25" s="44" t="s">
        <v>311</v>
      </c>
      <c r="Q25" s="44" t="s">
        <v>311</v>
      </c>
      <c r="R25" s="44">
        <f>IF('[4]Sum 1'!BI28-'[4]Sum 1'!BF28&gt;3,'[4]Sum 1'!BH28,'[4]Sum 1'!BK28)</f>
        <v>39156.958333333336</v>
      </c>
      <c r="S25" s="44" t="s">
        <v>319</v>
      </c>
      <c r="T25" s="44">
        <f>IF('[4]Sum 1'!BR28-'[4]Sum 1'!BO28&gt;3,'[4]Sum 1'!BQ28,'[4]Sum 1'!BT28)</f>
        <v>115011.31333333334</v>
      </c>
      <c r="U25" s="44"/>
      <c r="V25" s="44">
        <f>IF('[4]Sum 1'!CA28-'[4]Sum 1'!BX28&gt;3,'[4]Sum 1'!BZ28,'[4]Sum 1'!CC28)</f>
        <v>20899681</v>
      </c>
      <c r="W25" s="44">
        <v>168295720</v>
      </c>
      <c r="X25" s="44">
        <f>IF('[4]Sum 1'!CJ28-'[4]Sum 1'!CG28&gt;3,'[4]Sum 1'!CI28,'[4]Sum 1'!CL28)</f>
        <v>197188.21333333338</v>
      </c>
      <c r="Y25" s="44">
        <v>36314.529333333332</v>
      </c>
      <c r="Z25" s="44">
        <f>IF('[4]Sum 1'!CS28-'[4]Sum 1'!CP28&gt;3,'[4]Sum 1'!CR28,'[4]Sum 1'!CU28)</f>
        <v>10472.234</v>
      </c>
      <c r="AA25" s="44">
        <v>0</v>
      </c>
    </row>
    <row r="26" spans="1:27" x14ac:dyDescent="0.25">
      <c r="A26" s="43">
        <v>44354</v>
      </c>
      <c r="B26" s="41">
        <v>21244023</v>
      </c>
      <c r="C26" s="41">
        <v>4.7</v>
      </c>
      <c r="D26" s="41">
        <v>0.11</v>
      </c>
      <c r="E26" s="41">
        <v>0.3</v>
      </c>
      <c r="F26" s="44">
        <f>IF('[4]Sum 1'!G29-'[4]Sum 1'!D29&gt;3,'[4]Sum 1'!F29,'[4]Sum 1'!I29)</f>
        <v>37370.991999999998</v>
      </c>
      <c r="G26" s="44">
        <v>113380093.33333334</v>
      </c>
      <c r="H26" s="44" t="s">
        <v>311</v>
      </c>
      <c r="I26" s="44" t="s">
        <v>311</v>
      </c>
      <c r="J26" s="44" t="s">
        <v>311</v>
      </c>
      <c r="K26" s="44" t="s">
        <v>311</v>
      </c>
      <c r="L26" s="44">
        <f>IF('[4]Sum 1'!AH29-'[4]Sum 1'!AE29&gt;3,'[4]Sum 1'!AG29,'[4]Sum 1'!AJ29)</f>
        <v>31993781.25</v>
      </c>
      <c r="M26" s="44">
        <v>24664708.333333336</v>
      </c>
      <c r="N26" s="44">
        <f>IF('[4]Sum 1'!AQ29-'[4]Sum 1'!AN29&gt;3,'[4]Sum 1'!AP29,'[4]Sum 1'!AS29)</f>
        <v>489320833.33333337</v>
      </c>
      <c r="O26" s="44">
        <v>212576917333.33334</v>
      </c>
      <c r="P26" s="44" t="s">
        <v>311</v>
      </c>
      <c r="Q26" s="44" t="s">
        <v>311</v>
      </c>
      <c r="R26" s="44">
        <f>IF('[4]Sum 1'!BI29-'[4]Sum 1'!BF29&gt;3,'[4]Sum 1'!BH29,'[4]Sum 1'!BK29)</f>
        <v>43211.566666666673</v>
      </c>
      <c r="S26" s="44" t="s">
        <v>319</v>
      </c>
      <c r="T26" s="44">
        <f>IF('[4]Sum 1'!BR29-'[4]Sum 1'!BO29&gt;3,'[4]Sum 1'!BQ29,'[4]Sum 1'!BT29)</f>
        <v>111014.41333333334</v>
      </c>
      <c r="U26" s="44"/>
      <c r="V26" s="44">
        <f>IF('[4]Sum 1'!CA29-'[4]Sum 1'!BX29&gt;3,'[4]Sum 1'!BZ29,'[4]Sum 1'!CC29)</f>
        <v>20049153.333333336</v>
      </c>
      <c r="W26" s="44">
        <v>199792253.33333334</v>
      </c>
      <c r="X26" s="44">
        <f>IF('[4]Sum 1'!CJ29-'[4]Sum 1'!CG29&gt;3,'[4]Sum 1'!CI29,'[4]Sum 1'!CL29)</f>
        <v>295146.2</v>
      </c>
      <c r="Y26" s="44">
        <v>40003.364000000001</v>
      </c>
      <c r="Z26" s="44">
        <v>3808.4755000000005</v>
      </c>
      <c r="AA26" s="44">
        <v>0</v>
      </c>
    </row>
    <row r="27" spans="1:27" x14ac:dyDescent="0.25">
      <c r="A27" s="43">
        <v>44354</v>
      </c>
      <c r="B27" s="41">
        <v>21254024</v>
      </c>
      <c r="C27" s="41">
        <v>210</v>
      </c>
      <c r="D27" s="41">
        <v>0.11</v>
      </c>
      <c r="E27" s="41">
        <v>0.3</v>
      </c>
      <c r="F27" s="44">
        <f>IF('[4]Sum 1'!G30-'[4]Sum 1'!D30&gt;3,'[4]Sum 1'!F30,'[4]Sum 1'!I30)</f>
        <v>1446689.7</v>
      </c>
      <c r="G27" s="44">
        <v>4681368480.000001</v>
      </c>
      <c r="H27" s="44" t="s">
        <v>311</v>
      </c>
      <c r="I27" s="44" t="s">
        <v>311</v>
      </c>
      <c r="J27" s="44" t="s">
        <v>311</v>
      </c>
      <c r="K27" s="44" t="s">
        <v>311</v>
      </c>
      <c r="L27" s="44">
        <f>IF('[4]Sum 1'!AH30-'[4]Sum 1'!AE30&gt;3,'[4]Sum 1'!AG30,'[4]Sum 1'!AJ30)</f>
        <v>167533531.25</v>
      </c>
      <c r="M27" s="44">
        <v>195160656.25</v>
      </c>
      <c r="N27" s="44">
        <f>IF('[4]Sum 1'!AQ30-'[4]Sum 1'!AN30&gt;3,'[4]Sum 1'!AP30,'[4]Sum 1'!AS30)</f>
        <v>3783349600</v>
      </c>
      <c r="O27" s="44">
        <v>1370150784000</v>
      </c>
      <c r="P27" s="44" t="s">
        <v>311</v>
      </c>
      <c r="Q27" s="44" t="s">
        <v>311</v>
      </c>
      <c r="R27" s="44">
        <f>IF('[4]Sum 1'!BI30-'[4]Sum 1'!BF30&gt;3,'[4]Sum 1'!BH30,'[4]Sum 1'!BK30)</f>
        <v>1686614.4999999998</v>
      </c>
      <c r="S27" s="44" t="s">
        <v>319</v>
      </c>
      <c r="T27" s="44">
        <f>IF('[4]Sum 1'!BR30-'[4]Sum 1'!BO30&gt;3,'[4]Sum 1'!BQ30,'[4]Sum 1'!BT30)</f>
        <v>4163231.8</v>
      </c>
      <c r="U27" s="44">
        <v>27311.386400000003</v>
      </c>
      <c r="V27" s="44">
        <f>IF('[4]Sum 1'!CA30-'[4]Sum 1'!BX30&gt;3,'[4]Sum 1'!BZ30,'[4]Sum 1'!CC30)</f>
        <v>112549688</v>
      </c>
      <c r="W27" s="44">
        <v>259577375.99999997</v>
      </c>
      <c r="X27" s="44">
        <f>IF('[4]Sum 1'!CJ30-'[4]Sum 1'!CG30&gt;3,'[4]Sum 1'!CI30,'[4]Sum 1'!CL30)</f>
        <v>1432242.4000000001</v>
      </c>
      <c r="Y27" s="44" t="s">
        <v>319</v>
      </c>
      <c r="Z27" s="44" t="str">
        <f>IF('[4]Sum 1'!CS30-'[4]Sum 1'!CP30&gt;3,'[4]Sum 1'!CR30,'[4]Sum 1'!CU30)</f>
        <v>below detection</v>
      </c>
      <c r="AA27" s="44">
        <v>0</v>
      </c>
    </row>
    <row r="28" spans="1:27" x14ac:dyDescent="0.25">
      <c r="A28" s="43">
        <v>44361</v>
      </c>
      <c r="B28" s="41">
        <v>21254025</v>
      </c>
      <c r="C28" s="41">
        <v>220</v>
      </c>
      <c r="D28" s="41">
        <v>0.11</v>
      </c>
      <c r="E28" s="41">
        <v>0.3</v>
      </c>
      <c r="F28" s="44">
        <f>IF('[4]Sum 1'!G31-'[4]Sum 1'!D31&gt;3,'[4]Sum 1'!F31,'[4]Sum 1'!I31)</f>
        <v>289545.24</v>
      </c>
      <c r="G28" s="44">
        <v>3825558400</v>
      </c>
      <c r="H28" s="44" t="s">
        <v>311</v>
      </c>
      <c r="I28" s="44" t="s">
        <v>311</v>
      </c>
      <c r="J28" s="44" t="s">
        <v>311</v>
      </c>
      <c r="K28" s="44" t="s">
        <v>311</v>
      </c>
      <c r="L28" s="44">
        <f>IF('[4]Sum 1'!AH31-'[4]Sum 1'!AE31&gt;3,'[4]Sum 1'!AG31,'[4]Sum 1'!AJ31)</f>
        <v>35909601.5625</v>
      </c>
      <c r="M28" s="44">
        <v>424266437.5</v>
      </c>
      <c r="N28" s="44">
        <f>IF('[4]Sum 1'!AQ31-'[4]Sum 1'!AN31&gt;3,'[4]Sum 1'!AP31,'[4]Sum 1'!AS31)</f>
        <v>444331880</v>
      </c>
      <c r="O28" s="44">
        <v>2168052736000</v>
      </c>
      <c r="P28" s="44" t="s">
        <v>311</v>
      </c>
      <c r="Q28" s="44" t="s">
        <v>311</v>
      </c>
      <c r="R28" s="44">
        <f>IF('[4]Sum 1'!BI31-'[4]Sum 1'!BF31&gt;3,'[4]Sum 1'!BH31,'[4]Sum 1'!BK31)</f>
        <v>243039.97</v>
      </c>
      <c r="S28" s="44">
        <v>67030.388000000006</v>
      </c>
      <c r="T28" s="44">
        <f>IF('[4]Sum 1'!BR31-'[4]Sum 1'!BO31&gt;3,'[4]Sum 1'!BQ31,'[4]Sum 1'!BT31)</f>
        <v>294776.2</v>
      </c>
      <c r="U28" s="44" t="s">
        <v>319</v>
      </c>
      <c r="V28" s="44">
        <f>IF('[4]Sum 1'!CA31-'[4]Sum 1'!BX31&gt;3,'[4]Sum 1'!BZ31,'[4]Sum 1'!CC31)</f>
        <v>10303461</v>
      </c>
      <c r="W28" s="44">
        <v>527581680.00000006</v>
      </c>
      <c r="X28" s="44">
        <f>IF('[4]Sum 1'!CJ31-'[4]Sum 1'!CG31&gt;3,'[4]Sum 1'!CI31,'[4]Sum 1'!CL31)</f>
        <v>170006.48</v>
      </c>
      <c r="Y28" s="44">
        <v>49620.567999999999</v>
      </c>
      <c r="Z28" s="44" t="str">
        <f>IF('[4]Sum 1'!CS31-'[4]Sum 1'!CP31&gt;3,'[4]Sum 1'!CR31,'[4]Sum 1'!CU31)</f>
        <v>below detection</v>
      </c>
      <c r="AA28" s="44">
        <v>0</v>
      </c>
    </row>
    <row r="29" spans="1:27" x14ac:dyDescent="0.25">
      <c r="A29" s="43">
        <v>44361</v>
      </c>
      <c r="B29" s="41">
        <v>21254026</v>
      </c>
      <c r="C29" s="41">
        <v>5.0999999999999997E-2</v>
      </c>
      <c r="D29" s="41">
        <v>0.11</v>
      </c>
      <c r="E29" s="41">
        <v>0.3</v>
      </c>
      <c r="F29" s="44">
        <v>0</v>
      </c>
      <c r="G29" s="44">
        <v>0</v>
      </c>
      <c r="H29" s="44" t="s">
        <v>311</v>
      </c>
      <c r="I29" s="44" t="s">
        <v>311</v>
      </c>
      <c r="J29" s="44" t="s">
        <v>311</v>
      </c>
      <c r="K29" s="44" t="s">
        <v>311</v>
      </c>
      <c r="L29" s="44">
        <v>0</v>
      </c>
      <c r="M29" s="44">
        <v>0</v>
      </c>
      <c r="N29" s="44">
        <v>0</v>
      </c>
      <c r="O29" s="44" t="s">
        <v>319</v>
      </c>
      <c r="P29" s="44" t="s">
        <v>311</v>
      </c>
      <c r="Q29" s="44" t="s">
        <v>311</v>
      </c>
      <c r="R29" s="44">
        <v>0</v>
      </c>
      <c r="S29" s="44"/>
      <c r="T29" s="44">
        <v>0</v>
      </c>
      <c r="U29" s="44"/>
      <c r="V29" s="44">
        <v>0</v>
      </c>
      <c r="W29" s="44"/>
      <c r="X29" s="44">
        <v>0</v>
      </c>
      <c r="Y29" s="44"/>
      <c r="Z29" s="44">
        <v>0</v>
      </c>
      <c r="AA29" s="44">
        <v>0</v>
      </c>
    </row>
    <row r="30" spans="1:27" x14ac:dyDescent="0.25">
      <c r="A30" s="43">
        <v>44361</v>
      </c>
      <c r="B30" s="41" t="s">
        <v>322</v>
      </c>
      <c r="C30" s="41"/>
      <c r="D30" s="41"/>
      <c r="E30" s="41"/>
      <c r="F30" s="44">
        <v>0</v>
      </c>
      <c r="G30" s="44">
        <v>0</v>
      </c>
      <c r="H30" s="44" t="s">
        <v>311</v>
      </c>
      <c r="I30" s="44" t="s">
        <v>311</v>
      </c>
      <c r="J30" s="44" t="s">
        <v>311</v>
      </c>
      <c r="K30" s="44" t="s">
        <v>311</v>
      </c>
      <c r="L30" s="44">
        <v>0</v>
      </c>
      <c r="M30" s="44">
        <v>0</v>
      </c>
      <c r="N30" s="44">
        <v>0</v>
      </c>
      <c r="O30" s="44">
        <v>25376.815999999999</v>
      </c>
      <c r="P30" s="44" t="s">
        <v>311</v>
      </c>
      <c r="Q30" s="44" t="s">
        <v>311</v>
      </c>
      <c r="R30" s="44" t="s">
        <v>319</v>
      </c>
      <c r="S30" s="44"/>
      <c r="T30" s="44">
        <v>0</v>
      </c>
      <c r="U30" s="44"/>
      <c r="V30" s="44">
        <v>0</v>
      </c>
      <c r="W30" s="44"/>
      <c r="X30" s="44">
        <v>0</v>
      </c>
      <c r="Y30" s="44"/>
      <c r="Z30" s="44">
        <v>0</v>
      </c>
      <c r="AA30" s="44">
        <v>0</v>
      </c>
    </row>
    <row r="31" spans="1:27" x14ac:dyDescent="0.25">
      <c r="A31" s="43">
        <v>44368</v>
      </c>
      <c r="B31" s="41">
        <v>21264027</v>
      </c>
      <c r="C31" s="41">
        <v>17</v>
      </c>
      <c r="D31" s="41">
        <v>0.11</v>
      </c>
      <c r="E31" s="41">
        <v>0.3</v>
      </c>
      <c r="F31" s="44">
        <f>IF('[4]Sum 1'!G34-'[4]Sum 1'!D34&gt;3,'[4]Sum 1'!F34,'[4]Sum 1'!I34)</f>
        <v>704502.6</v>
      </c>
      <c r="G31" s="44">
        <v>509162080</v>
      </c>
      <c r="H31" s="44" t="s">
        <v>311</v>
      </c>
      <c r="I31" s="44" t="s">
        <v>311</v>
      </c>
      <c r="J31" s="44" t="s">
        <v>311</v>
      </c>
      <c r="K31" s="44" t="s">
        <v>311</v>
      </c>
      <c r="L31" s="44">
        <f>IF('[4]Sum 1'!AH34-'[4]Sum 1'!AE34&gt;3,'[4]Sum 1'!AG34,'[4]Sum 1'!AJ34)</f>
        <v>73884515.625</v>
      </c>
      <c r="M31" s="44">
        <v>41250752.604166672</v>
      </c>
      <c r="N31" s="44">
        <f>IF('[4]Sum 1'!AQ34-'[4]Sum 1'!AN34&gt;3,'[4]Sum 1'!AP34,'[4]Sum 1'!AS34)</f>
        <v>611130166.66666675</v>
      </c>
      <c r="O31" s="44">
        <v>119994261333.33334</v>
      </c>
      <c r="P31" s="44" t="s">
        <v>311</v>
      </c>
      <c r="Q31" s="44" t="s">
        <v>311</v>
      </c>
      <c r="R31" s="44">
        <f>IF('[4]Sum 1'!BI34-'[4]Sum 1'!BF34&gt;3,'[4]Sum 1'!BH34,'[4]Sum 1'!BK34)</f>
        <v>537688.93333333335</v>
      </c>
      <c r="S31" s="44">
        <v>5847.2586666666666</v>
      </c>
      <c r="T31" s="44">
        <f>IF('[4]Sum 1'!BR34-'[4]Sum 1'!BO34&gt;3,'[4]Sum 1'!BQ34,'[4]Sum 1'!BT34)</f>
        <v>1037111.7333333334</v>
      </c>
      <c r="U31" s="44"/>
      <c r="V31" s="44">
        <f>IF('[4]Sum 1'!CA34-'[4]Sum 1'!BX34&gt;3,'[4]Sum 1'!BZ34,'[4]Sum 1'!CC34)</f>
        <v>11833108</v>
      </c>
      <c r="W31" s="44">
        <v>60012817.333333336</v>
      </c>
      <c r="X31" s="44">
        <f>IF('[4]Sum 1'!CJ34-'[4]Sum 1'!CG34&gt;3,'[4]Sum 1'!CI34,'[4]Sum 1'!CL34)</f>
        <v>1277678.9666666668</v>
      </c>
      <c r="Y31" s="44">
        <v>377074</v>
      </c>
      <c r="Z31" s="44">
        <f>IF('[4]Sum 1'!CS34-'[4]Sum 1'!CP34&gt;3,'[4]Sum 1'!CR34,'[4]Sum 1'!CU34)</f>
        <v>15652.912333333334</v>
      </c>
      <c r="AA31" s="44">
        <v>0</v>
      </c>
    </row>
    <row r="32" spans="1:27" x14ac:dyDescent="0.25">
      <c r="A32" s="43">
        <v>44368</v>
      </c>
      <c r="B32" s="41">
        <v>21264028</v>
      </c>
      <c r="C32" s="41">
        <v>18</v>
      </c>
      <c r="D32" s="41">
        <v>0.11</v>
      </c>
      <c r="E32" s="41">
        <v>0.3</v>
      </c>
      <c r="F32" s="44">
        <f>IF('[4]Sum 1'!G35-'[4]Sum 1'!D35&gt;3,'[4]Sum 1'!F35,'[4]Sum 1'!I35)</f>
        <v>142108.14333333334</v>
      </c>
      <c r="G32" s="44">
        <v>237631000</v>
      </c>
      <c r="H32" s="44" t="s">
        <v>311</v>
      </c>
      <c r="I32" s="44" t="s">
        <v>311</v>
      </c>
      <c r="J32" s="44" t="s">
        <v>311</v>
      </c>
      <c r="K32" s="44" t="s">
        <v>311</v>
      </c>
      <c r="L32" s="44">
        <f>IF('[4]Sum 1'!AH35-'[4]Sum 1'!AE35&gt;3,'[4]Sum 1'!AG35,'[4]Sum 1'!AJ35)</f>
        <v>51998895.833333336</v>
      </c>
      <c r="M32" s="44">
        <v>37854437.5</v>
      </c>
      <c r="N32" s="44">
        <f>IF('[4]Sum 1'!AQ35-'[4]Sum 1'!AN35&gt;3,'[4]Sum 1'!AP35,'[4]Sum 1'!AS35)</f>
        <v>245966583.33333334</v>
      </c>
      <c r="O32" s="44">
        <v>116686560000</v>
      </c>
      <c r="P32" s="44" t="s">
        <v>311</v>
      </c>
      <c r="Q32" s="44" t="s">
        <v>311</v>
      </c>
      <c r="R32" s="44">
        <f>IF('[4]Sum 1'!BI35-'[4]Sum 1'!BF35&gt;3,'[4]Sum 1'!BH35,'[4]Sum 1'!BK35)</f>
        <v>191392.56666666665</v>
      </c>
      <c r="S32" s="44">
        <v>13119.522666666668</v>
      </c>
      <c r="T32" s="44">
        <f>IF('[4]Sum 1'!BR35-'[4]Sum 1'!BO35&gt;3,'[4]Sum 1'!BQ35,'[4]Sum 1'!BT35)</f>
        <v>365782.46666666667</v>
      </c>
      <c r="U32" s="44"/>
      <c r="V32" s="44">
        <f>IF('[4]Sum 1'!CA35-'[4]Sum 1'!BX35&gt;3,'[4]Sum 1'!BZ35,'[4]Sum 1'!CC35)</f>
        <v>9730795.666666666</v>
      </c>
      <c r="W32" s="44">
        <v>55348066.666666672</v>
      </c>
      <c r="X32" s="44">
        <f>IF('[4]Sum 1'!CJ35-'[4]Sum 1'!CG35&gt;3,'[4]Sum 1'!CI35,'[4]Sum 1'!CL35)</f>
        <v>1103097.3333333335</v>
      </c>
      <c r="Y32" s="44">
        <v>335471.49333333335</v>
      </c>
      <c r="Z32" s="44">
        <f>IF('[4]Sum 1'!CS35-'[4]Sum 1'!CP35&gt;3,'[4]Sum 1'!CR35,'[4]Sum 1'!CU35)</f>
        <v>18647.246666666666</v>
      </c>
      <c r="AA32" s="44">
        <v>0</v>
      </c>
    </row>
    <row r="33" spans="1:27" x14ac:dyDescent="0.25">
      <c r="A33" s="43">
        <v>44368</v>
      </c>
      <c r="B33" s="41">
        <v>21274029</v>
      </c>
      <c r="C33" s="41">
        <v>5.1999999999999998E-2</v>
      </c>
      <c r="D33" s="41">
        <v>0.11</v>
      </c>
      <c r="E33" s="41">
        <v>0.3</v>
      </c>
      <c r="F33" s="44">
        <f>IF('[4]Sum 1'!G36-'[4]Sum 1'!D36&gt;3,'[4]Sum 1'!F36,'[4]Sum 1'!I36)</f>
        <v>378361.66666666669</v>
      </c>
      <c r="G33" s="44">
        <v>160312073.33333334</v>
      </c>
      <c r="H33" s="44" t="s">
        <v>311</v>
      </c>
      <c r="I33" s="44" t="s">
        <v>311</v>
      </c>
      <c r="J33" s="44" t="s">
        <v>311</v>
      </c>
      <c r="K33" s="44" t="s">
        <v>311</v>
      </c>
      <c r="L33" s="44">
        <v>1583.4921201070151</v>
      </c>
      <c r="M33" s="44" t="s">
        <v>319</v>
      </c>
      <c r="N33" s="44">
        <f>IF('[4]Sum 1'!AQ36-'[4]Sum 1'!AN36&gt;3,'[4]Sum 1'!AP36,'[4]Sum 1'!AS36)</f>
        <v>185173416.66666669</v>
      </c>
      <c r="O33" s="44">
        <v>30516146666.666668</v>
      </c>
      <c r="P33" s="44" t="s">
        <v>311</v>
      </c>
      <c r="Q33" s="44" t="s">
        <v>311</v>
      </c>
      <c r="R33" s="44">
        <f>IF('[4]Sum 1'!BI36-'[4]Sum 1'!BF36&gt;3,'[4]Sum 1'!BH36,'[4]Sum 1'!BK36)</f>
        <v>285691.34666666668</v>
      </c>
      <c r="S33" s="44">
        <v>6581.5906666666669</v>
      </c>
      <c r="T33" s="44">
        <f>IF('[4]Sum 1'!BR36-'[4]Sum 1'!BO36&gt;3,'[4]Sum 1'!BQ36,'[4]Sum 1'!BT36)</f>
        <v>485186.60000000003</v>
      </c>
      <c r="U33" s="44"/>
      <c r="V33" s="44">
        <f>IF('[4]Sum 1'!CA36-'[4]Sum 1'!BX36&gt;3,'[4]Sum 1'!BZ36,'[4]Sum 1'!CC36)</f>
        <v>4065256.333333333</v>
      </c>
      <c r="W33" s="44">
        <v>2958123.7333333334</v>
      </c>
      <c r="X33" s="44">
        <f>IF('[4]Sum 1'!CJ36-'[4]Sum 1'!CG36&gt;3,'[4]Sum 1'!CI36,'[4]Sum 1'!CL36)</f>
        <v>6845869</v>
      </c>
      <c r="Y33" s="44">
        <v>227139.60000000003</v>
      </c>
      <c r="Z33" s="44">
        <v>0</v>
      </c>
      <c r="AA33" s="44">
        <v>0</v>
      </c>
    </row>
    <row r="34" spans="1:27" x14ac:dyDescent="0.25">
      <c r="A34" s="43">
        <v>44375</v>
      </c>
      <c r="B34" s="41">
        <v>21274030</v>
      </c>
      <c r="C34" s="41">
        <v>5.8000000000000003E-2</v>
      </c>
      <c r="D34" s="41">
        <v>0.1</v>
      </c>
      <c r="E34" s="41">
        <v>0.3</v>
      </c>
      <c r="F34" s="44">
        <f>IF('[4]Sum 1'!G37-'[4]Sum 1'!D37&gt;3,'[4]Sum 1'!F37,'[4]Sum 1'!I37)</f>
        <v>279091.24666666664</v>
      </c>
      <c r="G34" s="44">
        <v>191541000</v>
      </c>
      <c r="H34" s="44" t="s">
        <v>311</v>
      </c>
      <c r="I34" s="44" t="s">
        <v>311</v>
      </c>
      <c r="J34" s="44" t="s">
        <v>311</v>
      </c>
      <c r="K34" s="44" t="s">
        <v>311</v>
      </c>
      <c r="L34" s="44">
        <v>1275.2278645833335</v>
      </c>
      <c r="M34" s="44">
        <v>0</v>
      </c>
      <c r="N34" s="44">
        <f>IF('[4]Sum 1'!AQ37-'[4]Sum 1'!AN37&gt;3,'[4]Sum 1'!AP37,'[4]Sum 1'!AS37)</f>
        <v>94758906.666666657</v>
      </c>
      <c r="O34" s="44">
        <v>14207808000</v>
      </c>
      <c r="P34" s="44" t="s">
        <v>311</v>
      </c>
      <c r="Q34" s="44" t="s">
        <v>311</v>
      </c>
      <c r="R34" s="44">
        <f>IF('[4]Sum 1'!BI37-'[4]Sum 1'!BF37&gt;3,'[4]Sum 1'!BH37,'[4]Sum 1'!BK37)</f>
        <v>233421.90000000002</v>
      </c>
      <c r="S34" s="44">
        <v>5519.5484000000006</v>
      </c>
      <c r="T34" s="44">
        <f>IF('[4]Sum 1'!BR37-'[4]Sum 1'!BO37&gt;3,'[4]Sum 1'!BQ37,'[4]Sum 1'!BT37)</f>
        <v>545246.46666666667</v>
      </c>
      <c r="U34" s="44" t="s">
        <v>319</v>
      </c>
      <c r="V34" s="44">
        <f>IF('[4]Sum 1'!CA37-'[4]Sum 1'!BX37&gt;3,'[4]Sum 1'!BZ37,'[4]Sum 1'!CC37)</f>
        <v>2980075.333333334</v>
      </c>
      <c r="W34" s="44">
        <v>1814238.666666667</v>
      </c>
      <c r="X34" s="44">
        <f>IF('[4]Sum 1'!CJ37-'[4]Sum 1'!CG37&gt;3,'[4]Sum 1'!CI37,'[4]Sum 1'!CL37)</f>
        <v>4254323.666666666</v>
      </c>
      <c r="Y34" s="44">
        <v>145330.60666666669</v>
      </c>
      <c r="Z34" s="44">
        <v>0</v>
      </c>
      <c r="AA34" s="44">
        <v>0</v>
      </c>
    </row>
    <row r="35" spans="1:27" x14ac:dyDescent="0.25">
      <c r="A35" s="43">
        <v>44375</v>
      </c>
      <c r="B35" s="41">
        <v>21284031</v>
      </c>
      <c r="C35" s="41">
        <v>5.0999999999999997E-2</v>
      </c>
      <c r="D35" s="41">
        <v>0.11</v>
      </c>
      <c r="E35" s="41">
        <v>0.3</v>
      </c>
      <c r="F35" s="44">
        <f>IF('[4]Sum 1'!G38-'[4]Sum 1'!D38&gt;3,'[4]Sum 1'!F38,'[4]Sum 1'!I38)</f>
        <v>590062</v>
      </c>
      <c r="G35" s="44">
        <v>644266586.66666675</v>
      </c>
      <c r="H35" s="44" t="s">
        <v>311</v>
      </c>
      <c r="I35" s="44" t="s">
        <v>311</v>
      </c>
      <c r="J35" s="44" t="s">
        <v>311</v>
      </c>
      <c r="K35" s="44" t="s">
        <v>311</v>
      </c>
      <c r="L35" s="44" t="str">
        <f>IF('[4]Sum 1'!AH38-'[4]Sum 1'!AE38&gt;3,'[4]Sum 1'!AG38,'[4]Sum 1'!AJ38)</f>
        <v>below detection</v>
      </c>
      <c r="M35" s="44">
        <v>0</v>
      </c>
      <c r="N35" s="44">
        <f>IF('[4]Sum 1'!AQ38-'[4]Sum 1'!AN38&gt;3,'[4]Sum 1'!AP38,'[4]Sum 1'!AS38)</f>
        <v>162950000</v>
      </c>
      <c r="O35" s="44">
        <v>114297162666.66667</v>
      </c>
      <c r="P35" s="44" t="s">
        <v>311</v>
      </c>
      <c r="Q35" s="44" t="s">
        <v>311</v>
      </c>
      <c r="R35" s="44">
        <f>IF('[4]Sum 1'!BI38-'[4]Sum 1'!BF38&gt;3,'[4]Sum 1'!BH38,'[4]Sum 1'!BK38)</f>
        <v>351354.13333333336</v>
      </c>
      <c r="S35" s="44">
        <v>10473.657333333333</v>
      </c>
      <c r="T35" s="44">
        <f>IF('[4]Sum 1'!BR38-'[4]Sum 1'!BO38&gt;3,'[4]Sum 1'!BQ38,'[4]Sum 1'!BT38)</f>
        <v>770135.00000000012</v>
      </c>
      <c r="U35" s="44"/>
      <c r="V35" s="44">
        <f>IF('[4]Sum 1'!CA38-'[4]Sum 1'!BX38&gt;3,'[4]Sum 1'!BZ38,'[4]Sum 1'!CC38)</f>
        <v>24697783.333333336</v>
      </c>
      <c r="W35" s="44">
        <v>15565083.333333334</v>
      </c>
      <c r="X35" s="44">
        <f>IF('[4]Sum 1'!CJ38-'[4]Sum 1'!CG38&gt;3,'[4]Sum 1'!CI38,'[4]Sum 1'!CL38)</f>
        <v>32812661.333333336</v>
      </c>
      <c r="Y35" s="44">
        <v>2338611.8666666672</v>
      </c>
      <c r="Z35" s="44" t="s">
        <v>319</v>
      </c>
      <c r="AA35" s="44">
        <v>0</v>
      </c>
    </row>
    <row r="36" spans="1:27" x14ac:dyDescent="0.25">
      <c r="A36" s="43">
        <v>44383</v>
      </c>
      <c r="B36" s="41">
        <v>21284032</v>
      </c>
      <c r="C36" s="41">
        <v>5.0999999999999997E-2</v>
      </c>
      <c r="D36" s="41">
        <v>0.11</v>
      </c>
      <c r="E36" s="41">
        <v>0.3</v>
      </c>
      <c r="F36" s="44">
        <f>IF('[4]Sum 1'!G39-'[4]Sum 1'!D39&gt;3,'[4]Sum 1'!F39,'[4]Sum 1'!I39)</f>
        <v>578321.16666666674</v>
      </c>
      <c r="G36" s="44">
        <v>394708293.33333331</v>
      </c>
      <c r="H36" s="44" t="s">
        <v>311</v>
      </c>
      <c r="I36" s="44" t="s">
        <v>311</v>
      </c>
      <c r="J36" s="44" t="s">
        <v>311</v>
      </c>
      <c r="K36" s="44" t="s">
        <v>311</v>
      </c>
      <c r="L36" s="44">
        <f>IF('[4]Sum 1'!AH39-'[4]Sum 1'!AE39&gt;3,'[4]Sum 1'!AG39,'[4]Sum 1'!AJ39)</f>
        <v>3621.5572357177734</v>
      </c>
      <c r="M36" s="44" t="s">
        <v>319</v>
      </c>
      <c r="N36" s="44">
        <f>IF('[4]Sum 1'!AQ39-'[4]Sum 1'!AN39&gt;3,'[4]Sum 1'!AP39,'[4]Sum 1'!AS39)</f>
        <v>264865700</v>
      </c>
      <c r="O36" s="44">
        <v>125805066666.66667</v>
      </c>
      <c r="P36" s="44" t="s">
        <v>311</v>
      </c>
      <c r="Q36" s="44" t="s">
        <v>311</v>
      </c>
      <c r="R36" s="44">
        <f>IF('[4]Sum 1'!BI39-'[4]Sum 1'!BF39&gt;3,'[4]Sum 1'!BH39,'[4]Sum 1'!BK39)</f>
        <v>349610.10000000003</v>
      </c>
      <c r="S36" s="44" t="s">
        <v>319</v>
      </c>
      <c r="T36" s="44">
        <f>IF('[4]Sum 1'!BR39-'[4]Sum 1'!BO39&gt;3,'[4]Sum 1'!BQ39,'[4]Sum 1'!BT39)</f>
        <v>761446.1333333333</v>
      </c>
      <c r="U36" s="44"/>
      <c r="V36" s="44">
        <f>IF('[4]Sum 1'!CA39-'[4]Sum 1'!BX39&gt;3,'[4]Sum 1'!BZ39,'[4]Sum 1'!CC39)</f>
        <v>31982661.333333336</v>
      </c>
      <c r="W36" s="44">
        <v>9780048.8000000007</v>
      </c>
      <c r="X36" s="44">
        <f>IF('[4]Sum 1'!CJ39-'[4]Sum 1'!CG39&gt;3,'[4]Sum 1'!CI39,'[4]Sum 1'!CL39)</f>
        <v>42515633.333333336</v>
      </c>
      <c r="Y36" s="44">
        <v>1677458.5333333337</v>
      </c>
      <c r="Z36" s="44" t="s">
        <v>319</v>
      </c>
      <c r="AA36" s="44">
        <v>0</v>
      </c>
    </row>
    <row r="37" spans="1:27" x14ac:dyDescent="0.25">
      <c r="A37" s="43">
        <v>44383</v>
      </c>
      <c r="B37" s="41">
        <v>21284033</v>
      </c>
      <c r="C37" s="41">
        <v>5.0999999999999997E-2</v>
      </c>
      <c r="D37" s="41">
        <v>0.11</v>
      </c>
      <c r="E37" s="41">
        <v>0.3</v>
      </c>
      <c r="F37" s="44">
        <v>0</v>
      </c>
      <c r="G37" s="44">
        <v>0</v>
      </c>
      <c r="H37" s="44" t="s">
        <v>311</v>
      </c>
      <c r="I37" s="44" t="s">
        <v>311</v>
      </c>
      <c r="J37" s="44" t="s">
        <v>311</v>
      </c>
      <c r="K37" s="44" t="s">
        <v>311</v>
      </c>
      <c r="L37" s="44">
        <v>0</v>
      </c>
      <c r="M37" s="44">
        <v>0</v>
      </c>
      <c r="N37" s="44" t="s">
        <v>319</v>
      </c>
      <c r="O37" s="44" t="s">
        <v>319</v>
      </c>
      <c r="P37" s="44" t="s">
        <v>311</v>
      </c>
      <c r="Q37" s="44" t="s">
        <v>311</v>
      </c>
      <c r="R37" s="44">
        <v>0</v>
      </c>
      <c r="S37" s="44"/>
      <c r="T37" s="44">
        <v>0</v>
      </c>
      <c r="U37" s="44"/>
      <c r="V37" s="44">
        <v>0</v>
      </c>
      <c r="W37" s="44"/>
      <c r="X37" s="44">
        <v>0</v>
      </c>
      <c r="Y37" s="44"/>
      <c r="Z37" s="44">
        <v>0</v>
      </c>
      <c r="AA37" s="44">
        <v>0</v>
      </c>
    </row>
    <row r="38" spans="1:27" x14ac:dyDescent="0.25">
      <c r="A38" s="43">
        <v>44383</v>
      </c>
      <c r="B38" s="41">
        <v>21294034</v>
      </c>
      <c r="C38" s="41">
        <v>5.0999999999999997E-2</v>
      </c>
      <c r="D38" s="41">
        <v>0.11</v>
      </c>
      <c r="E38" s="41">
        <v>0.3</v>
      </c>
      <c r="F38" s="44">
        <f>IF('[4]Sum 1'!G41-'[4]Sum 1'!D41&gt;3,'[4]Sum 1'!F41,'[4]Sum 1'!I41)</f>
        <v>597169.80000000005</v>
      </c>
      <c r="G38" s="44">
        <v>492348826.66666669</v>
      </c>
      <c r="H38" s="44" t="s">
        <v>311</v>
      </c>
      <c r="I38" s="44" t="s">
        <v>311</v>
      </c>
      <c r="J38" s="44" t="s">
        <v>311</v>
      </c>
      <c r="K38" s="44" t="s">
        <v>311</v>
      </c>
      <c r="L38" s="44">
        <v>1192.869265874227</v>
      </c>
      <c r="M38" s="44">
        <v>0</v>
      </c>
      <c r="N38" s="44">
        <f>IF('[4]Sum 1'!AQ41-'[4]Sum 1'!AN41&gt;3,'[4]Sum 1'!AP41,'[4]Sum 1'!AS41)</f>
        <v>186296700</v>
      </c>
      <c r="O38" s="44">
        <v>108095040000</v>
      </c>
      <c r="P38" s="44" t="s">
        <v>311</v>
      </c>
      <c r="Q38" s="44" t="s">
        <v>311</v>
      </c>
      <c r="R38" s="44">
        <f>IF('[4]Sum 1'!BI41-'[4]Sum 1'!BF41&gt;3,'[4]Sum 1'!BH41,'[4]Sum 1'!BK41)</f>
        <v>392233.63333333336</v>
      </c>
      <c r="S38" s="44">
        <v>12917.114666666668</v>
      </c>
      <c r="T38" s="44">
        <f>IF('[4]Sum 1'!BR41-'[4]Sum 1'!BO41&gt;3,'[4]Sum 1'!BQ41,'[4]Sum 1'!BT41)</f>
        <v>746332.66666666674</v>
      </c>
      <c r="U38" s="44"/>
      <c r="V38" s="44">
        <f>IF('[4]Sum 1'!CA41-'[4]Sum 1'!BX41&gt;3,'[4]Sum 1'!BZ41,'[4]Sum 1'!CC41)</f>
        <v>44236923.333333328</v>
      </c>
      <c r="W38" s="44">
        <v>73171536</v>
      </c>
      <c r="X38" s="44">
        <f>IF('[4]Sum 1'!CJ41-'[4]Sum 1'!CG41&gt;3,'[4]Sum 1'!CI41,'[4]Sum 1'!CL41)</f>
        <v>76924923.333333343</v>
      </c>
      <c r="Y38" s="44">
        <v>13532284</v>
      </c>
      <c r="Z38" s="44">
        <v>0</v>
      </c>
      <c r="AA38" s="44">
        <v>0</v>
      </c>
    </row>
    <row r="39" spans="1:27" x14ac:dyDescent="0.25">
      <c r="A39" s="43">
        <v>44389</v>
      </c>
      <c r="B39" s="41">
        <v>21294035</v>
      </c>
      <c r="C39" s="41">
        <v>5.0999999999999997E-2</v>
      </c>
      <c r="D39" s="41">
        <v>0.11</v>
      </c>
      <c r="E39" s="41">
        <v>0.3</v>
      </c>
      <c r="F39" s="44">
        <f>IF('[4]Sum 1'!G42-'[4]Sum 1'!D42&gt;3,'[4]Sum 1'!F42,'[4]Sum 1'!I42)</f>
        <v>711997.56666666665</v>
      </c>
      <c r="G39" s="44">
        <v>657298080</v>
      </c>
      <c r="H39" s="44" t="s">
        <v>311</v>
      </c>
      <c r="I39" s="44" t="s">
        <v>311</v>
      </c>
      <c r="J39" s="44" t="s">
        <v>311</v>
      </c>
      <c r="K39" s="44" t="s">
        <v>311</v>
      </c>
      <c r="L39" s="44">
        <v>0</v>
      </c>
      <c r="M39" s="44">
        <v>0</v>
      </c>
      <c r="N39" s="44">
        <f>IF('[4]Sum 1'!AQ42-'[4]Sum 1'!AN42&gt;3,'[4]Sum 1'!AP42,'[4]Sum 1'!AS42)</f>
        <v>185113333.33333334</v>
      </c>
      <c r="O39" s="44">
        <v>108227648000</v>
      </c>
      <c r="P39" s="44" t="s">
        <v>311</v>
      </c>
      <c r="Q39" s="44" t="s">
        <v>311</v>
      </c>
      <c r="R39" s="44">
        <f>IF('[4]Sum 1'!BI42-'[4]Sum 1'!BF42&gt;3,'[4]Sum 1'!BH42,'[4]Sum 1'!BK42)</f>
        <v>395076.46666666662</v>
      </c>
      <c r="S39" s="44">
        <v>11556.160000000002</v>
      </c>
      <c r="T39" s="44">
        <f>IF('[4]Sum 1'!BR42-'[4]Sum 1'!BO42&gt;3,'[4]Sum 1'!BQ42,'[4]Sum 1'!BT42)</f>
        <v>948453.33333333337</v>
      </c>
      <c r="U39" s="44"/>
      <c r="V39" s="44">
        <f>IF('[4]Sum 1'!CA42-'[4]Sum 1'!BX42&gt;3,'[4]Sum 1'!BZ42,'[4]Sum 1'!CC42)</f>
        <v>38401926.666666672</v>
      </c>
      <c r="W39" s="44">
        <v>73948713.333333343</v>
      </c>
      <c r="X39" s="44">
        <f>IF('[4]Sum 1'!CJ42-'[4]Sum 1'!CG42&gt;3,'[4]Sum 1'!CI42,'[4]Sum 1'!CL42)</f>
        <v>48627453.333333328</v>
      </c>
      <c r="Y39" s="44">
        <v>14044826.666666668</v>
      </c>
      <c r="Z39" s="44">
        <v>0</v>
      </c>
      <c r="AA39" s="44">
        <v>0</v>
      </c>
    </row>
    <row r="40" spans="1:27" x14ac:dyDescent="0.25">
      <c r="A40" s="43">
        <v>44389</v>
      </c>
      <c r="B40" s="41">
        <v>21304036</v>
      </c>
      <c r="C40" s="41">
        <v>5.0999999999999997E-2</v>
      </c>
      <c r="D40" s="41">
        <v>0.11</v>
      </c>
      <c r="E40" s="41">
        <v>32.1</v>
      </c>
      <c r="F40" s="44">
        <f>IF('[4]Sum 1'!G43-'[4]Sum 1'!D43&gt;3,'[4]Sum 1'!F43,'[4]Sum 1'!I43)</f>
        <v>24339768.000000004</v>
      </c>
      <c r="G40" s="44">
        <v>42985653333.333336</v>
      </c>
      <c r="H40" s="44" t="s">
        <v>311</v>
      </c>
      <c r="I40" s="44" t="s">
        <v>311</v>
      </c>
      <c r="J40" s="44" t="s">
        <v>311</v>
      </c>
      <c r="K40" s="44" t="s">
        <v>311</v>
      </c>
      <c r="L40" s="44" t="s">
        <v>319</v>
      </c>
      <c r="M40" s="44">
        <v>0</v>
      </c>
      <c r="N40" s="44">
        <f>IF('[4]Sum 1'!AQ43-'[4]Sum 1'!AN43&gt;3,'[4]Sum 1'!AP43,'[4]Sum 1'!AS43)</f>
        <v>358722666.66666669</v>
      </c>
      <c r="O40" s="44">
        <v>337774314666.66669</v>
      </c>
      <c r="P40" s="44" t="s">
        <v>311</v>
      </c>
      <c r="Q40" s="44" t="s">
        <v>311</v>
      </c>
      <c r="R40" s="44">
        <f>IF('[4]Sum 1'!BI43-'[4]Sum 1'!BF43&gt;3,'[4]Sum 1'!BH43,'[4]Sum 1'!BK43)</f>
        <v>19633954.666666668</v>
      </c>
      <c r="S40" s="44">
        <v>116472.30933333332</v>
      </c>
      <c r="T40" s="44">
        <f>IF('[4]Sum 1'!BR43-'[4]Sum 1'!BO43&gt;3,'[4]Sum 1'!BQ43,'[4]Sum 1'!BT43)</f>
        <v>43928300</v>
      </c>
      <c r="U40" s="44">
        <v>30614.541333333334</v>
      </c>
      <c r="V40" s="44">
        <f>IF('[4]Sum 1'!CA43-'[4]Sum 1'!BX43&gt;3,'[4]Sum 1'!BZ43,'[4]Sum 1'!CC43)</f>
        <v>10520547.333333334</v>
      </c>
      <c r="W40" s="44">
        <v>2012958.9333333336</v>
      </c>
      <c r="X40" s="44">
        <f>IF('[4]Sum 1'!CJ43-'[4]Sum 1'!CG43&gt;3,'[4]Sum 1'!CI43,'[4]Sum 1'!CL43)</f>
        <v>14419460.666666668</v>
      </c>
      <c r="Y40" s="44">
        <v>348880.29333333333</v>
      </c>
      <c r="Z40" s="44">
        <v>0</v>
      </c>
      <c r="AA40" s="44">
        <v>0</v>
      </c>
    </row>
    <row r="41" spans="1:27" x14ac:dyDescent="0.25">
      <c r="A41" s="43">
        <v>44396</v>
      </c>
      <c r="B41" s="41">
        <v>21304037</v>
      </c>
      <c r="C41" s="41">
        <v>5.0999999999999997E-2</v>
      </c>
      <c r="D41" s="41">
        <v>0.11</v>
      </c>
      <c r="E41" s="41">
        <v>25.2</v>
      </c>
      <c r="F41" s="44">
        <f>IF('[4]Sum 1'!G44-'[4]Sum 1'!D44&gt;3,'[4]Sum 1'!F44,'[4]Sum 1'!I44)</f>
        <v>9205859.333333334</v>
      </c>
      <c r="G41" s="44">
        <v>15291810666.666668</v>
      </c>
      <c r="H41" s="44" t="s">
        <v>311</v>
      </c>
      <c r="I41" s="44" t="s">
        <v>311</v>
      </c>
      <c r="J41" s="44" t="s">
        <v>311</v>
      </c>
      <c r="K41" s="44" t="s">
        <v>311</v>
      </c>
      <c r="L41" s="44">
        <v>0</v>
      </c>
      <c r="M41" s="44">
        <v>0</v>
      </c>
      <c r="N41" s="44">
        <f>IF('[4]Sum 1'!AQ44-'[4]Sum 1'!AN44&gt;3,'[4]Sum 1'!AP44,'[4]Sum 1'!AS44)</f>
        <v>143130986.66666669</v>
      </c>
      <c r="O41" s="44">
        <v>165934560000</v>
      </c>
      <c r="P41" s="44" t="s">
        <v>311</v>
      </c>
      <c r="Q41" s="44" t="s">
        <v>311</v>
      </c>
      <c r="R41" s="44">
        <f>IF('[4]Sum 1'!BI44-'[4]Sum 1'!BF44&gt;3,'[4]Sum 1'!BH44,'[4]Sum 1'!BK44)</f>
        <v>12582858</v>
      </c>
      <c r="S41" s="44">
        <v>27912.224000000002</v>
      </c>
      <c r="T41" s="44">
        <f>IF('[4]Sum 1'!BR44-'[4]Sum 1'!BO44&gt;3,'[4]Sum 1'!BQ44,'[4]Sum 1'!BT44)</f>
        <v>21587970</v>
      </c>
      <c r="U41" s="44">
        <v>10509.071466666666</v>
      </c>
      <c r="V41" s="44">
        <f>IF('[4]Sum 1'!CA44-'[4]Sum 1'!BX44&gt;3,'[4]Sum 1'!BZ44,'[4]Sum 1'!CC44)</f>
        <v>4818505.5333333341</v>
      </c>
      <c r="W41" s="44">
        <v>526999.09333333338</v>
      </c>
      <c r="X41" s="44">
        <f>IF('[4]Sum 1'!CJ44-'[4]Sum 1'!CG44&gt;3,'[4]Sum 1'!CI44,'[4]Sum 1'!CL44)</f>
        <v>6610685.333333334</v>
      </c>
      <c r="Y41" s="44">
        <v>98748.544000000009</v>
      </c>
      <c r="Z41" s="44">
        <v>0</v>
      </c>
      <c r="AA41" s="44">
        <v>0</v>
      </c>
    </row>
    <row r="42" spans="1:27" x14ac:dyDescent="0.25">
      <c r="A42" s="43">
        <v>44396</v>
      </c>
      <c r="B42" s="41">
        <v>21314038</v>
      </c>
      <c r="C42" s="41">
        <v>5.0999999999999997E-2</v>
      </c>
      <c r="D42" s="41">
        <v>0.11</v>
      </c>
      <c r="E42" s="41">
        <v>0.3</v>
      </c>
      <c r="F42" s="44">
        <f>IF('[4]Sum 1'!G45-'[4]Sum 1'!D45&gt;3,'[4]Sum 1'!F45,'[4]Sum 1'!I45)</f>
        <v>365806.73333333334</v>
      </c>
      <c r="G42" s="44">
        <v>504054666.66666669</v>
      </c>
      <c r="H42" s="44" t="s">
        <v>311</v>
      </c>
      <c r="I42" s="44" t="s">
        <v>311</v>
      </c>
      <c r="J42" s="44" t="s">
        <v>311</v>
      </c>
      <c r="K42" s="44" t="s">
        <v>311</v>
      </c>
      <c r="L42" s="44">
        <v>0</v>
      </c>
      <c r="M42" s="44">
        <v>0</v>
      </c>
      <c r="N42" s="44">
        <f>IF('[4]Sum 1'!AQ45-'[4]Sum 1'!AN45&gt;3,'[4]Sum 1'!AP45,'[4]Sum 1'!AS45)</f>
        <v>19241909</v>
      </c>
      <c r="O42" s="44">
        <v>13660488000</v>
      </c>
      <c r="P42" s="44" t="s">
        <v>311</v>
      </c>
      <c r="Q42" s="44" t="s">
        <v>311</v>
      </c>
      <c r="R42" s="44">
        <f>IF('[4]Sum 1'!BI45-'[4]Sum 1'!BF45&gt;3,'[4]Sum 1'!BH45,'[4]Sum 1'!BK45)</f>
        <v>260101.15666666665</v>
      </c>
      <c r="S42" s="44" t="s">
        <v>319</v>
      </c>
      <c r="T42" s="44">
        <f>IF('[4]Sum 1'!BR45-'[4]Sum 1'!BO45&gt;3,'[4]Sum 1'!BQ45,'[4]Sum 1'!BT45)</f>
        <v>791396.56666666665</v>
      </c>
      <c r="U42" s="44" t="s">
        <v>319</v>
      </c>
      <c r="V42" s="44">
        <f>IF('[4]Sum 1'!CA45-'[4]Sum 1'!BX45&gt;3,'[4]Sum 1'!BZ45,'[4]Sum 1'!CC45)</f>
        <v>2794732.666666667</v>
      </c>
      <c r="W42" s="44">
        <v>3582237.3333333335</v>
      </c>
      <c r="X42" s="44">
        <f>IF('[4]Sum 1'!CJ45-'[4]Sum 1'!CG45&gt;3,'[4]Sum 1'!CI45,'[4]Sum 1'!CL45)</f>
        <v>3551525.333333333</v>
      </c>
      <c r="Y42" s="44">
        <v>421670.69333333336</v>
      </c>
      <c r="Z42" s="44">
        <v>0</v>
      </c>
      <c r="AA42" s="44">
        <v>0</v>
      </c>
    </row>
    <row r="43" spans="1:27" x14ac:dyDescent="0.25">
      <c r="A43" s="43">
        <v>44403</v>
      </c>
      <c r="B43" s="41">
        <v>21314039</v>
      </c>
      <c r="C43" s="41">
        <v>5.0999999999999997E-2</v>
      </c>
      <c r="D43" s="41">
        <v>0.11</v>
      </c>
      <c r="E43" s="41">
        <v>0.3</v>
      </c>
      <c r="F43" s="44">
        <f>IF('[4]Sum 1'!G46-'[4]Sum 1'!D46&gt;3,'[4]Sum 1'!F46,'[4]Sum 1'!I46)</f>
        <v>3847048</v>
      </c>
      <c r="G43" s="44">
        <v>4499878000</v>
      </c>
      <c r="H43" s="44" t="s">
        <v>311</v>
      </c>
      <c r="I43" s="44" t="s">
        <v>311</v>
      </c>
      <c r="J43" s="44" t="s">
        <v>311</v>
      </c>
      <c r="K43" s="44" t="s">
        <v>311</v>
      </c>
      <c r="L43" s="44" t="s">
        <v>319</v>
      </c>
      <c r="M43" s="44">
        <v>0</v>
      </c>
      <c r="N43" s="44">
        <f>IF('[4]Sum 1'!AQ46-'[4]Sum 1'!AN46&gt;3,'[4]Sum 1'!AP46,'[4]Sum 1'!AS46)</f>
        <v>182304766.66666669</v>
      </c>
      <c r="O43" s="44">
        <v>143155712000</v>
      </c>
      <c r="P43" s="44" t="s">
        <v>311</v>
      </c>
      <c r="Q43" s="44" t="s">
        <v>311</v>
      </c>
      <c r="R43" s="44">
        <f>IF('[4]Sum 1'!BI46-'[4]Sum 1'!BF46&gt;3,'[4]Sum 1'!BH46,'[4]Sum 1'!BK46)</f>
        <v>3170975.6666666665</v>
      </c>
      <c r="S43" s="44">
        <v>57119.333333333336</v>
      </c>
      <c r="T43" s="44">
        <f>IF('[4]Sum 1'!BR46-'[4]Sum 1'!BO46&gt;3,'[4]Sum 1'!BQ46,'[4]Sum 1'!BT46)</f>
        <v>7464958.333333334</v>
      </c>
      <c r="U43" s="44">
        <v>9201.7800000000007</v>
      </c>
      <c r="V43" s="44">
        <f>IF('[4]Sum 1'!CA46-'[4]Sum 1'!BX46&gt;3,'[4]Sum 1'!BZ46,'[4]Sum 1'!CC46)</f>
        <v>32239028.666666668</v>
      </c>
      <c r="W43" s="44">
        <v>37523400</v>
      </c>
      <c r="X43" s="44">
        <f>IF('[4]Sum 1'!CJ46-'[4]Sum 1'!CG46&gt;3,'[4]Sum 1'!CI46,'[4]Sum 1'!CL46)</f>
        <v>44607706.666666672</v>
      </c>
      <c r="Y43" s="44">
        <v>7477720.6666666679</v>
      </c>
      <c r="Z43" s="44">
        <v>0</v>
      </c>
      <c r="AA43" s="44">
        <v>0</v>
      </c>
    </row>
    <row r="44" spans="1:27" x14ac:dyDescent="0.25">
      <c r="A44" s="43">
        <v>44403</v>
      </c>
      <c r="B44" s="41">
        <v>21314040</v>
      </c>
      <c r="C44" s="41">
        <v>5.0999999999999997E-2</v>
      </c>
      <c r="D44" s="41">
        <v>0.11</v>
      </c>
      <c r="E44" s="41">
        <v>0.3</v>
      </c>
      <c r="F44" s="44">
        <v>0</v>
      </c>
      <c r="G44" s="44">
        <v>0</v>
      </c>
      <c r="H44" s="44" t="s">
        <v>311</v>
      </c>
      <c r="I44" s="44" t="s">
        <v>311</v>
      </c>
      <c r="J44" s="44" t="s">
        <v>311</v>
      </c>
      <c r="K44" s="44" t="s">
        <v>311</v>
      </c>
      <c r="L44" s="44">
        <v>0</v>
      </c>
      <c r="M44" s="44">
        <v>0</v>
      </c>
      <c r="N44" s="44">
        <v>0</v>
      </c>
      <c r="O44" s="44">
        <v>7103.6956000000009</v>
      </c>
      <c r="P44" s="44" t="s">
        <v>311</v>
      </c>
      <c r="Q44" s="44" t="s">
        <v>311</v>
      </c>
      <c r="R44" s="44">
        <v>0</v>
      </c>
      <c r="S44" s="44" t="s">
        <v>319</v>
      </c>
      <c r="T44" s="44">
        <v>0</v>
      </c>
      <c r="U44" s="44"/>
      <c r="V44" s="44">
        <v>0</v>
      </c>
      <c r="W44" s="44"/>
      <c r="X44" s="44">
        <v>0</v>
      </c>
      <c r="Y44" s="44"/>
      <c r="Z44" s="44">
        <v>0</v>
      </c>
      <c r="AA44" s="44">
        <v>0</v>
      </c>
    </row>
    <row r="45" spans="1:27" x14ac:dyDescent="0.25">
      <c r="A45" s="43">
        <v>44403</v>
      </c>
    </row>
    <row r="46" spans="1:27" x14ac:dyDescent="0.25">
      <c r="A46" t="s">
        <v>352</v>
      </c>
    </row>
    <row r="47" spans="1:27" ht="45" x14ac:dyDescent="0.25">
      <c r="A47" s="17" t="s">
        <v>393</v>
      </c>
      <c r="B47" s="79" t="s">
        <v>394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0807E-D1DF-4BF4-96CA-2187C2769D46}">
  <dimension ref="B1:H13"/>
  <sheetViews>
    <sheetView workbookViewId="0">
      <selection activeCell="B12" sqref="B12:C12"/>
    </sheetView>
  </sheetViews>
  <sheetFormatPr defaultRowHeight="15" x14ac:dyDescent="0.25"/>
  <cols>
    <col min="1" max="1" width="2.5703125" customWidth="1"/>
    <col min="2" max="2" width="12" style="19" customWidth="1"/>
    <col min="3" max="3" width="12.140625" bestFit="1" customWidth="1"/>
    <col min="4" max="4" width="12.85546875" bestFit="1" customWidth="1"/>
    <col min="5" max="5" width="10.42578125" bestFit="1" customWidth="1"/>
    <col min="6" max="6" width="11.85546875" bestFit="1" customWidth="1"/>
    <col min="7" max="7" width="12.42578125" bestFit="1" customWidth="1"/>
    <col min="8" max="8" width="14.5703125" bestFit="1" customWidth="1"/>
    <col min="9" max="10" width="12" customWidth="1"/>
  </cols>
  <sheetData>
    <row r="1" spans="2:8" x14ac:dyDescent="0.25">
      <c r="B1" s="19" t="s">
        <v>219</v>
      </c>
    </row>
    <row r="2" spans="2:8" x14ac:dyDescent="0.25">
      <c r="B2" s="59" t="s">
        <v>175</v>
      </c>
      <c r="C2" s="61" t="s">
        <v>176</v>
      </c>
      <c r="D2" s="63" t="s">
        <v>177</v>
      </c>
      <c r="E2" s="63"/>
      <c r="F2" s="63"/>
      <c r="G2" s="63"/>
      <c r="H2" s="63"/>
    </row>
    <row r="3" spans="2:8" x14ac:dyDescent="0.25">
      <c r="B3" s="60"/>
      <c r="C3" s="62"/>
      <c r="D3" s="25" t="s">
        <v>178</v>
      </c>
      <c r="E3" s="25" t="s">
        <v>179</v>
      </c>
      <c r="F3" s="25" t="s">
        <v>180</v>
      </c>
      <c r="G3" s="25" t="s">
        <v>181</v>
      </c>
      <c r="H3" s="25" t="s">
        <v>182</v>
      </c>
    </row>
    <row r="4" spans="2:8" x14ac:dyDescent="0.25">
      <c r="B4" s="48">
        <v>44676</v>
      </c>
      <c r="C4" s="28" t="s">
        <v>340</v>
      </c>
      <c r="D4" s="15" t="s">
        <v>183</v>
      </c>
      <c r="E4" s="15" t="s">
        <v>184</v>
      </c>
      <c r="F4" s="15" t="s">
        <v>185</v>
      </c>
      <c r="G4" s="15" t="s">
        <v>186</v>
      </c>
      <c r="H4" s="23" t="s">
        <v>187</v>
      </c>
    </row>
    <row r="5" spans="2:8" x14ac:dyDescent="0.25">
      <c r="B5" s="48">
        <v>44683</v>
      </c>
      <c r="C5" s="28" t="s">
        <v>341</v>
      </c>
      <c r="D5" s="15" t="s">
        <v>188</v>
      </c>
      <c r="E5" s="15" t="s">
        <v>189</v>
      </c>
      <c r="F5" s="15" t="s">
        <v>185</v>
      </c>
      <c r="G5" s="15" t="s">
        <v>185</v>
      </c>
      <c r="H5" s="15" t="s">
        <v>185</v>
      </c>
    </row>
    <row r="6" spans="2:8" x14ac:dyDescent="0.25">
      <c r="B6" s="49">
        <v>44690</v>
      </c>
      <c r="C6" s="28" t="s">
        <v>342</v>
      </c>
      <c r="D6" s="15" t="s">
        <v>190</v>
      </c>
      <c r="E6" s="15" t="s">
        <v>191</v>
      </c>
      <c r="F6" s="15" t="s">
        <v>185</v>
      </c>
      <c r="G6" s="15" t="s">
        <v>192</v>
      </c>
      <c r="H6" s="15" t="s">
        <v>185</v>
      </c>
    </row>
    <row r="7" spans="2:8" x14ac:dyDescent="0.25">
      <c r="B7" s="49">
        <v>44697</v>
      </c>
      <c r="C7" s="28" t="s">
        <v>343</v>
      </c>
      <c r="D7" s="15" t="s">
        <v>193</v>
      </c>
      <c r="E7" s="15" t="s">
        <v>194</v>
      </c>
      <c r="F7" s="15" t="s">
        <v>185</v>
      </c>
      <c r="G7" s="15" t="s">
        <v>195</v>
      </c>
      <c r="H7" s="15" t="s">
        <v>185</v>
      </c>
    </row>
    <row r="8" spans="2:8" x14ac:dyDescent="0.25">
      <c r="B8" s="49">
        <v>44704</v>
      </c>
      <c r="C8" s="28" t="s">
        <v>344</v>
      </c>
      <c r="D8" s="15" t="s">
        <v>196</v>
      </c>
      <c r="E8" s="15" t="s">
        <v>197</v>
      </c>
      <c r="F8" s="15" t="s">
        <v>185</v>
      </c>
      <c r="G8" s="15" t="s">
        <v>198</v>
      </c>
      <c r="H8" s="15" t="s">
        <v>185</v>
      </c>
    </row>
    <row r="9" spans="2:8" x14ac:dyDescent="0.25">
      <c r="B9" s="50">
        <v>44712</v>
      </c>
      <c r="C9" s="29" t="s">
        <v>344</v>
      </c>
      <c r="D9" s="16" t="s">
        <v>199</v>
      </c>
      <c r="E9" s="16" t="s">
        <v>200</v>
      </c>
      <c r="F9" s="30" t="s">
        <v>185</v>
      </c>
      <c r="G9" s="25" t="s">
        <v>201</v>
      </c>
      <c r="H9" s="16" t="s">
        <v>185</v>
      </c>
    </row>
    <row r="10" spans="2:8" x14ac:dyDescent="0.25">
      <c r="B10" s="51" t="s">
        <v>202</v>
      </c>
      <c r="C10" s="31"/>
      <c r="D10" s="31" t="s">
        <v>203</v>
      </c>
      <c r="E10" s="31" t="s">
        <v>204</v>
      </c>
      <c r="F10" s="31"/>
      <c r="G10" s="31" t="s">
        <v>205</v>
      </c>
      <c r="H10" s="31"/>
    </row>
    <row r="12" spans="2:8" x14ac:dyDescent="0.25">
      <c r="B12" s="52" t="s">
        <v>206</v>
      </c>
    </row>
    <row r="13" spans="2:8" x14ac:dyDescent="0.25">
      <c r="B13" s="53" t="s">
        <v>339</v>
      </c>
      <c r="E13" s="22"/>
    </row>
  </sheetData>
  <mergeCells count="3">
    <mergeCell ref="B2:B3"/>
    <mergeCell ref="C2:C3"/>
    <mergeCell ref="D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0155D-EFCC-4A91-BD67-02C1DCCA47F9}">
  <dimension ref="B1:E17"/>
  <sheetViews>
    <sheetView workbookViewId="0">
      <selection activeCell="D21" sqref="D21"/>
    </sheetView>
  </sheetViews>
  <sheetFormatPr defaultRowHeight="15" x14ac:dyDescent="0.25"/>
  <cols>
    <col min="1" max="1" width="1.42578125" customWidth="1"/>
    <col min="3" max="3" width="11.5703125" bestFit="1" customWidth="1"/>
    <col min="4" max="4" width="21.7109375" customWidth="1"/>
    <col min="5" max="5" width="13.5703125" style="22" customWidth="1"/>
  </cols>
  <sheetData>
    <row r="1" spans="2:5" x14ac:dyDescent="0.25">
      <c r="B1" t="s">
        <v>333</v>
      </c>
    </row>
    <row r="2" spans="2:5" x14ac:dyDescent="0.25">
      <c r="B2" s="64" t="s">
        <v>156</v>
      </c>
      <c r="C2" s="64" t="s">
        <v>172</v>
      </c>
      <c r="D2" s="64" t="s">
        <v>157</v>
      </c>
      <c r="E2" s="64" t="s">
        <v>158</v>
      </c>
    </row>
    <row r="3" spans="2:5" x14ac:dyDescent="0.25">
      <c r="B3" s="65"/>
      <c r="C3" s="65"/>
      <c r="D3" s="65"/>
      <c r="E3" s="65"/>
    </row>
    <row r="4" spans="2:5" x14ac:dyDescent="0.25">
      <c r="B4" s="14" t="s">
        <v>159</v>
      </c>
      <c r="C4" s="26">
        <v>44669</v>
      </c>
      <c r="D4" s="14" t="s">
        <v>171</v>
      </c>
      <c r="E4" s="23" t="s">
        <v>160</v>
      </c>
    </row>
    <row r="5" spans="2:5" x14ac:dyDescent="0.25">
      <c r="B5" s="14" t="s">
        <v>161</v>
      </c>
      <c r="C5" s="26">
        <v>44669</v>
      </c>
      <c r="D5" s="14" t="s">
        <v>171</v>
      </c>
      <c r="E5" s="23" t="s">
        <v>162</v>
      </c>
    </row>
    <row r="6" spans="2:5" x14ac:dyDescent="0.25">
      <c r="B6" s="14" t="s">
        <v>163</v>
      </c>
      <c r="C6" s="26">
        <v>44683</v>
      </c>
      <c r="D6" s="14" t="s">
        <v>334</v>
      </c>
      <c r="E6" s="23" t="s">
        <v>160</v>
      </c>
    </row>
    <row r="7" spans="2:5" x14ac:dyDescent="0.25">
      <c r="B7" s="14" t="s">
        <v>164</v>
      </c>
      <c r="C7" s="26">
        <v>44683</v>
      </c>
      <c r="D7" s="14" t="s">
        <v>334</v>
      </c>
      <c r="E7" s="23" t="s">
        <v>162</v>
      </c>
    </row>
    <row r="8" spans="2:5" x14ac:dyDescent="0.25">
      <c r="B8" s="14" t="s">
        <v>165</v>
      </c>
      <c r="C8" s="26">
        <v>44690</v>
      </c>
      <c r="D8" s="14" t="s">
        <v>335</v>
      </c>
      <c r="E8" s="23" t="s">
        <v>160</v>
      </c>
    </row>
    <row r="9" spans="2:5" x14ac:dyDescent="0.25">
      <c r="B9" s="14" t="s">
        <v>166</v>
      </c>
      <c r="C9" s="26">
        <v>44690</v>
      </c>
      <c r="D9" s="14" t="s">
        <v>335</v>
      </c>
      <c r="E9" s="23" t="s">
        <v>162</v>
      </c>
    </row>
    <row r="10" spans="2:5" x14ac:dyDescent="0.25">
      <c r="B10" s="14" t="s">
        <v>167</v>
      </c>
      <c r="C10" s="26">
        <v>44697</v>
      </c>
      <c r="D10" s="14" t="s">
        <v>336</v>
      </c>
      <c r="E10" s="23" t="s">
        <v>160</v>
      </c>
    </row>
    <row r="11" spans="2:5" x14ac:dyDescent="0.25">
      <c r="B11" s="14" t="s">
        <v>168</v>
      </c>
      <c r="C11" s="26">
        <v>44697</v>
      </c>
      <c r="D11" s="14" t="s">
        <v>336</v>
      </c>
      <c r="E11" s="23" t="s">
        <v>162</v>
      </c>
    </row>
    <row r="12" spans="2:5" x14ac:dyDescent="0.25">
      <c r="B12" s="14" t="s">
        <v>169</v>
      </c>
      <c r="C12" s="26">
        <v>44704</v>
      </c>
      <c r="D12" s="14" t="s">
        <v>337</v>
      </c>
      <c r="E12" s="23" t="s">
        <v>160</v>
      </c>
    </row>
    <row r="13" spans="2:5" x14ac:dyDescent="0.25">
      <c r="B13" s="24" t="s">
        <v>170</v>
      </c>
      <c r="C13" s="27">
        <v>44704</v>
      </c>
      <c r="D13" s="24" t="s">
        <v>337</v>
      </c>
      <c r="E13" s="25" t="s">
        <v>162</v>
      </c>
    </row>
    <row r="14" spans="2:5" x14ac:dyDescent="0.25">
      <c r="B14" s="47" t="s">
        <v>338</v>
      </c>
    </row>
    <row r="15" spans="2:5" x14ac:dyDescent="0.25">
      <c r="B15" s="47" t="s">
        <v>339</v>
      </c>
    </row>
    <row r="16" spans="2:5" x14ac:dyDescent="0.25">
      <c r="B16" s="47"/>
    </row>
    <row r="17" spans="2:2" x14ac:dyDescent="0.25">
      <c r="B17" t="s">
        <v>174</v>
      </c>
    </row>
  </sheetData>
  <mergeCells count="4">
    <mergeCell ref="B2:B3"/>
    <mergeCell ref="D2:D3"/>
    <mergeCell ref="E2:E3"/>
    <mergeCell ref="C2:C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E270B-B177-4765-93B5-42A3DF434D55}">
  <dimension ref="A1:F36"/>
  <sheetViews>
    <sheetView zoomScale="70" zoomScaleNormal="70" workbookViewId="0">
      <selection activeCell="J9" sqref="J9"/>
    </sheetView>
  </sheetViews>
  <sheetFormatPr defaultRowHeight="15" x14ac:dyDescent="0.25"/>
  <cols>
    <col min="1" max="1" width="9.42578125" customWidth="1"/>
    <col min="2" max="2" width="10.42578125" customWidth="1"/>
    <col min="3" max="4" width="9.5703125" customWidth="1"/>
    <col min="5" max="5" width="15.42578125" customWidth="1"/>
    <col min="6" max="6" width="18.140625" bestFit="1" customWidth="1"/>
  </cols>
  <sheetData>
    <row r="1" spans="1:6" x14ac:dyDescent="0.25">
      <c r="A1" t="s">
        <v>397</v>
      </c>
    </row>
    <row r="2" spans="1:6" x14ac:dyDescent="0.25">
      <c r="A2" t="s">
        <v>4</v>
      </c>
    </row>
    <row r="3" spans="1:6" ht="16.5" thickBot="1" x14ac:dyDescent="0.3">
      <c r="A3" s="2"/>
      <c r="B3" s="2"/>
      <c r="C3" s="3"/>
      <c r="D3" s="4"/>
      <c r="E3" s="6"/>
      <c r="F3" s="5"/>
    </row>
    <row r="4" spans="1:6" x14ac:dyDescent="0.25">
      <c r="A4" s="70" t="s">
        <v>0</v>
      </c>
      <c r="B4" s="70" t="s">
        <v>158</v>
      </c>
      <c r="C4" s="73" t="s">
        <v>3</v>
      </c>
      <c r="D4" s="76" t="s">
        <v>2</v>
      </c>
      <c r="E4" s="68" t="s">
        <v>173</v>
      </c>
      <c r="F4" s="69"/>
    </row>
    <row r="5" spans="1:6" x14ac:dyDescent="0.25">
      <c r="A5" s="71"/>
      <c r="B5" s="71"/>
      <c r="C5" s="74"/>
      <c r="D5" s="77"/>
      <c r="E5" s="66" t="s">
        <v>5</v>
      </c>
      <c r="F5" s="67"/>
    </row>
    <row r="6" spans="1:6" ht="39.75" thickBot="1" x14ac:dyDescent="0.3">
      <c r="A6" s="72"/>
      <c r="B6" s="72"/>
      <c r="C6" s="75"/>
      <c r="D6" s="78"/>
      <c r="E6" s="13" t="s">
        <v>1</v>
      </c>
      <c r="F6" s="1" t="s">
        <v>207</v>
      </c>
    </row>
    <row r="7" spans="1:6" ht="16.7" customHeight="1" x14ac:dyDescent="0.25">
      <c r="A7" t="s">
        <v>208</v>
      </c>
      <c r="B7" s="22">
        <v>1</v>
      </c>
      <c r="C7" s="22">
        <v>200</v>
      </c>
      <c r="D7" s="22">
        <v>100</v>
      </c>
      <c r="E7" s="32">
        <v>17728.4140625</v>
      </c>
      <c r="F7" s="32">
        <f>E7*100/200</f>
        <v>8864.20703125</v>
      </c>
    </row>
    <row r="8" spans="1:6" ht="16.7" customHeight="1" x14ac:dyDescent="0.25">
      <c r="A8" t="s">
        <v>208</v>
      </c>
      <c r="B8" s="22">
        <v>2</v>
      </c>
      <c r="C8" s="22">
        <v>200</v>
      </c>
      <c r="D8" s="22">
        <v>100</v>
      </c>
      <c r="E8" s="32">
        <v>5797.82666015625</v>
      </c>
      <c r="F8" s="32">
        <f t="shared" ref="F8:F30" si="0">E8*100/200</f>
        <v>2898.913330078125</v>
      </c>
    </row>
    <row r="9" spans="1:6" ht="16.7" customHeight="1" x14ac:dyDescent="0.25">
      <c r="A9" t="s">
        <v>209</v>
      </c>
      <c r="B9" s="22">
        <v>1</v>
      </c>
      <c r="C9" s="22">
        <v>200</v>
      </c>
      <c r="D9" s="22">
        <v>100</v>
      </c>
      <c r="E9" s="32">
        <v>291548.375</v>
      </c>
      <c r="F9" s="32">
        <f t="shared" si="0"/>
        <v>145774.1875</v>
      </c>
    </row>
    <row r="10" spans="1:6" ht="16.7" customHeight="1" x14ac:dyDescent="0.25">
      <c r="A10" t="s">
        <v>209</v>
      </c>
      <c r="B10" s="22">
        <v>2</v>
      </c>
      <c r="C10" s="22">
        <v>200</v>
      </c>
      <c r="D10" s="22">
        <v>100</v>
      </c>
      <c r="E10" s="32">
        <v>220584.109375</v>
      </c>
      <c r="F10" s="32">
        <f t="shared" si="0"/>
        <v>110292.0546875</v>
      </c>
    </row>
    <row r="11" spans="1:6" ht="16.7" customHeight="1" x14ac:dyDescent="0.25">
      <c r="A11" t="s">
        <v>210</v>
      </c>
      <c r="B11" s="22">
        <v>1</v>
      </c>
      <c r="C11" s="22">
        <v>200</v>
      </c>
      <c r="D11" s="22">
        <v>100</v>
      </c>
      <c r="E11" s="32">
        <v>50973.296875</v>
      </c>
      <c r="F11" s="32">
        <f t="shared" si="0"/>
        <v>25486.6484375</v>
      </c>
    </row>
    <row r="12" spans="1:6" ht="16.7" customHeight="1" x14ac:dyDescent="0.25">
      <c r="A12" t="s">
        <v>210</v>
      </c>
      <c r="B12" s="22">
        <v>2</v>
      </c>
      <c r="C12" s="22">
        <v>200</v>
      </c>
      <c r="D12" s="22">
        <v>100</v>
      </c>
      <c r="E12" s="32">
        <v>86790.5390625</v>
      </c>
      <c r="F12" s="32">
        <f t="shared" si="0"/>
        <v>43395.26953125</v>
      </c>
    </row>
    <row r="13" spans="1:6" ht="16.7" customHeight="1" x14ac:dyDescent="0.25">
      <c r="A13" t="s">
        <v>211</v>
      </c>
      <c r="B13" s="22">
        <v>1</v>
      </c>
      <c r="C13" s="22">
        <v>200</v>
      </c>
      <c r="D13" s="22">
        <v>100</v>
      </c>
      <c r="E13" s="32">
        <v>3255413.75</v>
      </c>
      <c r="F13" s="32">
        <f t="shared" si="0"/>
        <v>1627706.875</v>
      </c>
    </row>
    <row r="14" spans="1:6" ht="16.7" customHeight="1" x14ac:dyDescent="0.25">
      <c r="A14" t="s">
        <v>211</v>
      </c>
      <c r="B14" s="22">
        <v>2</v>
      </c>
      <c r="C14" s="22">
        <v>200</v>
      </c>
      <c r="D14" s="22">
        <v>100</v>
      </c>
      <c r="E14" s="32">
        <v>3345268</v>
      </c>
      <c r="F14" s="32">
        <f t="shared" si="0"/>
        <v>1672634</v>
      </c>
    </row>
    <row r="15" spans="1:6" ht="16.7" customHeight="1" x14ac:dyDescent="0.25">
      <c r="A15" s="21" t="s">
        <v>212</v>
      </c>
      <c r="B15" s="22">
        <v>1</v>
      </c>
      <c r="C15" s="22">
        <v>200</v>
      </c>
      <c r="D15" s="22">
        <v>100</v>
      </c>
      <c r="E15" s="32">
        <v>395873.5</v>
      </c>
      <c r="F15" s="32">
        <f t="shared" si="0"/>
        <v>197936.75</v>
      </c>
    </row>
    <row r="16" spans="1:6" ht="16.7" customHeight="1" x14ac:dyDescent="0.25">
      <c r="A16" t="s">
        <v>212</v>
      </c>
      <c r="B16" s="22">
        <v>2</v>
      </c>
      <c r="C16" s="22">
        <v>200</v>
      </c>
      <c r="D16" s="22">
        <v>100</v>
      </c>
      <c r="E16" s="32">
        <v>879045.625</v>
      </c>
      <c r="F16" s="32">
        <f t="shared" si="0"/>
        <v>439522.8125</v>
      </c>
    </row>
    <row r="17" spans="1:6" ht="16.7" customHeight="1" x14ac:dyDescent="0.25">
      <c r="A17" t="s">
        <v>212</v>
      </c>
      <c r="B17" s="22">
        <v>3</v>
      </c>
      <c r="C17" s="22">
        <v>200</v>
      </c>
      <c r="D17" s="22">
        <v>100</v>
      </c>
      <c r="E17" s="32">
        <v>791058.125</v>
      </c>
      <c r="F17" s="32">
        <f t="shared" si="0"/>
        <v>395529.0625</v>
      </c>
    </row>
    <row r="18" spans="1:6" ht="16.7" customHeight="1" x14ac:dyDescent="0.25">
      <c r="A18" t="s">
        <v>213</v>
      </c>
      <c r="B18" s="22">
        <v>1</v>
      </c>
      <c r="C18" s="22">
        <v>200</v>
      </c>
      <c r="D18" s="22">
        <v>100</v>
      </c>
      <c r="E18" s="32">
        <v>1012658.9375</v>
      </c>
      <c r="F18" s="32">
        <f t="shared" si="0"/>
        <v>506329.46875</v>
      </c>
    </row>
    <row r="19" spans="1:6" ht="16.7" customHeight="1" x14ac:dyDescent="0.25">
      <c r="A19" t="s">
        <v>213</v>
      </c>
      <c r="B19" s="22">
        <v>2</v>
      </c>
      <c r="C19" s="22">
        <v>200</v>
      </c>
      <c r="D19" s="22">
        <v>100</v>
      </c>
      <c r="E19" s="32">
        <v>1148733.375</v>
      </c>
      <c r="F19" s="32">
        <f t="shared" si="0"/>
        <v>574366.6875</v>
      </c>
    </row>
    <row r="20" spans="1:6" ht="16.7" customHeight="1" x14ac:dyDescent="0.25">
      <c r="A20" t="s">
        <v>214</v>
      </c>
      <c r="B20" s="22">
        <v>1</v>
      </c>
      <c r="C20" s="22">
        <v>200</v>
      </c>
      <c r="D20" s="22">
        <v>100</v>
      </c>
      <c r="E20" s="32">
        <v>1447880.875</v>
      </c>
      <c r="F20" s="32">
        <f t="shared" si="0"/>
        <v>723940.4375</v>
      </c>
    </row>
    <row r="21" spans="1:6" ht="16.7" customHeight="1" x14ac:dyDescent="0.25">
      <c r="A21" t="s">
        <v>214</v>
      </c>
      <c r="B21" s="22">
        <v>2</v>
      </c>
      <c r="C21" s="22">
        <v>200</v>
      </c>
      <c r="D21" s="22">
        <v>100</v>
      </c>
      <c r="E21" s="32">
        <v>780849.875</v>
      </c>
      <c r="F21" s="32">
        <f t="shared" si="0"/>
        <v>390424.9375</v>
      </c>
    </row>
    <row r="22" spans="1:6" ht="16.7" customHeight="1" x14ac:dyDescent="0.25">
      <c r="A22" s="21" t="s">
        <v>215</v>
      </c>
      <c r="B22" s="22">
        <v>1</v>
      </c>
      <c r="C22" s="22">
        <v>200</v>
      </c>
      <c r="D22" s="22">
        <v>100</v>
      </c>
      <c r="E22" s="32">
        <v>703771.75</v>
      </c>
      <c r="F22" s="32">
        <f t="shared" si="0"/>
        <v>351885.875</v>
      </c>
    </row>
    <row r="23" spans="1:6" ht="16.7" customHeight="1" x14ac:dyDescent="0.25">
      <c r="A23" t="s">
        <v>215</v>
      </c>
      <c r="B23" s="22">
        <v>2</v>
      </c>
      <c r="C23" s="22">
        <v>200</v>
      </c>
      <c r="D23" s="22">
        <v>100</v>
      </c>
      <c r="E23" s="32">
        <v>332863.5625</v>
      </c>
      <c r="F23" s="32">
        <f t="shared" si="0"/>
        <v>166431.78125</v>
      </c>
    </row>
    <row r="24" spans="1:6" ht="16.7" customHeight="1" x14ac:dyDescent="0.25">
      <c r="A24" t="s">
        <v>215</v>
      </c>
      <c r="B24" s="22">
        <v>3</v>
      </c>
      <c r="C24" s="22">
        <v>200</v>
      </c>
      <c r="D24" s="22">
        <v>100</v>
      </c>
      <c r="E24" s="32">
        <v>319834.03125</v>
      </c>
      <c r="F24" s="32">
        <f t="shared" si="0"/>
        <v>159917.015625</v>
      </c>
    </row>
    <row r="25" spans="1:6" ht="16.7" customHeight="1" x14ac:dyDescent="0.25">
      <c r="A25" t="s">
        <v>216</v>
      </c>
      <c r="B25" s="22">
        <v>1</v>
      </c>
      <c r="C25" s="22">
        <v>200</v>
      </c>
      <c r="D25" s="22">
        <v>100</v>
      </c>
      <c r="E25" s="32">
        <v>567319.9375</v>
      </c>
      <c r="F25" s="32">
        <f t="shared" si="0"/>
        <v>283659.96875</v>
      </c>
    </row>
    <row r="26" spans="1:6" ht="16.7" customHeight="1" x14ac:dyDescent="0.25">
      <c r="A26" t="s">
        <v>216</v>
      </c>
      <c r="B26" s="22">
        <v>2</v>
      </c>
      <c r="C26" s="22">
        <v>200</v>
      </c>
      <c r="D26" s="22">
        <v>100</v>
      </c>
      <c r="E26" s="32">
        <v>668825.125</v>
      </c>
      <c r="F26" s="32">
        <f t="shared" si="0"/>
        <v>334412.5625</v>
      </c>
    </row>
    <row r="27" spans="1:6" ht="16.7" customHeight="1" x14ac:dyDescent="0.25">
      <c r="A27" t="s">
        <v>217</v>
      </c>
      <c r="B27" s="22">
        <v>1</v>
      </c>
      <c r="C27" s="22">
        <v>200</v>
      </c>
      <c r="D27" s="22">
        <v>100</v>
      </c>
      <c r="E27" s="32">
        <v>1721461.125</v>
      </c>
      <c r="F27" s="32">
        <f t="shared" si="0"/>
        <v>860730.5625</v>
      </c>
    </row>
    <row r="28" spans="1:6" ht="16.7" customHeight="1" x14ac:dyDescent="0.25">
      <c r="A28" t="s">
        <v>217</v>
      </c>
      <c r="B28" s="22">
        <v>2</v>
      </c>
      <c r="C28" s="22">
        <v>200</v>
      </c>
      <c r="D28" s="22">
        <v>100</v>
      </c>
      <c r="E28" s="32">
        <v>1573528.375</v>
      </c>
      <c r="F28" s="32">
        <f t="shared" si="0"/>
        <v>786764.1875</v>
      </c>
    </row>
    <row r="29" spans="1:6" ht="16.7" customHeight="1" x14ac:dyDescent="0.25">
      <c r="A29" t="s">
        <v>218</v>
      </c>
      <c r="B29" s="22">
        <v>1</v>
      </c>
      <c r="C29" s="22">
        <v>200</v>
      </c>
      <c r="D29" s="22">
        <v>100</v>
      </c>
      <c r="E29" s="32">
        <v>2388296.75</v>
      </c>
      <c r="F29" s="32">
        <f t="shared" si="0"/>
        <v>1194148.375</v>
      </c>
    </row>
    <row r="30" spans="1:6" ht="16.7" customHeight="1" thickBot="1" x14ac:dyDescent="0.3">
      <c r="A30" t="s">
        <v>218</v>
      </c>
      <c r="B30" s="22">
        <v>2</v>
      </c>
      <c r="C30" s="22">
        <v>200</v>
      </c>
      <c r="D30" s="22">
        <v>100</v>
      </c>
      <c r="E30" s="32">
        <v>283041.875</v>
      </c>
      <c r="F30" s="32">
        <f t="shared" si="0"/>
        <v>141520.9375</v>
      </c>
    </row>
    <row r="31" spans="1:6" ht="6" customHeight="1" x14ac:dyDescent="0.25">
      <c r="A31" s="9"/>
      <c r="B31" s="9"/>
      <c r="C31" s="9"/>
      <c r="D31" s="10"/>
      <c r="E31" s="9"/>
      <c r="F31" s="9"/>
    </row>
    <row r="32" spans="1:6" ht="6" customHeight="1" x14ac:dyDescent="0.25">
      <c r="A32" s="7"/>
      <c r="B32" s="7"/>
      <c r="C32" s="7"/>
      <c r="D32" s="8"/>
      <c r="E32" s="7"/>
      <c r="F32" s="7"/>
    </row>
    <row r="33" spans="1:6" ht="6" customHeight="1" thickBot="1" x14ac:dyDescent="0.3">
      <c r="A33" s="11"/>
      <c r="B33" s="11"/>
      <c r="C33" s="11"/>
      <c r="D33" s="12"/>
      <c r="E33" s="11"/>
      <c r="F33" s="11"/>
    </row>
    <row r="35" spans="1:6" x14ac:dyDescent="0.25">
      <c r="A35" t="s">
        <v>1</v>
      </c>
      <c r="B35" s="54" t="s">
        <v>345</v>
      </c>
    </row>
    <row r="36" spans="1:6" x14ac:dyDescent="0.25">
      <c r="A36" t="s">
        <v>346</v>
      </c>
      <c r="B36" t="s">
        <v>347</v>
      </c>
    </row>
  </sheetData>
  <mergeCells count="6">
    <mergeCell ref="E5:F5"/>
    <mergeCell ref="E4:F4"/>
    <mergeCell ref="A4:A6"/>
    <mergeCell ref="C4:C6"/>
    <mergeCell ref="D4:D6"/>
    <mergeCell ref="B4:B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C6F25-D269-4340-AA04-A946BF57E7DE}">
  <dimension ref="A1:CZ20"/>
  <sheetViews>
    <sheetView zoomScale="90" zoomScaleNormal="90" workbookViewId="0">
      <selection activeCell="H39" sqref="H39"/>
    </sheetView>
  </sheetViews>
  <sheetFormatPr defaultRowHeight="15" x14ac:dyDescent="0.25"/>
  <cols>
    <col min="1" max="1" width="13.85546875" bestFit="1" customWidth="1"/>
    <col min="2" max="2" width="11.28515625" customWidth="1"/>
    <col min="3" max="3" width="12.5703125" customWidth="1"/>
    <col min="4" max="4" width="12" customWidth="1"/>
    <col min="5" max="5" width="13.140625" bestFit="1" customWidth="1"/>
    <col min="6" max="6" width="13.42578125" bestFit="1" customWidth="1"/>
    <col min="7" max="7" width="11.7109375" customWidth="1"/>
    <col min="20" max="20" width="16" customWidth="1"/>
    <col min="21" max="21" width="17" customWidth="1"/>
    <col min="22" max="22" width="12.7109375" customWidth="1"/>
    <col min="23" max="23" width="15.7109375" customWidth="1"/>
    <col min="24" max="24" width="13.28515625" bestFit="1" customWidth="1"/>
    <col min="35" max="35" width="15.5703125" customWidth="1"/>
  </cols>
  <sheetData>
    <row r="1" spans="1:104" x14ac:dyDescent="0.25">
      <c r="A1" t="s">
        <v>396</v>
      </c>
    </row>
    <row r="2" spans="1:104" ht="45" x14ac:dyDescent="0.25">
      <c r="A2" s="19" t="s">
        <v>15</v>
      </c>
      <c r="B2" t="s">
        <v>16</v>
      </c>
      <c r="C2" t="s">
        <v>17</v>
      </c>
      <c r="D2" t="s">
        <v>18</v>
      </c>
      <c r="E2" t="s">
        <v>19</v>
      </c>
      <c r="F2" t="s">
        <v>20</v>
      </c>
      <c r="G2" s="17" t="s">
        <v>349</v>
      </c>
      <c r="H2" t="s">
        <v>21</v>
      </c>
      <c r="I2" t="s">
        <v>22</v>
      </c>
      <c r="J2" t="s">
        <v>23</v>
      </c>
      <c r="K2" t="s">
        <v>24</v>
      </c>
      <c r="L2" t="s">
        <v>25</v>
      </c>
      <c r="M2" t="s">
        <v>26</v>
      </c>
      <c r="N2" t="s">
        <v>27</v>
      </c>
      <c r="O2" t="s">
        <v>28</v>
      </c>
      <c r="P2" t="s">
        <v>29</v>
      </c>
      <c r="Q2" t="s">
        <v>30</v>
      </c>
      <c r="R2" t="s">
        <v>31</v>
      </c>
      <c r="S2" t="s">
        <v>32</v>
      </c>
      <c r="T2" t="s">
        <v>33</v>
      </c>
      <c r="U2" t="s">
        <v>34</v>
      </c>
      <c r="V2" t="s">
        <v>35</v>
      </c>
      <c r="W2" t="s">
        <v>36</v>
      </c>
      <c r="X2" t="s">
        <v>37</v>
      </c>
      <c r="Y2" t="s">
        <v>38</v>
      </c>
      <c r="Z2" t="s">
        <v>39</v>
      </c>
      <c r="AA2" t="s">
        <v>40</v>
      </c>
      <c r="AB2" t="s">
        <v>41</v>
      </c>
      <c r="AC2" t="s">
        <v>42</v>
      </c>
      <c r="AD2" t="s">
        <v>43</v>
      </c>
      <c r="AE2" t="s">
        <v>44</v>
      </c>
      <c r="AF2" t="s">
        <v>45</v>
      </c>
      <c r="AG2" t="s">
        <v>46</v>
      </c>
      <c r="AH2" t="s">
        <v>47</v>
      </c>
      <c r="AI2" t="s">
        <v>48</v>
      </c>
      <c r="AJ2" t="s">
        <v>49</v>
      </c>
      <c r="AK2" t="s">
        <v>50</v>
      </c>
      <c r="AL2" t="s">
        <v>51</v>
      </c>
      <c r="AM2" t="s">
        <v>52</v>
      </c>
      <c r="AN2" t="s">
        <v>53</v>
      </c>
      <c r="AO2" t="s">
        <v>54</v>
      </c>
      <c r="AP2" t="s">
        <v>55</v>
      </c>
      <c r="AQ2" t="s">
        <v>56</v>
      </c>
      <c r="AR2" t="s">
        <v>57</v>
      </c>
      <c r="AS2" t="s">
        <v>58</v>
      </c>
      <c r="AT2" t="s">
        <v>59</v>
      </c>
      <c r="AU2" t="s">
        <v>60</v>
      </c>
      <c r="AV2" t="s">
        <v>61</v>
      </c>
      <c r="AW2" t="s">
        <v>62</v>
      </c>
      <c r="AX2" t="s">
        <v>63</v>
      </c>
      <c r="AY2" t="s">
        <v>64</v>
      </c>
      <c r="AZ2" t="s">
        <v>65</v>
      </c>
      <c r="BA2" t="s">
        <v>66</v>
      </c>
      <c r="BB2" t="s">
        <v>67</v>
      </c>
      <c r="BC2" t="s">
        <v>68</v>
      </c>
      <c r="BD2" t="s">
        <v>69</v>
      </c>
      <c r="BE2" t="s">
        <v>70</v>
      </c>
      <c r="BF2" t="s">
        <v>71</v>
      </c>
      <c r="BG2" t="s">
        <v>72</v>
      </c>
      <c r="BH2" t="s">
        <v>73</v>
      </c>
      <c r="BI2" t="s">
        <v>74</v>
      </c>
      <c r="BJ2" t="s">
        <v>75</v>
      </c>
      <c r="BK2" t="s">
        <v>76</v>
      </c>
      <c r="BL2" t="s">
        <v>77</v>
      </c>
      <c r="BM2" t="s">
        <v>78</v>
      </c>
      <c r="BN2" t="s">
        <v>79</v>
      </c>
      <c r="BO2" t="s">
        <v>80</v>
      </c>
      <c r="BP2" t="s">
        <v>81</v>
      </c>
      <c r="BQ2" t="s">
        <v>82</v>
      </c>
      <c r="BR2" t="s">
        <v>83</v>
      </c>
      <c r="BS2" t="s">
        <v>84</v>
      </c>
      <c r="BT2" t="s">
        <v>85</v>
      </c>
      <c r="BU2" t="s">
        <v>86</v>
      </c>
      <c r="BV2" t="s">
        <v>87</v>
      </c>
      <c r="BW2" t="s">
        <v>88</v>
      </c>
      <c r="BX2" t="s">
        <v>89</v>
      </c>
      <c r="BY2" t="s">
        <v>90</v>
      </c>
      <c r="BZ2" t="s">
        <v>91</v>
      </c>
      <c r="CA2" t="s">
        <v>92</v>
      </c>
      <c r="CB2" t="s">
        <v>93</v>
      </c>
      <c r="CC2" t="s">
        <v>94</v>
      </c>
      <c r="CD2" t="s">
        <v>95</v>
      </c>
      <c r="CE2" t="s">
        <v>96</v>
      </c>
      <c r="CF2" t="s">
        <v>97</v>
      </c>
      <c r="CG2" t="s">
        <v>98</v>
      </c>
      <c r="CH2" t="s">
        <v>99</v>
      </c>
      <c r="CI2" t="s">
        <v>100</v>
      </c>
      <c r="CJ2" t="s">
        <v>101</v>
      </c>
      <c r="CK2" t="s">
        <v>102</v>
      </c>
      <c r="CL2" t="s">
        <v>103</v>
      </c>
      <c r="CM2" t="s">
        <v>104</v>
      </c>
      <c r="CN2" t="s">
        <v>105</v>
      </c>
      <c r="CO2" t="s">
        <v>106</v>
      </c>
      <c r="CP2" t="s">
        <v>107</v>
      </c>
      <c r="CQ2" t="s">
        <v>108</v>
      </c>
      <c r="CR2" t="s">
        <v>109</v>
      </c>
      <c r="CS2" t="s">
        <v>110</v>
      </c>
      <c r="CT2" t="s">
        <v>111</v>
      </c>
      <c r="CU2" t="s">
        <v>112</v>
      </c>
      <c r="CV2" t="s">
        <v>113</v>
      </c>
      <c r="CW2" t="s">
        <v>114</v>
      </c>
      <c r="CX2" t="s">
        <v>115</v>
      </c>
      <c r="CY2" t="s">
        <v>116</v>
      </c>
      <c r="CZ2" t="s">
        <v>117</v>
      </c>
    </row>
    <row r="3" spans="1:104" x14ac:dyDescent="0.25">
      <c r="A3" s="18">
        <v>44676</v>
      </c>
      <c r="B3">
        <v>22184050</v>
      </c>
      <c r="C3" t="s">
        <v>118</v>
      </c>
      <c r="D3" t="s">
        <v>119</v>
      </c>
      <c r="E3">
        <v>0.34</v>
      </c>
      <c r="F3" t="s">
        <v>122</v>
      </c>
      <c r="H3" t="s">
        <v>121</v>
      </c>
      <c r="I3">
        <v>5.0999999999999997E-2</v>
      </c>
      <c r="K3">
        <v>0.34</v>
      </c>
      <c r="O3" t="s">
        <v>122</v>
      </c>
      <c r="P3">
        <v>1</v>
      </c>
      <c r="Q3" t="s">
        <v>123</v>
      </c>
      <c r="T3" s="20">
        <v>44676.447916666664</v>
      </c>
      <c r="U3" s="20">
        <v>44676.529861111114</v>
      </c>
      <c r="V3" s="21">
        <v>44691</v>
      </c>
      <c r="W3" s="20">
        <v>44692.727777777778</v>
      </c>
      <c r="X3" t="s">
        <v>141</v>
      </c>
      <c r="Y3" t="s">
        <v>124</v>
      </c>
      <c r="AA3" t="s">
        <v>125</v>
      </c>
      <c r="AB3" t="s">
        <v>126</v>
      </c>
      <c r="AD3" t="s">
        <v>127</v>
      </c>
      <c r="AF3" t="s">
        <v>142</v>
      </c>
      <c r="AG3">
        <v>22184050</v>
      </c>
      <c r="AI3" t="s">
        <v>129</v>
      </c>
      <c r="AK3" t="s">
        <v>120</v>
      </c>
      <c r="AM3" t="s">
        <v>120</v>
      </c>
      <c r="AY3" t="s">
        <v>130</v>
      </c>
      <c r="BM3" t="s">
        <v>131</v>
      </c>
      <c r="BO3" t="s">
        <v>143</v>
      </c>
      <c r="BQ3" t="s">
        <v>133</v>
      </c>
      <c r="BS3">
        <v>22184050</v>
      </c>
      <c r="BU3">
        <v>48.018270999999999</v>
      </c>
      <c r="BV3">
        <v>-122.803517</v>
      </c>
      <c r="BX3" t="s">
        <v>134</v>
      </c>
      <c r="CG3" t="s">
        <v>135</v>
      </c>
      <c r="CH3" t="s">
        <v>136</v>
      </c>
      <c r="CJ3" t="s">
        <v>137</v>
      </c>
      <c r="CK3" t="s">
        <v>138</v>
      </c>
      <c r="CS3" t="s">
        <v>139</v>
      </c>
      <c r="CT3" t="s">
        <v>140</v>
      </c>
    </row>
    <row r="4" spans="1:104" x14ac:dyDescent="0.25">
      <c r="A4" s="18">
        <v>44676</v>
      </c>
      <c r="B4">
        <v>22184051</v>
      </c>
      <c r="C4" t="s">
        <v>118</v>
      </c>
      <c r="D4" t="s">
        <v>119</v>
      </c>
      <c r="E4">
        <v>0.37</v>
      </c>
      <c r="F4" t="s">
        <v>122</v>
      </c>
      <c r="H4" t="s">
        <v>121</v>
      </c>
      <c r="I4">
        <v>5.0999999999999997E-2</v>
      </c>
      <c r="K4">
        <v>0.37</v>
      </c>
      <c r="O4" t="s">
        <v>122</v>
      </c>
      <c r="P4">
        <v>1</v>
      </c>
      <c r="Q4" t="s">
        <v>123</v>
      </c>
      <c r="T4" s="20">
        <v>44676.45208333333</v>
      </c>
      <c r="U4" s="20">
        <v>44676.529861111114</v>
      </c>
      <c r="V4" s="21">
        <v>44691</v>
      </c>
      <c r="W4" s="20">
        <v>44692.800694444442</v>
      </c>
      <c r="X4" t="s">
        <v>141</v>
      </c>
      <c r="Y4" t="s">
        <v>124</v>
      </c>
      <c r="AA4" t="s">
        <v>125</v>
      </c>
      <c r="AB4" t="s">
        <v>126</v>
      </c>
      <c r="AD4" t="s">
        <v>127</v>
      </c>
      <c r="AF4" t="s">
        <v>142</v>
      </c>
      <c r="AG4">
        <v>22184051</v>
      </c>
      <c r="AI4" t="s">
        <v>129</v>
      </c>
      <c r="AK4" t="s">
        <v>120</v>
      </c>
      <c r="AM4" t="s">
        <v>120</v>
      </c>
      <c r="AY4" t="s">
        <v>130</v>
      </c>
      <c r="BM4" t="s">
        <v>131</v>
      </c>
      <c r="BO4" t="s">
        <v>143</v>
      </c>
      <c r="BQ4" t="s">
        <v>133</v>
      </c>
      <c r="BS4">
        <v>22184051</v>
      </c>
      <c r="BU4">
        <v>48.018270999999999</v>
      </c>
      <c r="BV4">
        <v>-122.803517</v>
      </c>
      <c r="BX4" t="s">
        <v>134</v>
      </c>
      <c r="CG4" t="s">
        <v>135</v>
      </c>
      <c r="CH4" t="s">
        <v>136</v>
      </c>
      <c r="CJ4" t="s">
        <v>137</v>
      </c>
      <c r="CK4" t="s">
        <v>138</v>
      </c>
      <c r="CS4" t="s">
        <v>139</v>
      </c>
      <c r="CT4" t="s">
        <v>144</v>
      </c>
    </row>
    <row r="5" spans="1:104" x14ac:dyDescent="0.25">
      <c r="A5" s="18">
        <v>44683</v>
      </c>
      <c r="B5">
        <v>22194050</v>
      </c>
      <c r="C5" t="s">
        <v>118</v>
      </c>
      <c r="D5" t="s">
        <v>119</v>
      </c>
      <c r="E5">
        <v>0.38</v>
      </c>
      <c r="F5" t="s">
        <v>122</v>
      </c>
      <c r="H5" t="s">
        <v>121</v>
      </c>
      <c r="I5">
        <v>5.0999999999999997E-2</v>
      </c>
      <c r="K5">
        <v>0.38</v>
      </c>
      <c r="O5" t="s">
        <v>122</v>
      </c>
      <c r="P5">
        <v>1</v>
      </c>
      <c r="Q5" t="s">
        <v>123</v>
      </c>
      <c r="T5" s="20">
        <v>44683.447916666664</v>
      </c>
      <c r="U5" s="20">
        <v>44683.520833333336</v>
      </c>
      <c r="V5" s="21">
        <v>44691</v>
      </c>
      <c r="W5" s="20">
        <v>44692.824999999997</v>
      </c>
      <c r="X5" t="s">
        <v>141</v>
      </c>
      <c r="Y5" t="s">
        <v>124</v>
      </c>
      <c r="AA5" t="s">
        <v>125</v>
      </c>
      <c r="AB5" t="s">
        <v>126</v>
      </c>
      <c r="AD5" t="s">
        <v>127</v>
      </c>
      <c r="AF5" t="s">
        <v>145</v>
      </c>
      <c r="AG5">
        <v>22194050</v>
      </c>
      <c r="AI5" t="s">
        <v>129</v>
      </c>
      <c r="AK5" t="s">
        <v>120</v>
      </c>
      <c r="AM5" t="s">
        <v>120</v>
      </c>
      <c r="AY5" t="s">
        <v>130</v>
      </c>
      <c r="BM5" t="s">
        <v>131</v>
      </c>
      <c r="BO5" t="s">
        <v>143</v>
      </c>
      <c r="BQ5" t="s">
        <v>133</v>
      </c>
      <c r="BS5">
        <v>22194050</v>
      </c>
      <c r="BU5">
        <v>48.018270999999999</v>
      </c>
      <c r="BV5">
        <v>-122.803517</v>
      </c>
      <c r="BX5" t="s">
        <v>134</v>
      </c>
      <c r="CG5" t="s">
        <v>135</v>
      </c>
      <c r="CH5" t="s">
        <v>136</v>
      </c>
      <c r="CJ5" t="s">
        <v>137</v>
      </c>
      <c r="CK5" t="s">
        <v>138</v>
      </c>
      <c r="CS5" t="s">
        <v>139</v>
      </c>
      <c r="CT5" t="s">
        <v>140</v>
      </c>
    </row>
    <row r="6" spans="1:104" x14ac:dyDescent="0.25">
      <c r="A6" s="18">
        <v>44683</v>
      </c>
      <c r="B6">
        <v>22194052</v>
      </c>
      <c r="C6" t="s">
        <v>118</v>
      </c>
      <c r="D6" t="s">
        <v>119</v>
      </c>
      <c r="E6">
        <v>5.0999999999999997E-2</v>
      </c>
      <c r="F6" t="s">
        <v>122</v>
      </c>
      <c r="G6" t="s">
        <v>146</v>
      </c>
      <c r="H6" t="s">
        <v>121</v>
      </c>
      <c r="I6">
        <v>5.0999999999999997E-2</v>
      </c>
      <c r="K6">
        <v>5.0999999999999997E-2</v>
      </c>
      <c r="L6" t="s">
        <v>146</v>
      </c>
      <c r="O6" t="s">
        <v>122</v>
      </c>
      <c r="P6">
        <v>1</v>
      </c>
      <c r="Q6" t="s">
        <v>123</v>
      </c>
      <c r="T6" s="20">
        <v>44683.454861111109</v>
      </c>
      <c r="U6" s="20">
        <v>44683.520833333336</v>
      </c>
      <c r="V6" s="21">
        <v>44691</v>
      </c>
      <c r="W6" s="20">
        <v>44692.849305555559</v>
      </c>
      <c r="X6" t="s">
        <v>141</v>
      </c>
      <c r="Y6" t="s">
        <v>124</v>
      </c>
      <c r="AA6" t="s">
        <v>125</v>
      </c>
      <c r="AB6" t="s">
        <v>126</v>
      </c>
      <c r="AD6" t="s">
        <v>127</v>
      </c>
      <c r="AF6" t="s">
        <v>145</v>
      </c>
      <c r="AG6">
        <v>22194052</v>
      </c>
      <c r="AI6" t="s">
        <v>129</v>
      </c>
      <c r="AK6" t="s">
        <v>120</v>
      </c>
      <c r="AM6" t="s">
        <v>120</v>
      </c>
      <c r="AY6" t="s">
        <v>130</v>
      </c>
      <c r="BM6" t="s">
        <v>131</v>
      </c>
      <c r="BO6" t="s">
        <v>143</v>
      </c>
      <c r="BQ6" t="s">
        <v>133</v>
      </c>
      <c r="BS6">
        <v>22194052</v>
      </c>
      <c r="BU6">
        <v>48.018270999999999</v>
      </c>
      <c r="BV6">
        <v>-122.803517</v>
      </c>
      <c r="BX6" t="s">
        <v>134</v>
      </c>
      <c r="CG6" t="s">
        <v>147</v>
      </c>
      <c r="CH6" t="s">
        <v>136</v>
      </c>
      <c r="CJ6" t="s">
        <v>137</v>
      </c>
      <c r="CK6" t="s">
        <v>138</v>
      </c>
      <c r="CS6" t="s">
        <v>139</v>
      </c>
      <c r="CT6" t="s">
        <v>148</v>
      </c>
    </row>
    <row r="7" spans="1:104" x14ac:dyDescent="0.25">
      <c r="A7" s="18">
        <v>44690</v>
      </c>
      <c r="B7">
        <v>22204050</v>
      </c>
      <c r="C7" t="s">
        <v>118</v>
      </c>
      <c r="D7" t="s">
        <v>119</v>
      </c>
      <c r="E7">
        <v>1.7</v>
      </c>
      <c r="F7" t="s">
        <v>122</v>
      </c>
      <c r="H7" t="s">
        <v>121</v>
      </c>
      <c r="I7">
        <v>5.0999999999999997E-2</v>
      </c>
      <c r="K7">
        <v>1.7</v>
      </c>
      <c r="O7" t="s">
        <v>122</v>
      </c>
      <c r="P7">
        <v>1</v>
      </c>
      <c r="Q7" t="s">
        <v>123</v>
      </c>
      <c r="T7" s="20">
        <v>44690.445833333331</v>
      </c>
      <c r="U7" s="20">
        <v>44690.520833333336</v>
      </c>
      <c r="V7" s="21">
        <v>44691</v>
      </c>
      <c r="W7" s="20">
        <v>44692.874305555553</v>
      </c>
      <c r="X7" t="s">
        <v>141</v>
      </c>
      <c r="Y7" t="s">
        <v>124</v>
      </c>
      <c r="AA7" t="s">
        <v>125</v>
      </c>
      <c r="AB7" t="s">
        <v>126</v>
      </c>
      <c r="AD7" t="s">
        <v>127</v>
      </c>
      <c r="AF7" t="s">
        <v>149</v>
      </c>
      <c r="AG7">
        <v>22204050</v>
      </c>
      <c r="AI7" t="s">
        <v>129</v>
      </c>
      <c r="AK7" t="s">
        <v>120</v>
      </c>
      <c r="AM7" t="s">
        <v>120</v>
      </c>
      <c r="AY7" t="s">
        <v>130</v>
      </c>
      <c r="BM7" t="s">
        <v>131</v>
      </c>
      <c r="BO7" t="s">
        <v>132</v>
      </c>
      <c r="BQ7" t="s">
        <v>133</v>
      </c>
      <c r="BS7">
        <v>22204050</v>
      </c>
      <c r="BU7">
        <v>48.018270999999999</v>
      </c>
      <c r="BV7">
        <v>-122.803517</v>
      </c>
      <c r="BX7" t="s">
        <v>134</v>
      </c>
      <c r="CG7" t="s">
        <v>135</v>
      </c>
      <c r="CH7" t="s">
        <v>136</v>
      </c>
      <c r="CJ7" t="s">
        <v>137</v>
      </c>
      <c r="CK7" t="s">
        <v>138</v>
      </c>
      <c r="CS7" t="s">
        <v>139</v>
      </c>
      <c r="CT7" t="s">
        <v>140</v>
      </c>
    </row>
    <row r="8" spans="1:104" x14ac:dyDescent="0.25">
      <c r="A8" s="18">
        <v>44697</v>
      </c>
      <c r="B8">
        <v>22214050</v>
      </c>
      <c r="C8" t="s">
        <v>118</v>
      </c>
      <c r="D8" t="s">
        <v>119</v>
      </c>
      <c r="E8">
        <v>21</v>
      </c>
      <c r="F8" t="s">
        <v>122</v>
      </c>
      <c r="H8" t="s">
        <v>121</v>
      </c>
      <c r="I8">
        <v>5.0999999999999997E-2</v>
      </c>
      <c r="K8">
        <v>21</v>
      </c>
      <c r="O8" t="s">
        <v>122</v>
      </c>
      <c r="P8">
        <v>10</v>
      </c>
      <c r="Q8" t="s">
        <v>123</v>
      </c>
      <c r="T8" s="20">
        <v>44697.444444444445</v>
      </c>
      <c r="U8" s="20">
        <v>44697.541666666664</v>
      </c>
      <c r="V8" s="21">
        <v>44706</v>
      </c>
      <c r="W8" s="20">
        <v>44707.510416666664</v>
      </c>
      <c r="X8" t="s">
        <v>141</v>
      </c>
      <c r="Y8" t="s">
        <v>124</v>
      </c>
      <c r="AA8" t="s">
        <v>125</v>
      </c>
      <c r="AB8" t="s">
        <v>126</v>
      </c>
      <c r="AD8" t="s">
        <v>127</v>
      </c>
      <c r="AF8" t="s">
        <v>128</v>
      </c>
      <c r="AG8">
        <v>22214050</v>
      </c>
      <c r="AI8" t="s">
        <v>129</v>
      </c>
      <c r="AK8" t="s">
        <v>120</v>
      </c>
      <c r="AM8" t="s">
        <v>120</v>
      </c>
      <c r="AY8" t="s">
        <v>130</v>
      </c>
      <c r="BM8" t="s">
        <v>131</v>
      </c>
      <c r="BO8" t="s">
        <v>132</v>
      </c>
      <c r="BQ8" t="s">
        <v>133</v>
      </c>
      <c r="BS8">
        <v>22214050</v>
      </c>
      <c r="BU8">
        <v>48.018270999999999</v>
      </c>
      <c r="BV8">
        <v>-122.803517</v>
      </c>
      <c r="BX8" t="s">
        <v>134</v>
      </c>
      <c r="CG8" t="s">
        <v>135</v>
      </c>
      <c r="CH8" t="s">
        <v>136</v>
      </c>
      <c r="CJ8" t="s">
        <v>137</v>
      </c>
      <c r="CK8" t="s">
        <v>138</v>
      </c>
      <c r="CS8" t="s">
        <v>139</v>
      </c>
      <c r="CT8" t="s">
        <v>140</v>
      </c>
    </row>
    <row r="9" spans="1:104" x14ac:dyDescent="0.25">
      <c r="A9" s="18">
        <v>44697</v>
      </c>
      <c r="B9">
        <v>22214051</v>
      </c>
      <c r="C9" t="s">
        <v>118</v>
      </c>
      <c r="D9" t="s">
        <v>119</v>
      </c>
      <c r="E9">
        <v>20</v>
      </c>
      <c r="F9" t="s">
        <v>122</v>
      </c>
      <c r="H9" t="s">
        <v>121</v>
      </c>
      <c r="I9">
        <v>5.0999999999999997E-2</v>
      </c>
      <c r="K9">
        <v>20</v>
      </c>
      <c r="O9" t="s">
        <v>122</v>
      </c>
      <c r="P9">
        <v>10</v>
      </c>
      <c r="Q9" t="s">
        <v>123</v>
      </c>
      <c r="T9" s="20">
        <v>44697.447916666664</v>
      </c>
      <c r="U9" s="20">
        <v>44697.541666666664</v>
      </c>
      <c r="V9" s="21">
        <v>44706</v>
      </c>
      <c r="W9" s="20">
        <v>44707.534722222219</v>
      </c>
      <c r="X9" t="s">
        <v>141</v>
      </c>
      <c r="Y9" t="s">
        <v>124</v>
      </c>
      <c r="AA9" t="s">
        <v>125</v>
      </c>
      <c r="AB9" t="s">
        <v>126</v>
      </c>
      <c r="AD9" t="s">
        <v>127</v>
      </c>
      <c r="AF9" t="s">
        <v>128</v>
      </c>
      <c r="AG9">
        <v>22214051</v>
      </c>
      <c r="AI9" t="s">
        <v>129</v>
      </c>
      <c r="AK9" t="s">
        <v>120</v>
      </c>
      <c r="AM9" t="s">
        <v>120</v>
      </c>
      <c r="AY9" t="s">
        <v>130</v>
      </c>
      <c r="BM9" t="s">
        <v>131</v>
      </c>
      <c r="BO9" t="s">
        <v>132</v>
      </c>
      <c r="BQ9" t="s">
        <v>133</v>
      </c>
      <c r="BS9">
        <v>22214051</v>
      </c>
      <c r="BU9">
        <v>48.018270999999999</v>
      </c>
      <c r="BV9">
        <v>-122.803517</v>
      </c>
      <c r="BX9" t="s">
        <v>134</v>
      </c>
      <c r="CG9" t="s">
        <v>135</v>
      </c>
      <c r="CH9" t="s">
        <v>136</v>
      </c>
      <c r="CJ9" t="s">
        <v>137</v>
      </c>
      <c r="CK9" t="s">
        <v>138</v>
      </c>
      <c r="CS9" t="s">
        <v>139</v>
      </c>
      <c r="CT9" t="s">
        <v>144</v>
      </c>
    </row>
    <row r="10" spans="1:104" x14ac:dyDescent="0.25">
      <c r="A10" s="18">
        <v>44704</v>
      </c>
      <c r="B10">
        <v>22224052</v>
      </c>
      <c r="C10" t="s">
        <v>118</v>
      </c>
      <c r="D10" t="s">
        <v>119</v>
      </c>
      <c r="E10">
        <v>5.0999999999999997E-2</v>
      </c>
      <c r="F10" t="s">
        <v>122</v>
      </c>
      <c r="G10" t="s">
        <v>146</v>
      </c>
      <c r="H10" t="s">
        <v>121</v>
      </c>
      <c r="I10">
        <v>5.0999999999999997E-2</v>
      </c>
      <c r="K10">
        <v>5.0999999999999997E-2</v>
      </c>
      <c r="L10" t="s">
        <v>146</v>
      </c>
      <c r="O10" t="s">
        <v>122</v>
      </c>
      <c r="P10">
        <v>1</v>
      </c>
      <c r="Q10" t="s">
        <v>123</v>
      </c>
      <c r="T10" s="20">
        <v>44704.451388888891</v>
      </c>
      <c r="U10" s="20">
        <v>44704.538194444445</v>
      </c>
      <c r="V10" s="21">
        <v>44706</v>
      </c>
      <c r="W10" s="20">
        <v>44706.884722222225</v>
      </c>
      <c r="X10" t="s">
        <v>141</v>
      </c>
      <c r="Y10" t="s">
        <v>124</v>
      </c>
      <c r="AA10" t="s">
        <v>125</v>
      </c>
      <c r="AB10" t="s">
        <v>126</v>
      </c>
      <c r="AD10" t="s">
        <v>127</v>
      </c>
      <c r="AF10" t="s">
        <v>150</v>
      </c>
      <c r="AG10">
        <v>22224052</v>
      </c>
      <c r="AI10" t="s">
        <v>129</v>
      </c>
      <c r="AK10" t="s">
        <v>120</v>
      </c>
      <c r="AM10" t="s">
        <v>120</v>
      </c>
      <c r="AY10" t="s">
        <v>130</v>
      </c>
      <c r="BM10" t="s">
        <v>131</v>
      </c>
      <c r="BO10" t="s">
        <v>132</v>
      </c>
      <c r="BQ10" t="s">
        <v>133</v>
      </c>
      <c r="BS10">
        <v>22224052</v>
      </c>
      <c r="BU10">
        <v>48.018270999999999</v>
      </c>
      <c r="BV10">
        <v>-122.803517</v>
      </c>
      <c r="BX10" t="s">
        <v>134</v>
      </c>
      <c r="CG10" t="s">
        <v>135</v>
      </c>
      <c r="CH10" t="s">
        <v>136</v>
      </c>
      <c r="CJ10" t="s">
        <v>137</v>
      </c>
      <c r="CK10" t="s">
        <v>138</v>
      </c>
      <c r="CS10" t="s">
        <v>139</v>
      </c>
      <c r="CT10" t="s">
        <v>148</v>
      </c>
    </row>
    <row r="11" spans="1:104" x14ac:dyDescent="0.25">
      <c r="A11" s="18">
        <v>44704</v>
      </c>
      <c r="B11">
        <v>22224050</v>
      </c>
      <c r="C11" t="s">
        <v>118</v>
      </c>
      <c r="D11" t="s">
        <v>119</v>
      </c>
      <c r="E11">
        <v>110</v>
      </c>
      <c r="F11" t="s">
        <v>122</v>
      </c>
      <c r="H11" t="s">
        <v>121</v>
      </c>
      <c r="I11">
        <v>5.0999999999999997E-2</v>
      </c>
      <c r="K11">
        <v>110</v>
      </c>
      <c r="O11" t="s">
        <v>122</v>
      </c>
      <c r="P11">
        <v>100</v>
      </c>
      <c r="Q11" t="s">
        <v>123</v>
      </c>
      <c r="T11" s="20">
        <v>44704.444444444445</v>
      </c>
      <c r="U11" s="20">
        <v>44704.538194444445</v>
      </c>
      <c r="V11" s="21">
        <v>44706</v>
      </c>
      <c r="W11" s="20">
        <v>44707.559027777781</v>
      </c>
      <c r="X11" t="s">
        <v>141</v>
      </c>
      <c r="Y11" t="s">
        <v>124</v>
      </c>
      <c r="AA11" t="s">
        <v>125</v>
      </c>
      <c r="AB11" t="s">
        <v>126</v>
      </c>
      <c r="AD11" t="s">
        <v>127</v>
      </c>
      <c r="AF11" t="s">
        <v>150</v>
      </c>
      <c r="AG11">
        <v>22224050</v>
      </c>
      <c r="AI11" t="s">
        <v>129</v>
      </c>
      <c r="AK11" t="s">
        <v>120</v>
      </c>
      <c r="AM11" t="s">
        <v>120</v>
      </c>
      <c r="AY11" t="s">
        <v>130</v>
      </c>
      <c r="BM11" t="s">
        <v>131</v>
      </c>
      <c r="BO11" t="s">
        <v>132</v>
      </c>
      <c r="BQ11" t="s">
        <v>133</v>
      </c>
      <c r="BS11">
        <v>22224050</v>
      </c>
      <c r="BU11">
        <v>48.018270999999999</v>
      </c>
      <c r="BV11">
        <v>-122.803517</v>
      </c>
      <c r="BX11" t="s">
        <v>134</v>
      </c>
      <c r="CG11" t="s">
        <v>135</v>
      </c>
      <c r="CH11" t="s">
        <v>136</v>
      </c>
      <c r="CJ11" t="s">
        <v>137</v>
      </c>
      <c r="CK11" t="s">
        <v>138</v>
      </c>
      <c r="CS11" t="s">
        <v>139</v>
      </c>
      <c r="CT11" t="s">
        <v>140</v>
      </c>
    </row>
    <row r="12" spans="1:104" x14ac:dyDescent="0.25">
      <c r="A12" s="18">
        <v>44712</v>
      </c>
      <c r="B12">
        <v>22234050</v>
      </c>
      <c r="C12" t="s">
        <v>118</v>
      </c>
      <c r="D12" t="s">
        <v>119</v>
      </c>
      <c r="E12">
        <v>88</v>
      </c>
      <c r="F12" t="s">
        <v>122</v>
      </c>
      <c r="H12" t="s">
        <v>121</v>
      </c>
      <c r="I12">
        <v>5.0999999999999997E-2</v>
      </c>
      <c r="K12">
        <v>88</v>
      </c>
      <c r="O12" t="s">
        <v>122</v>
      </c>
      <c r="P12">
        <v>100</v>
      </c>
      <c r="Q12" t="s">
        <v>123</v>
      </c>
      <c r="T12" s="20">
        <v>44712.441666666666</v>
      </c>
      <c r="U12" s="20">
        <v>44712.515972222223</v>
      </c>
      <c r="V12" s="21">
        <v>44733</v>
      </c>
      <c r="W12" s="20">
        <v>44740.500694444447</v>
      </c>
      <c r="X12" t="s">
        <v>141</v>
      </c>
      <c r="Y12" t="s">
        <v>124</v>
      </c>
      <c r="AA12" t="s">
        <v>125</v>
      </c>
      <c r="AB12" t="s">
        <v>126</v>
      </c>
      <c r="AD12" t="s">
        <v>127</v>
      </c>
      <c r="AF12" t="s">
        <v>151</v>
      </c>
      <c r="AG12">
        <v>22234050</v>
      </c>
      <c r="AI12" t="s">
        <v>129</v>
      </c>
      <c r="AK12" t="s">
        <v>120</v>
      </c>
      <c r="AM12" t="s">
        <v>120</v>
      </c>
      <c r="AY12" t="s">
        <v>130</v>
      </c>
      <c r="BM12" t="s">
        <v>131</v>
      </c>
      <c r="BO12" t="s">
        <v>132</v>
      </c>
      <c r="BQ12" t="s">
        <v>133</v>
      </c>
      <c r="BS12">
        <v>22234050</v>
      </c>
      <c r="BU12">
        <v>48.018270999999999</v>
      </c>
      <c r="BV12">
        <v>-122.803517</v>
      </c>
      <c r="BX12" t="s">
        <v>134</v>
      </c>
      <c r="CG12" t="s">
        <v>135</v>
      </c>
      <c r="CH12" t="s">
        <v>136</v>
      </c>
      <c r="CJ12" t="s">
        <v>137</v>
      </c>
      <c r="CK12" t="s">
        <v>138</v>
      </c>
      <c r="CS12" t="s">
        <v>139</v>
      </c>
      <c r="CT12" t="s">
        <v>140</v>
      </c>
    </row>
    <row r="13" spans="1:104" x14ac:dyDescent="0.25">
      <c r="A13" s="18">
        <v>44718</v>
      </c>
      <c r="B13">
        <v>22244050</v>
      </c>
      <c r="C13" t="s">
        <v>118</v>
      </c>
      <c r="D13" t="s">
        <v>119</v>
      </c>
      <c r="E13">
        <v>33</v>
      </c>
      <c r="F13" t="s">
        <v>122</v>
      </c>
      <c r="H13" t="s">
        <v>121</v>
      </c>
      <c r="I13">
        <v>5.0999999999999997E-2</v>
      </c>
      <c r="K13">
        <v>33</v>
      </c>
      <c r="O13" t="s">
        <v>122</v>
      </c>
      <c r="P13">
        <v>20</v>
      </c>
      <c r="Q13" t="s">
        <v>123</v>
      </c>
      <c r="T13" s="20">
        <v>44718.443055555559</v>
      </c>
      <c r="U13" s="20">
        <v>44718.517361111109</v>
      </c>
      <c r="V13" s="21">
        <v>44733</v>
      </c>
      <c r="W13" s="20">
        <v>44740.525000000001</v>
      </c>
      <c r="X13" t="s">
        <v>141</v>
      </c>
      <c r="Y13" t="s">
        <v>124</v>
      </c>
      <c r="AA13" t="s">
        <v>125</v>
      </c>
      <c r="AB13" t="s">
        <v>126</v>
      </c>
      <c r="AD13" t="s">
        <v>127</v>
      </c>
      <c r="AF13" t="s">
        <v>152</v>
      </c>
      <c r="AG13">
        <v>22244050</v>
      </c>
      <c r="AI13" t="s">
        <v>129</v>
      </c>
      <c r="AK13" t="s">
        <v>120</v>
      </c>
      <c r="AM13" t="s">
        <v>120</v>
      </c>
      <c r="AY13" t="s">
        <v>130</v>
      </c>
      <c r="BM13" t="s">
        <v>131</v>
      </c>
      <c r="BO13" t="s">
        <v>132</v>
      </c>
      <c r="BQ13" t="s">
        <v>133</v>
      </c>
      <c r="BS13">
        <v>22244050</v>
      </c>
      <c r="BU13">
        <v>48.018270999999999</v>
      </c>
      <c r="BV13">
        <v>-122.803517</v>
      </c>
      <c r="BX13" t="s">
        <v>134</v>
      </c>
      <c r="CG13" t="s">
        <v>135</v>
      </c>
      <c r="CH13" t="s">
        <v>136</v>
      </c>
      <c r="CJ13" t="s">
        <v>137</v>
      </c>
      <c r="CK13" t="s">
        <v>138</v>
      </c>
      <c r="CS13" t="s">
        <v>139</v>
      </c>
      <c r="CT13" t="s">
        <v>140</v>
      </c>
    </row>
    <row r="14" spans="1:104" x14ac:dyDescent="0.25">
      <c r="A14" s="18">
        <v>44718</v>
      </c>
      <c r="B14">
        <v>22244051</v>
      </c>
      <c r="C14" t="s">
        <v>118</v>
      </c>
      <c r="D14" t="s">
        <v>119</v>
      </c>
      <c r="E14">
        <v>31</v>
      </c>
      <c r="F14" t="s">
        <v>122</v>
      </c>
      <c r="H14" t="s">
        <v>121</v>
      </c>
      <c r="I14">
        <v>5.0999999999999997E-2</v>
      </c>
      <c r="K14">
        <v>31</v>
      </c>
      <c r="O14" t="s">
        <v>122</v>
      </c>
      <c r="P14">
        <v>20</v>
      </c>
      <c r="Q14" t="s">
        <v>123</v>
      </c>
      <c r="T14" s="20">
        <v>44718.446527777778</v>
      </c>
      <c r="U14" s="20">
        <v>44718.517361111109</v>
      </c>
      <c r="V14" s="21">
        <v>44733</v>
      </c>
      <c r="W14" s="20">
        <v>44740.549305555556</v>
      </c>
      <c r="X14" t="s">
        <v>141</v>
      </c>
      <c r="Y14" t="s">
        <v>124</v>
      </c>
      <c r="AA14" t="s">
        <v>125</v>
      </c>
      <c r="AB14" t="s">
        <v>126</v>
      </c>
      <c r="AD14" t="s">
        <v>127</v>
      </c>
      <c r="AF14" t="s">
        <v>152</v>
      </c>
      <c r="AG14">
        <v>22244051</v>
      </c>
      <c r="AI14" t="s">
        <v>129</v>
      </c>
      <c r="AK14" t="s">
        <v>120</v>
      </c>
      <c r="AM14" t="s">
        <v>120</v>
      </c>
      <c r="AY14" t="s">
        <v>130</v>
      </c>
      <c r="BM14" t="s">
        <v>131</v>
      </c>
      <c r="BO14" t="s">
        <v>132</v>
      </c>
      <c r="BQ14" t="s">
        <v>133</v>
      </c>
      <c r="BS14">
        <v>22244051</v>
      </c>
      <c r="BU14">
        <v>48.018270999999999</v>
      </c>
      <c r="BV14">
        <v>-122.803517</v>
      </c>
      <c r="BX14" t="s">
        <v>134</v>
      </c>
      <c r="CG14" t="s">
        <v>135</v>
      </c>
      <c r="CH14" t="s">
        <v>136</v>
      </c>
      <c r="CJ14" t="s">
        <v>137</v>
      </c>
      <c r="CK14" t="s">
        <v>138</v>
      </c>
      <c r="CS14" t="s">
        <v>139</v>
      </c>
      <c r="CT14" t="s">
        <v>144</v>
      </c>
    </row>
    <row r="15" spans="1:104" x14ac:dyDescent="0.25">
      <c r="A15" s="18">
        <v>44725</v>
      </c>
      <c r="B15">
        <v>22254050</v>
      </c>
      <c r="C15" t="s">
        <v>118</v>
      </c>
      <c r="D15" t="s">
        <v>119</v>
      </c>
      <c r="E15">
        <v>0.46</v>
      </c>
      <c r="F15" t="s">
        <v>122</v>
      </c>
      <c r="G15" t="s">
        <v>153</v>
      </c>
      <c r="H15" t="s">
        <v>121</v>
      </c>
      <c r="I15">
        <v>5.0999999999999997E-2</v>
      </c>
      <c r="K15">
        <v>0.46</v>
      </c>
      <c r="L15" t="s">
        <v>153</v>
      </c>
      <c r="O15" t="s">
        <v>122</v>
      </c>
      <c r="P15">
        <v>1</v>
      </c>
      <c r="Q15" t="s">
        <v>123</v>
      </c>
      <c r="T15" s="20">
        <v>44725.451388888891</v>
      </c>
      <c r="U15" s="20">
        <v>44725.659722222219</v>
      </c>
      <c r="V15" s="21">
        <v>44733</v>
      </c>
      <c r="W15" s="20">
        <v>44733.789583333331</v>
      </c>
      <c r="X15" t="s">
        <v>141</v>
      </c>
      <c r="Y15" t="s">
        <v>124</v>
      </c>
      <c r="AA15" t="s">
        <v>125</v>
      </c>
      <c r="AB15" t="s">
        <v>126</v>
      </c>
      <c r="AD15" t="s">
        <v>127</v>
      </c>
      <c r="AF15" t="s">
        <v>154</v>
      </c>
      <c r="AG15">
        <v>22254050</v>
      </c>
      <c r="AI15" t="s">
        <v>129</v>
      </c>
      <c r="AK15" t="s">
        <v>120</v>
      </c>
      <c r="AM15" t="s">
        <v>120</v>
      </c>
      <c r="AY15" t="s">
        <v>130</v>
      </c>
      <c r="BM15" t="s">
        <v>131</v>
      </c>
      <c r="BO15" t="s">
        <v>132</v>
      </c>
      <c r="BQ15" t="s">
        <v>133</v>
      </c>
      <c r="BS15">
        <v>22254050</v>
      </c>
      <c r="BU15">
        <v>48.018270999999999</v>
      </c>
      <c r="BV15">
        <v>-122.803517</v>
      </c>
      <c r="BX15" t="s">
        <v>134</v>
      </c>
      <c r="CG15" t="s">
        <v>135</v>
      </c>
      <c r="CH15" t="s">
        <v>136</v>
      </c>
      <c r="CJ15" t="s">
        <v>137</v>
      </c>
      <c r="CK15" t="s">
        <v>138</v>
      </c>
      <c r="CS15" t="s">
        <v>139</v>
      </c>
      <c r="CT15" t="s">
        <v>140</v>
      </c>
    </row>
    <row r="16" spans="1:104" x14ac:dyDescent="0.25">
      <c r="A16" s="18">
        <v>44725</v>
      </c>
      <c r="B16">
        <v>22254052</v>
      </c>
      <c r="C16" t="s">
        <v>118</v>
      </c>
      <c r="D16" t="s">
        <v>119</v>
      </c>
      <c r="E16">
        <v>5.0999999999999997E-2</v>
      </c>
      <c r="F16" t="s">
        <v>122</v>
      </c>
      <c r="G16" t="s">
        <v>146</v>
      </c>
      <c r="H16" t="s">
        <v>121</v>
      </c>
      <c r="I16">
        <v>5.0999999999999997E-2</v>
      </c>
      <c r="K16">
        <v>5.0999999999999997E-2</v>
      </c>
      <c r="L16" t="s">
        <v>146</v>
      </c>
      <c r="O16" t="s">
        <v>122</v>
      </c>
      <c r="P16">
        <v>1</v>
      </c>
      <c r="Q16" t="s">
        <v>123</v>
      </c>
      <c r="T16" s="20">
        <v>44725.444444444445</v>
      </c>
      <c r="U16" s="20">
        <v>44725.659722222219</v>
      </c>
      <c r="V16" s="21">
        <v>44733</v>
      </c>
      <c r="W16" s="20">
        <v>44733.863194444442</v>
      </c>
      <c r="X16" t="s">
        <v>141</v>
      </c>
      <c r="Y16" t="s">
        <v>124</v>
      </c>
      <c r="AA16" t="s">
        <v>125</v>
      </c>
      <c r="AB16" t="s">
        <v>126</v>
      </c>
      <c r="AD16" t="s">
        <v>127</v>
      </c>
      <c r="AF16" t="s">
        <v>154</v>
      </c>
      <c r="AG16">
        <v>22254052</v>
      </c>
      <c r="AI16" t="s">
        <v>129</v>
      </c>
      <c r="AK16" t="s">
        <v>120</v>
      </c>
      <c r="AM16" t="s">
        <v>120</v>
      </c>
      <c r="AY16" t="s">
        <v>130</v>
      </c>
      <c r="BM16" t="s">
        <v>131</v>
      </c>
      <c r="BO16" t="s">
        <v>132</v>
      </c>
      <c r="BQ16" t="s">
        <v>155</v>
      </c>
      <c r="BS16">
        <v>22254052</v>
      </c>
      <c r="CG16" t="s">
        <v>135</v>
      </c>
      <c r="CH16" t="s">
        <v>136</v>
      </c>
      <c r="CJ16" t="s">
        <v>137</v>
      </c>
      <c r="CK16" t="s">
        <v>138</v>
      </c>
      <c r="CS16" t="s">
        <v>139</v>
      </c>
      <c r="CT16" t="s">
        <v>148</v>
      </c>
    </row>
    <row r="18" spans="1:2" x14ac:dyDescent="0.25">
      <c r="A18" t="s">
        <v>348</v>
      </c>
    </row>
    <row r="19" spans="1:2" x14ac:dyDescent="0.25">
      <c r="A19" t="s">
        <v>153</v>
      </c>
      <c r="B19" t="s">
        <v>350</v>
      </c>
    </row>
    <row r="20" spans="1:2" x14ac:dyDescent="0.25">
      <c r="A20" t="s">
        <v>146</v>
      </c>
      <c r="B20" s="55" t="s">
        <v>351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Readme</vt:lpstr>
      <vt:lpstr>2019-seq-qPCR-Toxin</vt:lpstr>
      <vt:lpstr>2019Nutrients</vt:lpstr>
      <vt:lpstr>2021qPCR-toxins</vt:lpstr>
      <vt:lpstr>2022Nutrients</vt:lpstr>
      <vt:lpstr>2022-RNAseq</vt:lpstr>
      <vt:lpstr>2022_qPCR_Data</vt:lpstr>
      <vt:lpstr>2022Anatoxin-a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Sienkiewicz, Nathan</dc:creator>
  <cp:lastModifiedBy>Lu, Jingrang</cp:lastModifiedBy>
  <dcterms:created xsi:type="dcterms:W3CDTF">2021-06-08T21:32:04Z</dcterms:created>
  <dcterms:modified xsi:type="dcterms:W3CDTF">2025-04-24T17:02:21Z</dcterms:modified>
</cp:coreProperties>
</file>