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epa-my.sharepoint.com/personal/ruiz-mercado_gerardo_epa_gov/Documents/Documents/Conferences/FOCAPD24/Gerardo/C&amp;CE SI/"/>
    </mc:Choice>
  </mc:AlternateContent>
  <xr:revisionPtr revIDLastSave="6" documentId="13_ncr:1_{F04F873D-1B94-4018-8CCA-CAA13DBDA0E9}" xr6:coauthVersionLast="47" xr6:coauthVersionMax="47" xr10:uidLastSave="{4BA8D53E-E1CA-43AC-AE1E-E7C7D9FB265A}"/>
  <bookViews>
    <workbookView xWindow="-120" yWindow="-120" windowWidth="29040" windowHeight="15720" xr2:uid="{E3FFBB9F-3FA2-493B-A3FA-DB579B0D072D}"/>
  </bookViews>
  <sheets>
    <sheet name="MMA Ps-Chem Prop" sheetId="1" r:id="rId1"/>
    <sheet name="FlowRate &amp; Conc Valu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I2" i="1"/>
  <c r="J2" i="1"/>
  <c r="K2" i="1"/>
  <c r="M2" i="1"/>
  <c r="N2" i="1" s="1"/>
  <c r="O2" i="1"/>
</calcChain>
</file>

<file path=xl/sharedStrings.xml><?xml version="1.0" encoding="utf-8"?>
<sst xmlns="http://schemas.openxmlformats.org/spreadsheetml/2006/main" count="120" uniqueCount="116">
  <si>
    <t>MMA</t>
  </si>
  <si>
    <t>HC@ 35</t>
  </si>
  <si>
    <t>HC@ temp</t>
  </si>
  <si>
    <t>HC@25</t>
  </si>
  <si>
    <t>Temp</t>
  </si>
  <si>
    <t>sorption</t>
  </si>
  <si>
    <t>biodeg@15deg C</t>
  </si>
  <si>
    <t>kbio 1/d</t>
  </si>
  <si>
    <t>Biodeg. 1/2 life (d)</t>
  </si>
  <si>
    <t>kow</t>
  </si>
  <si>
    <t>koc</t>
  </si>
  <si>
    <t>Logkow</t>
  </si>
  <si>
    <t>Henrys Constant atm</t>
  </si>
  <si>
    <t>Density</t>
  </si>
  <si>
    <t>Molecular Weight</t>
  </si>
  <si>
    <t>Chemical Name</t>
  </si>
  <si>
    <t>Q1</t>
  </si>
  <si>
    <t xml:space="preserve"> [0.09796402]</t>
  </si>
  <si>
    <t>Q2</t>
  </si>
  <si>
    <t>Q3</t>
  </si>
  <si>
    <t>Q4</t>
  </si>
  <si>
    <t>Q5</t>
  </si>
  <si>
    <t>Q6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</si>
  <si>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</si>
  <si>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</si>
  <si>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</si>
  <si>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</si>
  <si>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</si>
  <si>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</si>
  <si>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</si>
  <si>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</si>
  <si>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</si>
  <si>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</si>
  <si>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</si>
  <si>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</si>
  <si>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SCH_1</t>
  </si>
  <si>
    <t>SCH_2</t>
  </si>
  <si>
    <t>SCH_3</t>
  </si>
  <si>
    <t>GCH_3</t>
  </si>
  <si>
    <t>SCH_4</t>
  </si>
  <si>
    <t>SCH_5</t>
  </si>
  <si>
    <t>SCH_6</t>
  </si>
  <si>
    <t>SCH_7</t>
  </si>
  <si>
    <t>SCH_8</t>
  </si>
  <si>
    <t>SCH_9</t>
  </si>
  <si>
    <t>SCH_10</t>
  </si>
  <si>
    <t>SCH_11</t>
  </si>
  <si>
    <t>SCH_12</t>
  </si>
  <si>
    <t>SCH_13</t>
  </si>
  <si>
    <t>SCH_14</t>
  </si>
  <si>
    <t>SCH_15</t>
  </si>
  <si>
    <t>SCH_16</t>
  </si>
  <si>
    <t>SCH_17</t>
  </si>
  <si>
    <t>SCH_AD</t>
  </si>
  <si>
    <t>SCH_20</t>
  </si>
  <si>
    <t>XCH_1</t>
  </si>
  <si>
    <t>XCH_2</t>
  </si>
  <si>
    <t>XCH_3</t>
  </si>
  <si>
    <t>XCH_4</t>
  </si>
  <si>
    <t>XCH_5</t>
  </si>
  <si>
    <t>XCH_6</t>
  </si>
  <si>
    <t>XCH_7</t>
  </si>
  <si>
    <t>XCH_8</t>
  </si>
  <si>
    <t>XCH_9</t>
  </si>
  <si>
    <t>XCH_10</t>
  </si>
  <si>
    <t>XCH_11</t>
  </si>
  <si>
    <t>XCH_12</t>
  </si>
  <si>
    <t>XCH_13</t>
  </si>
  <si>
    <t>XCH_14</t>
  </si>
  <si>
    <t>XCH_15</t>
  </si>
  <si>
    <t>XCH_16</t>
  </si>
  <si>
    <t>XCH_17</t>
  </si>
  <si>
    <t>XCH_AD</t>
  </si>
  <si>
    <t>XCH_19</t>
  </si>
  <si>
    <t>XCH_20</t>
  </si>
  <si>
    <t>Biodegraded_Percent</t>
  </si>
  <si>
    <t>Soil_Percent</t>
  </si>
  <si>
    <t>Volatized_Percent</t>
  </si>
  <si>
    <t>Removal_Total</t>
  </si>
  <si>
    <t>Removal_Percent</t>
  </si>
  <si>
    <t>Pass_perc</t>
  </si>
  <si>
    <t>HRT_pc</t>
  </si>
  <si>
    <t>HRT_as</t>
  </si>
  <si>
    <t>SRT_AD</t>
  </si>
  <si>
    <t>FtoM</t>
  </si>
  <si>
    <t>CODe</t>
  </si>
  <si>
    <t>Ntot</t>
  </si>
  <si>
    <t xml:space="preserve"> Clarifier volume    </t>
  </si>
  <si>
    <t xml:space="preserve"> Clarifier 2 volume    </t>
  </si>
  <si>
    <t xml:space="preserve"> A.S. 1-2 volume    </t>
  </si>
  <si>
    <t xml:space="preserve"> A.S. 3-5 volume    </t>
  </si>
  <si>
    <t xml:space="preserve">Area of PC          </t>
  </si>
  <si>
    <t xml:space="preserve">Area of SC        </t>
  </si>
  <si>
    <t>Output from ChemTEAPOTW model</t>
  </si>
  <si>
    <r>
      <rPr>
        <b/>
        <sz val="11"/>
        <color theme="9"/>
        <rFont val="Aptos Narrow"/>
        <family val="2"/>
        <scheme val="minor"/>
      </rPr>
      <t>Green</t>
    </r>
    <r>
      <rPr>
        <sz val="11"/>
        <color theme="1"/>
        <rFont val="Aptos Narrow"/>
        <family val="2"/>
        <scheme val="minor"/>
      </rPr>
      <t xml:space="preserve"> values are taken from the Comptox Database, the rest are calculated or adjusted for differences in temperature, equations found or referenced in manuscript.</t>
    </r>
  </si>
  <si>
    <t xml:space="preserve">Food to Mass ratio, </t>
  </si>
  <si>
    <t>Sludge Retention Time @ Anaerobic Digester Unit</t>
  </si>
  <si>
    <t>Hydraulic retention Time for activated Sludge syste, (all 5 tanks)</t>
  </si>
  <si>
    <t>HRT_sc</t>
  </si>
  <si>
    <t>Hydraulic Retention Time of Primary Clarifier</t>
  </si>
  <si>
    <t>Hydraulic Retention Time of Secondary Clarifier</t>
  </si>
  <si>
    <r>
      <t xml:space="preserve">COD concentration effluent, average effluent limit </t>
    </r>
    <r>
      <rPr>
        <sz val="11"/>
        <color rgb="FFC00000"/>
        <rFont val="Aptos Narrow"/>
        <family val="2"/>
        <scheme val="minor"/>
      </rPr>
      <t>100</t>
    </r>
    <r>
      <rPr>
        <sz val="11"/>
        <color theme="1"/>
        <rFont val="Aptos Narrow"/>
        <family val="2"/>
        <scheme val="minor"/>
      </rPr>
      <t xml:space="preserve"> mg/L</t>
    </r>
  </si>
  <si>
    <t>XCH_k = contaminant solid concentraion @ location k (mg/L)</t>
  </si>
  <si>
    <t>SCH_k = contaminant liquid concentraion @ location k (mg/L)</t>
  </si>
  <si>
    <t>Q_k = Flow Rate @ location k (m3/d)</t>
  </si>
  <si>
    <t>m3</t>
  </si>
  <si>
    <t>m2</t>
  </si>
  <si>
    <t>Total Mass Flow</t>
  </si>
  <si>
    <t>Percent of Total chemical mass flow (cell B66) removed via biodegradation</t>
  </si>
  <si>
    <t>Percent of Total chemical mass flow (cell B66) removed via biosolids removal i.e. landfill. This is the total that wasprovided to Jose</t>
  </si>
  <si>
    <t>Percent of Total chemical mass flow (cell B66) removed via volatilization (liquid to gas mass transfer)</t>
  </si>
  <si>
    <t>Percent of chemical removal (Sum of B61, B62, B63)</t>
  </si>
  <si>
    <t>Percentages not removed and discharged through effluent ("pass-through")</t>
  </si>
  <si>
    <t>Amount of chemical removed (g/d)</t>
  </si>
  <si>
    <t>Total chemical mass flow into plant (g/d)</t>
  </si>
  <si>
    <r>
      <t xml:space="preserve">Total Nitrogen concentration @ effluent, average effluent limit </t>
    </r>
    <r>
      <rPr>
        <sz val="11"/>
        <color rgb="FFC00000"/>
        <rFont val="Aptos Narrow"/>
        <family val="2"/>
        <scheme val="minor"/>
      </rPr>
      <t>xxx</t>
    </r>
    <r>
      <rPr>
        <sz val="11"/>
        <color theme="1"/>
        <rFont val="Aptos Narrow"/>
        <family val="2"/>
        <scheme val="minor"/>
      </rPr>
      <t xml:space="preserve"> mg/L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</si>
</sst>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9"/>
      <name val="Calibri"/>
      <family val="2"/>
    </font>
    <font>
      <b/>
      <sz val="11"/>
      <color theme="9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11" fontId="0" fillId="0" borderId="0" xfId="0" applyNumberFormat="1"/>
    <xf numFmtId="0" fontId="2" fillId="0" borderId="1" xfId="1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11" fontId="4" fillId="0" borderId="0" xfId="0" applyNumberFormat="1" applyFont="1"/>
    <xf numFmtId="0" fontId="4" fillId="0" borderId="0" xfId="0" applyFont="1" applyAlignment="1">
      <alignment horizontal="right" vertical="center"/>
    </xf>
    <xf numFmtId="0" fontId="4" fillId="0" borderId="0" xfId="0" applyFont="1"/>
    <xf numFmtId="0" fontId="0" fillId="0" borderId="0" xfId="0" applyAlignment="1"/>
    <xf numFmtId="0" fontId="6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C@%2035" TargetMode="External"/><Relationship Id="rId2" Type="http://schemas.openxmlformats.org/officeDocument/2006/relationships/hyperlink" Target="mailto:HC@%20temp" TargetMode="External"/><Relationship Id="rId1" Type="http://schemas.openxmlformats.org/officeDocument/2006/relationships/hyperlink" Target="mailto:HC@25" TargetMode="External"/><Relationship Id="rId4" Type="http://schemas.openxmlformats.org/officeDocument/2006/relationships/hyperlink" Target="mailto:biodeg@15deg%20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4DD6-2136-48D6-84A4-C59D8C5E23AB}">
  <dimension ref="A1:O7"/>
  <sheetViews>
    <sheetView tabSelected="1" workbookViewId="0">
      <selection activeCell="K17" sqref="K17"/>
    </sheetView>
  </sheetViews>
  <sheetFormatPr defaultRowHeight="15" x14ac:dyDescent="0.25"/>
  <cols>
    <col min="1" max="1" width="15.140625" bestFit="1" customWidth="1"/>
    <col min="2" max="2" width="16.42578125" bestFit="1" customWidth="1"/>
    <col min="4" max="4" width="18.42578125" bestFit="1" customWidth="1"/>
    <col min="8" max="8" width="16.140625" bestFit="1" customWidth="1"/>
    <col min="10" max="10" width="14.85546875" bestFit="1" customWidth="1"/>
    <col min="11" max="11" width="11.85546875" bestFit="1" customWidth="1"/>
    <col min="14" max="14" width="9.85546875" bestFit="1" customWidth="1"/>
  </cols>
  <sheetData>
    <row r="1" spans="1:15" ht="15.75" thickBot="1" x14ac:dyDescent="0.3">
      <c r="A1" s="3" t="s">
        <v>15</v>
      </c>
      <c r="B1" s="5" t="s">
        <v>14</v>
      </c>
      <c r="C1" s="5" t="s">
        <v>13</v>
      </c>
      <c r="D1" s="5" t="s">
        <v>12</v>
      </c>
      <c r="E1" s="5" t="s">
        <v>11</v>
      </c>
      <c r="F1" s="4" t="s">
        <v>10</v>
      </c>
      <c r="G1" s="3" t="s">
        <v>9</v>
      </c>
      <c r="H1" s="3" t="s">
        <v>8</v>
      </c>
      <c r="I1" s="3" t="s">
        <v>7</v>
      </c>
      <c r="J1" s="2" t="s">
        <v>6</v>
      </c>
      <c r="K1" s="3" t="s">
        <v>5</v>
      </c>
      <c r="L1" s="3" t="s">
        <v>4</v>
      </c>
      <c r="M1" s="2" t="s">
        <v>3</v>
      </c>
      <c r="N1" s="2" t="s">
        <v>2</v>
      </c>
      <c r="O1" s="2" t="s">
        <v>1</v>
      </c>
    </row>
    <row r="2" spans="1:15" x14ac:dyDescent="0.25">
      <c r="A2" t="s">
        <v>0</v>
      </c>
      <c r="B2" s="6">
        <v>100.117</v>
      </c>
      <c r="C2" s="7">
        <v>0.92200000000000004</v>
      </c>
      <c r="D2" s="8">
        <v>9.7700000000000003E-5</v>
      </c>
      <c r="E2" s="7">
        <v>1.38</v>
      </c>
      <c r="F2" s="9">
        <v>29.3</v>
      </c>
      <c r="G2">
        <f>10^E2</f>
        <v>23.988329190194907</v>
      </c>
      <c r="H2" s="10">
        <v>4.17</v>
      </c>
      <c r="I2">
        <f>1/H2</f>
        <v>0.23980815347721823</v>
      </c>
      <c r="J2">
        <f>0.135*G2^0.38*24/1000</f>
        <v>1.0837896773162846E-2</v>
      </c>
      <c r="K2">
        <f>(10^(1.14+0.58*E2))/1000000</f>
        <v>8.717661466018498E-5</v>
      </c>
      <c r="L2">
        <v>15</v>
      </c>
      <c r="M2" s="1">
        <f>D2/(8.20575*10^(-5)*(273.15+25))</f>
        <v>3.9933876326757184E-3</v>
      </c>
      <c r="N2" s="1">
        <f>M2*1.044^(L2-25)</f>
        <v>2.5961900548689401E-3</v>
      </c>
      <c r="O2" s="1">
        <f>M2*1.044^(35-25)</f>
        <v>6.1425182470365852E-3</v>
      </c>
    </row>
    <row r="6" spans="1:15" ht="15.75" thickBot="1" x14ac:dyDescent="0.3"/>
    <row r="7" spans="1:15" ht="15.75" thickBot="1" x14ac:dyDescent="0.3">
      <c r="A7" s="16" t="s">
        <v>94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8"/>
    </row>
  </sheetData>
  <mergeCells count="1">
    <mergeCell ref="A7:O7"/>
  </mergeCells>
  <hyperlinks>
    <hyperlink ref="M1" r:id="rId1" xr:uid="{2B4AB55B-3256-479E-B3A4-02C6804F0A22}"/>
    <hyperlink ref="N1" r:id="rId2" xr:uid="{2CA7C48D-6C3C-41AC-9FD9-72A5CF6818FE}"/>
    <hyperlink ref="O1" r:id="rId3" xr:uid="{965802A4-2F35-434A-BF0D-4409116B8816}"/>
    <hyperlink ref="J1" r:id="rId4" xr:uid="{9B83E515-B6AA-4B5F-9C18-B9A0AB1142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6A6C6-6165-4B65-A200-C009CB1461EA}">
  <dimension ref="A1:I79"/>
  <sheetViews>
    <sheetView topLeftCell="A55" workbookViewId="0">
      <selection activeCell="D74" sqref="D74"/>
    </sheetView>
  </sheetViews>
  <sheetFormatPr defaultRowHeight="15" x14ac:dyDescent="0.25"/>
  <cols>
    <col min="1" max="1" width="18.28515625" bestFit="1" customWidth="1"/>
    <col min="2" max="2" width="11.85546875" bestFit="1" customWidth="1"/>
    <col min="4" max="4" width="118.85546875" bestFit="1" customWidth="1"/>
  </cols>
  <sheetData>
    <row r="1" spans="1:9" x14ac:dyDescent="0.25">
      <c r="A1" s="19" t="s">
        <v>93</v>
      </c>
      <c r="B1" s="19"/>
      <c r="C1" s="19"/>
      <c r="D1" s="19"/>
      <c r="F1" s="11"/>
      <c r="G1" s="11"/>
      <c r="H1" s="11"/>
      <c r="I1" s="11"/>
    </row>
    <row r="2" spans="1:9" x14ac:dyDescent="0.25">
      <c r="A2" t="s">
        <v>16</v>
      </c>
      <c r="B2">
        <v>21095.7895765424</v>
      </c>
      <c r="D2" t="s">
        <v>104</v>
      </c>
    </row>
    <row r="3" spans="1:9" x14ac:dyDescent="0.25">
      <c r="A3" t="s">
        <v>18</v>
      </c>
      <c r="B3">
        <v>147.67052703579699</v>
      </c>
    </row>
    <row r="4" spans="1:9" x14ac:dyDescent="0.25">
      <c r="A4" t="s">
        <v>19</v>
      </c>
      <c r="B4">
        <v>20948.1190495066</v>
      </c>
    </row>
    <row r="5" spans="1:9" x14ac:dyDescent="0.25">
      <c r="A5" t="s">
        <v>20</v>
      </c>
      <c r="B5">
        <v>103200.55689412099</v>
      </c>
    </row>
    <row r="6" spans="1:9" x14ac:dyDescent="0.25">
      <c r="A6" t="s">
        <v>21</v>
      </c>
      <c r="B6">
        <v>103202.55689412099</v>
      </c>
    </row>
    <row r="7" spans="1:9" x14ac:dyDescent="0.25">
      <c r="A7" t="s">
        <v>22</v>
      </c>
      <c r="B7">
        <v>103202.55689412099</v>
      </c>
    </row>
    <row r="8" spans="1:9" x14ac:dyDescent="0.25">
      <c r="A8" t="s">
        <v>23</v>
      </c>
      <c r="B8">
        <v>61921.534136472801</v>
      </c>
    </row>
    <row r="9" spans="1:9" x14ac:dyDescent="0.25">
      <c r="A9" t="s">
        <v>24</v>
      </c>
      <c r="B9">
        <v>41281.022757648498</v>
      </c>
    </row>
    <row r="10" spans="1:9" x14ac:dyDescent="0.25">
      <c r="A10" t="s">
        <v>25</v>
      </c>
      <c r="B10">
        <v>20640.511378824202</v>
      </c>
    </row>
    <row r="11" spans="1:9" x14ac:dyDescent="0.25">
      <c r="A11" t="s">
        <v>26</v>
      </c>
      <c r="B11">
        <v>20640.511378824202</v>
      </c>
    </row>
    <row r="12" spans="1:9" x14ac:dyDescent="0.25">
      <c r="A12" t="s">
        <v>27</v>
      </c>
      <c r="B12">
        <v>20330.903708141901</v>
      </c>
    </row>
    <row r="13" spans="1:9" x14ac:dyDescent="0.25">
      <c r="A13" t="s">
        <v>28</v>
      </c>
      <c r="B13">
        <v>309.60767068236402</v>
      </c>
    </row>
    <row r="14" spans="1:9" x14ac:dyDescent="0.25">
      <c r="A14" t="s">
        <v>29</v>
      </c>
      <c r="B14">
        <v>30.9607670682364</v>
      </c>
    </row>
    <row r="15" spans="1:9" x14ac:dyDescent="0.25">
      <c r="A15" t="s">
        <v>30</v>
      </c>
      <c r="B15">
        <v>278.64690361412698</v>
      </c>
    </row>
    <row r="16" spans="1:9" x14ac:dyDescent="0.25">
      <c r="A16" t="s">
        <v>31</v>
      </c>
      <c r="B16">
        <v>178.631294104033</v>
      </c>
    </row>
    <row r="17" spans="1:4" x14ac:dyDescent="0.25">
      <c r="A17" t="s">
        <v>32</v>
      </c>
      <c r="B17">
        <v>178.631294104033</v>
      </c>
    </row>
    <row r="18" spans="1:4" x14ac:dyDescent="0.25">
      <c r="A18" t="s">
        <v>33</v>
      </c>
      <c r="B18">
        <v>9.8247211757218391</v>
      </c>
    </row>
    <row r="19" spans="1:4" x14ac:dyDescent="0.25">
      <c r="A19" t="s">
        <v>34</v>
      </c>
      <c r="B19">
        <v>168.806572928311</v>
      </c>
    </row>
    <row r="20" spans="1:4" x14ac:dyDescent="0.25">
      <c r="A20" t="s">
        <v>35</v>
      </c>
      <c r="B20">
        <v>9.88909819491222E-2</v>
      </c>
      <c r="D20" t="s">
        <v>103</v>
      </c>
    </row>
    <row r="21" spans="1:4" x14ac:dyDescent="0.25">
      <c r="A21" t="s">
        <v>36</v>
      </c>
      <c r="B21">
        <v>9.8664720022357599E-2</v>
      </c>
    </row>
    <row r="22" spans="1:4" x14ac:dyDescent="0.25">
      <c r="A22" t="s">
        <v>37</v>
      </c>
      <c r="B22">
        <v>9.85499702692096E-2</v>
      </c>
    </row>
    <row r="23" spans="1:4" x14ac:dyDescent="0.25">
      <c r="A23" t="s">
        <v>38</v>
      </c>
      <c r="B23" s="1">
        <v>7.0866474696783897E-5</v>
      </c>
    </row>
    <row r="24" spans="1:4" x14ac:dyDescent="0.25">
      <c r="A24" t="s">
        <v>39</v>
      </c>
      <c r="B24">
        <v>2.22656512455741E-2</v>
      </c>
    </row>
    <row r="25" spans="1:4" x14ac:dyDescent="0.25">
      <c r="A25" t="s">
        <v>40</v>
      </c>
      <c r="B25">
        <v>2.02258492495055E-2</v>
      </c>
    </row>
    <row r="26" spans="1:4" x14ac:dyDescent="0.25">
      <c r="A26" t="s">
        <v>41</v>
      </c>
      <c r="B26">
        <v>1.8381932605887299E-2</v>
      </c>
    </row>
    <row r="27" spans="1:4" x14ac:dyDescent="0.25">
      <c r="A27" t="s">
        <v>42</v>
      </c>
      <c r="B27">
        <v>1.37576517718494E-2</v>
      </c>
    </row>
    <row r="28" spans="1:4" x14ac:dyDescent="0.25">
      <c r="A28" t="s">
        <v>43</v>
      </c>
      <c r="B28">
        <v>1.02988283710962E-2</v>
      </c>
    </row>
    <row r="29" spans="1:4" x14ac:dyDescent="0.25">
      <c r="A29" t="s">
        <v>44</v>
      </c>
      <c r="B29">
        <v>7.7166619069757398E-3</v>
      </c>
    </row>
    <row r="30" spans="1:4" x14ac:dyDescent="0.25">
      <c r="A30" t="s">
        <v>45</v>
      </c>
      <c r="B30">
        <v>7.7166619069757398E-3</v>
      </c>
    </row>
    <row r="31" spans="1:4" x14ac:dyDescent="0.25">
      <c r="A31" t="s">
        <v>46</v>
      </c>
      <c r="B31">
        <v>7.68061898433258E-3</v>
      </c>
    </row>
    <row r="32" spans="1:4" x14ac:dyDescent="0.25">
      <c r="A32" t="s">
        <v>47</v>
      </c>
      <c r="B32">
        <v>7.6707851966616204E-3</v>
      </c>
    </row>
    <row r="33" spans="1:4" x14ac:dyDescent="0.25">
      <c r="A33" t="s">
        <v>48</v>
      </c>
      <c r="B33">
        <v>7.68061898433258E-3</v>
      </c>
    </row>
    <row r="34" spans="1:4" x14ac:dyDescent="0.25">
      <c r="A34" t="s">
        <v>49</v>
      </c>
      <c r="B34">
        <v>7.68061898433258E-3</v>
      </c>
    </row>
    <row r="35" spans="1:4" x14ac:dyDescent="0.25">
      <c r="A35" t="s">
        <v>50</v>
      </c>
      <c r="B35">
        <v>7.68061898433258E-3</v>
      </c>
    </row>
    <row r="36" spans="1:4" x14ac:dyDescent="0.25">
      <c r="A36" t="s">
        <v>51</v>
      </c>
      <c r="B36">
        <v>7.68061898433258E-3</v>
      </c>
    </row>
    <row r="37" spans="1:4" x14ac:dyDescent="0.25">
      <c r="A37" t="s">
        <v>52</v>
      </c>
      <c r="B37">
        <v>7.0025121439580895E-2</v>
      </c>
    </row>
    <row r="38" spans="1:4" x14ac:dyDescent="0.25">
      <c r="A38" t="s">
        <v>53</v>
      </c>
      <c r="B38">
        <v>0.112613624771239</v>
      </c>
    </row>
    <row r="39" spans="1:4" x14ac:dyDescent="0.25">
      <c r="A39" t="s">
        <v>54</v>
      </c>
      <c r="B39">
        <v>0.112613624771239</v>
      </c>
    </row>
    <row r="40" spans="1:4" x14ac:dyDescent="0.25">
      <c r="A40" t="s">
        <v>55</v>
      </c>
      <c r="B40">
        <v>2.8747320775561499E-3</v>
      </c>
      <c r="D40" t="s">
        <v>102</v>
      </c>
    </row>
    <row r="41" spans="1:4" x14ac:dyDescent="0.25">
      <c r="A41" t="s">
        <v>56</v>
      </c>
      <c r="B41">
        <v>0.193766102937344</v>
      </c>
    </row>
    <row r="42" spans="1:4" x14ac:dyDescent="0.25">
      <c r="A42" t="s">
        <v>57</v>
      </c>
      <c r="B42">
        <v>1.4736754408027201E-3</v>
      </c>
    </row>
    <row r="43" spans="1:4" x14ac:dyDescent="0.25">
      <c r="A43" t="s">
        <v>58</v>
      </c>
      <c r="B43">
        <v>6.35625042724968E-3</v>
      </c>
    </row>
    <row r="44" spans="1:4" x14ac:dyDescent="0.25">
      <c r="A44" t="s">
        <v>59</v>
      </c>
      <c r="B44">
        <v>5.7837369526160202E-3</v>
      </c>
    </row>
    <row r="45" spans="1:4" x14ac:dyDescent="0.25">
      <c r="A45" t="s">
        <v>60</v>
      </c>
      <c r="B45">
        <v>5.2530715523301397E-3</v>
      </c>
    </row>
    <row r="46" spans="1:4" x14ac:dyDescent="0.25">
      <c r="A46" t="s">
        <v>61</v>
      </c>
      <c r="B46">
        <v>3.9249346522976201E-3</v>
      </c>
    </row>
    <row r="47" spans="1:4" x14ac:dyDescent="0.25">
      <c r="A47" t="s">
        <v>62</v>
      </c>
      <c r="B47">
        <v>2.93335332389956E-3</v>
      </c>
    </row>
    <row r="48" spans="1:4" x14ac:dyDescent="0.25">
      <c r="A48" t="s">
        <v>63</v>
      </c>
      <c r="B48">
        <v>2.1942930464658901E-3</v>
      </c>
    </row>
    <row r="49" spans="1:4" x14ac:dyDescent="0.25">
      <c r="A49" t="s">
        <v>64</v>
      </c>
      <c r="B49">
        <v>2.1942930464658901E-3</v>
      </c>
    </row>
    <row r="50" spans="1:4" x14ac:dyDescent="0.25">
      <c r="A50" t="s">
        <v>65</v>
      </c>
      <c r="B50">
        <v>4.35954518862467E-3</v>
      </c>
    </row>
    <row r="51" spans="1:4" x14ac:dyDescent="0.25">
      <c r="A51" t="s">
        <v>66</v>
      </c>
      <c r="B51" s="1">
        <v>8.5317939432504108E-6</v>
      </c>
    </row>
    <row r="52" spans="1:4" x14ac:dyDescent="0.25">
      <c r="A52" t="s">
        <v>67</v>
      </c>
      <c r="B52">
        <v>4.35954518862467E-3</v>
      </c>
    </row>
    <row r="53" spans="1:4" x14ac:dyDescent="0.25">
      <c r="A53" t="s">
        <v>68</v>
      </c>
      <c r="B53">
        <v>4.35954518862467E-3</v>
      </c>
    </row>
    <row r="54" spans="1:4" x14ac:dyDescent="0.25">
      <c r="A54" t="s">
        <v>69</v>
      </c>
      <c r="B54">
        <v>4.2197303514492697E-2</v>
      </c>
    </row>
    <row r="55" spans="1:4" x14ac:dyDescent="0.25">
      <c r="A55" t="s">
        <v>70</v>
      </c>
      <c r="B55">
        <v>1.55349819083785E-4</v>
      </c>
    </row>
    <row r="56" spans="1:4" x14ac:dyDescent="0.25">
      <c r="A56" t="s">
        <v>71</v>
      </c>
      <c r="B56">
        <v>0.180365901659964</v>
      </c>
    </row>
    <row r="57" spans="1:4" x14ac:dyDescent="0.25">
      <c r="A57" t="s">
        <v>72</v>
      </c>
      <c r="B57">
        <v>0.127593751157213</v>
      </c>
    </row>
    <row r="58" spans="1:4" x14ac:dyDescent="0.25">
      <c r="A58" t="s">
        <v>73</v>
      </c>
      <c r="B58">
        <v>2.3834360444013001</v>
      </c>
    </row>
    <row r="59" spans="1:4" x14ac:dyDescent="0.25">
      <c r="A59" t="s">
        <v>74</v>
      </c>
      <c r="B59">
        <v>2.6931662313120701E-3</v>
      </c>
    </row>
    <row r="60" spans="1:4" ht="15.75" thickBot="1" x14ac:dyDescent="0.3">
      <c r="A60" t="s">
        <v>75</v>
      </c>
      <c r="B60">
        <v>0.90358981045011599</v>
      </c>
      <c r="D60" t="s">
        <v>108</v>
      </c>
    </row>
    <row r="61" spans="1:4" s="12" customFormat="1" ht="15.75" thickBot="1" x14ac:dyDescent="0.3">
      <c r="A61" s="13" t="s">
        <v>76</v>
      </c>
      <c r="B61" s="14">
        <v>1.1106667700558501E-2</v>
      </c>
      <c r="C61" s="14"/>
      <c r="D61" s="15" t="s">
        <v>109</v>
      </c>
    </row>
    <row r="62" spans="1:4" x14ac:dyDescent="0.25">
      <c r="A62" t="s">
        <v>77</v>
      </c>
      <c r="B62">
        <v>1.02465951272817E-2</v>
      </c>
      <c r="D62" t="s">
        <v>110</v>
      </c>
    </row>
    <row r="63" spans="1:4" x14ac:dyDescent="0.25">
      <c r="A63" t="s">
        <v>79</v>
      </c>
      <c r="B63">
        <v>0.924943073277956</v>
      </c>
      <c r="D63" t="s">
        <v>111</v>
      </c>
    </row>
    <row r="64" spans="1:4" x14ac:dyDescent="0.25">
      <c r="A64" t="s">
        <v>80</v>
      </c>
      <c r="B64">
        <v>7.5056926722043504E-2</v>
      </c>
      <c r="D64" t="s">
        <v>112</v>
      </c>
    </row>
    <row r="65" spans="1:4" x14ac:dyDescent="0.25">
      <c r="A65" t="s">
        <v>78</v>
      </c>
      <c r="B65">
        <v>1964.7567175346501</v>
      </c>
      <c r="D65" t="s">
        <v>113</v>
      </c>
    </row>
    <row r="66" spans="1:4" x14ac:dyDescent="0.25">
      <c r="A66" t="s">
        <v>107</v>
      </c>
      <c r="B66">
        <v>2124.1920441348302</v>
      </c>
      <c r="D66" t="s">
        <v>114</v>
      </c>
    </row>
    <row r="67" spans="1:4" x14ac:dyDescent="0.25">
      <c r="A67" t="s">
        <v>81</v>
      </c>
      <c r="B67">
        <v>1.02390099795165</v>
      </c>
      <c r="D67" t="s">
        <v>99</v>
      </c>
    </row>
    <row r="68" spans="1:4" x14ac:dyDescent="0.25">
      <c r="A68" t="s">
        <v>98</v>
      </c>
      <c r="B68">
        <v>3.4882856668884101</v>
      </c>
      <c r="D68" t="s">
        <v>100</v>
      </c>
    </row>
    <row r="69" spans="1:4" x14ac:dyDescent="0.25">
      <c r="A69" t="s">
        <v>82</v>
      </c>
      <c r="B69">
        <v>13.947855101021901</v>
      </c>
      <c r="D69" t="s">
        <v>97</v>
      </c>
    </row>
    <row r="70" spans="1:4" x14ac:dyDescent="0.25">
      <c r="A70" t="s">
        <v>83</v>
      </c>
      <c r="B70">
        <v>19.033619036650201</v>
      </c>
      <c r="D70" t="s">
        <v>96</v>
      </c>
    </row>
    <row r="71" spans="1:4" x14ac:dyDescent="0.25">
      <c r="A71" t="s">
        <v>84</v>
      </c>
      <c r="B71" t="s">
        <v>17</v>
      </c>
      <c r="D71" t="s">
        <v>95</v>
      </c>
    </row>
    <row r="72" spans="1:4" x14ac:dyDescent="0.25">
      <c r="A72" t="s">
        <v>85</v>
      </c>
      <c r="B72">
        <v>47.6382405195058</v>
      </c>
      <c r="D72" t="s">
        <v>101</v>
      </c>
    </row>
    <row r="73" spans="1:4" x14ac:dyDescent="0.25">
      <c r="A73" t="s">
        <v>86</v>
      </c>
      <c r="B73">
        <v>10.013515091626299</v>
      </c>
      <c r="D73" t="s">
        <v>115</v>
      </c>
    </row>
    <row r="74" spans="1:4" x14ac:dyDescent="0.25">
      <c r="A74" t="s">
        <v>87</v>
      </c>
      <c r="B74">
        <v>900</v>
      </c>
      <c r="D74" t="s">
        <v>105</v>
      </c>
    </row>
    <row r="75" spans="1:4" x14ac:dyDescent="0.25">
      <c r="A75" t="s">
        <v>88</v>
      </c>
      <c r="B75">
        <v>6000</v>
      </c>
      <c r="D75" t="s">
        <v>105</v>
      </c>
    </row>
    <row r="76" spans="1:4" x14ac:dyDescent="0.25">
      <c r="A76" t="s">
        <v>89</v>
      </c>
      <c r="B76">
        <v>1500</v>
      </c>
      <c r="D76" t="s">
        <v>105</v>
      </c>
    </row>
    <row r="77" spans="1:4" x14ac:dyDescent="0.25">
      <c r="A77" t="s">
        <v>90</v>
      </c>
      <c r="B77">
        <v>3000</v>
      </c>
      <c r="D77" t="s">
        <v>105</v>
      </c>
    </row>
    <row r="78" spans="1:4" x14ac:dyDescent="0.25">
      <c r="A78" t="s">
        <v>91</v>
      </c>
      <c r="B78">
        <v>300</v>
      </c>
      <c r="D78" t="s">
        <v>106</v>
      </c>
    </row>
    <row r="79" spans="1:4" x14ac:dyDescent="0.25">
      <c r="A79" t="s">
        <v>92</v>
      </c>
      <c r="B79">
        <v>1500</v>
      </c>
      <c r="D79" t="s">
        <v>106</v>
      </c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c9cb66b-8dc2-49fc-b682-6d3e27f251e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735AC2E2CBAA4AB401447C1FB207DF" ma:contentTypeVersion="17" ma:contentTypeDescription="Create a new document." ma:contentTypeScope="" ma:versionID="d3aa68260f77b619e196c391f087d95b">
  <xsd:schema xmlns:xsd="http://www.w3.org/2001/XMLSchema" xmlns:xs="http://www.w3.org/2001/XMLSchema" xmlns:p="http://schemas.microsoft.com/office/2006/metadata/properties" xmlns:ns3="6c9cb66b-8dc2-49fc-b682-6d3e27f251e1" xmlns:ns4="ea945d5c-fbc2-48e3-a94b-67bac5d83ee4" targetNamespace="http://schemas.microsoft.com/office/2006/metadata/properties" ma:root="true" ma:fieldsID="6c4bbe7c15b4c8a333c854aebf9191e5" ns3:_="" ns4:_="">
    <xsd:import namespace="6c9cb66b-8dc2-49fc-b682-6d3e27f251e1"/>
    <xsd:import namespace="ea945d5c-fbc2-48e3-a94b-67bac5d83ee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9cb66b-8dc2-49fc-b682-6d3e27f25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45d5c-fbc2-48e3-a94b-67bac5d83ee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3805E6-DE68-4A10-BBC0-3241906B65E7}">
  <ds:schemaRefs>
    <ds:schemaRef ds:uri="http://purl.org/dc/dcmitype/"/>
    <ds:schemaRef ds:uri="6c9cb66b-8dc2-49fc-b682-6d3e27f251e1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a945d5c-fbc2-48e3-a94b-67bac5d83ee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86FB215-B99C-4B26-AE4B-B67FD97C6C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4C9FE6-679F-4834-88A4-3D25C324A1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9cb66b-8dc2-49fc-b682-6d3e27f251e1"/>
    <ds:schemaRef ds:uri="ea945d5c-fbc2-48e3-a94b-67bac5d83e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MMA Ps-Chem Prop</vt:lpstr>
      <vt:lpstr>FlowRate &amp; Conc Values</vt:lpstr>
    </vt:vector>
  </TitlesOfParts>
  <Company>Kimley-Horn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Perez, David</dc:creator>
  <cp:lastModifiedBy>Ruiz-Mercado, Gerardo</cp:lastModifiedBy>
  <dcterms:created xsi:type="dcterms:W3CDTF">2025-03-11T01:53:36Z</dcterms:created>
  <dcterms:modified xsi:type="dcterms:W3CDTF">2025-03-19T13:12:07Z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0x01010018735AC2E2CBAA4AB401447C1FB207DF</vt:lpwstr>
  </property>
</Properties>
</file>