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RIV\Fathead Team Experiments\FHM170 - FC10 diol repro\Science Hub\"/>
    </mc:Choice>
  </mc:AlternateContent>
  <xr:revisionPtr revIDLastSave="0" documentId="13_ncr:1_{25970DD9-0273-43F8-AA8F-2513519EAACC}" xr6:coauthVersionLast="47" xr6:coauthVersionMax="47" xr10:uidLastSave="{00000000-0000-0000-0000-000000000000}"/>
  <bookViews>
    <workbookView xWindow="-110" yWindow="-110" windowWidth="19420" windowHeight="10300" xr2:uid="{E148B8BA-4089-4E26-A096-AD89305325D7}"/>
  </bookViews>
  <sheets>
    <sheet name="Metadata" sheetId="8" r:id="rId1"/>
    <sheet name="Male apical data" sheetId="9" r:id="rId2"/>
    <sheet name="Female apical data" sheetId="10" r:id="rId3"/>
    <sheet name="Spawning data" sheetId="11" r:id="rId4"/>
    <sheet name="Male liver QPCR" sheetId="12" r:id="rId5"/>
    <sheet name="Female liver QPCR" sheetId="13" r:id="rId6"/>
    <sheet name="Female ovary QPCR" sheetId="14" r:id="rId7"/>
    <sheet name="Male plasma steroids" sheetId="15" r:id="rId8"/>
    <sheet name="Male plasma Vtg" sheetId="17" r:id="rId9"/>
    <sheet name="Female plasma steroids" sheetId="16" r:id="rId10"/>
    <sheet name="Female plasma Vtg" sheetId="18" r:id="rId11"/>
    <sheet name="FC10-diol analytical" sheetId="19" r:id="rId12"/>
    <sheet name="E2 analytical" sheetId="20" r:id="rId13"/>
    <sheet name="Testes histology" sheetId="21" r:id="rId14"/>
    <sheet name="Male kidney histology" sheetId="22" r:id="rId15"/>
    <sheet name="Ovary histology" sheetId="23" r:id="rId16"/>
    <sheet name="Female kidney histology" sheetId="24" r:id="rId17"/>
  </sheets>
  <externalReferences>
    <externalReference r:id="rId18"/>
  </externalReferences>
  <definedNames>
    <definedName name="OLE_LINK1" localSheetId="13">'Testes histology'!$A$3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86" i="14" l="1"/>
  <c r="AO85" i="14"/>
  <c r="AO84" i="14"/>
  <c r="AO83" i="14"/>
  <c r="AO82" i="14"/>
  <c r="AO81" i="14"/>
  <c r="AO80" i="14"/>
  <c r="AO79" i="14"/>
  <c r="AO78" i="14"/>
  <c r="AO77" i="14"/>
  <c r="AO76" i="14"/>
  <c r="AO75" i="14"/>
  <c r="AO73" i="14"/>
  <c r="AO72" i="14"/>
  <c r="AO71" i="14"/>
  <c r="AO70" i="14"/>
  <c r="AO69" i="14"/>
  <c r="AO68" i="14"/>
  <c r="AO67" i="14"/>
  <c r="AO66" i="14"/>
  <c r="AO65" i="14"/>
  <c r="AO64" i="14"/>
  <c r="AO63" i="14"/>
  <c r="AO62" i="14"/>
  <c r="AO61" i="14"/>
  <c r="AO60" i="14"/>
  <c r="AO58" i="14"/>
  <c r="AO57" i="14"/>
  <c r="AO56" i="14"/>
  <c r="AO55" i="14"/>
  <c r="AO54" i="14"/>
  <c r="AO52" i="14"/>
  <c r="AO51" i="14"/>
  <c r="AO50" i="14"/>
  <c r="AO49" i="14"/>
  <c r="AO48" i="14"/>
  <c r="AO47" i="14"/>
  <c r="AO46" i="14"/>
  <c r="AO45" i="14"/>
  <c r="AO44" i="14"/>
  <c r="AO43" i="14"/>
  <c r="AO42" i="14"/>
  <c r="AO41" i="14"/>
  <c r="AO40" i="14"/>
  <c r="AO39" i="14"/>
  <c r="AO38" i="14"/>
  <c r="AO37" i="14"/>
  <c r="AO36" i="14"/>
  <c r="AO35" i="14"/>
  <c r="AO34" i="14"/>
  <c r="AO33" i="14"/>
  <c r="AO32" i="14"/>
  <c r="AO31" i="14"/>
  <c r="AO30" i="14"/>
  <c r="AO29" i="14"/>
  <c r="AO28" i="14"/>
  <c r="AO27" i="14"/>
  <c r="AO26" i="14"/>
  <c r="AO25" i="14"/>
  <c r="AO24" i="14"/>
  <c r="AO23" i="14"/>
  <c r="AO22" i="14"/>
  <c r="AO21" i="14"/>
  <c r="AO20" i="14"/>
  <c r="AO19" i="14"/>
  <c r="AO18" i="14"/>
  <c r="AO17" i="14"/>
  <c r="AO16" i="14"/>
  <c r="AO15" i="14"/>
  <c r="AO14" i="14"/>
  <c r="AO13" i="14"/>
  <c r="AO12" i="14"/>
  <c r="AO11" i="14"/>
  <c r="AO10" i="14"/>
  <c r="AO9" i="14"/>
  <c r="AO8" i="14"/>
  <c r="AO7" i="14"/>
  <c r="AO6" i="14"/>
  <c r="AO5" i="14"/>
  <c r="AO4" i="14"/>
  <c r="AO3" i="14"/>
  <c r="AI86" i="14"/>
  <c r="AI85" i="14"/>
  <c r="AI84" i="14"/>
  <c r="AI83" i="14"/>
  <c r="AI82" i="14"/>
  <c r="AI81" i="14"/>
  <c r="AI80" i="14"/>
  <c r="AI79" i="14"/>
  <c r="AI78" i="14"/>
  <c r="AI77" i="14"/>
  <c r="AI76" i="14"/>
  <c r="AI75" i="14"/>
  <c r="AI73" i="14"/>
  <c r="AI72" i="14"/>
  <c r="AI71" i="14"/>
  <c r="AI70" i="14"/>
  <c r="AI69" i="14"/>
  <c r="AI68" i="14"/>
  <c r="AI67" i="14"/>
  <c r="AI66" i="14"/>
  <c r="AI65" i="14"/>
  <c r="AI64" i="14"/>
  <c r="AI63" i="14"/>
  <c r="AI62" i="14"/>
  <c r="AI61" i="14"/>
  <c r="AI60" i="14"/>
  <c r="AI58" i="14"/>
  <c r="AI57" i="14"/>
  <c r="AI56" i="14"/>
  <c r="AI55" i="14"/>
  <c r="AI54" i="14"/>
  <c r="AI52" i="14"/>
  <c r="AI51" i="14"/>
  <c r="AI50" i="14"/>
  <c r="AI49" i="14"/>
  <c r="AI48" i="14"/>
  <c r="AI47" i="14"/>
  <c r="AI46" i="14"/>
  <c r="AI45" i="14"/>
  <c r="AI44" i="14"/>
  <c r="AI43" i="14"/>
  <c r="AI42" i="14"/>
  <c r="AI41" i="14"/>
  <c r="AI40" i="14"/>
  <c r="AI39" i="14"/>
  <c r="AI38" i="14"/>
  <c r="AI37" i="14"/>
  <c r="AI36" i="14"/>
  <c r="AI35" i="14"/>
  <c r="AI34" i="14"/>
  <c r="AI33" i="14"/>
  <c r="AI32" i="14"/>
  <c r="AI31" i="14"/>
  <c r="AI30" i="14"/>
  <c r="AI29" i="14"/>
  <c r="AI28" i="14"/>
  <c r="AI27" i="14"/>
  <c r="AI26" i="14"/>
  <c r="AI25" i="14"/>
  <c r="AI24" i="14"/>
  <c r="AI23" i="14"/>
  <c r="AI22" i="14"/>
  <c r="AI21" i="14"/>
  <c r="AI20" i="14"/>
  <c r="AI19" i="14"/>
  <c r="AI18" i="14"/>
  <c r="AI17" i="14"/>
  <c r="AI16" i="14"/>
  <c r="AI15" i="14"/>
  <c r="AI14" i="14"/>
  <c r="AI13" i="14"/>
  <c r="AI12" i="14"/>
  <c r="AI11" i="14"/>
  <c r="AI10" i="14"/>
  <c r="AI9" i="14"/>
  <c r="AI8" i="14"/>
  <c r="AI7" i="14"/>
  <c r="AI6" i="14"/>
  <c r="AI5" i="14"/>
  <c r="AI4" i="14"/>
  <c r="AI3" i="14"/>
  <c r="AC86" i="14"/>
  <c r="AC85" i="14"/>
  <c r="AC84" i="14"/>
  <c r="AC83" i="14"/>
  <c r="AC82" i="14"/>
  <c r="AC81" i="14"/>
  <c r="AC80" i="14"/>
  <c r="AC79" i="14"/>
  <c r="AC78" i="14"/>
  <c r="AC77" i="14"/>
  <c r="AC76" i="14"/>
  <c r="AC75" i="14"/>
  <c r="AC73" i="14"/>
  <c r="AC72" i="14"/>
  <c r="AC71" i="14"/>
  <c r="AC70" i="14"/>
  <c r="AC69" i="14"/>
  <c r="AC68" i="14"/>
  <c r="AC67" i="14"/>
  <c r="AC66" i="14"/>
  <c r="AC65" i="14"/>
  <c r="AC64" i="14"/>
  <c r="AC63" i="14"/>
  <c r="AC62" i="14"/>
  <c r="AC61" i="14"/>
  <c r="AC60" i="14"/>
  <c r="AC58" i="14"/>
  <c r="AC57" i="14"/>
  <c r="AC56" i="14"/>
  <c r="AC55" i="14"/>
  <c r="AC54" i="14"/>
  <c r="AC52" i="14"/>
  <c r="AC51" i="14"/>
  <c r="AC50" i="14"/>
  <c r="AC49" i="14"/>
  <c r="AC48" i="14"/>
  <c r="AC47" i="14"/>
  <c r="AC46" i="14"/>
  <c r="AC45" i="14"/>
  <c r="AC44" i="14"/>
  <c r="AC43" i="14"/>
  <c r="AC42" i="14"/>
  <c r="AC41" i="14"/>
  <c r="AC40" i="14"/>
  <c r="AC39" i="14"/>
  <c r="AC38" i="14"/>
  <c r="AC37" i="14"/>
  <c r="AC36" i="14"/>
  <c r="AC35" i="14"/>
  <c r="AC34" i="14"/>
  <c r="AC33" i="14"/>
  <c r="AC32" i="14"/>
  <c r="AC31" i="14"/>
  <c r="AC30" i="14"/>
  <c r="AC29" i="14"/>
  <c r="AC28" i="14"/>
  <c r="AC27" i="14"/>
  <c r="AC26" i="14"/>
  <c r="AC25" i="14"/>
  <c r="AC24" i="14"/>
  <c r="AC23" i="14"/>
  <c r="AC22" i="14"/>
  <c r="AC21" i="14"/>
  <c r="AC20" i="14"/>
  <c r="AC19" i="14"/>
  <c r="AC18" i="14"/>
  <c r="AC17" i="14"/>
  <c r="AC16" i="14"/>
  <c r="AC15" i="14"/>
  <c r="AC14" i="14"/>
  <c r="AC13" i="14"/>
  <c r="AC12" i="14"/>
  <c r="AC11" i="14"/>
  <c r="AC10" i="14"/>
  <c r="AC9" i="14"/>
  <c r="AC8" i="14"/>
  <c r="AC7" i="14"/>
  <c r="AC6" i="14"/>
  <c r="AC5" i="14"/>
  <c r="AC4" i="14"/>
  <c r="AC3" i="14"/>
  <c r="W86" i="14"/>
  <c r="W85" i="14"/>
  <c r="W84" i="14"/>
  <c r="W83" i="14"/>
  <c r="W82" i="14"/>
  <c r="W81" i="14"/>
  <c r="W80" i="14"/>
  <c r="W79" i="14"/>
  <c r="W78" i="14"/>
  <c r="W77" i="14"/>
  <c r="W76" i="14"/>
  <c r="W75" i="14"/>
  <c r="W73" i="14"/>
  <c r="W72" i="14"/>
  <c r="W71" i="14"/>
  <c r="W70" i="14"/>
  <c r="W69" i="14"/>
  <c r="W68" i="14"/>
  <c r="W67" i="14"/>
  <c r="W66" i="14"/>
  <c r="W65" i="14"/>
  <c r="W64" i="14"/>
  <c r="W63" i="14"/>
  <c r="W62" i="14"/>
  <c r="W61" i="14"/>
  <c r="W60" i="14"/>
  <c r="W58" i="14"/>
  <c r="W57" i="14"/>
  <c r="W56" i="14"/>
  <c r="W55" i="14"/>
  <c r="W54" i="14"/>
  <c r="W52" i="14"/>
  <c r="W51" i="14"/>
  <c r="W50" i="14"/>
  <c r="W49" i="14"/>
  <c r="W48" i="14"/>
  <c r="W47" i="14"/>
  <c r="W46" i="14"/>
  <c r="W45" i="14"/>
  <c r="W44" i="14"/>
  <c r="W43" i="14"/>
  <c r="W42" i="14"/>
  <c r="W41" i="14"/>
  <c r="W40" i="14"/>
  <c r="W39" i="14"/>
  <c r="W38" i="14"/>
  <c r="W37" i="14"/>
  <c r="W36" i="14"/>
  <c r="W35" i="14"/>
  <c r="W34" i="14"/>
  <c r="W33" i="14"/>
  <c r="W32" i="14"/>
  <c r="W31" i="14"/>
  <c r="W30" i="14"/>
  <c r="W29" i="14"/>
  <c r="W28" i="14"/>
  <c r="W27" i="14"/>
  <c r="W26" i="14"/>
  <c r="W25" i="14"/>
  <c r="W24" i="14"/>
  <c r="W23" i="14"/>
  <c r="W22" i="14"/>
  <c r="W21" i="14"/>
  <c r="W20" i="14"/>
  <c r="W19" i="14"/>
  <c r="W18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W4" i="14"/>
  <c r="W3" i="14"/>
  <c r="Q86" i="14"/>
  <c r="Q85" i="14"/>
  <c r="Q84" i="14"/>
  <c r="Q83" i="14"/>
  <c r="Q82" i="14"/>
  <c r="Q81" i="14"/>
  <c r="Q80" i="14"/>
  <c r="Q79" i="14"/>
  <c r="Q78" i="14"/>
  <c r="Q77" i="14"/>
  <c r="Q76" i="14"/>
  <c r="Q75" i="14"/>
  <c r="Q73" i="14"/>
  <c r="Q72" i="14"/>
  <c r="Q71" i="14"/>
  <c r="Q70" i="14"/>
  <c r="Q69" i="14"/>
  <c r="Q68" i="14"/>
  <c r="Q67" i="14"/>
  <c r="Q66" i="14"/>
  <c r="Q65" i="14"/>
  <c r="Q64" i="14"/>
  <c r="Q63" i="14"/>
  <c r="Q62" i="14"/>
  <c r="Q61" i="14"/>
  <c r="Q60" i="14"/>
  <c r="Q58" i="14"/>
  <c r="Q57" i="14"/>
  <c r="Q56" i="14"/>
  <c r="Q55" i="14"/>
  <c r="Q54" i="14"/>
  <c r="Q52" i="14"/>
  <c r="Q51" i="14"/>
  <c r="Q50" i="14"/>
  <c r="Q49" i="14"/>
  <c r="Q48" i="14"/>
  <c r="Q47" i="14"/>
  <c r="Q46" i="14"/>
  <c r="Q45" i="14"/>
  <c r="Q44" i="14"/>
  <c r="Q43" i="14"/>
  <c r="Q42" i="14"/>
  <c r="Q41" i="14"/>
  <c r="Q40" i="14"/>
  <c r="Q39" i="14"/>
  <c r="Q38" i="14"/>
  <c r="Q37" i="14"/>
  <c r="Q36" i="14"/>
  <c r="Q35" i="14"/>
  <c r="Q34" i="14"/>
  <c r="Q33" i="14"/>
  <c r="Q32" i="14"/>
  <c r="Q31" i="14"/>
  <c r="Q30" i="14"/>
  <c r="Q29" i="14"/>
  <c r="Q28" i="14"/>
  <c r="Q27" i="14"/>
  <c r="Q26" i="14"/>
  <c r="Q25" i="14"/>
  <c r="Q24" i="14"/>
  <c r="Q23" i="14"/>
  <c r="Q22" i="14"/>
  <c r="Q21" i="14"/>
  <c r="Q20" i="14"/>
  <c r="Q19" i="14"/>
  <c r="Q18" i="14"/>
  <c r="Q17" i="14"/>
  <c r="Q16" i="14"/>
  <c r="Q15" i="14"/>
  <c r="Q14" i="14"/>
  <c r="Q13" i="14"/>
  <c r="Q12" i="14"/>
  <c r="Q11" i="14"/>
  <c r="Q10" i="14"/>
  <c r="Q9" i="14"/>
  <c r="Q8" i="14"/>
  <c r="Q7" i="14"/>
  <c r="Q6" i="14"/>
  <c r="Q5" i="14"/>
  <c r="Q4" i="14"/>
  <c r="Q3" i="14"/>
  <c r="K86" i="14"/>
  <c r="K85" i="14"/>
  <c r="K84" i="14"/>
  <c r="K83" i="14"/>
  <c r="K82" i="14"/>
  <c r="K81" i="14"/>
  <c r="K80" i="14"/>
  <c r="K79" i="14"/>
  <c r="K78" i="14"/>
  <c r="K77" i="14"/>
  <c r="K76" i="14"/>
  <c r="K75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8" i="14"/>
  <c r="K57" i="14"/>
  <c r="K56" i="14"/>
  <c r="K55" i="14"/>
  <c r="K54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E86" i="14"/>
  <c r="E85" i="14"/>
  <c r="E84" i="14"/>
  <c r="E83" i="14"/>
  <c r="E82" i="14"/>
  <c r="E81" i="14"/>
  <c r="E80" i="14"/>
  <c r="E79" i="14"/>
  <c r="E78" i="14"/>
  <c r="E77" i="14"/>
  <c r="E76" i="14"/>
  <c r="E75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8" i="14"/>
  <c r="E57" i="14"/>
  <c r="E56" i="14"/>
  <c r="E55" i="14"/>
  <c r="E54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3" i="14"/>
  <c r="Q86" i="13" l="1"/>
  <c r="Q85" i="13"/>
  <c r="Q84" i="13"/>
  <c r="Q83" i="13"/>
  <c r="Q82" i="13"/>
  <c r="Q81" i="13"/>
  <c r="Q80" i="13"/>
  <c r="Q79" i="13"/>
  <c r="Q78" i="13"/>
  <c r="Q77" i="13"/>
  <c r="Q76" i="13"/>
  <c r="Q75" i="13"/>
  <c r="Q73" i="13"/>
  <c r="Q72" i="13"/>
  <c r="Q71" i="13"/>
  <c r="Q70" i="13"/>
  <c r="Q69" i="13"/>
  <c r="Q68" i="13"/>
  <c r="Q67" i="13"/>
  <c r="Q66" i="13"/>
  <c r="Q65" i="13"/>
  <c r="Q64" i="13"/>
  <c r="Q63" i="13"/>
  <c r="Q62" i="13"/>
  <c r="Q61" i="13"/>
  <c r="Q60" i="13"/>
  <c r="Q58" i="13"/>
  <c r="Q57" i="13"/>
  <c r="Q56" i="13"/>
  <c r="Q55" i="13"/>
  <c r="Q54" i="13"/>
  <c r="Q52" i="13"/>
  <c r="Q51" i="13"/>
  <c r="Q50" i="13"/>
  <c r="Q49" i="13"/>
  <c r="Q48" i="13"/>
  <c r="Q47" i="13"/>
  <c r="Q46" i="13"/>
  <c r="Q45" i="13"/>
  <c r="Q44" i="13"/>
  <c r="Q43" i="13"/>
  <c r="Q42" i="13"/>
  <c r="Q41" i="13"/>
  <c r="Q40" i="13"/>
  <c r="Q39" i="13"/>
  <c r="Q38" i="13"/>
  <c r="Q37" i="13"/>
  <c r="Q36" i="13"/>
  <c r="Q35" i="13"/>
  <c r="Q34" i="13"/>
  <c r="Q33" i="13"/>
  <c r="Q32" i="13"/>
  <c r="Q31" i="13"/>
  <c r="Q30" i="13"/>
  <c r="Q29" i="13"/>
  <c r="Q28" i="13"/>
  <c r="Q27" i="13"/>
  <c r="Q26" i="13"/>
  <c r="Q25" i="13"/>
  <c r="Q24" i="13"/>
  <c r="Q23" i="13"/>
  <c r="Q22" i="13"/>
  <c r="Q21" i="13"/>
  <c r="Q20" i="13"/>
  <c r="Q19" i="13"/>
  <c r="Q18" i="13"/>
  <c r="Q17" i="13"/>
  <c r="Q16" i="13"/>
  <c r="Q15" i="13"/>
  <c r="Q14" i="13"/>
  <c r="Q13" i="13"/>
  <c r="Q12" i="13"/>
  <c r="Q11" i="13"/>
  <c r="Q10" i="13"/>
  <c r="Q9" i="13"/>
  <c r="Q8" i="13"/>
  <c r="Q7" i="13"/>
  <c r="Q6" i="13"/>
  <c r="Q5" i="13"/>
  <c r="Q4" i="13"/>
  <c r="Q3" i="13"/>
  <c r="M86" i="13"/>
  <c r="M85" i="13"/>
  <c r="M84" i="13"/>
  <c r="M83" i="13"/>
  <c r="M82" i="13"/>
  <c r="M81" i="13"/>
  <c r="M80" i="13"/>
  <c r="M79" i="13"/>
  <c r="M78" i="13"/>
  <c r="M77" i="13"/>
  <c r="M76" i="13"/>
  <c r="M75" i="13"/>
  <c r="M73" i="13"/>
  <c r="M72" i="13"/>
  <c r="M71" i="13"/>
  <c r="M70" i="13"/>
  <c r="M69" i="13"/>
  <c r="M68" i="13"/>
  <c r="M67" i="13"/>
  <c r="M66" i="13"/>
  <c r="M65" i="13"/>
  <c r="M64" i="13"/>
  <c r="M63" i="13"/>
  <c r="M62" i="13"/>
  <c r="M61" i="13"/>
  <c r="M60" i="13"/>
  <c r="M58" i="13"/>
  <c r="M57" i="13"/>
  <c r="M56" i="13"/>
  <c r="M55" i="13"/>
  <c r="M54" i="13"/>
  <c r="M52" i="13"/>
  <c r="M51" i="13"/>
  <c r="M50" i="13"/>
  <c r="M49" i="13"/>
  <c r="M48" i="13"/>
  <c r="M47" i="13"/>
  <c r="M46" i="13"/>
  <c r="M45" i="13"/>
  <c r="M44" i="13"/>
  <c r="M43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30" i="13"/>
  <c r="M29" i="13"/>
  <c r="M28" i="13"/>
  <c r="M27" i="13"/>
  <c r="M26" i="13"/>
  <c r="M25" i="13"/>
  <c r="M24" i="13"/>
  <c r="M23" i="13"/>
  <c r="M22" i="13"/>
  <c r="M21" i="13"/>
  <c r="M20" i="13"/>
  <c r="M19" i="13"/>
  <c r="M18" i="13"/>
  <c r="M17" i="13"/>
  <c r="M16" i="13"/>
  <c r="M15" i="13"/>
  <c r="M14" i="13"/>
  <c r="M13" i="13"/>
  <c r="M12" i="13"/>
  <c r="M11" i="13"/>
  <c r="M10" i="13"/>
  <c r="M9" i="13"/>
  <c r="M8" i="13"/>
  <c r="M7" i="13"/>
  <c r="M6" i="13"/>
  <c r="M5" i="13"/>
  <c r="M4" i="13"/>
  <c r="M3" i="13"/>
  <c r="I86" i="13"/>
  <c r="I85" i="13"/>
  <c r="I84" i="13"/>
  <c r="I83" i="13"/>
  <c r="I82" i="13"/>
  <c r="I81" i="13"/>
  <c r="I80" i="13"/>
  <c r="I79" i="13"/>
  <c r="I78" i="13"/>
  <c r="I77" i="13"/>
  <c r="I76" i="13"/>
  <c r="I75" i="13"/>
  <c r="I73" i="13"/>
  <c r="I72" i="13"/>
  <c r="I71" i="13"/>
  <c r="I70" i="13"/>
  <c r="I69" i="13"/>
  <c r="I68" i="13"/>
  <c r="I67" i="13"/>
  <c r="I66" i="13"/>
  <c r="I65" i="13"/>
  <c r="I64" i="13"/>
  <c r="I63" i="13"/>
  <c r="I62" i="13"/>
  <c r="I61" i="13"/>
  <c r="I60" i="13"/>
  <c r="I58" i="13"/>
  <c r="I57" i="13"/>
  <c r="I56" i="13"/>
  <c r="I55" i="13"/>
  <c r="I54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I4" i="13"/>
  <c r="I3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8" i="13"/>
  <c r="E57" i="13"/>
  <c r="E56" i="13"/>
  <c r="E55" i="13"/>
  <c r="E54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Q84" i="12" l="1"/>
  <c r="Q83" i="12"/>
  <c r="Q82" i="12"/>
  <c r="Q81" i="12"/>
  <c r="Q80" i="12"/>
  <c r="Q79" i="12"/>
  <c r="Q77" i="12"/>
  <c r="Q76" i="12"/>
  <c r="Q75" i="12"/>
  <c r="Q74" i="12"/>
  <c r="Q73" i="12"/>
  <c r="Q72" i="12"/>
  <c r="Q71" i="12"/>
  <c r="Q70" i="12"/>
  <c r="Q69" i="12"/>
  <c r="Q68" i="12"/>
  <c r="Q67" i="12"/>
  <c r="Q66" i="12"/>
  <c r="Q65" i="12"/>
  <c r="Q64" i="12"/>
  <c r="Q63" i="12"/>
  <c r="Q62" i="12"/>
  <c r="Q61" i="12"/>
  <c r="Q60" i="12"/>
  <c r="Q59" i="12"/>
  <c r="Q58" i="12"/>
  <c r="Q57" i="12"/>
  <c r="Q56" i="12"/>
  <c r="Q55" i="12"/>
  <c r="Q54" i="12"/>
  <c r="Q53" i="12"/>
  <c r="Q52" i="12"/>
  <c r="Q51" i="12"/>
  <c r="Q50" i="12"/>
  <c r="Q49" i="12"/>
  <c r="Q48" i="12"/>
  <c r="Q47" i="12"/>
  <c r="Q46" i="12"/>
  <c r="Q45" i="12"/>
  <c r="Q44" i="12"/>
  <c r="Q43" i="12"/>
  <c r="Q42" i="12"/>
  <c r="Q41" i="12"/>
  <c r="Q40" i="12"/>
  <c r="Q39" i="12"/>
  <c r="Q38" i="12"/>
  <c r="Q37" i="12"/>
  <c r="Q36" i="12"/>
  <c r="Q35" i="12"/>
  <c r="Q34" i="12"/>
  <c r="Q33" i="12"/>
  <c r="Q32" i="12"/>
  <c r="Q31" i="12"/>
  <c r="Q30" i="12"/>
  <c r="Q29" i="12"/>
  <c r="Q28" i="12"/>
  <c r="Q27" i="12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Q4" i="12"/>
  <c r="Q3" i="12"/>
  <c r="M84" i="12"/>
  <c r="M83" i="12"/>
  <c r="M82" i="12"/>
  <c r="M81" i="12"/>
  <c r="M80" i="12"/>
  <c r="M79" i="12"/>
  <c r="M77" i="12"/>
  <c r="M76" i="12"/>
  <c r="M75" i="12"/>
  <c r="M74" i="12"/>
  <c r="M73" i="12"/>
  <c r="M72" i="12"/>
  <c r="M71" i="12"/>
  <c r="M70" i="12"/>
  <c r="M69" i="12"/>
  <c r="M68" i="12"/>
  <c r="M67" i="12"/>
  <c r="M66" i="12"/>
  <c r="M65" i="12"/>
  <c r="M64" i="12"/>
  <c r="M63" i="12"/>
  <c r="M62" i="12"/>
  <c r="M61" i="12"/>
  <c r="M60" i="12"/>
  <c r="M59" i="12"/>
  <c r="M58" i="12"/>
  <c r="M57" i="12"/>
  <c r="M56" i="12"/>
  <c r="M55" i="12"/>
  <c r="M54" i="12"/>
  <c r="M53" i="12"/>
  <c r="M52" i="12"/>
  <c r="M51" i="12"/>
  <c r="M50" i="12"/>
  <c r="M49" i="12"/>
  <c r="M48" i="12"/>
  <c r="M47" i="12"/>
  <c r="M46" i="12"/>
  <c r="M45" i="12"/>
  <c r="M44" i="12"/>
  <c r="M43" i="12"/>
  <c r="M42" i="12"/>
  <c r="M41" i="12"/>
  <c r="M40" i="12"/>
  <c r="M39" i="12"/>
  <c r="M38" i="12"/>
  <c r="M37" i="12"/>
  <c r="M36" i="12"/>
  <c r="M35" i="12"/>
  <c r="M34" i="12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M6" i="12"/>
  <c r="M5" i="12"/>
  <c r="M4" i="12"/>
  <c r="M3" i="12"/>
  <c r="I84" i="12"/>
  <c r="I83" i="12"/>
  <c r="I82" i="12"/>
  <c r="I81" i="12"/>
  <c r="I80" i="12"/>
  <c r="I79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1" i="12"/>
  <c r="I10" i="12"/>
  <c r="I9" i="12"/>
  <c r="I8" i="12"/>
  <c r="I7" i="12"/>
  <c r="I6" i="12"/>
  <c r="I5" i="12"/>
  <c r="I4" i="12"/>
  <c r="I3" i="12"/>
  <c r="E84" i="12"/>
  <c r="E83" i="12"/>
  <c r="E82" i="12"/>
  <c r="E81" i="12"/>
  <c r="E80" i="12"/>
  <c r="E79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1" i="12"/>
  <c r="E10" i="12"/>
  <c r="E9" i="12"/>
  <c r="E8" i="12"/>
  <c r="E7" i="12"/>
  <c r="E6" i="12"/>
  <c r="E5" i="12"/>
  <c r="E4" i="12"/>
  <c r="E3" i="12"/>
  <c r="L85" i="10" l="1"/>
  <c r="L84" i="10"/>
  <c r="L83" i="10"/>
  <c r="L82" i="10"/>
  <c r="L81" i="10"/>
  <c r="L80" i="10"/>
  <c r="L79" i="10"/>
  <c r="L78" i="10"/>
  <c r="L77" i="10"/>
  <c r="L76" i="10"/>
  <c r="L75" i="10"/>
  <c r="L74" i="10"/>
  <c r="L73" i="10"/>
  <c r="L72" i="10"/>
  <c r="L71" i="10"/>
  <c r="L70" i="10"/>
  <c r="L69" i="10"/>
  <c r="L68" i="10"/>
  <c r="L67" i="10"/>
  <c r="L66" i="10"/>
  <c r="L65" i="10"/>
  <c r="L64" i="10"/>
  <c r="L63" i="10"/>
  <c r="L62" i="10"/>
  <c r="L61" i="10"/>
  <c r="L60" i="10"/>
  <c r="L59" i="10"/>
  <c r="L57" i="10"/>
  <c r="L56" i="10"/>
  <c r="L55" i="10"/>
  <c r="L54" i="10"/>
  <c r="L53" i="10"/>
  <c r="L51" i="10"/>
  <c r="L50" i="10"/>
  <c r="L48" i="10"/>
  <c r="L47" i="10"/>
  <c r="L46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L33" i="10"/>
  <c r="L32" i="10"/>
  <c r="L31" i="10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" i="10"/>
  <c r="L4" i="10"/>
  <c r="L3" i="10"/>
  <c r="L2" i="10"/>
  <c r="L85" i="9"/>
  <c r="L84" i="9"/>
  <c r="L83" i="9"/>
  <c r="L82" i="9"/>
  <c r="L81" i="9"/>
  <c r="L80" i="9"/>
  <c r="L79" i="9"/>
  <c r="L78" i="9"/>
  <c r="L77" i="9"/>
  <c r="L76" i="9"/>
  <c r="L75" i="9"/>
  <c r="L74" i="9"/>
  <c r="L71" i="9"/>
  <c r="L70" i="9"/>
  <c r="L69" i="9"/>
  <c r="L68" i="9"/>
  <c r="L67" i="9"/>
  <c r="L66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4" i="9"/>
  <c r="L3" i="9"/>
  <c r="L2" i="9"/>
</calcChain>
</file>

<file path=xl/sharedStrings.xml><?xml version="1.0" encoding="utf-8"?>
<sst xmlns="http://schemas.openxmlformats.org/spreadsheetml/2006/main" count="3122" uniqueCount="292">
  <si>
    <t>Filename:</t>
  </si>
  <si>
    <t>Creator:</t>
  </si>
  <si>
    <t>Metadata date:</t>
  </si>
  <si>
    <t>Details:</t>
  </si>
  <si>
    <t>Manuscript title:</t>
  </si>
  <si>
    <t>L</t>
  </si>
  <si>
    <t>ng</t>
  </si>
  <si>
    <t>NA</t>
  </si>
  <si>
    <t>vtg</t>
  </si>
  <si>
    <t>qPCR</t>
  </si>
  <si>
    <t>Qty</t>
  </si>
  <si>
    <t>FC10 diol Repro Study_Science Hub.xlsx</t>
  </si>
  <si>
    <t>esr1</t>
  </si>
  <si>
    <t>apoeb</t>
  </si>
  <si>
    <t>igf1</t>
  </si>
  <si>
    <t>ID</t>
  </si>
  <si>
    <t>Treatment (ug/L)</t>
  </si>
  <si>
    <t>Rep</t>
  </si>
  <si>
    <t>Pair</t>
  </si>
  <si>
    <t>Sex</t>
  </si>
  <si>
    <t>Date Sampled</t>
  </si>
  <si>
    <t>Time</t>
  </si>
  <si>
    <t>Wet wt (g)</t>
  </si>
  <si>
    <t>Urine Present</t>
  </si>
  <si>
    <t>Spermiating/Ovulating</t>
  </si>
  <si>
    <t>Gonad Weight (g)</t>
  </si>
  <si>
    <t>Tubercle Scores</t>
  </si>
  <si>
    <t>Control</t>
  </si>
  <si>
    <t>A</t>
  </si>
  <si>
    <t>M</t>
  </si>
  <si>
    <t>Y</t>
  </si>
  <si>
    <t>N</t>
  </si>
  <si>
    <t>no plasma sample; plasma did not separate</t>
  </si>
  <si>
    <t>B</t>
  </si>
  <si>
    <t>top of caudal fin missing; plasma did not separate</t>
  </si>
  <si>
    <t>edema</t>
  </si>
  <si>
    <t>FC10-diol-0.68</t>
  </si>
  <si>
    <t>ventral fin insertion hemorrhaging; red cell hemolysis</t>
  </si>
  <si>
    <t>FC10-diol-2.1</t>
  </si>
  <si>
    <t>thin fish; ovipositor swollen and red</t>
  </si>
  <si>
    <t>edemic fluid-filled sac beneath testes; included in histo cassette</t>
  </si>
  <si>
    <t>no plasma sample</t>
  </si>
  <si>
    <t>FC10-diol-21</t>
  </si>
  <si>
    <t>left operculum reduced</t>
  </si>
  <si>
    <t>FC10-diol-6.8</t>
  </si>
  <si>
    <t>FC10-diol-68</t>
  </si>
  <si>
    <t>Mortality</t>
  </si>
  <si>
    <t>Mortality; no samples obtained</t>
  </si>
  <si>
    <t>plasma very dilute</t>
  </si>
  <si>
    <t>dilute plasma</t>
  </si>
  <si>
    <t>E2</t>
  </si>
  <si>
    <t>large kidneys</t>
  </si>
  <si>
    <t>F</t>
  </si>
  <si>
    <t>N/A</t>
  </si>
  <si>
    <t>plasma did not separate</t>
  </si>
  <si>
    <t>frayed caudal fin</t>
  </si>
  <si>
    <t>inner caudal fin missing</t>
  </si>
  <si>
    <t>lower caudal fin missing (torn)</t>
  </si>
  <si>
    <t>ovipositor and right abdomen hemorhaging; plasma contaminated w/fluid; frayed caudal fin</t>
  </si>
  <si>
    <t>No plasma sample</t>
  </si>
  <si>
    <t>no plasma sample; frayed caudal fin; mild exopthalmia</t>
  </si>
  <si>
    <t>oocyte atresia</t>
  </si>
  <si>
    <t>edema in abdomen</t>
  </si>
  <si>
    <t>Date</t>
  </si>
  <si>
    <t>Treatment</t>
  </si>
  <si>
    <t>0..68</t>
  </si>
  <si>
    <t>Exposure day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</si>
  <si>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</si>
  <si>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</si>
  <si>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</si>
  <si>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</si>
  <si>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</si>
  <si>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</si>
  <si>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</si>
  <si>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</si>
  <si>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</si>
  <si>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</si>
  <si>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</si>
  <si>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</si>
  <si>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Male mortality</t>
  </si>
  <si>
    <t>Fem mortality</t>
  </si>
  <si>
    <t>Sample ID</t>
  </si>
  <si>
    <t>Rep 1 Quantity</t>
  </si>
  <si>
    <t>Rep 2 Quantity</t>
  </si>
  <si>
    <t>Avg Quantity</t>
  </si>
  <si>
    <t/>
  </si>
  <si>
    <t>Quantity Rep 1</t>
  </si>
  <si>
    <t>Quantity Rep 2</t>
  </si>
  <si>
    <t>Quanitity Rep 1</t>
  </si>
  <si>
    <t>According to notes in  Notebook, bad sample; exclude from analysis</t>
  </si>
  <si>
    <t>According to notes in Notebook, this is a gonad sample for plate 1 and was excluded</t>
  </si>
  <si>
    <t xml:space="preserve">Highest of its treatment (deemed an outlier by Grubb's test in Statistica); Removed from ANOVA </t>
  </si>
  <si>
    <t>Plate 1 quantity</t>
  </si>
  <si>
    <t>Plate 2 quantity</t>
  </si>
  <si>
    <t>Average</t>
  </si>
  <si>
    <t>650042 (mortality)</t>
  </si>
  <si>
    <t>650126 (mortality)</t>
  </si>
  <si>
    <t>650160 (mortality)</t>
  </si>
  <si>
    <t>Undetermined</t>
  </si>
  <si>
    <t>Excluded outlier</t>
  </si>
  <si>
    <t>ID sample</t>
  </si>
  <si>
    <t xml:space="preserve">Sample </t>
  </si>
  <si>
    <t>Estriol</t>
  </si>
  <si>
    <t>Cortisol</t>
  </si>
  <si>
    <t>11-KT</t>
  </si>
  <si>
    <t>11-d</t>
  </si>
  <si>
    <t>17b-Estradiol</t>
  </si>
  <si>
    <t>Estrone</t>
  </si>
  <si>
    <t>17a-Estradiol</t>
  </si>
  <si>
    <t>Androstenedione</t>
  </si>
  <si>
    <t>testosterone</t>
  </si>
  <si>
    <t>17aOH-progesterone</t>
  </si>
  <si>
    <t>17,20B OH-progesterone</t>
  </si>
  <si>
    <t>Progesterone</t>
  </si>
  <si>
    <t>32+144</t>
  </si>
  <si>
    <t>FC10-0.68</t>
  </si>
  <si>
    <t>FC10-2.1</t>
  </si>
  <si>
    <t>FC10-6.8</t>
  </si>
  <si>
    <t>FC10-21</t>
  </si>
  <si>
    <t>FC10-68</t>
  </si>
  <si>
    <t>Plasma Vtg (mg/ml)</t>
  </si>
  <si>
    <t>Plate 1 Mean Qty</t>
  </si>
  <si>
    <t>Plate 2 Mean Qty</t>
  </si>
  <si>
    <t>fshr</t>
  </si>
  <si>
    <t>lhr</t>
  </si>
  <si>
    <t>cyp11a</t>
  </si>
  <si>
    <t>cyp17</t>
  </si>
  <si>
    <t>Day of Exposure</t>
  </si>
  <si>
    <t>ND</t>
  </si>
  <si>
    <t>0.32/0.28</t>
  </si>
  <si>
    <t>Water concentrations (µg/L) of FC10-diol during a 21-d fathead minnow test with FC10-diol and 17β-estradiol (E2) as a positive control.</t>
  </si>
  <si>
    <t>Water concentrations (ng/L) of 17β-estradiol (E2) during a 21-d fathead minnow test with FC10-diol and 17β-estradiol (E2) as a positive control.</t>
  </si>
  <si>
    <t>Replicate</t>
  </si>
  <si>
    <t>FC10-diol (µg/L)</t>
  </si>
  <si>
    <t>Number Examined</t>
  </si>
  <si>
    <t>Gonad Stage</t>
  </si>
  <si>
    <t>Stage 1</t>
  </si>
  <si>
    <t>-</t>
  </si>
  <si>
    <t>Stage 2</t>
  </si>
  <si>
    <t>Stage 3</t>
  </si>
  <si>
    <t>Stage 4</t>
  </si>
  <si>
    <t>Increased spermatogonia</t>
  </si>
  <si>
    <t>Grade 1</t>
  </si>
  <si>
    <t>2***</t>
  </si>
  <si>
    <t>Grade 2</t>
  </si>
  <si>
    <t>4***</t>
  </si>
  <si>
    <t>Grade 3</t>
  </si>
  <si>
    <t>2*</t>
  </si>
  <si>
    <t>Grade 4</t>
  </si>
  <si>
    <t>Testicular degeneration</t>
  </si>
  <si>
    <t>5***</t>
  </si>
  <si>
    <t>Intravascular/interstitial proteinaceous fluid</t>
  </si>
  <si>
    <t>3***</t>
  </si>
  <si>
    <t>-***</t>
  </si>
  <si>
    <t>3*</t>
  </si>
  <si>
    <t>3**</t>
  </si>
  <si>
    <t>Decreased spermatocytes</t>
  </si>
  <si>
    <t>1***</t>
  </si>
  <si>
    <t xml:space="preserve"> -***</t>
  </si>
  <si>
    <t>4**</t>
  </si>
  <si>
    <t>Decreased spermatids</t>
  </si>
  <si>
    <t>Interstitial cell hypertrophy/hyperplasia</t>
  </si>
  <si>
    <t>-*</t>
  </si>
  <si>
    <t>-**</t>
  </si>
  <si>
    <t>Tubules, dilation</t>
  </si>
  <si>
    <t>5*</t>
  </si>
  <si>
    <t>6**</t>
  </si>
  <si>
    <t>6***</t>
  </si>
  <si>
    <t> -</t>
  </si>
  <si>
    <t>Tubules, vacuolization</t>
  </si>
  <si>
    <t>Tubules, protein</t>
  </si>
  <si>
    <t>Glomerulomegaly</t>
  </si>
  <si>
    <t>Glomeruli, protein</t>
  </si>
  <si>
    <t>8***</t>
  </si>
  <si>
    <t>Glomeruli, thickened basement membrane</t>
  </si>
  <si>
    <t>2**</t>
  </si>
  <si>
    <t>Proteinaceous fluid; interstitial or intravascular</t>
  </si>
  <si>
    <t>9***</t>
  </si>
  <si>
    <t>Oocyte Atresia, Increased</t>
  </si>
  <si>
    <t>Post-ovulatory follicles</t>
  </si>
  <si>
    <t>Oocyte dropout</t>
  </si>
  <si>
    <t>Tubules, mineralization</t>
  </si>
  <si>
    <t>5**</t>
  </si>
  <si>
    <t>Tubules, epithelial hypertrophy</t>
  </si>
  <si>
    <t>Gonadosomatic Index</t>
  </si>
  <si>
    <t>Tubercle Score</t>
  </si>
  <si>
    <t>Comments</t>
  </si>
  <si>
    <t>mortality; no samples obtained</t>
  </si>
  <si>
    <t>dilute plasma; exopthalmia; oocyte atresia</t>
  </si>
  <si>
    <t>frayed caudal fin; dilute plasma; oocyte atresia</t>
  </si>
  <si>
    <t>Spawning data</t>
  </si>
  <si>
    <t>Male liver QPCR (apoeb, esr1, igf1 and vtg)</t>
  </si>
  <si>
    <t>Female liver QPCR (apoeb, esr1, igf1, vtg)</t>
  </si>
  <si>
    <t>Male apical data (wet weight, gonad weight, tubercle score, comments)</t>
  </si>
  <si>
    <t>Female apical data (wet weight, gonad weight, comments)</t>
  </si>
  <si>
    <t xml:space="preserve">follicle-stimulating hormone receptor </t>
  </si>
  <si>
    <t xml:space="preserve">luteinizing hormone receptor </t>
  </si>
  <si>
    <t xml:space="preserve">11β-hydroxysteroid dehydrogenase </t>
  </si>
  <si>
    <t xml:space="preserve">3β-hydroxysteroid dehydrogenase </t>
  </si>
  <si>
    <t xml:space="preserve">17β-hydroxysteroid dehydrogenase </t>
  </si>
  <si>
    <t xml:space="preserve">cholesterol side-chain cleavage </t>
  </si>
  <si>
    <t xml:space="preserve">17-α-hydroxylase/17,20 lyase </t>
  </si>
  <si>
    <t>aromatase</t>
  </si>
  <si>
    <t>11β-hsd</t>
  </si>
  <si>
    <t>3β-hsd</t>
  </si>
  <si>
    <t>17β-hsd</t>
  </si>
  <si>
    <t>cyp19a1a</t>
  </si>
  <si>
    <t>apolipoprotein eb</t>
  </si>
  <si>
    <t>estrogen receptor-alpha</t>
  </si>
  <si>
    <t>insulin-like growth factor-1</t>
  </si>
  <si>
    <t>liter</t>
  </si>
  <si>
    <t>not applicable</t>
  </si>
  <si>
    <t>nanogram</t>
  </si>
  <si>
    <t>quantitative real-time polymerase chain reaction</t>
  </si>
  <si>
    <t>quantity</t>
  </si>
  <si>
    <t>vitellogenin</t>
  </si>
  <si>
    <t>(nominal)</t>
  </si>
  <si>
    <t>15 ng/L E2</t>
  </si>
  <si>
    <r>
      <t>ND</t>
    </r>
    <r>
      <rPr>
        <vertAlign val="superscript"/>
        <sz val="11"/>
        <color theme="1"/>
        <rFont val="Calibri"/>
        <family val="2"/>
        <scheme val="minor"/>
      </rPr>
      <t xml:space="preserve"> a</t>
    </r>
  </si>
  <si>
    <r>
      <t xml:space="preserve">0.44/0.46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</si>
  <si>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0.41/0.40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</si>
  <si>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0.41/0.34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</si>
  <si>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0.33/0.33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</si>
  <si>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0.37/0.33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</si>
  <si>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1.51/1.50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</si>
  <si>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1.66/1.59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</si>
  <si>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1.07/1.04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</si>
  <si>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1.08/1.12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</si>
  <si>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1.46/1.36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</si>
  <si>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4.03/3.85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</si>
  <si>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4.64/4.72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</si>
  <si>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3.59/3.57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</si>
  <si>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2.84/2.75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</si>
  <si>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4.25/3.43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</si>
  <si>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4.41/4.06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</si>
  <si>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23.67/23.54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</si>
  <si>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19.89/19.25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</si>
  <si>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22.85/19.66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</si>
  <si>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17.83/18.52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</si>
  <si>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>20.37/20.34</t>
    </r>
    <r>
      <rPr>
        <vertAlign val="superscript"/>
        <sz val="11"/>
        <color rgb="FF000000"/>
        <rFont val="Calibri"/>
        <family val="2"/>
        <scheme val="minor"/>
      </rPr>
      <t xml:space="preserve"> b</t>
    </r>
  </si>
  <si>
    <r>
      <t>53.80/55.67</t>
    </r>
    <r>
      <rPr>
        <vertAlign val="superscript"/>
        <sz val="11"/>
        <color rgb="FF000000"/>
        <rFont val="Calibri"/>
        <family val="2"/>
        <scheme val="minor"/>
      </rPr>
      <t xml:space="preserve"> b</t>
    </r>
  </si>
  <si>
    <r>
      <t>a</t>
    </r>
    <r>
      <rPr>
        <sz val="11"/>
        <color theme="1"/>
        <rFont val="Calibri"/>
        <family val="2"/>
        <scheme val="minor"/>
      </rPr>
      <t xml:space="preserve"> ND = not detected; detection limits = 0.05 µg/L</t>
    </r>
  </si>
  <si>
    <r>
      <t>b</t>
    </r>
    <r>
      <rPr>
        <sz val="11"/>
        <color theme="1"/>
        <rFont val="Calibri"/>
        <family val="2"/>
        <scheme val="minor"/>
      </rPr>
      <t xml:space="preserve"> Duplicate measurements</t>
    </r>
  </si>
  <si>
    <r>
      <t xml:space="preserve">53.20/53.39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</si>
  <si>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53.03/50.16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</si>
  <si>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63.86/64.10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</si>
  <si>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 xml:space="preserve">51.43/47.44 </t>
    </r>
    <r>
      <rPr>
        <vertAlign val="superscript"/>
        <sz val="11"/>
        <color theme="1"/>
        <rFont val="Calibri"/>
        <family val="2"/>
        <scheme val="minor"/>
      </rPr>
      <t>b</t>
    </r>
  </si>
  <si>
    <r>
      <t xml:space="preserve">65.86/71.52 </t>
    </r>
    <r>
      <rPr>
        <vertAlign val="superscript"/>
        <sz val="11"/>
        <color rgb="FF000000"/>
        <rFont val="Calibri"/>
        <family val="2"/>
        <scheme val="minor"/>
      </rPr>
      <t>b</t>
    </r>
  </si>
  <si>
    <r>
      <t>31.07/30.99</t>
    </r>
    <r>
      <rPr>
        <vertAlign val="superscript"/>
        <sz val="11"/>
        <color theme="1"/>
        <rFont val="Calibri"/>
        <family val="2"/>
        <scheme val="minor"/>
      </rPr>
      <t xml:space="preserve"> b</t>
    </r>
  </si>
  <si>
    <r>
      <t>19.56/18.64</t>
    </r>
    <r>
      <rPr>
        <vertAlign val="superscript"/>
        <sz val="11"/>
        <color theme="1"/>
        <rFont val="Calibri"/>
        <family val="2"/>
        <scheme val="minor"/>
      </rPr>
      <t xml:space="preserve"> b</t>
    </r>
  </si>
  <si>
    <r>
      <t>15.30/14.80</t>
    </r>
    <r>
      <rPr>
        <vertAlign val="superscript"/>
        <sz val="11"/>
        <color theme="1"/>
        <rFont val="Calibri"/>
        <family val="2"/>
        <scheme val="minor"/>
      </rPr>
      <t xml:space="preserve"> b</t>
    </r>
  </si>
  <si>
    <r>
      <t>28.58/25.95</t>
    </r>
    <r>
      <rPr>
        <vertAlign val="superscript"/>
        <sz val="11"/>
        <color theme="1"/>
        <rFont val="Calibri"/>
        <family val="2"/>
        <scheme val="minor"/>
      </rPr>
      <t xml:space="preserve"> b</t>
    </r>
  </si>
  <si>
    <t>Incidence and severity of selected findings in the testis of male adult fathead minnows exposed to FC10-diol.</t>
  </si>
  <si>
    <t>Incidence and severity of selected findings in the kidneys of male adult fathead minnows exposed to FC10-diol.</t>
  </si>
  <si>
    <t>Incidence and severity of selected findings in the ovaries of female adult fathead minnows exposed to FC10-diol.</t>
  </si>
  <si>
    <t>Incidence and severity of selected findings in the kidneys of female adult fathead minnows exposed to FC10-diol.</t>
  </si>
  <si>
    <r>
      <t>a</t>
    </r>
    <r>
      <rPr>
        <sz val="11"/>
        <color theme="1"/>
        <rFont val="Calibri"/>
        <family val="2"/>
        <scheme val="minor"/>
      </rPr>
      <t xml:space="preserve"> ND = not detected; detection limits = 5 ng/L</t>
    </r>
  </si>
  <si>
    <t>Testosterone</t>
  </si>
  <si>
    <t>All concs in ng/mL;  0 = non-detectable (range 0.08 to 0.24 µg/L plasma)</t>
  </si>
  <si>
    <t>11-Ketotestosterone</t>
  </si>
  <si>
    <r>
      <t>Effects of a novel estrogenic perfluoroalkyl substance on reproductive endocrinology and function in the fathead minnow (</t>
    </r>
    <r>
      <rPr>
        <i/>
        <sz val="12"/>
        <color theme="1"/>
        <rFont val="Calibri"/>
        <family val="2"/>
        <scheme val="minor"/>
      </rPr>
      <t>Pimephales promelas</t>
    </r>
    <r>
      <rPr>
        <sz val="12"/>
        <color theme="1"/>
        <rFont val="Calibri"/>
        <family val="2"/>
        <scheme val="minor"/>
      </rPr>
      <t>)</t>
    </r>
  </si>
  <si>
    <t>FC10-diol analytical</t>
  </si>
  <si>
    <t>E2 analytical</t>
  </si>
  <si>
    <t>Testes histology</t>
  </si>
  <si>
    <t>Male kidney histology</t>
  </si>
  <si>
    <t>Ovary histology</t>
  </si>
  <si>
    <t>Female kidney histology</t>
  </si>
  <si>
    <t>FC10-diol</t>
  </si>
  <si>
    <t xml:space="preserve">1H,1H,10H,10H-perfluorodecane-1,10-diol </t>
  </si>
  <si>
    <t xml:space="preserve">17β-estradiol </t>
  </si>
  <si>
    <t>Data tabs:</t>
  </si>
  <si>
    <t>Number of eggs spawned</t>
  </si>
  <si>
    <r>
      <t>11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Calibri"/>
        <family val="2"/>
        <scheme val="minor"/>
      </rPr>
      <t>-hsd</t>
    </r>
  </si>
  <si>
    <r>
      <t>3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Calibri"/>
        <family val="2"/>
        <scheme val="minor"/>
      </rPr>
      <t>-hsd</t>
    </r>
  </si>
  <si>
    <r>
      <t>17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Calibri"/>
        <family val="2"/>
        <scheme val="minor"/>
      </rPr>
      <t>-hsd</t>
    </r>
  </si>
  <si>
    <r>
      <t>17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Calibri"/>
        <family val="2"/>
        <scheme val="minor"/>
      </rPr>
      <t>-Estradiol</t>
    </r>
  </si>
  <si>
    <r>
      <t>Female ovary QPCR (fshr, lhr, 3</t>
    </r>
    <r>
      <rPr>
        <sz val="11"/>
        <color theme="1"/>
        <rFont val="Aptos Narrow"/>
        <family val="2"/>
      </rPr>
      <t>β</t>
    </r>
    <r>
      <rPr>
        <sz val="11"/>
        <color theme="1"/>
        <rFont val="Calibri"/>
        <family val="2"/>
      </rPr>
      <t>-hsd, 11β-hsd, 17β-hsd</t>
    </r>
    <r>
      <rPr>
        <sz val="11"/>
        <color theme="1"/>
        <rFont val="Calibri"/>
        <family val="2"/>
        <scheme val="minor"/>
      </rPr>
      <t>, cyp11a, cyp17, cyp19a1a)</t>
    </r>
  </si>
  <si>
    <t>Male plasma steroids (11-ketotestosterone, androstenedione, testosterone)</t>
  </si>
  <si>
    <t>Male plasma Vtg</t>
  </si>
  <si>
    <r>
      <t>Female plasma steroids (17β-estradiol, estrone, androstenedione, testosterone</t>
    </r>
    <r>
      <rPr>
        <sz val="11"/>
        <color theme="1"/>
        <rFont val="Calibri"/>
        <family val="2"/>
      </rPr>
      <t>)</t>
    </r>
  </si>
  <si>
    <t>Female plasma Vtg</t>
  </si>
  <si>
    <t>Definitions of abbreviations used in the data tabs:</t>
  </si>
  <si>
    <t>ug</t>
  </si>
  <si>
    <t>g</t>
  </si>
  <si>
    <t>ml</t>
  </si>
  <si>
    <t>mg</t>
  </si>
  <si>
    <t>milligrams</t>
  </si>
  <si>
    <t>microgram</t>
  </si>
  <si>
    <t>gram</t>
  </si>
  <si>
    <t>microliter</t>
  </si>
  <si>
    <t>Kathleen Jensen/Jenna Cavallin</t>
  </si>
  <si>
    <t>Data associated with a short-term reproduction test to FC10-diol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</si>
</sst>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trike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8"/>
      <color indexed="64"/>
      <name val="Calibri"/>
      <family val="2"/>
      <scheme val="minor"/>
    </font>
    <font>
      <sz val="10"/>
      <color indexed="64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ptos Narrow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/>
    <xf numFmtId="14" fontId="0" fillId="0" borderId="2" xfId="0" applyNumberFormat="1" applyBorder="1"/>
    <xf numFmtId="18" fontId="0" fillId="0" borderId="2" xfId="0" applyNumberFormat="1" applyBorder="1"/>
    <xf numFmtId="2" fontId="0" fillId="0" borderId="2" xfId="0" applyNumberFormat="1" applyBorder="1"/>
    <xf numFmtId="164" fontId="0" fillId="0" borderId="2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3" xfId="0" applyBorder="1"/>
    <xf numFmtId="18" fontId="0" fillId="0" borderId="0" xfId="0" applyNumberFormat="1"/>
    <xf numFmtId="14" fontId="0" fillId="0" borderId="3" xfId="0" applyNumberFormat="1" applyBorder="1"/>
    <xf numFmtId="18" fontId="0" fillId="0" borderId="3" xfId="0" applyNumberFormat="1" applyBorder="1"/>
    <xf numFmtId="2" fontId="0" fillId="0" borderId="3" xfId="0" applyNumberFormat="1" applyBorder="1"/>
    <xf numFmtId="164" fontId="0" fillId="0" borderId="3" xfId="0" applyNumberFormat="1" applyBorder="1"/>
    <xf numFmtId="164" fontId="0" fillId="0" borderId="2" xfId="0" applyNumberFormat="1" applyBorder="1"/>
    <xf numFmtId="0" fontId="2" fillId="0" borderId="0" xfId="0" applyFont="1"/>
    <xf numFmtId="0" fontId="2" fillId="0" borderId="0" xfId="0" applyFont="1" applyAlignment="1">
      <alignment horizontal="right"/>
    </xf>
    <xf numFmtId="14" fontId="0" fillId="0" borderId="0" xfId="0" applyNumberFormat="1"/>
    <xf numFmtId="1" fontId="0" fillId="0" borderId="0" xfId="0" applyNumberFormat="1"/>
    <xf numFmtId="0" fontId="0" fillId="2" borderId="0" xfId="0" applyFill="1"/>
    <xf numFmtId="165" fontId="0" fillId="0" borderId="2" xfId="0" applyNumberFormat="1" applyBorder="1"/>
    <xf numFmtId="0" fontId="5" fillId="0" borderId="2" xfId="0" applyFont="1" applyBorder="1"/>
    <xf numFmtId="0" fontId="0" fillId="0" borderId="0" xfId="0" applyFont="1"/>
    <xf numFmtId="0" fontId="2" fillId="0" borderId="2" xfId="0" applyFont="1" applyBorder="1"/>
    <xf numFmtId="0" fontId="0" fillId="0" borderId="0" xfId="0" applyFill="1"/>
    <xf numFmtId="0" fontId="2" fillId="0" borderId="2" xfId="0" applyFont="1" applyFill="1" applyBorder="1"/>
    <xf numFmtId="0" fontId="4" fillId="0" borderId="2" xfId="0" applyFont="1" applyBorder="1"/>
    <xf numFmtId="0" fontId="0" fillId="0" borderId="7" xfId="0" applyBorder="1"/>
    <xf numFmtId="166" fontId="0" fillId="0" borderId="2" xfId="0" applyNumberFormat="1" applyBorder="1"/>
    <xf numFmtId="0" fontId="4" fillId="0" borderId="7" xfId="0" applyFont="1" applyBorder="1"/>
    <xf numFmtId="165" fontId="0" fillId="0" borderId="7" xfId="0" applyNumberFormat="1" applyBorder="1"/>
    <xf numFmtId="0" fontId="0" fillId="0" borderId="2" xfId="0" applyFill="1" applyBorder="1"/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Border="1"/>
    <xf numFmtId="0" fontId="1" fillId="0" borderId="2" xfId="1" applyFill="1" applyBorder="1"/>
    <xf numFmtId="2" fontId="0" fillId="0" borderId="2" xfId="0" applyNumberFormat="1" applyFill="1" applyBorder="1"/>
    <xf numFmtId="165" fontId="0" fillId="0" borderId="2" xfId="0" applyNumberFormat="1" applyFill="1" applyBorder="1"/>
    <xf numFmtId="0" fontId="1" fillId="0" borderId="2" xfId="1" applyFont="1" applyFill="1" applyBorder="1"/>
    <xf numFmtId="0" fontId="4" fillId="0" borderId="2" xfId="0" applyFont="1" applyFill="1" applyBorder="1"/>
    <xf numFmtId="2" fontId="4" fillId="0" borderId="2" xfId="0" applyNumberFormat="1" applyFont="1" applyFill="1" applyBorder="1"/>
    <xf numFmtId="165" fontId="4" fillId="0" borderId="2" xfId="0" applyNumberFormat="1" applyFont="1" applyFill="1" applyBorder="1"/>
    <xf numFmtId="2" fontId="4" fillId="0" borderId="0" xfId="0" applyNumberFormat="1" applyFont="1" applyFill="1"/>
    <xf numFmtId="0" fontId="0" fillId="0" borderId="2" xfId="0" applyFont="1" applyBorder="1"/>
    <xf numFmtId="2" fontId="5" fillId="0" borderId="2" xfId="0" applyNumberFormat="1" applyFont="1" applyBorder="1"/>
    <xf numFmtId="2" fontId="3" fillId="0" borderId="2" xfId="0" applyNumberFormat="1" applyFont="1" applyBorder="1"/>
    <xf numFmtId="0" fontId="0" fillId="0" borderId="3" xfId="0" applyFill="1" applyBorder="1"/>
    <xf numFmtId="0" fontId="0" fillId="0" borderId="0" xfId="0" applyBorder="1"/>
    <xf numFmtId="0" fontId="2" fillId="0" borderId="24" xfId="0" applyFont="1" applyFill="1" applyBorder="1"/>
    <xf numFmtId="0" fontId="3" fillId="0" borderId="2" xfId="0" applyFont="1" applyFill="1" applyBorder="1"/>
    <xf numFmtId="0" fontId="0" fillId="0" borderId="2" xfId="0" applyFont="1" applyFill="1" applyBorder="1"/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1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0" fillId="0" borderId="18" xfId="0" applyFont="1" applyBorder="1" applyAlignment="1">
      <alignment horizontal="right" vertical="center" wrapText="1"/>
    </xf>
    <xf numFmtId="0" fontId="0" fillId="0" borderId="21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8" fillId="0" borderId="0" xfId="0" applyFont="1"/>
    <xf numFmtId="2" fontId="0" fillId="0" borderId="2" xfId="0" applyNumberFormat="1" applyFont="1" applyBorder="1"/>
    <xf numFmtId="0" fontId="11" fillId="0" borderId="2" xfId="0" applyFont="1" applyFill="1" applyBorder="1" applyAlignment="1">
      <alignment horizontal="right" vertical="top"/>
    </xf>
    <xf numFmtId="2" fontId="0" fillId="0" borderId="2" xfId="0" applyNumberFormat="1" applyFont="1" applyFill="1" applyBorder="1"/>
    <xf numFmtId="0" fontId="12" fillId="0" borderId="2" xfId="0" applyFont="1" applyFill="1" applyBorder="1" applyAlignment="1">
      <alignment horizontal="left" vertical="top"/>
    </xf>
    <xf numFmtId="2" fontId="11" fillId="0" borderId="2" xfId="0" applyNumberFormat="1" applyFont="1" applyFill="1" applyBorder="1" applyAlignment="1">
      <alignment horizontal="right" vertical="top"/>
    </xf>
    <xf numFmtId="0" fontId="13" fillId="0" borderId="2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0" fillId="0" borderId="0" xfId="0" applyFont="1" applyFill="1"/>
    <xf numFmtId="0" fontId="0" fillId="0" borderId="3" xfId="0" applyFont="1" applyFill="1" applyBorder="1"/>
    <xf numFmtId="2" fontId="0" fillId="0" borderId="3" xfId="0" applyNumberFormat="1" applyFont="1" applyFill="1" applyBorder="1"/>
    <xf numFmtId="0" fontId="14" fillId="0" borderId="0" xfId="0" applyFont="1" applyFill="1"/>
    <xf numFmtId="0" fontId="13" fillId="0" borderId="2" xfId="0" applyFont="1" applyFill="1" applyBorder="1" applyAlignment="1">
      <alignment horizontal="right" vertical="top"/>
    </xf>
    <xf numFmtId="2" fontId="13" fillId="0" borderId="2" xfId="0" applyNumberFormat="1" applyFont="1" applyFill="1" applyBorder="1" applyAlignment="1">
      <alignment horizontal="right" vertical="top"/>
    </xf>
    <xf numFmtId="0" fontId="2" fillId="0" borderId="0" xfId="0" applyFont="1" applyFill="1"/>
    <xf numFmtId="0" fontId="0" fillId="0" borderId="6" xfId="0" applyFont="1" applyFill="1" applyBorder="1"/>
    <xf numFmtId="0" fontId="13" fillId="0" borderId="6" xfId="0" applyFont="1" applyFill="1" applyBorder="1" applyAlignment="1">
      <alignment horizontal="right" vertical="top"/>
    </xf>
    <xf numFmtId="2" fontId="0" fillId="0" borderId="6" xfId="0" applyNumberFormat="1" applyFont="1" applyFill="1" applyBorder="1"/>
    <xf numFmtId="0" fontId="13" fillId="0" borderId="3" xfId="0" applyFont="1" applyFill="1" applyBorder="1" applyAlignment="1">
      <alignment horizontal="left" vertical="top"/>
    </xf>
    <xf numFmtId="0" fontId="13" fillId="0" borderId="3" xfId="0" applyFont="1" applyFill="1" applyBorder="1" applyAlignment="1">
      <alignment horizontal="right" vertical="top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Font="1" applyAlignment="1">
      <alignment wrapText="1"/>
    </xf>
    <xf numFmtId="0" fontId="16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17" fillId="0" borderId="0" xfId="0" applyFont="1"/>
    <xf numFmtId="0" fontId="19" fillId="2" borderId="0" xfId="0" applyFont="1" applyFill="1"/>
    <xf numFmtId="0" fontId="20" fillId="0" borderId="2" xfId="0" applyFont="1" applyBorder="1"/>
    <xf numFmtId="0" fontId="20" fillId="0" borderId="0" xfId="0" applyFont="1"/>
    <xf numFmtId="0" fontId="2" fillId="0" borderId="2" xfId="0" applyFont="1" applyBorder="1" applyAlignment="1">
      <alignment horizontal="right"/>
    </xf>
    <xf numFmtId="0" fontId="2" fillId="0" borderId="2" xfId="1" applyFont="1" applyBorder="1"/>
    <xf numFmtId="2" fontId="2" fillId="0" borderId="2" xfId="0" applyNumberFormat="1" applyFont="1" applyBorder="1" applyAlignment="1">
      <alignment horizontal="right"/>
    </xf>
    <xf numFmtId="0" fontId="0" fillId="0" borderId="4" xfId="0" applyBorder="1"/>
    <xf numFmtId="0" fontId="2" fillId="0" borderId="0" xfId="0" applyFont="1" applyBorder="1" applyAlignment="1">
      <alignment horizontal="right"/>
    </xf>
    <xf numFmtId="0" fontId="0" fillId="0" borderId="4" xfId="0" applyFont="1" applyBorder="1"/>
    <xf numFmtId="0" fontId="2" fillId="0" borderId="0" xfId="0" applyFont="1" applyFill="1" applyBorder="1"/>
    <xf numFmtId="0" fontId="0" fillId="0" borderId="0" xfId="0" applyFill="1" applyBorder="1"/>
    <xf numFmtId="0" fontId="0" fillId="0" borderId="5" xfId="0" applyBorder="1"/>
    <xf numFmtId="0" fontId="2" fillId="0" borderId="1" xfId="0" applyFont="1" applyBorder="1"/>
  </cellXfs>
  <cellStyles count="2">
    <cellStyle name="Normal" xfId="0" builtinId="0"/>
    <cellStyle name="Normal 2" xfId="1" xr:uid="{591FD673-22F9-40E2-A243-12DEF8DBE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Priv\Fathead%20Team%20Experiments\FHM170%20-%20FC10%20diol%20repro\FHM170b_FC10-diol%2021%20d%20Reproduction%20Study%20Acclimation%20and%20Exposure%20Spawning.xlsx" TargetMode="External"/><Relationship Id="rId1" Type="http://schemas.openxmlformats.org/officeDocument/2006/relationships/externalLinkPath" Target="/Priv/Fathead%20Team%20Experiments/FHM170%20-%20FC10%20diol%20repro/FHM170b_FC10-diol%2021%20d%20Reproduction%20Study%20Acclimation%20and%20Exposure%20Spawn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limation"/>
      <sheetName val="Exposure"/>
      <sheetName val="for stats"/>
      <sheetName val="Graph Idea"/>
    </sheetNames>
    <sheetDataSet>
      <sheetData sheetId="0"/>
      <sheetData sheetId="1">
        <row r="35">
          <cell r="D35" t="str">
            <v>Control</v>
          </cell>
          <cell r="E35">
            <v>0.68</v>
          </cell>
          <cell r="F35">
            <v>2.1</v>
          </cell>
          <cell r="G35">
            <v>6.8</v>
          </cell>
          <cell r="H35">
            <v>21</v>
          </cell>
          <cell r="I35">
            <v>68</v>
          </cell>
          <cell r="J35" t="str">
            <v>E2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C37">
            <v>1</v>
          </cell>
          <cell r="D37">
            <v>595</v>
          </cell>
          <cell r="E37">
            <v>879</v>
          </cell>
          <cell r="F37">
            <v>443</v>
          </cell>
          <cell r="G37">
            <v>113</v>
          </cell>
          <cell r="H37">
            <v>275</v>
          </cell>
          <cell r="I37">
            <v>244</v>
          </cell>
          <cell r="J37">
            <v>380</v>
          </cell>
        </row>
        <row r="38">
          <cell r="C38">
            <v>2</v>
          </cell>
          <cell r="D38">
            <v>969</v>
          </cell>
          <cell r="E38">
            <v>1233</v>
          </cell>
          <cell r="F38">
            <v>443</v>
          </cell>
          <cell r="G38">
            <v>237</v>
          </cell>
          <cell r="H38">
            <v>302</v>
          </cell>
          <cell r="I38">
            <v>244</v>
          </cell>
          <cell r="J38">
            <v>617</v>
          </cell>
        </row>
        <row r="39">
          <cell r="C39">
            <v>3</v>
          </cell>
          <cell r="D39">
            <v>969</v>
          </cell>
          <cell r="E39">
            <v>1249</v>
          </cell>
          <cell r="F39">
            <v>443</v>
          </cell>
          <cell r="G39">
            <v>466</v>
          </cell>
          <cell r="H39">
            <v>355</v>
          </cell>
          <cell r="I39">
            <v>342</v>
          </cell>
          <cell r="J39">
            <v>965</v>
          </cell>
        </row>
        <row r="40">
          <cell r="C40">
            <v>4</v>
          </cell>
          <cell r="D40">
            <v>1807</v>
          </cell>
          <cell r="E40">
            <v>2054</v>
          </cell>
          <cell r="F40">
            <v>938</v>
          </cell>
          <cell r="G40">
            <v>573</v>
          </cell>
          <cell r="H40">
            <v>1181</v>
          </cell>
          <cell r="I40">
            <v>508</v>
          </cell>
          <cell r="J40">
            <v>1146</v>
          </cell>
        </row>
        <row r="41">
          <cell r="C41">
            <v>5</v>
          </cell>
          <cell r="D41">
            <v>2031</v>
          </cell>
          <cell r="E41">
            <v>2212</v>
          </cell>
          <cell r="F41">
            <v>985</v>
          </cell>
          <cell r="G41">
            <v>612</v>
          </cell>
          <cell r="H41">
            <v>1665</v>
          </cell>
          <cell r="I41">
            <v>704</v>
          </cell>
          <cell r="J41">
            <v>1340</v>
          </cell>
        </row>
        <row r="42">
          <cell r="C42">
            <v>6</v>
          </cell>
          <cell r="D42">
            <v>2172</v>
          </cell>
          <cell r="E42">
            <v>3432</v>
          </cell>
          <cell r="F42">
            <v>1677</v>
          </cell>
          <cell r="G42">
            <v>989</v>
          </cell>
          <cell r="H42">
            <v>1802</v>
          </cell>
          <cell r="I42">
            <v>1464</v>
          </cell>
          <cell r="J42">
            <v>2171</v>
          </cell>
        </row>
        <row r="43">
          <cell r="C43">
            <v>7</v>
          </cell>
          <cell r="D43">
            <v>2284</v>
          </cell>
          <cell r="E43">
            <v>3850</v>
          </cell>
          <cell r="F43">
            <v>1849</v>
          </cell>
          <cell r="G43">
            <v>1005</v>
          </cell>
          <cell r="H43">
            <v>2221</v>
          </cell>
          <cell r="I43">
            <v>1496</v>
          </cell>
          <cell r="J43">
            <v>2309</v>
          </cell>
        </row>
        <row r="44">
          <cell r="C44">
            <v>8</v>
          </cell>
          <cell r="D44">
            <v>2807</v>
          </cell>
          <cell r="E44">
            <v>3850</v>
          </cell>
          <cell r="F44">
            <v>2026</v>
          </cell>
          <cell r="G44">
            <v>1448</v>
          </cell>
          <cell r="H44">
            <v>2281</v>
          </cell>
          <cell r="I44">
            <v>1560</v>
          </cell>
          <cell r="J44">
            <v>2525</v>
          </cell>
        </row>
        <row r="45">
          <cell r="C45">
            <v>9</v>
          </cell>
          <cell r="D45">
            <v>3062</v>
          </cell>
          <cell r="E45">
            <v>4383</v>
          </cell>
          <cell r="F45">
            <v>2248</v>
          </cell>
          <cell r="G45">
            <v>1448</v>
          </cell>
          <cell r="H45">
            <v>2390</v>
          </cell>
          <cell r="I45">
            <v>1607</v>
          </cell>
          <cell r="J45">
            <v>2772</v>
          </cell>
        </row>
        <row r="46">
          <cell r="C46">
            <v>10</v>
          </cell>
          <cell r="D46">
            <v>3387</v>
          </cell>
          <cell r="E46">
            <v>4692</v>
          </cell>
          <cell r="F46">
            <v>2401</v>
          </cell>
          <cell r="G46">
            <v>1497</v>
          </cell>
          <cell r="H46">
            <v>2776</v>
          </cell>
          <cell r="I46">
            <v>1607</v>
          </cell>
          <cell r="J46">
            <v>3038</v>
          </cell>
        </row>
        <row r="47">
          <cell r="C47">
            <v>11</v>
          </cell>
          <cell r="D47">
            <v>3810</v>
          </cell>
          <cell r="E47">
            <v>4979</v>
          </cell>
          <cell r="F47">
            <v>2497</v>
          </cell>
          <cell r="G47">
            <v>1622</v>
          </cell>
          <cell r="H47">
            <v>2935</v>
          </cell>
          <cell r="I47">
            <v>1607</v>
          </cell>
          <cell r="J47">
            <v>3426</v>
          </cell>
        </row>
        <row r="48">
          <cell r="C48">
            <v>12</v>
          </cell>
          <cell r="D48">
            <v>4177</v>
          </cell>
          <cell r="E48">
            <v>5177</v>
          </cell>
          <cell r="F48">
            <v>2796</v>
          </cell>
          <cell r="G48">
            <v>2012</v>
          </cell>
          <cell r="H48">
            <v>3202</v>
          </cell>
          <cell r="I48">
            <v>1685</v>
          </cell>
          <cell r="J48">
            <v>3426</v>
          </cell>
        </row>
        <row r="49">
          <cell r="C49">
            <v>13</v>
          </cell>
          <cell r="D49">
            <v>4428</v>
          </cell>
          <cell r="E49">
            <v>5737</v>
          </cell>
          <cell r="F49">
            <v>3324</v>
          </cell>
          <cell r="G49">
            <v>2267</v>
          </cell>
          <cell r="H49">
            <v>3404</v>
          </cell>
          <cell r="I49">
            <v>1685</v>
          </cell>
          <cell r="J49">
            <v>4080</v>
          </cell>
        </row>
        <row r="50">
          <cell r="C50">
            <v>14</v>
          </cell>
          <cell r="D50">
            <v>4745</v>
          </cell>
          <cell r="E50">
            <v>6426</v>
          </cell>
          <cell r="F50">
            <v>3324</v>
          </cell>
          <cell r="G50">
            <v>2445</v>
          </cell>
          <cell r="H50">
            <v>3404</v>
          </cell>
          <cell r="I50">
            <v>1685</v>
          </cell>
          <cell r="J50">
            <v>4218</v>
          </cell>
        </row>
        <row r="51">
          <cell r="C51">
            <v>15</v>
          </cell>
          <cell r="D51">
            <v>5029</v>
          </cell>
          <cell r="E51">
            <v>6757</v>
          </cell>
          <cell r="F51">
            <v>3324</v>
          </cell>
          <cell r="G51">
            <v>2445</v>
          </cell>
          <cell r="H51">
            <v>3666</v>
          </cell>
          <cell r="I51">
            <v>1685</v>
          </cell>
          <cell r="J51">
            <v>4575</v>
          </cell>
        </row>
        <row r="52">
          <cell r="C52">
            <v>16</v>
          </cell>
          <cell r="D52">
            <v>5193</v>
          </cell>
          <cell r="E52">
            <v>6757</v>
          </cell>
          <cell r="F52">
            <v>3472</v>
          </cell>
          <cell r="G52">
            <v>2521</v>
          </cell>
          <cell r="H52">
            <v>3728</v>
          </cell>
          <cell r="I52">
            <v>1685</v>
          </cell>
          <cell r="J52">
            <v>4576</v>
          </cell>
        </row>
        <row r="53">
          <cell r="C53">
            <v>17</v>
          </cell>
          <cell r="D53">
            <v>5562</v>
          </cell>
          <cell r="E53">
            <v>6801</v>
          </cell>
          <cell r="F53">
            <v>3503</v>
          </cell>
          <cell r="G53">
            <v>2606</v>
          </cell>
          <cell r="H53">
            <v>3846</v>
          </cell>
          <cell r="I53">
            <v>1685</v>
          </cell>
          <cell r="J53">
            <v>4815</v>
          </cell>
        </row>
        <row r="54">
          <cell r="C54">
            <v>18</v>
          </cell>
          <cell r="D54">
            <v>6778</v>
          </cell>
          <cell r="E54">
            <v>7974</v>
          </cell>
          <cell r="F54">
            <v>4141</v>
          </cell>
          <cell r="G54">
            <v>3047</v>
          </cell>
          <cell r="H54">
            <v>4323</v>
          </cell>
          <cell r="I54">
            <v>1685</v>
          </cell>
          <cell r="J54">
            <v>5245</v>
          </cell>
        </row>
        <row r="55">
          <cell r="C55">
            <v>19</v>
          </cell>
          <cell r="D55">
            <v>7000</v>
          </cell>
          <cell r="E55">
            <v>8479</v>
          </cell>
          <cell r="F55">
            <v>4432</v>
          </cell>
          <cell r="G55">
            <v>3225</v>
          </cell>
          <cell r="H55">
            <v>4477</v>
          </cell>
          <cell r="I55">
            <v>1685</v>
          </cell>
          <cell r="J55">
            <v>6055</v>
          </cell>
        </row>
        <row r="56">
          <cell r="C56">
            <v>20</v>
          </cell>
          <cell r="D56">
            <v>7160</v>
          </cell>
          <cell r="E56">
            <v>8578</v>
          </cell>
          <cell r="F56">
            <v>4434</v>
          </cell>
          <cell r="G56">
            <v>3225</v>
          </cell>
          <cell r="H56">
            <v>4497</v>
          </cell>
          <cell r="I56">
            <v>1685</v>
          </cell>
          <cell r="J56">
            <v>6086</v>
          </cell>
        </row>
        <row r="57">
          <cell r="C57">
            <v>21</v>
          </cell>
          <cell r="D57">
            <v>7363</v>
          </cell>
          <cell r="E57">
            <v>8578</v>
          </cell>
          <cell r="F57">
            <v>4442</v>
          </cell>
          <cell r="G57">
            <v>3225</v>
          </cell>
          <cell r="H57">
            <v>4497</v>
          </cell>
          <cell r="I57">
            <v>1685</v>
          </cell>
          <cell r="J57">
            <v>6262</v>
          </cell>
        </row>
        <row r="58">
          <cell r="C58"/>
        </row>
        <row r="62">
          <cell r="D62" t="str">
            <v>Control</v>
          </cell>
          <cell r="E62">
            <v>0.68</v>
          </cell>
          <cell r="F62">
            <v>2.1</v>
          </cell>
          <cell r="G62">
            <v>6.8</v>
          </cell>
          <cell r="H62">
            <v>21</v>
          </cell>
          <cell r="I62">
            <v>68</v>
          </cell>
          <cell r="J62" t="str">
            <v>E2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C64">
            <v>1</v>
          </cell>
          <cell r="D64">
            <v>49.583333333333336</v>
          </cell>
          <cell r="E64">
            <v>73.25</v>
          </cell>
          <cell r="F64">
            <v>36.916666666666664</v>
          </cell>
          <cell r="G64">
            <v>9.4166666666666661</v>
          </cell>
          <cell r="H64">
            <v>22.916666666666668</v>
          </cell>
          <cell r="I64">
            <v>20.333333333333332</v>
          </cell>
          <cell r="J64">
            <v>31.666666666666668</v>
          </cell>
        </row>
        <row r="65">
          <cell r="C65">
            <v>2</v>
          </cell>
          <cell r="D65">
            <v>80.75</v>
          </cell>
          <cell r="E65">
            <v>102.75</v>
          </cell>
          <cell r="F65">
            <v>36.916666666666664</v>
          </cell>
          <cell r="G65">
            <v>19.75</v>
          </cell>
          <cell r="H65">
            <v>25.166666666666668</v>
          </cell>
          <cell r="I65">
            <v>20.333333333333332</v>
          </cell>
          <cell r="J65">
            <v>51.416666666666671</v>
          </cell>
        </row>
        <row r="66">
          <cell r="C66">
            <v>3</v>
          </cell>
          <cell r="D66">
            <v>80.75</v>
          </cell>
          <cell r="E66">
            <v>104.08333333333333</v>
          </cell>
          <cell r="F66">
            <v>36.916666666666664</v>
          </cell>
          <cell r="G66">
            <v>38.833333333333329</v>
          </cell>
          <cell r="H66">
            <v>29.583333333333336</v>
          </cell>
          <cell r="I66">
            <v>28.5</v>
          </cell>
          <cell r="J66">
            <v>80.416666666666671</v>
          </cell>
        </row>
        <row r="67">
          <cell r="C67">
            <v>4</v>
          </cell>
          <cell r="D67">
            <v>150.58333333333331</v>
          </cell>
          <cell r="E67">
            <v>171.16666666666666</v>
          </cell>
          <cell r="F67">
            <v>78.166666666666657</v>
          </cell>
          <cell r="G67">
            <v>47.749999999999993</v>
          </cell>
          <cell r="H67">
            <v>98.416666666666657</v>
          </cell>
          <cell r="I67">
            <v>42.333333333333336</v>
          </cell>
          <cell r="J67">
            <v>95.5</v>
          </cell>
        </row>
        <row r="68">
          <cell r="C68">
            <v>5</v>
          </cell>
          <cell r="D68">
            <v>169.24999999999997</v>
          </cell>
          <cell r="E68">
            <v>184.33333333333331</v>
          </cell>
          <cell r="F68">
            <v>82.083333333333329</v>
          </cell>
          <cell r="G68">
            <v>50.999999999999993</v>
          </cell>
          <cell r="H68">
            <v>138.75</v>
          </cell>
          <cell r="I68">
            <v>58.666666666666671</v>
          </cell>
          <cell r="J68">
            <v>111.66666666666667</v>
          </cell>
        </row>
        <row r="69">
          <cell r="C69">
            <v>6</v>
          </cell>
          <cell r="D69">
            <v>180.99999999999997</v>
          </cell>
          <cell r="E69">
            <v>286</v>
          </cell>
          <cell r="F69">
            <v>139.75</v>
          </cell>
          <cell r="G69">
            <v>82.416666666666657</v>
          </cell>
          <cell r="H69">
            <v>150.16666666666666</v>
          </cell>
          <cell r="I69">
            <v>122</v>
          </cell>
          <cell r="J69">
            <v>180.91666666666669</v>
          </cell>
        </row>
        <row r="70">
          <cell r="C70">
            <v>7</v>
          </cell>
          <cell r="D70">
            <v>190.33333333333331</v>
          </cell>
          <cell r="E70">
            <v>320.83333333333331</v>
          </cell>
          <cell r="F70">
            <v>154.08333333333334</v>
          </cell>
          <cell r="G70">
            <v>83.749999999999986</v>
          </cell>
          <cell r="H70">
            <v>185.08333333333331</v>
          </cell>
          <cell r="I70">
            <v>124.66666666666667</v>
          </cell>
          <cell r="J70">
            <v>192.41666666666669</v>
          </cell>
        </row>
        <row r="71">
          <cell r="C71">
            <v>8</v>
          </cell>
          <cell r="D71">
            <v>233.91666666666666</v>
          </cell>
          <cell r="E71">
            <v>320.83333333333331</v>
          </cell>
          <cell r="F71">
            <v>168.83333333333334</v>
          </cell>
          <cell r="G71">
            <v>120.66666666666666</v>
          </cell>
          <cell r="H71">
            <v>190.08333333333331</v>
          </cell>
          <cell r="I71">
            <v>130</v>
          </cell>
          <cell r="J71">
            <v>210.41666666666669</v>
          </cell>
        </row>
        <row r="72">
          <cell r="C72">
            <v>9</v>
          </cell>
          <cell r="D72">
            <v>255.16666666666666</v>
          </cell>
          <cell r="E72">
            <v>365.25</v>
          </cell>
          <cell r="F72">
            <v>187.33333333333334</v>
          </cell>
          <cell r="G72">
            <v>120.66666666666666</v>
          </cell>
          <cell r="H72">
            <v>199.16666666666666</v>
          </cell>
          <cell r="I72">
            <v>133.91666666666666</v>
          </cell>
          <cell r="J72">
            <v>231.00000000000003</v>
          </cell>
        </row>
        <row r="73">
          <cell r="C73">
            <v>10</v>
          </cell>
          <cell r="D73">
            <v>282.25</v>
          </cell>
          <cell r="E73">
            <v>391</v>
          </cell>
          <cell r="F73">
            <v>200.08333333333334</v>
          </cell>
          <cell r="G73">
            <v>124.74999999999999</v>
          </cell>
          <cell r="H73">
            <v>231.33333333333331</v>
          </cell>
          <cell r="I73">
            <v>133.91666666666666</v>
          </cell>
          <cell r="J73">
            <v>253.16666666666669</v>
          </cell>
        </row>
        <row r="74">
          <cell r="C74">
            <v>11</v>
          </cell>
          <cell r="D74">
            <v>317.5</v>
          </cell>
          <cell r="E74">
            <v>414.91666666666669</v>
          </cell>
          <cell r="F74">
            <v>208.08333333333334</v>
          </cell>
          <cell r="G74">
            <v>135.16666666666666</v>
          </cell>
          <cell r="H74">
            <v>244.58333333333331</v>
          </cell>
          <cell r="I74">
            <v>133.91666666666666</v>
          </cell>
          <cell r="J74">
            <v>285.5</v>
          </cell>
        </row>
        <row r="75">
          <cell r="C75">
            <v>12</v>
          </cell>
          <cell r="D75">
            <v>348.08333333333331</v>
          </cell>
          <cell r="E75">
            <v>431.41666666666669</v>
          </cell>
          <cell r="F75">
            <v>233</v>
          </cell>
          <cell r="G75">
            <v>167.66666666666666</v>
          </cell>
          <cell r="H75">
            <v>268.85606060606057</v>
          </cell>
          <cell r="I75">
            <v>141.00757575757575</v>
          </cell>
          <cell r="J75">
            <v>285.5</v>
          </cell>
        </row>
        <row r="76">
          <cell r="C76">
            <v>13</v>
          </cell>
          <cell r="D76">
            <v>369</v>
          </cell>
          <cell r="E76">
            <v>478.08333333333337</v>
          </cell>
          <cell r="F76">
            <v>277</v>
          </cell>
          <cell r="G76">
            <v>190.84848484848484</v>
          </cell>
          <cell r="H76">
            <v>287.21969696969694</v>
          </cell>
          <cell r="I76">
            <v>141.00757575757575</v>
          </cell>
          <cell r="J76">
            <v>340</v>
          </cell>
        </row>
        <row r="77">
          <cell r="C77">
            <v>14</v>
          </cell>
          <cell r="D77">
            <v>395.41666666666669</v>
          </cell>
          <cell r="E77">
            <v>535.5</v>
          </cell>
          <cell r="F77">
            <v>277</v>
          </cell>
          <cell r="G77">
            <v>207.03030303030303</v>
          </cell>
          <cell r="H77">
            <v>287.21969696969694</v>
          </cell>
          <cell r="I77">
            <v>141.00757575757575</v>
          </cell>
          <cell r="J77">
            <v>351.5</v>
          </cell>
        </row>
        <row r="78">
          <cell r="C78">
            <v>15</v>
          </cell>
          <cell r="D78">
            <v>419.08333333333337</v>
          </cell>
          <cell r="E78">
            <v>563.08333333333337</v>
          </cell>
          <cell r="F78">
            <v>277</v>
          </cell>
          <cell r="G78">
            <v>207.03030303030303</v>
          </cell>
          <cell r="H78">
            <v>311.03787878787875</v>
          </cell>
          <cell r="I78">
            <v>141.00757575757575</v>
          </cell>
          <cell r="J78">
            <v>381.25</v>
          </cell>
        </row>
        <row r="79">
          <cell r="C79">
            <v>16</v>
          </cell>
          <cell r="D79">
            <v>432.75000000000006</v>
          </cell>
          <cell r="E79">
            <v>563.08333333333337</v>
          </cell>
          <cell r="F79">
            <v>289.33333333333331</v>
          </cell>
          <cell r="G79">
            <v>213.93939393939394</v>
          </cell>
          <cell r="H79">
            <v>316.67424242424238</v>
          </cell>
          <cell r="I79">
            <v>141.00757575757575</v>
          </cell>
          <cell r="J79">
            <v>381.33333333333331</v>
          </cell>
        </row>
        <row r="80">
          <cell r="C80">
            <v>17</v>
          </cell>
          <cell r="D80">
            <v>463.50000000000006</v>
          </cell>
          <cell r="E80">
            <v>566.75</v>
          </cell>
          <cell r="F80">
            <v>291.91666666666663</v>
          </cell>
          <cell r="G80">
            <v>221.66666666666666</v>
          </cell>
          <cell r="H80">
            <v>327.40151515151513</v>
          </cell>
          <cell r="I80">
            <v>141.00757575757575</v>
          </cell>
          <cell r="J80">
            <v>401.25</v>
          </cell>
        </row>
        <row r="81">
          <cell r="C81">
            <v>18</v>
          </cell>
          <cell r="D81">
            <v>564.83333333333337</v>
          </cell>
          <cell r="E81">
            <v>664.5</v>
          </cell>
          <cell r="F81">
            <v>345.08333333333331</v>
          </cell>
          <cell r="G81">
            <v>261.75757575757575</v>
          </cell>
          <cell r="H81">
            <v>370.7651515151515</v>
          </cell>
          <cell r="I81">
            <v>141.00757575757575</v>
          </cell>
          <cell r="J81">
            <v>437.08333333333331</v>
          </cell>
        </row>
        <row r="82">
          <cell r="C82">
            <v>19</v>
          </cell>
          <cell r="D82">
            <v>583.33333333333337</v>
          </cell>
          <cell r="E82">
            <v>706.58333333333337</v>
          </cell>
          <cell r="F82">
            <v>369.33333333333331</v>
          </cell>
          <cell r="G82">
            <v>279.55757575757576</v>
          </cell>
          <cell r="H82">
            <v>384.7651515151515</v>
          </cell>
          <cell r="I82">
            <v>141.00757575757575</v>
          </cell>
          <cell r="J82">
            <v>504.58333333333331</v>
          </cell>
        </row>
        <row r="83">
          <cell r="C83">
            <v>20</v>
          </cell>
          <cell r="D83">
            <v>596.66666666666674</v>
          </cell>
          <cell r="E83">
            <v>714.83333333333337</v>
          </cell>
          <cell r="F83">
            <v>369.5</v>
          </cell>
          <cell r="G83">
            <v>279.55757575757576</v>
          </cell>
          <cell r="H83">
            <v>386.58333333333331</v>
          </cell>
          <cell r="I83">
            <v>141.00757575757575</v>
          </cell>
          <cell r="J83">
            <v>507.16666666666663</v>
          </cell>
        </row>
        <row r="84">
          <cell r="C84">
            <v>21</v>
          </cell>
          <cell r="D84">
            <v>630.50000000000011</v>
          </cell>
          <cell r="E84">
            <v>714.83333333333337</v>
          </cell>
          <cell r="F84">
            <v>370.83333333333331</v>
          </cell>
          <cell r="G84">
            <v>279.55757575757576</v>
          </cell>
          <cell r="H84">
            <v>386.58333333333331</v>
          </cell>
          <cell r="I84">
            <v>141.00757575757575</v>
          </cell>
          <cell r="J84">
            <v>536.5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91C81-03F1-4859-8EF5-77AFCED73853}">
  <sheetPr>
    <pageSetUpPr fitToPage="1"/>
  </sheetPr>
  <dimension ref="A1:J53"/>
  <sheetViews>
    <sheetView tabSelected="1" workbookViewId="0"/>
  </sheetViews>
  <sheetFormatPr defaultRowHeight="14.5"/>
  <cols>
    <col min="1" max="1" width="17.453125" customWidth="1"/>
    <col min="2" max="2" width="71.1796875" customWidth="1"/>
  </cols>
  <sheetData>
    <row r="1" spans="1:10">
      <c r="A1" s="16" t="s">
        <v>0</v>
      </c>
      <c r="B1" s="98" t="s">
        <v>11</v>
      </c>
      <c r="C1" s="23"/>
      <c r="D1" s="23"/>
      <c r="E1" s="23"/>
      <c r="F1" s="23"/>
      <c r="G1" s="23"/>
      <c r="H1" s="23"/>
      <c r="I1" s="23"/>
      <c r="J1" s="23"/>
    </row>
    <row r="2" spans="1:10">
      <c r="A2" s="16" t="s">
        <v>1</v>
      </c>
      <c r="B2" s="23" t="s">
        <v>290</v>
      </c>
      <c r="C2" s="23"/>
      <c r="D2" s="23"/>
      <c r="E2" s="23"/>
      <c r="F2" s="23"/>
      <c r="G2" s="23"/>
      <c r="H2" s="23"/>
      <c r="I2" s="23"/>
      <c r="J2" s="23"/>
    </row>
    <row r="3" spans="1:10">
      <c r="A3" s="16" t="s">
        <v>2</v>
      </c>
      <c r="B3" s="116">
        <v>45692</v>
      </c>
      <c r="C3" s="23"/>
      <c r="D3" s="23"/>
      <c r="E3" s="23"/>
      <c r="F3" s="23"/>
      <c r="G3" s="23"/>
      <c r="H3" s="23"/>
      <c r="I3" s="23"/>
      <c r="J3" s="23"/>
    </row>
    <row r="4" spans="1:10" ht="15.5">
      <c r="A4" s="16" t="s">
        <v>4</v>
      </c>
      <c r="B4" s="58" t="s">
        <v>260</v>
      </c>
      <c r="C4" s="23"/>
      <c r="D4" s="23"/>
      <c r="E4" s="23"/>
      <c r="F4" s="23"/>
      <c r="G4" s="23"/>
      <c r="H4" s="23"/>
      <c r="I4" s="23"/>
      <c r="J4" s="23"/>
    </row>
    <row r="5" spans="1:10">
      <c r="A5" s="117" t="s">
        <v>3</v>
      </c>
      <c r="B5" s="118" t="s">
        <v>291</v>
      </c>
      <c r="C5" s="23"/>
      <c r="D5" s="23"/>
      <c r="E5" s="23"/>
      <c r="F5" s="23"/>
      <c r="G5" s="23"/>
      <c r="H5" s="23"/>
      <c r="I5" s="23"/>
      <c r="J5" s="23"/>
    </row>
    <row r="6" spans="1:10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>
      <c r="A7" s="119" t="s">
        <v>270</v>
      </c>
      <c r="B7" s="23"/>
      <c r="C7" s="23"/>
      <c r="D7" s="23"/>
      <c r="E7" s="23"/>
      <c r="F7" s="23"/>
      <c r="G7" s="23"/>
      <c r="H7" s="23"/>
      <c r="I7" s="23"/>
      <c r="J7" s="23"/>
    </row>
    <row r="8" spans="1:10">
      <c r="A8" s="121" t="s">
        <v>193</v>
      </c>
      <c r="B8" s="23"/>
      <c r="C8" s="23"/>
      <c r="D8" s="23"/>
      <c r="E8" s="23"/>
      <c r="F8" s="23"/>
      <c r="G8" s="23"/>
      <c r="H8" s="23"/>
      <c r="I8" s="23"/>
      <c r="J8" s="23"/>
    </row>
    <row r="9" spans="1:10">
      <c r="A9" s="121" t="s">
        <v>194</v>
      </c>
      <c r="B9" s="23"/>
      <c r="C9" s="23"/>
      <c r="D9" s="23"/>
      <c r="E9" s="23"/>
      <c r="F9" s="23"/>
      <c r="G9" s="23"/>
      <c r="H9" s="23"/>
      <c r="I9" s="23"/>
      <c r="J9" s="23"/>
    </row>
    <row r="10" spans="1:10">
      <c r="A10" s="121" t="s">
        <v>190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>
      <c r="A11" s="121" t="s">
        <v>191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>
      <c r="A12" s="121" t="s">
        <v>192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>
      <c r="A13" s="121" t="s">
        <v>276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>
      <c r="A14" s="121" t="s">
        <v>277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0">
      <c r="A15" s="121" t="s">
        <v>278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0">
      <c r="A16" s="121" t="s">
        <v>279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0">
      <c r="A17" s="121" t="s">
        <v>280</v>
      </c>
      <c r="B17" s="23"/>
      <c r="C17" s="23"/>
      <c r="D17" s="23"/>
      <c r="E17" s="23"/>
      <c r="F17" s="23"/>
      <c r="G17" s="23"/>
      <c r="H17" s="23"/>
      <c r="I17" s="23"/>
      <c r="J17" s="23"/>
    </row>
    <row r="18" spans="1:10">
      <c r="A18" s="121" t="s">
        <v>261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>
      <c r="A19" s="121" t="s">
        <v>262</v>
      </c>
      <c r="B19" s="23"/>
      <c r="C19" s="23"/>
      <c r="D19" s="23"/>
      <c r="E19" s="23"/>
      <c r="F19" s="23"/>
      <c r="G19" s="23"/>
      <c r="H19" s="23"/>
      <c r="I19" s="23"/>
      <c r="J19" s="23"/>
    </row>
    <row r="20" spans="1:10">
      <c r="A20" s="121" t="s">
        <v>263</v>
      </c>
      <c r="B20" s="23"/>
      <c r="C20" s="23"/>
      <c r="D20" s="23"/>
      <c r="E20" s="23"/>
      <c r="F20" s="23"/>
      <c r="G20" s="23"/>
      <c r="H20" s="23"/>
      <c r="I20" s="23"/>
      <c r="J20" s="23"/>
    </row>
    <row r="21" spans="1:10">
      <c r="A21" s="121" t="s">
        <v>264</v>
      </c>
      <c r="B21" s="23"/>
      <c r="C21" s="23"/>
      <c r="D21" s="23"/>
      <c r="E21" s="23"/>
      <c r="F21" s="23"/>
      <c r="G21" s="23"/>
      <c r="H21" s="23"/>
      <c r="I21" s="23"/>
      <c r="J21" s="23"/>
    </row>
    <row r="22" spans="1:10">
      <c r="A22" s="121" t="s">
        <v>265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>
      <c r="A23" s="121" t="s">
        <v>266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>
      <c r="A25" s="119" t="s">
        <v>281</v>
      </c>
      <c r="B25" s="23"/>
      <c r="C25" s="23"/>
      <c r="D25" s="23"/>
      <c r="E25" s="23"/>
      <c r="F25" s="23"/>
      <c r="G25" s="23"/>
      <c r="H25" s="23"/>
      <c r="I25" s="23"/>
      <c r="J25" s="23"/>
    </row>
    <row r="26" spans="1:10" ht="15.5">
      <c r="A26" s="120" t="s">
        <v>203</v>
      </c>
      <c r="B26" s="89" t="s">
        <v>197</v>
      </c>
      <c r="C26" s="23"/>
      <c r="D26" s="23"/>
      <c r="E26" s="23"/>
      <c r="F26" s="23"/>
      <c r="G26" s="23"/>
      <c r="H26" s="23"/>
      <c r="I26" s="23"/>
      <c r="J26" s="23"/>
    </row>
    <row r="27" spans="1:10" ht="15.5">
      <c r="A27" s="120" t="s">
        <v>205</v>
      </c>
      <c r="B27" s="89" t="s">
        <v>199</v>
      </c>
      <c r="C27" s="23"/>
      <c r="D27" s="23"/>
      <c r="E27" s="23"/>
      <c r="F27" s="23"/>
      <c r="G27" s="23"/>
      <c r="H27" s="23"/>
      <c r="I27" s="23"/>
      <c r="J27" s="23"/>
    </row>
    <row r="28" spans="1:10" ht="15.5">
      <c r="A28" s="120" t="s">
        <v>204</v>
      </c>
      <c r="B28" s="89" t="s">
        <v>198</v>
      </c>
      <c r="C28" s="23"/>
      <c r="D28" s="23"/>
      <c r="E28" s="23"/>
      <c r="F28" s="23"/>
      <c r="G28" s="23"/>
      <c r="H28" s="23"/>
      <c r="I28" s="23"/>
      <c r="J28" s="23"/>
    </row>
    <row r="29" spans="1:10">
      <c r="A29" s="23" t="s">
        <v>13</v>
      </c>
      <c r="B29" s="23" t="s">
        <v>207</v>
      </c>
      <c r="C29" s="23"/>
      <c r="D29" s="23"/>
      <c r="E29" s="23"/>
      <c r="F29" s="23"/>
      <c r="G29" s="23"/>
      <c r="H29" s="23"/>
      <c r="I29" s="23"/>
      <c r="J29" s="23"/>
    </row>
    <row r="30" spans="1:10" ht="15.5">
      <c r="A30" s="120" t="s">
        <v>125</v>
      </c>
      <c r="B30" s="89" t="s">
        <v>200</v>
      </c>
      <c r="C30" s="23"/>
      <c r="D30" s="23"/>
      <c r="E30" s="23"/>
      <c r="F30" s="23"/>
      <c r="G30" s="23"/>
      <c r="H30" s="23"/>
      <c r="I30" s="23"/>
      <c r="J30" s="23"/>
    </row>
    <row r="31" spans="1:10" ht="15.5">
      <c r="A31" s="120" t="s">
        <v>126</v>
      </c>
      <c r="B31" s="89" t="s">
        <v>201</v>
      </c>
      <c r="C31" s="23"/>
      <c r="D31" s="23"/>
      <c r="E31" s="23"/>
      <c r="F31" s="23"/>
      <c r="G31" s="23"/>
      <c r="H31" s="23"/>
      <c r="I31" s="23"/>
      <c r="J31" s="23"/>
    </row>
    <row r="32" spans="1:10" ht="15.5">
      <c r="A32" s="120" t="s">
        <v>206</v>
      </c>
      <c r="B32" s="89" t="s">
        <v>202</v>
      </c>
      <c r="C32" s="23"/>
      <c r="D32" s="23"/>
      <c r="E32" s="23"/>
      <c r="F32" s="23"/>
      <c r="G32" s="23"/>
      <c r="H32" s="23"/>
      <c r="I32" s="23"/>
      <c r="J32" s="23"/>
    </row>
    <row r="33" spans="1:10">
      <c r="A33" s="23" t="s">
        <v>50</v>
      </c>
      <c r="B33" s="23" t="s">
        <v>269</v>
      </c>
      <c r="C33" s="23"/>
      <c r="D33" s="23"/>
      <c r="E33" s="23"/>
      <c r="F33" s="23"/>
      <c r="G33" s="23"/>
      <c r="H33" s="23"/>
      <c r="I33" s="23"/>
      <c r="J33" s="23"/>
    </row>
    <row r="34" spans="1:10">
      <c r="A34" s="23" t="s">
        <v>12</v>
      </c>
      <c r="B34" s="23" t="s">
        <v>208</v>
      </c>
      <c r="C34" s="23"/>
      <c r="D34" s="23"/>
      <c r="E34" s="23"/>
      <c r="F34" s="23"/>
      <c r="G34" s="23"/>
      <c r="H34" s="23"/>
      <c r="I34" s="23"/>
      <c r="J34" s="23"/>
    </row>
    <row r="35" spans="1:10">
      <c r="A35" s="23" t="s">
        <v>267</v>
      </c>
      <c r="B35" s="23" t="s">
        <v>268</v>
      </c>
      <c r="C35" s="23"/>
      <c r="D35" s="23"/>
      <c r="E35" s="23"/>
      <c r="F35" s="23"/>
      <c r="G35" s="23"/>
      <c r="H35" s="23"/>
      <c r="I35" s="23"/>
      <c r="J35" s="23"/>
    </row>
    <row r="36" spans="1:10" ht="15.5">
      <c r="A36" s="120" t="s">
        <v>123</v>
      </c>
      <c r="B36" s="89" t="s">
        <v>195</v>
      </c>
      <c r="C36" s="23"/>
      <c r="D36" s="23"/>
      <c r="E36" s="23"/>
      <c r="F36" s="23"/>
      <c r="G36" s="23"/>
      <c r="H36" s="23"/>
      <c r="I36" s="23"/>
      <c r="J36" s="23"/>
    </row>
    <row r="37" spans="1:10">
      <c r="A37" s="121" t="s">
        <v>283</v>
      </c>
      <c r="B37" s="121" t="s">
        <v>288</v>
      </c>
      <c r="C37" s="23"/>
      <c r="D37" s="23"/>
      <c r="E37" s="23"/>
      <c r="F37" s="23"/>
      <c r="G37" s="23"/>
      <c r="H37" s="23"/>
      <c r="I37" s="23"/>
      <c r="J37" s="23"/>
    </row>
    <row r="38" spans="1:10">
      <c r="A38" s="23" t="s">
        <v>14</v>
      </c>
      <c r="B38" s="23" t="s">
        <v>209</v>
      </c>
      <c r="C38" s="23"/>
      <c r="D38" s="23"/>
      <c r="E38" s="23"/>
      <c r="F38" s="23"/>
      <c r="G38" s="23"/>
      <c r="H38" s="23"/>
      <c r="I38" s="23"/>
      <c r="J38" s="23"/>
    </row>
    <row r="39" spans="1:10">
      <c r="A39" s="23" t="s">
        <v>5</v>
      </c>
      <c r="B39" s="23" t="s">
        <v>210</v>
      </c>
      <c r="C39" s="23"/>
      <c r="D39" s="23"/>
      <c r="E39" s="23"/>
      <c r="F39" s="23"/>
      <c r="G39" s="23"/>
      <c r="H39" s="23"/>
      <c r="I39" s="23"/>
      <c r="J39" s="23"/>
    </row>
    <row r="40" spans="1:10" ht="15.5">
      <c r="A40" s="120" t="s">
        <v>124</v>
      </c>
      <c r="B40" s="89" t="s">
        <v>196</v>
      </c>
      <c r="C40" s="23"/>
      <c r="D40" s="23"/>
      <c r="E40" s="23"/>
      <c r="F40" s="23"/>
      <c r="G40" s="23"/>
      <c r="H40" s="23"/>
      <c r="I40" s="23"/>
      <c r="J40" s="23"/>
    </row>
    <row r="41" spans="1:10">
      <c r="A41" s="121" t="s">
        <v>285</v>
      </c>
      <c r="B41" s="120" t="s">
        <v>286</v>
      </c>
      <c r="C41" s="23"/>
      <c r="D41" s="23"/>
      <c r="E41" s="23"/>
      <c r="F41" s="23"/>
      <c r="G41" s="23"/>
      <c r="H41" s="23"/>
      <c r="I41" s="23"/>
      <c r="J41" s="23"/>
    </row>
    <row r="42" spans="1:10">
      <c r="A42" s="121" t="s">
        <v>284</v>
      </c>
      <c r="B42" s="121" t="s">
        <v>289</v>
      </c>
      <c r="C42" s="23"/>
      <c r="D42" s="23"/>
      <c r="E42" s="23"/>
      <c r="F42" s="23"/>
      <c r="G42" s="23"/>
      <c r="H42" s="23"/>
      <c r="I42" s="23"/>
      <c r="J42" s="23"/>
    </row>
    <row r="43" spans="1:10">
      <c r="A43" s="23" t="s">
        <v>7</v>
      </c>
      <c r="B43" s="23" t="s">
        <v>211</v>
      </c>
      <c r="C43" s="23"/>
      <c r="D43" s="23"/>
      <c r="E43" s="23"/>
      <c r="F43" s="23"/>
      <c r="G43" s="23"/>
      <c r="H43" s="23"/>
      <c r="I43" s="23"/>
      <c r="J43" s="23"/>
    </row>
    <row r="44" spans="1:10">
      <c r="A44" s="23" t="s">
        <v>6</v>
      </c>
      <c r="B44" s="23" t="s">
        <v>212</v>
      </c>
      <c r="C44" s="23"/>
      <c r="D44" s="23"/>
      <c r="E44" s="23"/>
      <c r="F44" s="23"/>
      <c r="G44" s="23"/>
      <c r="H44" s="23"/>
      <c r="I44" s="23"/>
      <c r="J44" s="23"/>
    </row>
    <row r="45" spans="1:10">
      <c r="A45" s="23" t="s">
        <v>9</v>
      </c>
      <c r="B45" s="23" t="s">
        <v>213</v>
      </c>
      <c r="C45" s="23"/>
      <c r="D45" s="23"/>
      <c r="E45" s="23"/>
      <c r="F45" s="23"/>
      <c r="G45" s="23"/>
      <c r="H45" s="23"/>
      <c r="I45" s="23"/>
      <c r="J45" s="23"/>
    </row>
    <row r="46" spans="1:10">
      <c r="A46" s="23" t="s">
        <v>10</v>
      </c>
      <c r="B46" s="23" t="s">
        <v>214</v>
      </c>
      <c r="C46" s="23"/>
      <c r="D46" s="23"/>
      <c r="E46" s="23"/>
      <c r="F46" s="23"/>
      <c r="G46" s="23"/>
      <c r="H46" s="23"/>
      <c r="I46" s="23"/>
      <c r="J46" s="23"/>
    </row>
    <row r="47" spans="1:10">
      <c r="A47" s="120" t="s">
        <v>282</v>
      </c>
      <c r="B47" s="120" t="s">
        <v>287</v>
      </c>
      <c r="C47" s="23"/>
      <c r="D47" s="23"/>
      <c r="E47" s="23"/>
      <c r="F47" s="23"/>
      <c r="G47" s="23"/>
      <c r="H47" s="23"/>
      <c r="I47" s="23"/>
      <c r="J47" s="23"/>
    </row>
    <row r="48" spans="1:10">
      <c r="A48" s="23" t="s">
        <v>8</v>
      </c>
      <c r="B48" s="23" t="s">
        <v>215</v>
      </c>
      <c r="C48" s="23"/>
      <c r="D48" s="23"/>
      <c r="E48" s="23"/>
      <c r="F48" s="23"/>
      <c r="G48" s="23"/>
      <c r="H48" s="23"/>
      <c r="I48" s="23"/>
      <c r="J48" s="23"/>
    </row>
    <row r="49" spans="2:10">
      <c r="B49" s="121"/>
      <c r="C49" s="23"/>
      <c r="D49" s="23"/>
      <c r="E49" s="23"/>
      <c r="F49" s="23"/>
      <c r="G49" s="23"/>
      <c r="H49" s="23"/>
      <c r="I49" s="23"/>
      <c r="J49" s="23"/>
    </row>
    <row r="50" spans="2:10">
      <c r="B50" s="121"/>
      <c r="C50" s="23"/>
      <c r="D50" s="23"/>
      <c r="E50" s="23"/>
      <c r="F50" s="23"/>
      <c r="G50" s="23"/>
      <c r="H50" s="23"/>
      <c r="I50" s="23"/>
      <c r="J50" s="23"/>
    </row>
    <row r="51" spans="2:10">
      <c r="B51" s="121"/>
      <c r="C51" s="23"/>
      <c r="D51" s="23"/>
      <c r="E51" s="23"/>
      <c r="F51" s="23"/>
      <c r="G51" s="23"/>
      <c r="H51" s="23"/>
      <c r="I51" s="23"/>
      <c r="J51" s="23"/>
    </row>
    <row r="52" spans="2:10">
      <c r="B52" s="121"/>
      <c r="C52" s="23"/>
      <c r="D52" s="23"/>
      <c r="E52" s="23"/>
      <c r="F52" s="23"/>
      <c r="G52" s="23"/>
      <c r="H52" s="23"/>
      <c r="I52" s="23"/>
      <c r="J52" s="23"/>
    </row>
    <row r="53" spans="2:10">
      <c r="B53" s="122"/>
      <c r="C53" s="23"/>
      <c r="D53" s="23"/>
      <c r="E53" s="23"/>
      <c r="F53" s="23"/>
      <c r="G53" s="23"/>
      <c r="H53" s="23"/>
      <c r="I53" s="23"/>
      <c r="J53" s="23"/>
    </row>
  </sheetData>
  <sortState xmlns:xlrd2="http://schemas.microsoft.com/office/spreadsheetml/2017/richdata2" ref="A26:B48">
    <sortCondition ref="A26:A48"/>
  </sortState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CCD3-E605-470C-A499-AF9C46F5B550}">
  <dimension ref="A1:S74"/>
  <sheetViews>
    <sheetView workbookViewId="0"/>
  </sheetViews>
  <sheetFormatPr defaultRowHeight="14.5"/>
  <cols>
    <col min="1" max="1" width="10.08984375" customWidth="1"/>
    <col min="2" max="2" width="11" customWidth="1"/>
    <col min="3" max="14" width="9.1796875" hidden="1" customWidth="1"/>
    <col min="15" max="18" width="15.7265625" customWidth="1"/>
  </cols>
  <sheetData>
    <row r="1" spans="1:19">
      <c r="A1" t="s">
        <v>258</v>
      </c>
    </row>
    <row r="3" spans="1:19">
      <c r="A3" s="26" t="s">
        <v>100</v>
      </c>
      <c r="B3" s="26" t="s">
        <v>64</v>
      </c>
      <c r="C3" s="26" t="s">
        <v>102</v>
      </c>
      <c r="D3" s="26" t="s">
        <v>103</v>
      </c>
      <c r="E3" s="26" t="s">
        <v>104</v>
      </c>
      <c r="F3" s="26" t="s">
        <v>105</v>
      </c>
      <c r="G3" s="26" t="s">
        <v>106</v>
      </c>
      <c r="H3" s="26" t="s">
        <v>107</v>
      </c>
      <c r="I3" s="26" t="s">
        <v>108</v>
      </c>
      <c r="J3" s="26" t="s">
        <v>109</v>
      </c>
      <c r="K3" s="26" t="s">
        <v>110</v>
      </c>
      <c r="L3" s="26" t="s">
        <v>111</v>
      </c>
      <c r="M3" s="26" t="s">
        <v>112</v>
      </c>
      <c r="N3" s="26" t="s">
        <v>113</v>
      </c>
      <c r="O3" s="97" t="s">
        <v>275</v>
      </c>
      <c r="P3" s="97" t="s">
        <v>107</v>
      </c>
      <c r="Q3" s="97" t="s">
        <v>109</v>
      </c>
      <c r="R3" s="97" t="s">
        <v>257</v>
      </c>
      <c r="S3" s="25"/>
    </row>
    <row r="4" spans="1:19">
      <c r="A4" s="95">
        <v>2</v>
      </c>
      <c r="B4" s="57" t="s">
        <v>27</v>
      </c>
      <c r="C4" s="91"/>
      <c r="D4" s="91">
        <v>0.738511436112541</v>
      </c>
      <c r="E4" s="91">
        <v>3.0652416223114698</v>
      </c>
      <c r="F4" s="91"/>
      <c r="G4" s="91">
        <v>0</v>
      </c>
      <c r="H4" s="91">
        <v>0</v>
      </c>
      <c r="I4" s="91">
        <v>0.15880060783900199</v>
      </c>
      <c r="J4" s="91">
        <v>7.8127870639510696E-2</v>
      </c>
      <c r="K4" s="91">
        <v>0</v>
      </c>
      <c r="L4" s="91"/>
      <c r="M4" s="91"/>
      <c r="N4" s="91">
        <v>9.9529886926490202E-2</v>
      </c>
      <c r="O4" s="92">
        <v>0</v>
      </c>
      <c r="P4" s="92">
        <v>0</v>
      </c>
      <c r="Q4" s="92">
        <v>0.78127870639510699</v>
      </c>
      <c r="R4" s="92">
        <v>0</v>
      </c>
    </row>
    <row r="5" spans="1:19">
      <c r="A5" s="96">
        <v>4</v>
      </c>
      <c r="B5" s="57" t="s">
        <v>27</v>
      </c>
      <c r="C5" s="91">
        <v>0</v>
      </c>
      <c r="D5" s="91">
        <v>0</v>
      </c>
      <c r="E5" s="91">
        <v>0</v>
      </c>
      <c r="F5" s="91">
        <v>0</v>
      </c>
      <c r="G5" s="91">
        <v>0.37268504521745499</v>
      </c>
      <c r="H5" s="91">
        <v>0</v>
      </c>
      <c r="I5" s="91">
        <v>1.7660156423320199</v>
      </c>
      <c r="J5" s="91">
        <v>0.280823018414042</v>
      </c>
      <c r="K5" s="91">
        <v>0.111613658138637</v>
      </c>
      <c r="L5" s="91">
        <v>0</v>
      </c>
      <c r="M5" s="91">
        <v>0</v>
      </c>
      <c r="N5" s="91">
        <v>7.8924502430451696E-2</v>
      </c>
      <c r="O5" s="92">
        <v>3.72685045217455</v>
      </c>
      <c r="P5" s="92">
        <v>0</v>
      </c>
      <c r="Q5" s="92">
        <v>2.8082301841404202</v>
      </c>
      <c r="R5" s="92">
        <v>1.11613658138637</v>
      </c>
    </row>
    <row r="6" spans="1:19">
      <c r="A6" s="95">
        <v>30</v>
      </c>
      <c r="B6" s="57" t="s">
        <v>27</v>
      </c>
      <c r="C6" s="91"/>
      <c r="D6" s="91">
        <v>0.514003483954107</v>
      </c>
      <c r="E6" s="91"/>
      <c r="F6" s="91"/>
      <c r="G6" s="91">
        <v>1.4761294706072501</v>
      </c>
      <c r="H6" s="91">
        <v>0.20539566448187899</v>
      </c>
      <c r="I6" s="91"/>
      <c r="J6" s="91">
        <v>0.46607653017207101</v>
      </c>
      <c r="K6" s="91">
        <v>0.13453251091284499</v>
      </c>
      <c r="L6" s="91"/>
      <c r="M6" s="91"/>
      <c r="N6" s="91">
        <v>6.4244800318107698E-2</v>
      </c>
      <c r="O6" s="92">
        <v>24.602157843454169</v>
      </c>
      <c r="P6" s="92">
        <v>3.4232610746979835</v>
      </c>
      <c r="Q6" s="92">
        <v>7.7679421695345177</v>
      </c>
      <c r="R6" s="92">
        <v>2.2422085152140832</v>
      </c>
    </row>
    <row r="7" spans="1:19">
      <c r="A7" s="96">
        <v>58</v>
      </c>
      <c r="B7" s="57" t="s">
        <v>27</v>
      </c>
      <c r="C7" s="91">
        <v>0</v>
      </c>
      <c r="D7" s="91">
        <v>0</v>
      </c>
      <c r="E7" s="91">
        <v>0</v>
      </c>
      <c r="F7" s="91">
        <v>0</v>
      </c>
      <c r="G7" s="91">
        <v>2.19037055941231</v>
      </c>
      <c r="H7" s="91">
        <v>0.22637783153215199</v>
      </c>
      <c r="I7" s="91">
        <v>0</v>
      </c>
      <c r="J7" s="91">
        <v>0.29334065065752501</v>
      </c>
      <c r="K7" s="91">
        <v>0.14258879495194801</v>
      </c>
      <c r="L7" s="91">
        <v>0</v>
      </c>
      <c r="M7" s="91">
        <v>0</v>
      </c>
      <c r="N7" s="91">
        <v>6.4117962574626305E-2</v>
      </c>
      <c r="O7" s="92">
        <v>21.9037055941231</v>
      </c>
      <c r="P7" s="92">
        <v>2.2637783153215199</v>
      </c>
      <c r="Q7" s="92">
        <v>2.9334065065752499</v>
      </c>
      <c r="R7" s="92">
        <v>1.4258879495194801</v>
      </c>
    </row>
    <row r="8" spans="1:19">
      <c r="A8" s="95">
        <v>60</v>
      </c>
      <c r="B8" s="57" t="s">
        <v>27</v>
      </c>
      <c r="C8" s="91"/>
      <c r="D8" s="91">
        <v>1.3049948339789199</v>
      </c>
      <c r="E8" s="91">
        <v>0</v>
      </c>
      <c r="F8" s="91"/>
      <c r="G8" s="91">
        <v>1.20850571364936</v>
      </c>
      <c r="H8" s="91">
        <v>0.22759029311931001</v>
      </c>
      <c r="I8" s="91">
        <v>0.15083425770629499</v>
      </c>
      <c r="J8" s="91">
        <v>0.29757380564264702</v>
      </c>
      <c r="K8" s="91">
        <v>0.19980566687860901</v>
      </c>
      <c r="L8" s="91"/>
      <c r="M8" s="91"/>
      <c r="N8" s="91">
        <v>7.0983490867424504E-2</v>
      </c>
      <c r="O8" s="92">
        <v>15.106321420617</v>
      </c>
      <c r="P8" s="92">
        <v>2.8448786639913752</v>
      </c>
      <c r="Q8" s="92">
        <v>3.7196725705330875</v>
      </c>
      <c r="R8" s="92">
        <v>2.4975708359826125</v>
      </c>
    </row>
    <row r="9" spans="1:19">
      <c r="A9" s="95">
        <v>86</v>
      </c>
      <c r="B9" s="57" t="s">
        <v>27</v>
      </c>
      <c r="C9" s="91">
        <v>0</v>
      </c>
      <c r="D9" s="91">
        <v>0.308451612484614</v>
      </c>
      <c r="E9" s="91">
        <v>5.0886625066374799E-2</v>
      </c>
      <c r="F9" s="91">
        <v>0</v>
      </c>
      <c r="G9" s="91">
        <v>0.608937888132422</v>
      </c>
      <c r="H9" s="91">
        <v>8.7899638286566703E-2</v>
      </c>
      <c r="I9" s="91">
        <v>0</v>
      </c>
      <c r="J9" s="91">
        <v>0.21790188683968501</v>
      </c>
      <c r="K9" s="91">
        <v>0.123644817895636</v>
      </c>
      <c r="L9" s="91">
        <v>0</v>
      </c>
      <c r="M9" s="91">
        <v>0</v>
      </c>
      <c r="N9" s="91">
        <v>5.5405858806213702E-2</v>
      </c>
      <c r="O9" s="92">
        <v>6.0893788813242198</v>
      </c>
      <c r="P9" s="92">
        <v>0.87899638286566706</v>
      </c>
      <c r="Q9" s="92">
        <v>2.1790188683968501</v>
      </c>
      <c r="R9" s="92">
        <v>1.2364481789563599</v>
      </c>
    </row>
    <row r="10" spans="1:19">
      <c r="A10" s="95">
        <v>88</v>
      </c>
      <c r="B10" s="57" t="s">
        <v>27</v>
      </c>
      <c r="C10" s="91"/>
      <c r="D10" s="91">
        <v>0.14571170459556501</v>
      </c>
      <c r="E10" s="91"/>
      <c r="F10" s="91"/>
      <c r="G10" s="91">
        <v>0.45134112415198502</v>
      </c>
      <c r="H10" s="91">
        <v>0.12883455356624601</v>
      </c>
      <c r="I10" s="91"/>
      <c r="J10" s="91">
        <v>0.24464092152772701</v>
      </c>
      <c r="K10" s="91">
        <v>8.75788469513267E-2</v>
      </c>
      <c r="L10" s="91"/>
      <c r="M10" s="91"/>
      <c r="N10" s="91">
        <v>6.3690023245886906E-2</v>
      </c>
      <c r="O10" s="92">
        <v>4.51341124151985</v>
      </c>
      <c r="P10" s="92">
        <v>1.2883455356624602</v>
      </c>
      <c r="Q10" s="92">
        <v>2.4464092152772703</v>
      </c>
      <c r="R10" s="92">
        <v>0.87578846951326694</v>
      </c>
    </row>
    <row r="11" spans="1:19">
      <c r="A11" s="95">
        <v>114</v>
      </c>
      <c r="B11" s="57" t="s">
        <v>27</v>
      </c>
      <c r="C11" s="91"/>
      <c r="D11" s="91">
        <v>0.117888400766891</v>
      </c>
      <c r="E11" s="91"/>
      <c r="F11" s="91"/>
      <c r="G11" s="91">
        <v>0.83267426100400399</v>
      </c>
      <c r="H11" s="91">
        <v>0.17602945873200501</v>
      </c>
      <c r="I11" s="91"/>
      <c r="J11" s="91">
        <v>0.16253795353136399</v>
      </c>
      <c r="K11" s="91">
        <v>7.0634437415662693E-2</v>
      </c>
      <c r="L11" s="91"/>
      <c r="M11" s="91"/>
      <c r="N11" s="91">
        <v>6.2224380036130102E-2</v>
      </c>
      <c r="O11" s="92">
        <v>8.3267426100400392</v>
      </c>
      <c r="P11" s="92">
        <v>1.7602945873200502</v>
      </c>
      <c r="Q11" s="92">
        <v>1.62537953531364</v>
      </c>
      <c r="R11" s="92">
        <v>0.70634437415662688</v>
      </c>
    </row>
    <row r="12" spans="1:19">
      <c r="A12" s="95">
        <v>116</v>
      </c>
      <c r="B12" s="57" t="s">
        <v>27</v>
      </c>
      <c r="C12" s="91"/>
      <c r="D12" s="91">
        <v>1.02721745366342</v>
      </c>
      <c r="E12" s="91">
        <v>0</v>
      </c>
      <c r="F12" s="91"/>
      <c r="G12" s="91">
        <v>3.8208655964564899</v>
      </c>
      <c r="H12" s="91">
        <v>0.53860999977869495</v>
      </c>
      <c r="I12" s="91">
        <v>0</v>
      </c>
      <c r="J12" s="91">
        <v>1.4260885597000399</v>
      </c>
      <c r="K12" s="91">
        <v>0.59529937872487704</v>
      </c>
      <c r="L12" s="91"/>
      <c r="M12" s="91"/>
      <c r="N12" s="91">
        <v>6.7356308527618605E-2</v>
      </c>
      <c r="O12" s="92">
        <v>38.208655964564898</v>
      </c>
      <c r="P12" s="92">
        <v>5.3860999977869497</v>
      </c>
      <c r="Q12" s="92">
        <v>14.260885597000399</v>
      </c>
      <c r="R12" s="92">
        <v>5.9529937872487704</v>
      </c>
    </row>
    <row r="13" spans="1:19">
      <c r="A13" s="95">
        <v>142</v>
      </c>
      <c r="B13" s="57" t="s">
        <v>27</v>
      </c>
      <c r="C13" s="91"/>
      <c r="D13" s="91">
        <v>1.64444119191653</v>
      </c>
      <c r="E13" s="91">
        <v>0</v>
      </c>
      <c r="F13" s="91"/>
      <c r="G13" s="91">
        <v>1.15301414066512</v>
      </c>
      <c r="H13" s="91">
        <v>0</v>
      </c>
      <c r="I13" s="91">
        <v>0.187306793016944</v>
      </c>
      <c r="J13" s="91">
        <v>0.57948815428336997</v>
      </c>
      <c r="K13" s="91">
        <v>0.39901505549754901</v>
      </c>
      <c r="L13" s="91"/>
      <c r="M13" s="91"/>
      <c r="N13" s="91">
        <v>7.02128694099554E-2</v>
      </c>
      <c r="O13" s="92">
        <v>14.412676758313999</v>
      </c>
      <c r="P13" s="92">
        <v>0</v>
      </c>
      <c r="Q13" s="92">
        <v>7.2436019285421249</v>
      </c>
      <c r="R13" s="92">
        <v>4.9876881937193627</v>
      </c>
    </row>
    <row r="14" spans="1:19">
      <c r="A14" s="95" t="s">
        <v>114</v>
      </c>
      <c r="B14" s="57" t="s">
        <v>27</v>
      </c>
      <c r="C14" s="91"/>
      <c r="D14" s="91">
        <v>0</v>
      </c>
      <c r="E14" s="91"/>
      <c r="F14" s="91"/>
      <c r="G14" s="91">
        <v>0.43754773300438898</v>
      </c>
      <c r="H14" s="91">
        <v>0</v>
      </c>
      <c r="I14" s="91"/>
      <c r="J14" s="91">
        <v>0.26914145890892999</v>
      </c>
      <c r="K14" s="91">
        <v>0.14485322263195999</v>
      </c>
      <c r="L14" s="91"/>
      <c r="M14" s="91"/>
      <c r="N14" s="91">
        <v>5.39818429312783E-2</v>
      </c>
      <c r="O14" s="92">
        <v>8.7509546600877801</v>
      </c>
      <c r="P14" s="92">
        <v>0</v>
      </c>
      <c r="Q14" s="92">
        <v>5.3828291781786</v>
      </c>
      <c r="R14" s="92">
        <v>2.8970644526391998</v>
      </c>
    </row>
    <row r="15" spans="1:19">
      <c r="A15" s="95">
        <v>26</v>
      </c>
      <c r="B15" s="57" t="s">
        <v>50</v>
      </c>
      <c r="C15" s="91">
        <v>0</v>
      </c>
      <c r="D15" s="91">
        <v>3.2644325217480099</v>
      </c>
      <c r="E15" s="91">
        <v>0</v>
      </c>
      <c r="F15" s="91">
        <v>0.27984508851770001</v>
      </c>
      <c r="G15" s="91">
        <v>1.28906751968902</v>
      </c>
      <c r="H15" s="91">
        <v>0.191272136859991</v>
      </c>
      <c r="I15" s="91">
        <v>0</v>
      </c>
      <c r="J15" s="91">
        <v>0.271877063310977</v>
      </c>
      <c r="K15" s="91">
        <v>8.1816234597258605E-2</v>
      </c>
      <c r="L15" s="91">
        <v>0</v>
      </c>
      <c r="M15" s="91">
        <v>0</v>
      </c>
      <c r="N15" s="91">
        <v>5.3041896727791797E-2</v>
      </c>
      <c r="O15" s="92">
        <v>12.8906751968902</v>
      </c>
      <c r="P15" s="92">
        <v>1.91272136859991</v>
      </c>
      <c r="Q15" s="92">
        <v>2.7187706331097701</v>
      </c>
      <c r="R15" s="92">
        <v>0.81816234597258608</v>
      </c>
    </row>
    <row r="16" spans="1:19">
      <c r="A16" s="95">
        <v>54</v>
      </c>
      <c r="B16" s="57" t="s">
        <v>50</v>
      </c>
      <c r="C16" s="91"/>
      <c r="D16" s="91">
        <v>0</v>
      </c>
      <c r="E16" s="91"/>
      <c r="F16" s="91"/>
      <c r="G16" s="91">
        <v>0.84932625643313497</v>
      </c>
      <c r="H16" s="91">
        <v>0.134104712116633</v>
      </c>
      <c r="I16" s="91">
        <v>0</v>
      </c>
      <c r="J16" s="91">
        <v>0.50749889205735399</v>
      </c>
      <c r="K16" s="91">
        <v>0.29371949448497903</v>
      </c>
      <c r="L16" s="91"/>
      <c r="M16" s="91"/>
      <c r="N16" s="91">
        <v>6.3534648025300594E-2</v>
      </c>
      <c r="O16" s="92">
        <v>14.155437607218918</v>
      </c>
      <c r="P16" s="92">
        <v>2.2350785352772169</v>
      </c>
      <c r="Q16" s="92">
        <v>8.4583148676225672</v>
      </c>
      <c r="R16" s="92">
        <v>4.8953249080829844</v>
      </c>
    </row>
    <row r="17" spans="1:18">
      <c r="A17" s="95">
        <v>56</v>
      </c>
      <c r="B17" s="57" t="s">
        <v>50</v>
      </c>
      <c r="C17" s="91">
        <v>0</v>
      </c>
      <c r="D17" s="91">
        <v>2.5968370084587402</v>
      </c>
      <c r="E17" s="91">
        <v>0</v>
      </c>
      <c r="F17" s="91"/>
      <c r="G17" s="91">
        <v>1.6551195383528501</v>
      </c>
      <c r="H17" s="91">
        <v>0.31258276866318702</v>
      </c>
      <c r="I17" s="91">
        <v>0.150987200636619</v>
      </c>
      <c r="J17" s="91">
        <v>0.93553945757623103</v>
      </c>
      <c r="K17" s="91">
        <v>0.51635608737579197</v>
      </c>
      <c r="L17" s="91"/>
      <c r="M17" s="91"/>
      <c r="N17" s="91">
        <v>8.4676850472652304E-2</v>
      </c>
      <c r="O17" s="92">
        <v>16.551195383528501</v>
      </c>
      <c r="P17" s="92">
        <v>3.1258276866318702</v>
      </c>
      <c r="Q17" s="92">
        <v>9.3553945757623111</v>
      </c>
      <c r="R17" s="92">
        <v>5.1635608737579197</v>
      </c>
    </row>
    <row r="18" spans="1:18">
      <c r="A18" s="95">
        <v>82</v>
      </c>
      <c r="B18" s="57" t="s">
        <v>50</v>
      </c>
      <c r="C18" s="91"/>
      <c r="D18" s="91">
        <v>1.45629860783079</v>
      </c>
      <c r="E18" s="91"/>
      <c r="F18" s="91"/>
      <c r="G18" s="91">
        <v>1.8137928281233899</v>
      </c>
      <c r="H18" s="91">
        <v>0.33009921970128098</v>
      </c>
      <c r="I18" s="91">
        <v>0</v>
      </c>
      <c r="J18" s="91">
        <v>0.74930634989179401</v>
      </c>
      <c r="K18" s="91">
        <v>0.28247251538135498</v>
      </c>
      <c r="L18" s="91"/>
      <c r="M18" s="91"/>
      <c r="N18" s="91">
        <v>6.8721939791531295E-2</v>
      </c>
      <c r="O18" s="92">
        <v>22.672410351542375</v>
      </c>
      <c r="P18" s="92">
        <v>4.1262402462660122</v>
      </c>
      <c r="Q18" s="92">
        <v>9.3663293736474245</v>
      </c>
      <c r="R18" s="92">
        <v>3.5309064422669372</v>
      </c>
    </row>
    <row r="19" spans="1:18">
      <c r="A19" s="95">
        <v>84</v>
      </c>
      <c r="B19" s="57" t="s">
        <v>50</v>
      </c>
      <c r="C19" s="91"/>
      <c r="D19" s="91">
        <v>0</v>
      </c>
      <c r="E19" s="91"/>
      <c r="F19" s="91"/>
      <c r="G19" s="91">
        <v>1.7747164529635999</v>
      </c>
      <c r="H19" s="91">
        <v>0.26598941049848501</v>
      </c>
      <c r="I19" s="91">
        <v>0.18251834986658499</v>
      </c>
      <c r="J19" s="91">
        <v>0.36372582582641599</v>
      </c>
      <c r="K19" s="91">
        <v>0.11038659744446799</v>
      </c>
      <c r="L19" s="91"/>
      <c r="M19" s="91"/>
      <c r="N19" s="91">
        <v>5.0474121590456202E-2</v>
      </c>
      <c r="O19" s="92">
        <v>22.183955662044998</v>
      </c>
      <c r="P19" s="92">
        <v>3.3248676312310628</v>
      </c>
      <c r="Q19" s="92">
        <v>4.5465728228301998</v>
      </c>
      <c r="R19" s="92">
        <v>1.37983246805585</v>
      </c>
    </row>
    <row r="20" spans="1:18">
      <c r="A20" s="95">
        <v>110</v>
      </c>
      <c r="B20" s="57" t="s">
        <v>50</v>
      </c>
      <c r="C20" s="91"/>
      <c r="D20" s="91">
        <v>0</v>
      </c>
      <c r="E20" s="91"/>
      <c r="F20" s="91"/>
      <c r="G20" s="91">
        <v>0.39580033707777501</v>
      </c>
      <c r="H20" s="91">
        <v>0.14580354378937299</v>
      </c>
      <c r="I20" s="91">
        <v>0</v>
      </c>
      <c r="J20" s="91">
        <v>0.17538934806826501</v>
      </c>
      <c r="K20" s="91">
        <v>9.62896469289172E-2</v>
      </c>
      <c r="L20" s="91"/>
      <c r="M20" s="91"/>
      <c r="N20" s="91">
        <v>5.7735823891197198E-2</v>
      </c>
      <c r="O20" s="92">
        <v>4.9475042134721878</v>
      </c>
      <c r="P20" s="92">
        <v>1.8225442973671624</v>
      </c>
      <c r="Q20" s="92">
        <v>2.1923668508533125</v>
      </c>
      <c r="R20" s="92">
        <v>1.2036205866114651</v>
      </c>
    </row>
    <row r="21" spans="1:18">
      <c r="A21" s="95">
        <v>112</v>
      </c>
      <c r="B21" s="57" t="s">
        <v>50</v>
      </c>
      <c r="C21" s="91"/>
      <c r="D21" s="91">
        <v>0.55390784410216098</v>
      </c>
      <c r="E21" s="91"/>
      <c r="F21" s="91"/>
      <c r="G21" s="91">
        <v>1.3651658574562899</v>
      </c>
      <c r="H21" s="91">
        <v>0.335651309718555</v>
      </c>
      <c r="I21" s="91">
        <v>0</v>
      </c>
      <c r="J21" s="91">
        <v>0.40969882031153898</v>
      </c>
      <c r="K21" s="91">
        <v>0.14072909472367501</v>
      </c>
      <c r="L21" s="91"/>
      <c r="M21" s="91"/>
      <c r="N21" s="91">
        <v>5.3681131465891603E-2</v>
      </c>
      <c r="O21" s="92">
        <v>13.6516585745629</v>
      </c>
      <c r="P21" s="92">
        <v>3.3565130971855499</v>
      </c>
      <c r="Q21" s="92">
        <v>4.0969882031153899</v>
      </c>
      <c r="R21" s="92">
        <v>1.4072909472367501</v>
      </c>
    </row>
    <row r="22" spans="1:18">
      <c r="A22" s="95">
        <v>140</v>
      </c>
      <c r="B22" s="57" t="s">
        <v>50</v>
      </c>
      <c r="C22" s="91"/>
      <c r="D22" s="91">
        <v>0</v>
      </c>
      <c r="E22" s="91"/>
      <c r="F22" s="91"/>
      <c r="G22" s="91">
        <v>0.41085654806906602</v>
      </c>
      <c r="H22" s="91">
        <v>0.127231636187953</v>
      </c>
      <c r="I22" s="91">
        <v>0</v>
      </c>
      <c r="J22" s="91">
        <v>7.4040738037867995E-2</v>
      </c>
      <c r="K22" s="91">
        <v>4.9813654684158902E-2</v>
      </c>
      <c r="L22" s="91"/>
      <c r="M22" s="91"/>
      <c r="N22" s="91">
        <v>5.4990052060451801E-2</v>
      </c>
      <c r="O22" s="92">
        <v>6.8476091344844345</v>
      </c>
      <c r="P22" s="92">
        <v>2.1205272697992168</v>
      </c>
      <c r="Q22" s="92">
        <v>1.2340123006311334</v>
      </c>
      <c r="R22" s="92">
        <v>0.83022757806931513</v>
      </c>
    </row>
    <row r="23" spans="1:18">
      <c r="A23" s="95">
        <v>168</v>
      </c>
      <c r="B23" s="57" t="s">
        <v>50</v>
      </c>
      <c r="C23" s="91"/>
      <c r="D23" s="91">
        <v>1.46823365484993</v>
      </c>
      <c r="E23" s="91"/>
      <c r="F23" s="91"/>
      <c r="G23" s="91">
        <v>0.79531157483887005</v>
      </c>
      <c r="H23" s="91">
        <v>0.13351081788578301</v>
      </c>
      <c r="I23" s="91">
        <v>0</v>
      </c>
      <c r="J23" s="91">
        <v>0.11771489684986</v>
      </c>
      <c r="K23" s="91">
        <v>7.6484961543064306E-2</v>
      </c>
      <c r="L23" s="91"/>
      <c r="M23" s="91"/>
      <c r="N23" s="91">
        <v>5.9385444547868101E-2</v>
      </c>
      <c r="O23" s="92">
        <v>15.906231496777401</v>
      </c>
      <c r="P23" s="92">
        <v>2.6702163577156601</v>
      </c>
      <c r="Q23" s="92">
        <v>2.3542979369972001</v>
      </c>
      <c r="R23" s="92">
        <v>1.529699230861286</v>
      </c>
    </row>
    <row r="24" spans="1:18">
      <c r="A24" s="95">
        <v>6</v>
      </c>
      <c r="B24" s="93" t="s">
        <v>115</v>
      </c>
      <c r="C24" s="91">
        <v>0</v>
      </c>
      <c r="D24" s="91">
        <v>7.6827362968557198</v>
      </c>
      <c r="E24" s="91">
        <v>0</v>
      </c>
      <c r="F24" s="91">
        <v>0</v>
      </c>
      <c r="G24" s="91">
        <v>0.74408684701345496</v>
      </c>
      <c r="H24" s="91">
        <v>0.10052538085091001</v>
      </c>
      <c r="I24" s="91">
        <v>0</v>
      </c>
      <c r="J24" s="91">
        <v>0.45855197790376701</v>
      </c>
      <c r="K24" s="91">
        <v>0.40386315269734702</v>
      </c>
      <c r="L24" s="91">
        <v>0</v>
      </c>
      <c r="M24" s="91">
        <v>0</v>
      </c>
      <c r="N24" s="91">
        <v>5.8062786142239302E-2</v>
      </c>
      <c r="O24" s="92">
        <v>7.44086847013455</v>
      </c>
      <c r="P24" s="92">
        <v>1.0052538085091001</v>
      </c>
      <c r="Q24" s="92">
        <v>4.5855197790376696</v>
      </c>
      <c r="R24" s="92">
        <v>4.0386315269734698</v>
      </c>
    </row>
    <row r="25" spans="1:18">
      <c r="A25" s="95">
        <v>8</v>
      </c>
      <c r="B25" s="93" t="s">
        <v>115</v>
      </c>
      <c r="C25" s="91"/>
      <c r="D25" s="91">
        <v>0.82387514982566501</v>
      </c>
      <c r="E25" s="91">
        <v>0</v>
      </c>
      <c r="F25" s="91"/>
      <c r="G25" s="91">
        <v>1.2870106147265501</v>
      </c>
      <c r="H25" s="91">
        <v>0.285743493271919</v>
      </c>
      <c r="I25" s="91"/>
      <c r="J25" s="91">
        <v>0.28567586457655803</v>
      </c>
      <c r="K25" s="91">
        <v>0.16087186575934301</v>
      </c>
      <c r="L25" s="91"/>
      <c r="M25" s="91"/>
      <c r="N25" s="91">
        <v>7.0664717707890304E-2</v>
      </c>
      <c r="O25" s="92">
        <v>12.870106147265501</v>
      </c>
      <c r="P25" s="92">
        <v>2.8574349327191899</v>
      </c>
      <c r="Q25" s="92">
        <v>2.8567586457655803</v>
      </c>
      <c r="R25" s="92">
        <v>1.60871865759343</v>
      </c>
    </row>
    <row r="26" spans="1:18">
      <c r="A26" s="95">
        <v>34</v>
      </c>
      <c r="B26" s="93" t="s">
        <v>115</v>
      </c>
      <c r="C26" s="91">
        <v>0</v>
      </c>
      <c r="D26" s="91">
        <v>3.9385591531902202</v>
      </c>
      <c r="E26" s="91">
        <v>0</v>
      </c>
      <c r="F26" s="91">
        <v>0</v>
      </c>
      <c r="G26" s="91">
        <v>1.1357075586318499</v>
      </c>
      <c r="H26" s="91">
        <v>0.235986704000544</v>
      </c>
      <c r="I26" s="91">
        <v>0</v>
      </c>
      <c r="J26" s="91">
        <v>0.71194461776781803</v>
      </c>
      <c r="K26" s="91">
        <v>0.24252802700381501</v>
      </c>
      <c r="L26" s="91">
        <v>0</v>
      </c>
      <c r="M26" s="91">
        <v>0</v>
      </c>
      <c r="N26" s="91">
        <v>6.6810188881784999E-2</v>
      </c>
      <c r="O26" s="92">
        <v>11.3570755863185</v>
      </c>
      <c r="P26" s="92">
        <v>2.3598670400054402</v>
      </c>
      <c r="Q26" s="92">
        <v>7.1194461776781806</v>
      </c>
      <c r="R26" s="92">
        <v>2.4252802700381499</v>
      </c>
    </row>
    <row r="27" spans="1:18">
      <c r="A27" s="95">
        <v>36</v>
      </c>
      <c r="B27" s="93" t="s">
        <v>115</v>
      </c>
      <c r="C27" s="91"/>
      <c r="D27" s="91">
        <v>1.4199372672292101</v>
      </c>
      <c r="E27" s="91">
        <v>3.47632491375999E-2</v>
      </c>
      <c r="F27" s="91"/>
      <c r="G27" s="91">
        <v>1.06619182496781</v>
      </c>
      <c r="H27" s="91">
        <v>0.216541333234262</v>
      </c>
      <c r="I27" s="91"/>
      <c r="J27" s="91">
        <v>0.589227801922244</v>
      </c>
      <c r="K27" s="91">
        <v>0.29588279657831301</v>
      </c>
      <c r="L27" s="91"/>
      <c r="M27" s="91"/>
      <c r="N27" s="91">
        <v>7.3217778062660194E-2</v>
      </c>
      <c r="O27" s="92">
        <v>10.661918249678099</v>
      </c>
      <c r="P27" s="92">
        <v>2.1654133323426201</v>
      </c>
      <c r="Q27" s="92">
        <v>5.8922780192224398</v>
      </c>
      <c r="R27" s="92">
        <v>2.9588279657831302</v>
      </c>
    </row>
    <row r="28" spans="1:18">
      <c r="A28" s="95">
        <v>62</v>
      </c>
      <c r="B28" s="93" t="s">
        <v>115</v>
      </c>
      <c r="C28" s="91"/>
      <c r="D28" s="91">
        <v>0.120101202265292</v>
      </c>
      <c r="E28" s="91"/>
      <c r="F28" s="91"/>
      <c r="G28" s="91">
        <v>0.76583250039864903</v>
      </c>
      <c r="H28" s="91">
        <v>0.16486419548940301</v>
      </c>
      <c r="I28" s="91">
        <v>0.13781021042838801</v>
      </c>
      <c r="J28" s="91">
        <v>0.218672911302215</v>
      </c>
      <c r="K28" s="91">
        <v>6.8032883978929204E-2</v>
      </c>
      <c r="L28" s="91"/>
      <c r="M28" s="91"/>
      <c r="N28" s="91">
        <v>6.5221727180873906E-2</v>
      </c>
      <c r="O28" s="92">
        <v>7.6583250039864907</v>
      </c>
      <c r="P28" s="92">
        <v>1.6486419548940301</v>
      </c>
      <c r="Q28" s="92">
        <v>2.18672911302215</v>
      </c>
      <c r="R28" s="92">
        <v>0.68032883978929204</v>
      </c>
    </row>
    <row r="29" spans="1:18">
      <c r="A29" s="95">
        <v>64</v>
      </c>
      <c r="B29" s="93" t="s">
        <v>115</v>
      </c>
      <c r="C29" s="91"/>
      <c r="D29" s="91">
        <v>0.76873581358324805</v>
      </c>
      <c r="E29" s="91" t="s">
        <v>85</v>
      </c>
      <c r="F29" s="91"/>
      <c r="G29" s="91">
        <v>0.50383855161920399</v>
      </c>
      <c r="H29" s="91">
        <v>0</v>
      </c>
      <c r="I29" s="91"/>
      <c r="J29" s="91">
        <v>0.26854431471240903</v>
      </c>
      <c r="K29" s="91">
        <v>0.15043560314788701</v>
      </c>
      <c r="L29" s="91"/>
      <c r="M29" s="91"/>
      <c r="N29" s="91">
        <v>7.25479562071389E-2</v>
      </c>
      <c r="O29" s="92">
        <v>5.0383855161920401</v>
      </c>
      <c r="P29" s="92">
        <v>0</v>
      </c>
      <c r="Q29" s="92">
        <v>2.68544314712409</v>
      </c>
      <c r="R29" s="92">
        <v>1.5043560314788702</v>
      </c>
    </row>
    <row r="30" spans="1:18">
      <c r="A30" s="95">
        <v>90</v>
      </c>
      <c r="B30" s="93" t="s">
        <v>115</v>
      </c>
      <c r="C30" s="91"/>
      <c r="D30" s="91">
        <v>0.46449823804277002</v>
      </c>
      <c r="E30" s="91">
        <v>0</v>
      </c>
      <c r="F30" s="91"/>
      <c r="G30" s="91">
        <v>0.75633569932126399</v>
      </c>
      <c r="H30" s="91">
        <v>0.15710005138802699</v>
      </c>
      <c r="I30" s="91"/>
      <c r="J30" s="91">
        <v>0.213832646132326</v>
      </c>
      <c r="K30" s="91">
        <v>8.5474250859598894E-2</v>
      </c>
      <c r="L30" s="91"/>
      <c r="M30" s="91"/>
      <c r="N30" s="91">
        <v>6.7982958249875394E-2</v>
      </c>
      <c r="O30" s="92">
        <v>7.5633569932126399</v>
      </c>
      <c r="P30" s="92">
        <v>1.5710005138802698</v>
      </c>
      <c r="Q30" s="92">
        <v>2.1383264613232598</v>
      </c>
      <c r="R30" s="92">
        <v>0.85474250859598899</v>
      </c>
    </row>
    <row r="31" spans="1:18">
      <c r="A31" s="95">
        <v>92</v>
      </c>
      <c r="B31" s="93" t="s">
        <v>115</v>
      </c>
      <c r="C31" s="91">
        <v>0</v>
      </c>
      <c r="D31" s="91">
        <v>1.13465694135484</v>
      </c>
      <c r="E31" s="91">
        <v>0</v>
      </c>
      <c r="F31" s="91">
        <v>0</v>
      </c>
      <c r="G31" s="91">
        <v>0.875892125718571</v>
      </c>
      <c r="H31" s="91">
        <v>0</v>
      </c>
      <c r="I31" s="91">
        <v>0</v>
      </c>
      <c r="J31" s="91">
        <v>0.31482453974497099</v>
      </c>
      <c r="K31" s="91">
        <v>0.20428360044838501</v>
      </c>
      <c r="L31" s="91">
        <v>0</v>
      </c>
      <c r="M31" s="91">
        <v>0</v>
      </c>
      <c r="N31" s="91">
        <v>4.8235461091699697E-2</v>
      </c>
      <c r="O31" s="92">
        <v>8.75892125718571</v>
      </c>
      <c r="P31" s="92">
        <v>0</v>
      </c>
      <c r="Q31" s="92">
        <v>3.1482453974497098</v>
      </c>
      <c r="R31" s="92">
        <v>2.0428360044838501</v>
      </c>
    </row>
    <row r="32" spans="1:18">
      <c r="A32" s="95">
        <v>120</v>
      </c>
      <c r="B32" s="93" t="s">
        <v>115</v>
      </c>
      <c r="C32" s="91"/>
      <c r="D32" s="91">
        <v>0.93730050290927702</v>
      </c>
      <c r="E32" s="91"/>
      <c r="F32" s="91"/>
      <c r="G32" s="91">
        <v>0.66973898480204397</v>
      </c>
      <c r="H32" s="91">
        <v>9.7800120798433698E-2</v>
      </c>
      <c r="I32" s="91">
        <v>0</v>
      </c>
      <c r="J32" s="91">
        <v>0.35500790557872802</v>
      </c>
      <c r="K32" s="91">
        <v>0.155285479409735</v>
      </c>
      <c r="L32" s="91"/>
      <c r="M32" s="91"/>
      <c r="N32" s="91">
        <v>5.5223722281326097E-2</v>
      </c>
      <c r="O32" s="92">
        <v>11.1623164133674</v>
      </c>
      <c r="P32" s="92">
        <v>1.6300020133072284</v>
      </c>
      <c r="Q32" s="92">
        <v>5.916798426312134</v>
      </c>
      <c r="R32" s="92">
        <v>2.5880913234955836</v>
      </c>
    </row>
    <row r="33" spans="1:18">
      <c r="A33" s="95">
        <v>146</v>
      </c>
      <c r="B33" s="93" t="s">
        <v>115</v>
      </c>
      <c r="C33" s="91"/>
      <c r="D33" s="91">
        <v>0.84748518967272002</v>
      </c>
      <c r="E33" s="91" t="s">
        <v>85</v>
      </c>
      <c r="F33" s="91"/>
      <c r="G33" s="91">
        <v>0.70443156517824301</v>
      </c>
      <c r="H33" s="91">
        <v>0.167126020552574</v>
      </c>
      <c r="I33" s="91"/>
      <c r="J33" s="91">
        <v>0.20474322499286399</v>
      </c>
      <c r="K33" s="91">
        <v>0.10590036465217501</v>
      </c>
      <c r="L33" s="91"/>
      <c r="M33" s="91"/>
      <c r="N33" s="91">
        <v>6.5259914488586798E-2</v>
      </c>
      <c r="O33" s="92">
        <v>10.0633080739749</v>
      </c>
      <c r="P33" s="92">
        <v>2.3875145793224859</v>
      </c>
      <c r="Q33" s="92">
        <v>2.9249032141837712</v>
      </c>
      <c r="R33" s="92">
        <v>1.5128623521739288</v>
      </c>
    </row>
    <row r="34" spans="1:18">
      <c r="A34" s="95">
        <v>148</v>
      </c>
      <c r="B34" s="93" t="s">
        <v>115</v>
      </c>
      <c r="C34" s="91"/>
      <c r="D34" s="91">
        <v>0.74960409518145399</v>
      </c>
      <c r="E34" s="91"/>
      <c r="F34" s="91"/>
      <c r="G34" s="91">
        <v>0.76174752757527997</v>
      </c>
      <c r="H34" s="91">
        <v>0.12208435662842999</v>
      </c>
      <c r="I34" s="91">
        <v>0</v>
      </c>
      <c r="J34" s="91">
        <v>0.20199031977253101</v>
      </c>
      <c r="K34" s="91">
        <v>9.5289751358520899E-2</v>
      </c>
      <c r="L34" s="91"/>
      <c r="M34" s="91"/>
      <c r="N34" s="91">
        <v>5.2746166389106598E-2</v>
      </c>
      <c r="O34" s="92">
        <v>7.6174752757527999</v>
      </c>
      <c r="P34" s="92">
        <v>1.2208435662843</v>
      </c>
      <c r="Q34" s="92">
        <v>2.0199031977253101</v>
      </c>
      <c r="R34" s="92">
        <v>0.95289751358520902</v>
      </c>
    </row>
    <row r="35" spans="1:18">
      <c r="A35" s="95">
        <v>10</v>
      </c>
      <c r="B35" s="57" t="s">
        <v>116</v>
      </c>
      <c r="C35" s="91">
        <v>0</v>
      </c>
      <c r="D35" s="91">
        <v>1.5937413332157999</v>
      </c>
      <c r="E35" s="91">
        <v>0</v>
      </c>
      <c r="F35" s="91">
        <v>0</v>
      </c>
      <c r="G35" s="91">
        <v>1.38614857466658</v>
      </c>
      <c r="H35" s="91">
        <v>0.19992961567068601</v>
      </c>
      <c r="I35" s="91">
        <v>0</v>
      </c>
      <c r="J35" s="91">
        <v>0.35462741162691302</v>
      </c>
      <c r="K35" s="91">
        <v>0.15789683960731299</v>
      </c>
      <c r="L35" s="91">
        <v>0</v>
      </c>
      <c r="M35" s="91">
        <v>0</v>
      </c>
      <c r="N35" s="91">
        <v>4.4233067553635499E-2</v>
      </c>
      <c r="O35" s="92">
        <v>13.861485746665799</v>
      </c>
      <c r="P35" s="92">
        <v>1.9992961567068601</v>
      </c>
      <c r="Q35" s="92">
        <v>3.5462741162691302</v>
      </c>
      <c r="R35" s="92">
        <v>1.57896839607313</v>
      </c>
    </row>
    <row r="36" spans="1:18">
      <c r="A36" s="95">
        <v>12</v>
      </c>
      <c r="B36" s="57" t="s">
        <v>116</v>
      </c>
      <c r="C36" s="91">
        <v>0</v>
      </c>
      <c r="D36" s="91">
        <v>0.219253627074909</v>
      </c>
      <c r="E36" s="91">
        <v>0</v>
      </c>
      <c r="F36" s="91">
        <v>0</v>
      </c>
      <c r="G36" s="91">
        <v>0.33644867215930502</v>
      </c>
      <c r="H36" s="91" t="s">
        <v>85</v>
      </c>
      <c r="I36" s="91">
        <v>0</v>
      </c>
      <c r="J36" s="91">
        <v>0.26139585058258102</v>
      </c>
      <c r="K36" s="91">
        <v>9.52101361074187E-2</v>
      </c>
      <c r="L36" s="91">
        <v>0</v>
      </c>
      <c r="M36" s="91">
        <v>0</v>
      </c>
      <c r="N36" s="91">
        <v>6.20627124443036E-2</v>
      </c>
      <c r="O36" s="92">
        <v>3.3644867215930501</v>
      </c>
      <c r="P36" s="92">
        <v>0</v>
      </c>
      <c r="Q36" s="92">
        <v>2.6139585058258104</v>
      </c>
      <c r="R36" s="92">
        <v>0.95210136107418697</v>
      </c>
    </row>
    <row r="37" spans="1:18">
      <c r="A37" s="95">
        <v>38</v>
      </c>
      <c r="B37" s="57" t="s">
        <v>116</v>
      </c>
      <c r="C37" s="91"/>
      <c r="D37" s="91">
        <v>1.2862495380148899</v>
      </c>
      <c r="E37" s="91"/>
      <c r="F37" s="91"/>
      <c r="G37" s="91">
        <v>1.1552801015182901</v>
      </c>
      <c r="H37" s="91">
        <v>0.19777184288073199</v>
      </c>
      <c r="I37" s="91"/>
      <c r="J37" s="91">
        <v>0.39936983282281502</v>
      </c>
      <c r="K37" s="91">
        <v>0.16712578446887899</v>
      </c>
      <c r="L37" s="91"/>
      <c r="M37" s="91"/>
      <c r="N37" s="91">
        <v>6.8647641974089402E-2</v>
      </c>
      <c r="O37" s="92">
        <v>11.552801015182901</v>
      </c>
      <c r="P37" s="92">
        <v>1.97771842880732</v>
      </c>
      <c r="Q37" s="92">
        <v>3.9936983282281502</v>
      </c>
      <c r="R37" s="92">
        <v>1.6712578446887898</v>
      </c>
    </row>
    <row r="38" spans="1:18">
      <c r="A38" s="95">
        <v>40</v>
      </c>
      <c r="B38" s="57" t="s">
        <v>116</v>
      </c>
      <c r="C38" s="91"/>
      <c r="D38" s="91">
        <v>5.3197926117486602</v>
      </c>
      <c r="E38" s="91"/>
      <c r="F38" s="91"/>
      <c r="G38" s="91">
        <v>0</v>
      </c>
      <c r="H38" s="91">
        <v>0</v>
      </c>
      <c r="I38" s="91"/>
      <c r="J38" s="91">
        <v>0</v>
      </c>
      <c r="K38" s="91">
        <v>6.0048180778671502E-2</v>
      </c>
      <c r="L38" s="91"/>
      <c r="M38" s="91"/>
      <c r="N38" s="91">
        <v>6.1330120637948897E-2</v>
      </c>
      <c r="O38" s="92">
        <v>0</v>
      </c>
      <c r="P38" s="92">
        <v>0</v>
      </c>
      <c r="Q38" s="92">
        <v>0</v>
      </c>
      <c r="R38" s="92">
        <v>0.75060225973339378</v>
      </c>
    </row>
    <row r="39" spans="1:18">
      <c r="A39" s="95">
        <v>66</v>
      </c>
      <c r="B39" s="57" t="s">
        <v>116</v>
      </c>
      <c r="C39" s="91"/>
      <c r="D39" s="91">
        <v>0</v>
      </c>
      <c r="E39" s="91"/>
      <c r="F39" s="91"/>
      <c r="G39" s="91">
        <v>0.25175466860221501</v>
      </c>
      <c r="H39" s="91">
        <v>0</v>
      </c>
      <c r="I39" s="91"/>
      <c r="J39" s="91">
        <v>0.16104760228208101</v>
      </c>
      <c r="K39" s="91">
        <v>0.164980237743349</v>
      </c>
      <c r="L39" s="91"/>
      <c r="M39" s="91"/>
      <c r="N39" s="91">
        <v>7.1228945765069704E-2</v>
      </c>
      <c r="O39" s="92">
        <v>2.51754668602215</v>
      </c>
      <c r="P39" s="92">
        <v>0</v>
      </c>
      <c r="Q39" s="92">
        <v>1.6104760228208101</v>
      </c>
      <c r="R39" s="92">
        <v>1.64980237743349</v>
      </c>
    </row>
    <row r="40" spans="1:18">
      <c r="A40" s="95">
        <v>68</v>
      </c>
      <c r="B40" s="57" t="s">
        <v>116</v>
      </c>
      <c r="C40" s="91"/>
      <c r="D40" s="91">
        <v>1.6286159138077501</v>
      </c>
      <c r="E40" s="91"/>
      <c r="F40" s="91"/>
      <c r="G40" s="91">
        <v>1.9551447776223301</v>
      </c>
      <c r="H40" s="91">
        <v>0.32095591697133902</v>
      </c>
      <c r="I40" s="91"/>
      <c r="J40" s="91">
        <v>0.82964432006222699</v>
      </c>
      <c r="K40" s="91">
        <v>0.29095419664032302</v>
      </c>
      <c r="L40" s="91"/>
      <c r="M40" s="91"/>
      <c r="N40" s="91">
        <v>5.0664572787335702E-2</v>
      </c>
      <c r="O40" s="92">
        <v>19.551447776223302</v>
      </c>
      <c r="P40" s="92">
        <v>3.2095591697133901</v>
      </c>
      <c r="Q40" s="92">
        <v>8.2964432006222708</v>
      </c>
      <c r="R40" s="92">
        <v>2.9095419664032303</v>
      </c>
    </row>
    <row r="41" spans="1:18">
      <c r="A41" s="95">
        <v>94</v>
      </c>
      <c r="B41" s="57" t="s">
        <v>116</v>
      </c>
      <c r="C41" s="91">
        <v>0</v>
      </c>
      <c r="D41" s="91">
        <v>1.26862591717069</v>
      </c>
      <c r="E41" s="91">
        <v>0</v>
      </c>
      <c r="F41" s="91">
        <v>0</v>
      </c>
      <c r="G41" s="91">
        <v>1.48307230944502</v>
      </c>
      <c r="H41" s="91">
        <v>0.25626776343018698</v>
      </c>
      <c r="I41" s="91">
        <v>0</v>
      </c>
      <c r="J41" s="91">
        <v>0.62184797817652904</v>
      </c>
      <c r="K41" s="91">
        <v>0.17648538876890901</v>
      </c>
      <c r="L41" s="91">
        <v>0</v>
      </c>
      <c r="M41" s="91">
        <v>0</v>
      </c>
      <c r="N41" s="91">
        <v>5.5687366278940401E-2</v>
      </c>
      <c r="O41" s="92">
        <v>14.8307230944502</v>
      </c>
      <c r="P41" s="92">
        <v>2.5626776343018696</v>
      </c>
      <c r="Q41" s="92">
        <v>6.2184797817652901</v>
      </c>
      <c r="R41" s="92">
        <v>1.7648538876890902</v>
      </c>
    </row>
    <row r="42" spans="1:18">
      <c r="A42" s="95">
        <v>96</v>
      </c>
      <c r="B42" s="57" t="s">
        <v>116</v>
      </c>
      <c r="C42" s="91"/>
      <c r="D42" s="91">
        <v>0</v>
      </c>
      <c r="E42" s="91"/>
      <c r="F42" s="91"/>
      <c r="G42" s="91">
        <v>0.10301036114638</v>
      </c>
      <c r="H42" s="91">
        <v>0</v>
      </c>
      <c r="I42" s="91"/>
      <c r="J42" s="91">
        <v>9.7072522279891799E-2</v>
      </c>
      <c r="K42" s="91">
        <v>0.170180944302879</v>
      </c>
      <c r="L42" s="91"/>
      <c r="M42" s="91"/>
      <c r="N42" s="91">
        <v>6.4984435497961096E-2</v>
      </c>
      <c r="O42" s="92">
        <v>1.0301036114638</v>
      </c>
      <c r="P42" s="92">
        <v>0</v>
      </c>
      <c r="Q42" s="92">
        <v>0.97072522279891804</v>
      </c>
      <c r="R42" s="92">
        <v>1.70180944302879</v>
      </c>
    </row>
    <row r="43" spans="1:18">
      <c r="A43" s="95">
        <v>122</v>
      </c>
      <c r="B43" s="57" t="s">
        <v>116</v>
      </c>
      <c r="C43" s="91"/>
      <c r="D43" s="91">
        <v>0.73009989247307705</v>
      </c>
      <c r="E43" s="91"/>
      <c r="F43" s="91"/>
      <c r="G43" s="91">
        <v>2.03168598566613</v>
      </c>
      <c r="H43" s="91">
        <v>0.28108678034603302</v>
      </c>
      <c r="I43" s="91"/>
      <c r="J43" s="91">
        <v>0.49827146098365599</v>
      </c>
      <c r="K43" s="91">
        <v>0.20889276313539101</v>
      </c>
      <c r="L43" s="91"/>
      <c r="M43" s="91"/>
      <c r="N43" s="91">
        <v>7.8189126782022306E-2</v>
      </c>
      <c r="O43" s="92">
        <v>20.316859856661299</v>
      </c>
      <c r="P43" s="92">
        <v>2.8108678034603303</v>
      </c>
      <c r="Q43" s="92">
        <v>4.9827146098365596</v>
      </c>
      <c r="R43" s="92">
        <v>2.08892763135391</v>
      </c>
    </row>
    <row r="44" spans="1:18">
      <c r="A44" s="95">
        <v>124</v>
      </c>
      <c r="B44" s="57" t="s">
        <v>116</v>
      </c>
      <c r="C44" s="91"/>
      <c r="D44" s="91">
        <v>1.45368968269761</v>
      </c>
      <c r="E44" s="91"/>
      <c r="F44" s="91"/>
      <c r="G44" s="91">
        <v>0.37370621432583301</v>
      </c>
      <c r="H44" s="91">
        <v>0</v>
      </c>
      <c r="I44" s="91"/>
      <c r="J44" s="91">
        <v>7.5671395131849395E-2</v>
      </c>
      <c r="K44" s="91">
        <v>4.3781225201462999E-2</v>
      </c>
      <c r="L44" s="91"/>
      <c r="M44" s="91"/>
      <c r="N44" s="91">
        <v>5.4192279033296903E-2</v>
      </c>
      <c r="O44" s="92">
        <v>3.73706214325833</v>
      </c>
      <c r="P44" s="92">
        <v>0</v>
      </c>
      <c r="Q44" s="92">
        <v>0.75671395131849395</v>
      </c>
      <c r="R44" s="92">
        <v>4.4999999999999998E-2</v>
      </c>
    </row>
    <row r="45" spans="1:18">
      <c r="A45" s="95">
        <v>150</v>
      </c>
      <c r="B45" s="57" t="s">
        <v>116</v>
      </c>
      <c r="C45" s="91"/>
      <c r="D45" s="91">
        <v>0</v>
      </c>
      <c r="E45" s="91"/>
      <c r="F45" s="91"/>
      <c r="G45" s="91">
        <v>0.573858867684506</v>
      </c>
      <c r="H45" s="91">
        <v>0.167039392069114</v>
      </c>
      <c r="I45" s="91"/>
      <c r="J45" s="91">
        <v>0.10012825744338</v>
      </c>
      <c r="K45" s="91">
        <v>7.5482884577541695E-2</v>
      </c>
      <c r="L45" s="91"/>
      <c r="M45" s="91"/>
      <c r="N45" s="91">
        <v>5.6783467388131698E-2</v>
      </c>
      <c r="O45" s="92">
        <v>5.73858867684506</v>
      </c>
      <c r="P45" s="92">
        <v>1.67039392069114</v>
      </c>
      <c r="Q45" s="92">
        <v>1.0012825744337999</v>
      </c>
      <c r="R45" s="92">
        <v>0.75482884577541698</v>
      </c>
    </row>
    <row r="46" spans="1:18">
      <c r="A46" s="95">
        <v>152</v>
      </c>
      <c r="B46" s="57" t="s">
        <v>116</v>
      </c>
      <c r="C46" s="91"/>
      <c r="D46" s="91">
        <v>0.284517193896343</v>
      </c>
      <c r="E46" s="91"/>
      <c r="F46" s="91"/>
      <c r="G46" s="91">
        <v>0.31788065920775999</v>
      </c>
      <c r="H46" s="91">
        <v>0.156723230767952</v>
      </c>
      <c r="I46" s="91"/>
      <c r="J46" s="91">
        <v>0.19495686163871601</v>
      </c>
      <c r="K46" s="91">
        <v>0.105187934201472</v>
      </c>
      <c r="L46" s="91"/>
      <c r="M46" s="91"/>
      <c r="N46" s="91">
        <v>7.0511057068539204E-2</v>
      </c>
      <c r="O46" s="92">
        <v>6.3576131841552002</v>
      </c>
      <c r="P46" s="92">
        <v>3.1344646153590401</v>
      </c>
      <c r="Q46" s="92">
        <v>3.8991372327743203</v>
      </c>
      <c r="R46" s="92">
        <v>2.1037586840294402</v>
      </c>
    </row>
    <row r="47" spans="1:18">
      <c r="A47" s="95">
        <v>18</v>
      </c>
      <c r="B47" s="57" t="s">
        <v>118</v>
      </c>
      <c r="C47" s="91"/>
      <c r="D47" s="91">
        <v>0.219253627074909</v>
      </c>
      <c r="E47" s="91"/>
      <c r="F47" s="91"/>
      <c r="G47" s="91">
        <v>0.33644867215930502</v>
      </c>
      <c r="H47" s="91" t="s">
        <v>85</v>
      </c>
      <c r="I47" s="91"/>
      <c r="J47" s="91">
        <v>0.26139585058258102</v>
      </c>
      <c r="K47" s="91">
        <v>9.52101361074187E-2</v>
      </c>
      <c r="L47" s="91"/>
      <c r="M47" s="91"/>
      <c r="N47" s="91">
        <v>6.20627124443036E-2</v>
      </c>
      <c r="O47" s="92">
        <v>3.3644867215930501</v>
      </c>
      <c r="P47" s="92">
        <v>0</v>
      </c>
      <c r="Q47" s="92">
        <v>2.6139585058258104</v>
      </c>
      <c r="R47" s="92">
        <v>0.95210136107418697</v>
      </c>
    </row>
    <row r="48" spans="1:18">
      <c r="A48" s="95">
        <v>20</v>
      </c>
      <c r="B48" s="57" t="s">
        <v>118</v>
      </c>
      <c r="C48" s="91"/>
      <c r="D48" s="91">
        <v>1.86275506262202</v>
      </c>
      <c r="E48" s="91"/>
      <c r="F48" s="91"/>
      <c r="G48" s="91">
        <v>0</v>
      </c>
      <c r="H48" s="91">
        <v>0</v>
      </c>
      <c r="I48" s="91"/>
      <c r="J48" s="91">
        <v>0</v>
      </c>
      <c r="K48" s="91">
        <v>0</v>
      </c>
      <c r="L48" s="91"/>
      <c r="M48" s="91"/>
      <c r="N48" s="91">
        <v>6.0323771083345301E-2</v>
      </c>
      <c r="O48" s="92">
        <v>0</v>
      </c>
      <c r="P48" s="92">
        <v>0</v>
      </c>
      <c r="Q48" s="92">
        <v>0</v>
      </c>
      <c r="R48" s="92">
        <v>0</v>
      </c>
    </row>
    <row r="49" spans="1:18">
      <c r="A49" s="95">
        <v>46</v>
      </c>
      <c r="B49" s="57" t="s">
        <v>118</v>
      </c>
      <c r="C49" s="91"/>
      <c r="D49" s="91">
        <v>0.70269579024434603</v>
      </c>
      <c r="E49" s="91"/>
      <c r="F49" s="91"/>
      <c r="G49" s="91">
        <v>0.459044123242145</v>
      </c>
      <c r="H49" s="91">
        <v>9.8394856796774996E-2</v>
      </c>
      <c r="I49" s="91"/>
      <c r="J49" s="91">
        <v>0.50954873962542102</v>
      </c>
      <c r="K49" s="91">
        <v>0.205109857633204</v>
      </c>
      <c r="L49" s="91"/>
      <c r="M49" s="91"/>
      <c r="N49" s="91">
        <v>6.4895759116474494E-2</v>
      </c>
      <c r="O49" s="92">
        <v>6.5577731891735001</v>
      </c>
      <c r="P49" s="92">
        <v>1.4056408113825001</v>
      </c>
      <c r="Q49" s="92">
        <v>7.2792677089345865</v>
      </c>
      <c r="R49" s="92">
        <v>2.9301408233314858</v>
      </c>
    </row>
    <row r="50" spans="1:18">
      <c r="A50" s="95">
        <v>48</v>
      </c>
      <c r="B50" s="57" t="s">
        <v>118</v>
      </c>
      <c r="C50" s="91"/>
      <c r="D50" s="91">
        <v>1.2862495380148899</v>
      </c>
      <c r="E50" s="91"/>
      <c r="F50" s="91"/>
      <c r="G50" s="91">
        <v>1.1552801015182901</v>
      </c>
      <c r="H50" s="91">
        <v>0.19777184288073199</v>
      </c>
      <c r="I50" s="91"/>
      <c r="J50" s="91">
        <v>0.39936983282281502</v>
      </c>
      <c r="K50" s="91">
        <v>0.16712578446887899</v>
      </c>
      <c r="L50" s="91"/>
      <c r="M50" s="91"/>
      <c r="N50" s="91">
        <v>6.8647641974089402E-2</v>
      </c>
      <c r="O50" s="92">
        <v>11.552801015182901</v>
      </c>
      <c r="P50" s="92">
        <v>1.97771842880732</v>
      </c>
      <c r="Q50" s="92">
        <v>3.9936983282281502</v>
      </c>
      <c r="R50" s="92">
        <v>1.6712578446887898</v>
      </c>
    </row>
    <row r="51" spans="1:18">
      <c r="A51" s="95">
        <v>74</v>
      </c>
      <c r="B51" s="57" t="s">
        <v>118</v>
      </c>
      <c r="C51" s="91"/>
      <c r="D51" s="91">
        <v>0</v>
      </c>
      <c r="E51" s="91"/>
      <c r="F51" s="91"/>
      <c r="G51" s="91">
        <v>0.25175466860221501</v>
      </c>
      <c r="H51" s="91">
        <v>0</v>
      </c>
      <c r="I51" s="91"/>
      <c r="J51" s="91">
        <v>0.16104760228208101</v>
      </c>
      <c r="K51" s="91">
        <v>0.164980237743349</v>
      </c>
      <c r="L51" s="91"/>
      <c r="M51" s="91"/>
      <c r="N51" s="91">
        <v>7.1228945765069704E-2</v>
      </c>
      <c r="O51" s="92">
        <v>2.51754668602215</v>
      </c>
      <c r="P51" s="92">
        <v>0</v>
      </c>
      <c r="Q51" s="92">
        <v>1.6104760228208101</v>
      </c>
      <c r="R51" s="92">
        <v>1.64980237743349</v>
      </c>
    </row>
    <row r="52" spans="1:18">
      <c r="A52" s="95">
        <v>76</v>
      </c>
      <c r="B52" s="57" t="s">
        <v>118</v>
      </c>
      <c r="C52" s="91"/>
      <c r="D52" s="91">
        <v>0</v>
      </c>
      <c r="E52" s="91"/>
      <c r="F52" s="91"/>
      <c r="G52" s="91">
        <v>0.25436597030365099</v>
      </c>
      <c r="H52" s="91">
        <v>0</v>
      </c>
      <c r="I52" s="91"/>
      <c r="J52" s="91">
        <v>0.21777569709384401</v>
      </c>
      <c r="K52" s="91">
        <v>0.126444766443079</v>
      </c>
      <c r="L52" s="91"/>
      <c r="M52" s="91"/>
      <c r="N52" s="91">
        <v>5.0824957928043799E-2</v>
      </c>
      <c r="O52" s="92">
        <v>3.6337995757664427</v>
      </c>
      <c r="P52" s="92">
        <v>0</v>
      </c>
      <c r="Q52" s="92">
        <v>3.1110813870549143</v>
      </c>
      <c r="R52" s="92">
        <v>1.8063538063297002</v>
      </c>
    </row>
    <row r="53" spans="1:18">
      <c r="A53" s="95">
        <v>102</v>
      </c>
      <c r="B53" s="57" t="s">
        <v>118</v>
      </c>
      <c r="C53" s="91"/>
      <c r="D53" s="91">
        <v>0</v>
      </c>
      <c r="E53" s="91"/>
      <c r="F53" s="91"/>
      <c r="G53" s="91">
        <v>0.10301036114638</v>
      </c>
      <c r="H53" s="91">
        <v>0</v>
      </c>
      <c r="I53" s="91"/>
      <c r="J53" s="91">
        <v>9.7072522279891799E-2</v>
      </c>
      <c r="K53" s="91">
        <v>0.170180944302879</v>
      </c>
      <c r="L53" s="91"/>
      <c r="M53" s="91"/>
      <c r="N53" s="91">
        <v>6.4984435497961096E-2</v>
      </c>
      <c r="O53" s="92">
        <v>2.0602072229276001</v>
      </c>
      <c r="P53" s="92">
        <v>0</v>
      </c>
      <c r="Q53" s="92">
        <v>1.9414504455978361</v>
      </c>
      <c r="R53" s="92">
        <v>3.40361888605758</v>
      </c>
    </row>
    <row r="54" spans="1:18">
      <c r="A54" s="95">
        <v>104</v>
      </c>
      <c r="B54" s="57" t="s">
        <v>118</v>
      </c>
      <c r="C54" s="91"/>
      <c r="D54" s="91">
        <v>0</v>
      </c>
      <c r="E54" s="91"/>
      <c r="F54" s="91"/>
      <c r="G54" s="91">
        <v>0</v>
      </c>
      <c r="H54" s="91">
        <v>0</v>
      </c>
      <c r="I54" s="91"/>
      <c r="J54" s="91">
        <v>0.16072939457775201</v>
      </c>
      <c r="K54" s="91">
        <v>7.2780799571239105E-2</v>
      </c>
      <c r="L54" s="91"/>
      <c r="M54" s="91"/>
      <c r="N54" s="91">
        <v>5.4528371031213101E-2</v>
      </c>
      <c r="O54" s="92">
        <v>0</v>
      </c>
      <c r="P54" s="92">
        <v>0</v>
      </c>
      <c r="Q54" s="92">
        <v>3.2145878915550403</v>
      </c>
      <c r="R54" s="92">
        <v>1.4556159914247822</v>
      </c>
    </row>
    <row r="55" spans="1:18">
      <c r="A55" s="95">
        <v>130</v>
      </c>
      <c r="B55" s="57" t="s">
        <v>118</v>
      </c>
      <c r="C55" s="91"/>
      <c r="D55" s="91">
        <v>0.73009989247307705</v>
      </c>
      <c r="E55" s="91"/>
      <c r="F55" s="91"/>
      <c r="G55" s="91">
        <v>2.03168598566613</v>
      </c>
      <c r="H55" s="91">
        <v>0.28108678034603302</v>
      </c>
      <c r="I55" s="91"/>
      <c r="J55" s="91">
        <v>0.49827146098365599</v>
      </c>
      <c r="K55" s="91">
        <v>0.20889276313539101</v>
      </c>
      <c r="L55" s="91"/>
      <c r="M55" s="91"/>
      <c r="N55" s="91">
        <v>7.8189126782022306E-2</v>
      </c>
      <c r="O55" s="92">
        <v>20.316859856661299</v>
      </c>
      <c r="P55" s="92">
        <v>2.8108678034603303</v>
      </c>
      <c r="Q55" s="92">
        <v>4.9827146098365596</v>
      </c>
      <c r="R55" s="92">
        <v>2.08892763135391</v>
      </c>
    </row>
    <row r="56" spans="1:18">
      <c r="A56" s="95">
        <v>158</v>
      </c>
      <c r="B56" s="57" t="s">
        <v>118</v>
      </c>
      <c r="C56" s="91"/>
      <c r="D56" s="91">
        <v>0.284517193896343</v>
      </c>
      <c r="E56" s="91"/>
      <c r="F56" s="91"/>
      <c r="G56" s="91">
        <v>0.31788065920775999</v>
      </c>
      <c r="H56" s="91">
        <v>0.156723230767952</v>
      </c>
      <c r="I56" s="91"/>
      <c r="J56" s="91">
        <v>0.19495686163871601</v>
      </c>
      <c r="K56" s="91">
        <v>0.105187934201472</v>
      </c>
      <c r="L56" s="91"/>
      <c r="M56" s="91"/>
      <c r="N56" s="91">
        <v>7.0511057068539204E-2</v>
      </c>
      <c r="O56" s="92">
        <v>5.2980109867960001</v>
      </c>
      <c r="P56" s="92">
        <v>2.6120538461325333</v>
      </c>
      <c r="Q56" s="92">
        <v>3.2492810273119335</v>
      </c>
      <c r="R56" s="92">
        <v>1.7531322366912001</v>
      </c>
    </row>
    <row r="57" spans="1:18">
      <c r="A57" s="95">
        <v>14</v>
      </c>
      <c r="B57" s="57" t="s">
        <v>117</v>
      </c>
      <c r="C57" s="91"/>
      <c r="D57" s="91">
        <v>0.354951760105505</v>
      </c>
      <c r="E57" s="91"/>
      <c r="F57" s="91"/>
      <c r="G57" s="91">
        <v>0.23189464936749399</v>
      </c>
      <c r="H57" s="91">
        <v>0.10403110468208999</v>
      </c>
      <c r="I57" s="91">
        <v>0</v>
      </c>
      <c r="J57" s="91">
        <v>0.11829261494729</v>
      </c>
      <c r="K57" s="91">
        <v>5.7340227434777201E-2</v>
      </c>
      <c r="L57" s="91"/>
      <c r="M57" s="94"/>
      <c r="N57" s="91">
        <v>4.8507675716637298E-2</v>
      </c>
      <c r="O57" s="92">
        <v>3.8649108227915669</v>
      </c>
      <c r="P57" s="92">
        <v>1.7338517447015001</v>
      </c>
      <c r="Q57" s="92">
        <v>1.9715435824548335</v>
      </c>
      <c r="R57" s="92">
        <v>0.95567045724628674</v>
      </c>
    </row>
    <row r="58" spans="1:18">
      <c r="A58" s="95">
        <v>16</v>
      </c>
      <c r="B58" s="57" t="s">
        <v>117</v>
      </c>
      <c r="C58" s="91">
        <v>0</v>
      </c>
      <c r="D58" s="91">
        <v>3.2665113998031199</v>
      </c>
      <c r="E58" s="91">
        <v>0</v>
      </c>
      <c r="F58" s="91">
        <v>0</v>
      </c>
      <c r="G58" s="91">
        <v>0.91417067163166799</v>
      </c>
      <c r="H58" s="91">
        <v>0.25396140129133798</v>
      </c>
      <c r="I58" s="91">
        <v>0</v>
      </c>
      <c r="J58" s="91">
        <v>0.43075651160890799</v>
      </c>
      <c r="K58" s="91">
        <v>0.28108553347149901</v>
      </c>
      <c r="L58" s="91">
        <v>0</v>
      </c>
      <c r="M58" s="91">
        <v>0</v>
      </c>
      <c r="N58" s="91">
        <v>4.8770288604861899E-2</v>
      </c>
      <c r="O58" s="92">
        <v>9.1417067163166799</v>
      </c>
      <c r="P58" s="92">
        <v>2.53961401291338</v>
      </c>
      <c r="Q58" s="92">
        <v>4.30756511608908</v>
      </c>
      <c r="R58" s="92">
        <v>2.8108553347149901</v>
      </c>
    </row>
    <row r="59" spans="1:18">
      <c r="A59" s="95">
        <v>70</v>
      </c>
      <c r="B59" s="57" t="s">
        <v>117</v>
      </c>
      <c r="C59" s="91"/>
      <c r="D59" s="91">
        <v>2.21413834710496</v>
      </c>
      <c r="E59" s="91"/>
      <c r="F59" s="91"/>
      <c r="G59" s="91">
        <v>0.44365850979788801</v>
      </c>
      <c r="H59" s="91">
        <v>0</v>
      </c>
      <c r="I59" s="91">
        <v>6.0844943047740602E-2</v>
      </c>
      <c r="J59" s="91">
        <v>0.32330322172897402</v>
      </c>
      <c r="K59" s="91">
        <v>9.3698753010630298E-2</v>
      </c>
      <c r="L59" s="91"/>
      <c r="M59" s="91"/>
      <c r="N59" s="91">
        <v>6.0986149190570903E-2</v>
      </c>
      <c r="O59" s="92">
        <v>6.3379787113984003</v>
      </c>
      <c r="P59" s="92">
        <v>0</v>
      </c>
      <c r="Q59" s="92">
        <v>4.6186174532710575</v>
      </c>
      <c r="R59" s="92">
        <v>1.3385536144375758</v>
      </c>
    </row>
    <row r="60" spans="1:18">
      <c r="A60" s="95">
        <v>72</v>
      </c>
      <c r="B60" s="57" t="s">
        <v>117</v>
      </c>
      <c r="C60" s="91">
        <v>0</v>
      </c>
      <c r="D60" s="91">
        <v>3.6463180272425202</v>
      </c>
      <c r="E60" s="91">
        <v>0</v>
      </c>
      <c r="F60" s="91">
        <v>0</v>
      </c>
      <c r="G60" s="91">
        <v>0</v>
      </c>
      <c r="H60" s="91">
        <v>0</v>
      </c>
      <c r="I60" s="91">
        <v>0</v>
      </c>
      <c r="J60" s="91">
        <v>0</v>
      </c>
      <c r="K60" s="91">
        <v>3.16568321280832E-2</v>
      </c>
      <c r="L60" s="91">
        <v>0</v>
      </c>
      <c r="M60" s="91">
        <v>0</v>
      </c>
      <c r="N60" s="91">
        <v>4.7998745621606997E-2</v>
      </c>
      <c r="O60" s="92">
        <v>0</v>
      </c>
      <c r="P60" s="92">
        <v>0</v>
      </c>
      <c r="Q60" s="92">
        <v>0</v>
      </c>
      <c r="R60" s="92">
        <v>0.31656832128083201</v>
      </c>
    </row>
    <row r="61" spans="1:18">
      <c r="A61" s="95">
        <v>98</v>
      </c>
      <c r="B61" s="57" t="s">
        <v>117</v>
      </c>
      <c r="C61" s="91">
        <v>0</v>
      </c>
      <c r="D61" s="91">
        <v>0.78938705732340297</v>
      </c>
      <c r="E61" s="91">
        <v>6.8963770175242106E-2</v>
      </c>
      <c r="F61" s="91">
        <v>0</v>
      </c>
      <c r="G61" s="91">
        <v>0.31825174813858598</v>
      </c>
      <c r="H61" s="91"/>
      <c r="I61" s="91">
        <v>5.8671336354027603E-2</v>
      </c>
      <c r="J61" s="91">
        <v>0.27578666153125803</v>
      </c>
      <c r="K61" s="91">
        <v>0.18273699767523599</v>
      </c>
      <c r="L61" s="91">
        <v>0</v>
      </c>
      <c r="M61" s="91">
        <v>0</v>
      </c>
      <c r="N61" s="91">
        <v>6.4620136197830302E-2</v>
      </c>
      <c r="O61" s="92">
        <v>3.1825174813858599</v>
      </c>
      <c r="P61" s="92">
        <v>0</v>
      </c>
      <c r="Q61" s="92">
        <v>2.7578666153125804</v>
      </c>
      <c r="R61" s="92">
        <v>1.8273699767523599</v>
      </c>
    </row>
    <row r="62" spans="1:18">
      <c r="A62" s="95">
        <v>100</v>
      </c>
      <c r="B62" s="57" t="s">
        <v>117</v>
      </c>
      <c r="C62" s="91"/>
      <c r="D62" s="91">
        <v>0</v>
      </c>
      <c r="E62" s="91"/>
      <c r="F62" s="91"/>
      <c r="G62" s="91">
        <v>0.67781018761215495</v>
      </c>
      <c r="H62" s="91">
        <v>0.17364657330420699</v>
      </c>
      <c r="I62" s="91">
        <v>0.245555257205437</v>
      </c>
      <c r="J62" s="91">
        <v>0.41395626547961101</v>
      </c>
      <c r="K62" s="91">
        <v>0.23892332926856799</v>
      </c>
      <c r="L62" s="91"/>
      <c r="M62" s="91"/>
      <c r="N62" s="91">
        <v>5.408031175736E-2</v>
      </c>
      <c r="O62" s="92">
        <v>6.7781018761215499</v>
      </c>
      <c r="P62" s="92">
        <v>1.7364657330420699</v>
      </c>
      <c r="Q62" s="92">
        <v>4.1395626547961104</v>
      </c>
      <c r="R62" s="92">
        <v>2.3892332926856801</v>
      </c>
    </row>
    <row r="63" spans="1:18">
      <c r="A63" s="95">
        <v>128</v>
      </c>
      <c r="B63" s="57" t="s">
        <v>117</v>
      </c>
      <c r="C63" s="91"/>
      <c r="D63" s="91">
        <v>0</v>
      </c>
      <c r="E63" s="91"/>
      <c r="F63" s="91"/>
      <c r="G63" s="91">
        <v>0.564646768399374</v>
      </c>
      <c r="H63" s="91">
        <v>0</v>
      </c>
      <c r="I63" s="91">
        <v>0</v>
      </c>
      <c r="J63" s="91">
        <v>8.0912164508057494E-2</v>
      </c>
      <c r="K63" s="91">
        <v>4.8873912043423201E-2</v>
      </c>
      <c r="L63" s="91"/>
      <c r="M63" s="91"/>
      <c r="N63" s="91">
        <v>5.90281194713995E-2</v>
      </c>
      <c r="O63" s="92">
        <v>5.6464676839937402</v>
      </c>
      <c r="P63" s="92">
        <v>0</v>
      </c>
      <c r="Q63" s="92">
        <v>0.80912164508057494</v>
      </c>
      <c r="R63" s="92">
        <v>0.48873912043423201</v>
      </c>
    </row>
    <row r="64" spans="1:18">
      <c r="A64" s="95">
        <v>154</v>
      </c>
      <c r="B64" s="57" t="s">
        <v>117</v>
      </c>
      <c r="C64" s="91"/>
      <c r="D64" s="91">
        <v>1.73241247511374</v>
      </c>
      <c r="E64" s="91"/>
      <c r="F64" s="91"/>
      <c r="G64" s="91">
        <v>0.34431721516798702</v>
      </c>
      <c r="H64" s="91">
        <v>0</v>
      </c>
      <c r="I64" s="91">
        <v>0</v>
      </c>
      <c r="J64" s="91">
        <v>8.0954778822918405E-2</v>
      </c>
      <c r="K64" s="91">
        <v>3.6500249183537503E-2</v>
      </c>
      <c r="L64" s="91"/>
      <c r="M64" s="91"/>
      <c r="N64" s="91">
        <v>5.2423038406003201E-2</v>
      </c>
      <c r="O64" s="92">
        <v>5.7386202527997838</v>
      </c>
      <c r="P64" s="92">
        <v>0</v>
      </c>
      <c r="Q64" s="92">
        <v>1.3492463137153068</v>
      </c>
      <c r="R64" s="92">
        <v>0.60833748639229179</v>
      </c>
    </row>
    <row r="65" spans="1:18">
      <c r="A65" s="95">
        <v>156</v>
      </c>
      <c r="B65" s="57" t="s">
        <v>117</v>
      </c>
      <c r="C65" s="91"/>
      <c r="D65" s="91">
        <v>0</v>
      </c>
      <c r="E65" s="91"/>
      <c r="F65" s="91"/>
      <c r="G65" s="91">
        <v>0.47706682434713898</v>
      </c>
      <c r="H65" s="91">
        <v>0.15847277429847501</v>
      </c>
      <c r="I65" s="91">
        <v>9.7256970576928198E-2</v>
      </c>
      <c r="J65" s="91">
        <v>0.34201267439567601</v>
      </c>
      <c r="K65" s="91">
        <v>0.16155422748217499</v>
      </c>
      <c r="L65" s="91"/>
      <c r="M65" s="91"/>
      <c r="N65" s="91">
        <v>4.34934077107752E-2</v>
      </c>
      <c r="O65" s="92">
        <v>7.9511137391189832</v>
      </c>
      <c r="P65" s="92">
        <v>2.6412129049745836</v>
      </c>
      <c r="Q65" s="92">
        <v>5.7002112399279339</v>
      </c>
      <c r="R65" s="92">
        <v>2.6925704580362502</v>
      </c>
    </row>
    <row r="66" spans="1:18">
      <c r="A66" s="95">
        <v>22</v>
      </c>
      <c r="B66" s="57" t="s">
        <v>119</v>
      </c>
      <c r="C66" s="91">
        <v>0</v>
      </c>
      <c r="D66" s="91">
        <v>1.39800396799947</v>
      </c>
      <c r="E66" s="91">
        <v>0</v>
      </c>
      <c r="F66" s="91">
        <v>0</v>
      </c>
      <c r="G66" s="91">
        <v>0</v>
      </c>
      <c r="H66" s="91">
        <v>0</v>
      </c>
      <c r="I66" s="91">
        <v>0</v>
      </c>
      <c r="J66" s="91">
        <v>0</v>
      </c>
      <c r="K66" s="91">
        <v>0</v>
      </c>
      <c r="L66" s="91">
        <v>0</v>
      </c>
      <c r="M66" s="91">
        <v>0</v>
      </c>
      <c r="N66" s="91">
        <v>5.7870064122682197E-2</v>
      </c>
      <c r="O66" s="92">
        <v>0</v>
      </c>
      <c r="P66" s="92">
        <v>0</v>
      </c>
      <c r="Q66" s="92">
        <v>0</v>
      </c>
      <c r="R66" s="92">
        <v>0</v>
      </c>
    </row>
    <row r="67" spans="1:18">
      <c r="A67" s="95">
        <v>24</v>
      </c>
      <c r="B67" s="57" t="s">
        <v>119</v>
      </c>
      <c r="C67" s="91">
        <v>0</v>
      </c>
      <c r="D67" s="91">
        <v>0.43398806015247199</v>
      </c>
      <c r="E67" s="91">
        <v>0</v>
      </c>
      <c r="F67" s="91">
        <v>0</v>
      </c>
      <c r="G67" s="91">
        <v>0</v>
      </c>
      <c r="H67" s="91">
        <v>0</v>
      </c>
      <c r="I67" s="91">
        <v>0</v>
      </c>
      <c r="J67" s="91" t="s">
        <v>85</v>
      </c>
      <c r="K67" s="91">
        <v>0.112387914058833</v>
      </c>
      <c r="L67" s="91">
        <v>0</v>
      </c>
      <c r="M67" s="91">
        <v>0</v>
      </c>
      <c r="N67" s="91">
        <v>6.9673006039619206E-2</v>
      </c>
      <c r="O67" s="92">
        <v>0</v>
      </c>
      <c r="P67" s="92">
        <v>0</v>
      </c>
      <c r="Q67" s="92">
        <v>0</v>
      </c>
      <c r="R67" s="92">
        <v>1.1238791405883299</v>
      </c>
    </row>
    <row r="68" spans="1:18">
      <c r="A68" s="95">
        <v>52</v>
      </c>
      <c r="B68" s="57" t="s">
        <v>119</v>
      </c>
      <c r="C68" s="91">
        <v>0</v>
      </c>
      <c r="D68" s="91">
        <v>9.0139016195657096</v>
      </c>
      <c r="E68" s="91">
        <v>0</v>
      </c>
      <c r="F68" s="91">
        <v>0</v>
      </c>
      <c r="G68" s="91">
        <v>6.8826304711635006E-2</v>
      </c>
      <c r="H68" s="91">
        <v>0</v>
      </c>
      <c r="I68" s="91">
        <v>0</v>
      </c>
      <c r="J68" s="91">
        <v>5.9694486951324503E-2</v>
      </c>
      <c r="K68" s="91">
        <v>3.6736933826736297E-2</v>
      </c>
      <c r="L68" s="91">
        <v>0</v>
      </c>
      <c r="M68" s="91">
        <v>0</v>
      </c>
      <c r="N68" s="91">
        <v>8.5015765617997799E-2</v>
      </c>
      <c r="O68" s="92">
        <v>0.68826304711635</v>
      </c>
      <c r="P68" s="92">
        <v>0</v>
      </c>
      <c r="Q68" s="92">
        <v>0.59694486951324499</v>
      </c>
      <c r="R68" s="92">
        <v>0.36736933826736295</v>
      </c>
    </row>
    <row r="69" spans="1:18">
      <c r="A69" s="95">
        <v>78</v>
      </c>
      <c r="B69" s="57" t="s">
        <v>119</v>
      </c>
      <c r="C69" s="91">
        <v>0</v>
      </c>
      <c r="D69" s="91">
        <v>0.79049500474768297</v>
      </c>
      <c r="E69" s="91">
        <v>0</v>
      </c>
      <c r="F69" s="91">
        <v>0</v>
      </c>
      <c r="G69" s="91">
        <v>0</v>
      </c>
      <c r="H69" s="91">
        <v>0</v>
      </c>
      <c r="I69" s="91">
        <v>0</v>
      </c>
      <c r="J69" s="91">
        <v>0</v>
      </c>
      <c r="K69" s="91">
        <v>0</v>
      </c>
      <c r="L69" s="91">
        <v>0</v>
      </c>
      <c r="M69" s="91">
        <v>0</v>
      </c>
      <c r="N69" s="91">
        <v>5.4543614333787599E-2</v>
      </c>
      <c r="O69" s="92">
        <v>0</v>
      </c>
      <c r="P69" s="92">
        <v>0</v>
      </c>
      <c r="Q69" s="92">
        <v>0</v>
      </c>
      <c r="R69" s="92">
        <v>0</v>
      </c>
    </row>
    <row r="70" spans="1:18">
      <c r="A70" s="95">
        <v>106</v>
      </c>
      <c r="B70" s="57" t="s">
        <v>119</v>
      </c>
      <c r="C70" s="91">
        <v>0</v>
      </c>
      <c r="D70" s="91">
        <v>0.97271335967460304</v>
      </c>
      <c r="E70" s="91">
        <v>0</v>
      </c>
      <c r="F70" s="91">
        <v>0</v>
      </c>
      <c r="G70" s="91">
        <v>0</v>
      </c>
      <c r="H70" s="91">
        <v>0</v>
      </c>
      <c r="I70" s="91">
        <v>0</v>
      </c>
      <c r="J70" s="91">
        <v>5.9048920743041702E-2</v>
      </c>
      <c r="K70" s="91">
        <v>0</v>
      </c>
      <c r="L70" s="91">
        <v>0</v>
      </c>
      <c r="M70" s="91">
        <v>0</v>
      </c>
      <c r="N70" s="91">
        <v>6.1935557148631103E-2</v>
      </c>
      <c r="O70" s="92">
        <v>0</v>
      </c>
      <c r="P70" s="92">
        <v>0</v>
      </c>
      <c r="Q70" s="92">
        <v>0.590489207430417</v>
      </c>
      <c r="R70" s="92">
        <v>0</v>
      </c>
    </row>
    <row r="71" spans="1:18">
      <c r="A71" s="95">
        <v>108</v>
      </c>
      <c r="B71" s="57" t="s">
        <v>119</v>
      </c>
      <c r="C71" s="91">
        <v>0</v>
      </c>
      <c r="D71" s="91">
        <v>0.99194143016249203</v>
      </c>
      <c r="E71" s="91">
        <v>0</v>
      </c>
      <c r="F71" s="91">
        <v>0</v>
      </c>
      <c r="G71" s="91">
        <v>0</v>
      </c>
      <c r="H71" s="91">
        <v>0</v>
      </c>
      <c r="I71" s="91">
        <v>0</v>
      </c>
      <c r="J71" s="91">
        <v>0.10125212604780399</v>
      </c>
      <c r="K71" s="91">
        <v>0.163072174114546</v>
      </c>
      <c r="L71" s="91">
        <v>0</v>
      </c>
      <c r="M71" s="91">
        <v>0</v>
      </c>
      <c r="N71" s="91">
        <v>7.2555085729658603E-2</v>
      </c>
      <c r="O71" s="92">
        <v>0</v>
      </c>
      <c r="P71" s="92">
        <v>0</v>
      </c>
      <c r="Q71" s="92">
        <v>1.01252126047804</v>
      </c>
      <c r="R71" s="92">
        <v>1.63072174114546</v>
      </c>
    </row>
    <row r="72" spans="1:18">
      <c r="A72" s="95">
        <v>134</v>
      </c>
      <c r="B72" s="57" t="s">
        <v>119</v>
      </c>
      <c r="C72" s="91">
        <v>0</v>
      </c>
      <c r="D72" s="91">
        <v>0.90503582363365098</v>
      </c>
      <c r="E72" s="91">
        <v>0</v>
      </c>
      <c r="F72" s="91">
        <v>0</v>
      </c>
      <c r="G72" s="91">
        <v>0</v>
      </c>
      <c r="H72" s="91">
        <v>0</v>
      </c>
      <c r="I72" s="91">
        <v>6.12738023122898E-2</v>
      </c>
      <c r="J72" s="91">
        <v>3.2885726011198199E-2</v>
      </c>
      <c r="K72" s="91">
        <v>0</v>
      </c>
      <c r="L72" s="91">
        <v>0</v>
      </c>
      <c r="M72" s="91">
        <v>0</v>
      </c>
      <c r="N72" s="91">
        <v>4.7163236076340598E-2</v>
      </c>
      <c r="O72" s="92">
        <v>0</v>
      </c>
      <c r="P72" s="92">
        <v>0</v>
      </c>
      <c r="Q72" s="92">
        <v>0.32885726011198202</v>
      </c>
      <c r="R72" s="92">
        <v>0</v>
      </c>
    </row>
    <row r="73" spans="1:18">
      <c r="A73" s="95">
        <v>162</v>
      </c>
      <c r="B73" s="57" t="s">
        <v>119</v>
      </c>
      <c r="C73" s="91">
        <v>0</v>
      </c>
      <c r="D73" s="91">
        <v>0.93330490484583495</v>
      </c>
      <c r="E73" s="91">
        <v>0</v>
      </c>
      <c r="F73" s="91">
        <v>0</v>
      </c>
      <c r="G73" s="91">
        <v>0</v>
      </c>
      <c r="H73" s="91">
        <v>0</v>
      </c>
      <c r="I73" s="91">
        <v>7.0887515799351999E-2</v>
      </c>
      <c r="J73" s="91">
        <v>0</v>
      </c>
      <c r="K73" s="91">
        <v>0</v>
      </c>
      <c r="L73" s="91">
        <v>0</v>
      </c>
      <c r="M73" s="91">
        <v>0</v>
      </c>
      <c r="N73" s="91">
        <v>4.8421705983271703E-2</v>
      </c>
      <c r="O73" s="92">
        <v>0</v>
      </c>
      <c r="P73" s="92">
        <v>0</v>
      </c>
      <c r="Q73" s="92">
        <v>0</v>
      </c>
      <c r="R73" s="92">
        <v>0</v>
      </c>
    </row>
    <row r="74" spans="1:18">
      <c r="A74" s="95">
        <v>164</v>
      </c>
      <c r="B74" s="57" t="s">
        <v>119</v>
      </c>
      <c r="C74" s="91"/>
      <c r="D74" s="91"/>
      <c r="E74" s="91"/>
      <c r="F74" s="91"/>
      <c r="G74" s="91"/>
      <c r="H74" s="91">
        <v>0.15000142674709499</v>
      </c>
      <c r="I74" s="91"/>
      <c r="J74" s="91"/>
      <c r="K74" s="91"/>
      <c r="L74" s="91"/>
      <c r="M74" s="91"/>
      <c r="N74" s="91">
        <v>5.0850692077366803E-2</v>
      </c>
      <c r="O74" s="92">
        <v>0</v>
      </c>
      <c r="P74" s="92">
        <v>1.50001426747095</v>
      </c>
      <c r="Q74" s="92">
        <v>0</v>
      </c>
      <c r="R74" s="92">
        <v>0</v>
      </c>
    </row>
  </sheetData>
  <sortState xmlns:xlrd2="http://schemas.microsoft.com/office/spreadsheetml/2017/richdata2" ref="A4:R74">
    <sortCondition ref="B4:B74"/>
    <sortCondition ref="A4:A7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1205-62CA-4E6A-89A3-32B5CC680C49}">
  <dimension ref="A1:C85"/>
  <sheetViews>
    <sheetView workbookViewId="0"/>
  </sheetViews>
  <sheetFormatPr defaultRowHeight="14.5"/>
  <cols>
    <col min="2" max="2" width="16.1796875" customWidth="1"/>
    <col min="3" max="3" width="18.26953125" customWidth="1"/>
  </cols>
  <sheetData>
    <row r="1" spans="1:3" ht="15" thickBot="1">
      <c r="A1" s="135" t="s">
        <v>15</v>
      </c>
      <c r="B1" s="135" t="s">
        <v>16</v>
      </c>
      <c r="C1" s="135" t="s">
        <v>120</v>
      </c>
    </row>
    <row r="2" spans="1:3" ht="15" thickTop="1">
      <c r="A2" s="9">
        <v>650002</v>
      </c>
      <c r="B2" s="9" t="s">
        <v>27</v>
      </c>
      <c r="C2" s="27"/>
    </row>
    <row r="3" spans="1:3">
      <c r="A3" s="3">
        <v>650004</v>
      </c>
      <c r="B3" s="3" t="s">
        <v>27</v>
      </c>
      <c r="C3" s="3">
        <v>35.1</v>
      </c>
    </row>
    <row r="4" spans="1:3">
      <c r="A4" s="3">
        <v>650030</v>
      </c>
      <c r="B4" s="3" t="s">
        <v>27</v>
      </c>
      <c r="C4" s="3">
        <v>19.600000000000001</v>
      </c>
    </row>
    <row r="5" spans="1:3">
      <c r="A5" s="3">
        <v>650032</v>
      </c>
      <c r="B5" s="3" t="s">
        <v>27</v>
      </c>
      <c r="C5" s="3">
        <v>48.2</v>
      </c>
    </row>
    <row r="6" spans="1:3">
      <c r="A6" s="3">
        <v>650058</v>
      </c>
      <c r="B6" s="3" t="s">
        <v>27</v>
      </c>
      <c r="C6" s="3">
        <v>47.6</v>
      </c>
    </row>
    <row r="7" spans="1:3">
      <c r="A7" s="3">
        <v>650060</v>
      </c>
      <c r="B7" s="3" t="s">
        <v>27</v>
      </c>
      <c r="C7" s="3">
        <v>26.1</v>
      </c>
    </row>
    <row r="8" spans="1:3">
      <c r="A8" s="3">
        <v>650086</v>
      </c>
      <c r="B8" s="3" t="s">
        <v>27</v>
      </c>
      <c r="C8" s="3">
        <v>33.5</v>
      </c>
    </row>
    <row r="9" spans="1:3">
      <c r="A9" s="3">
        <v>650088</v>
      </c>
      <c r="B9" s="3" t="s">
        <v>27</v>
      </c>
      <c r="C9" s="3">
        <v>40.9</v>
      </c>
    </row>
    <row r="10" spans="1:3">
      <c r="A10" s="3">
        <v>650114</v>
      </c>
      <c r="B10" s="3" t="s">
        <v>27</v>
      </c>
      <c r="C10" s="3">
        <v>45.2</v>
      </c>
    </row>
    <row r="11" spans="1:3">
      <c r="A11" s="3">
        <v>650116</v>
      </c>
      <c r="B11" s="3" t="s">
        <v>27</v>
      </c>
      <c r="C11" s="3">
        <v>15.5</v>
      </c>
    </row>
    <row r="12" spans="1:3">
      <c r="A12" s="3">
        <v>650142</v>
      </c>
      <c r="B12" s="3" t="s">
        <v>27</v>
      </c>
      <c r="C12" s="3">
        <v>14.6</v>
      </c>
    </row>
    <row r="13" spans="1:3" ht="15" thickBot="1">
      <c r="A13" s="28">
        <v>650144</v>
      </c>
      <c r="B13" s="28" t="s">
        <v>27</v>
      </c>
      <c r="C13" s="28">
        <v>18.7</v>
      </c>
    </row>
    <row r="14" spans="1:3">
      <c r="A14" s="9">
        <v>650006</v>
      </c>
      <c r="B14" s="9" t="s">
        <v>36</v>
      </c>
      <c r="C14" s="9">
        <v>22.9</v>
      </c>
    </row>
    <row r="15" spans="1:3">
      <c r="A15" s="3">
        <v>650008</v>
      </c>
      <c r="B15" s="3" t="s">
        <v>36</v>
      </c>
      <c r="C15" s="3">
        <v>21</v>
      </c>
    </row>
    <row r="16" spans="1:3">
      <c r="A16" s="3">
        <v>650034</v>
      </c>
      <c r="B16" s="3" t="s">
        <v>36</v>
      </c>
      <c r="C16" s="3">
        <v>57.9</v>
      </c>
    </row>
    <row r="17" spans="1:3">
      <c r="A17" s="3">
        <v>650036</v>
      </c>
      <c r="B17" s="3" t="s">
        <v>36</v>
      </c>
      <c r="C17" s="3">
        <v>51.1</v>
      </c>
    </row>
    <row r="18" spans="1:3">
      <c r="A18" s="3">
        <v>650062</v>
      </c>
      <c r="B18" s="3" t="s">
        <v>36</v>
      </c>
      <c r="C18" s="3">
        <v>17.8</v>
      </c>
    </row>
    <row r="19" spans="1:3">
      <c r="A19" s="3">
        <v>650064</v>
      </c>
      <c r="B19" s="3" t="s">
        <v>36</v>
      </c>
      <c r="C19" s="3">
        <v>45.5</v>
      </c>
    </row>
    <row r="20" spans="1:3">
      <c r="A20" s="3">
        <v>650090</v>
      </c>
      <c r="B20" s="3" t="s">
        <v>36</v>
      </c>
      <c r="C20" s="3">
        <v>24.3</v>
      </c>
    </row>
    <row r="21" spans="1:3">
      <c r="A21" s="3">
        <v>650092</v>
      </c>
      <c r="B21" s="3" t="s">
        <v>36</v>
      </c>
      <c r="C21" s="3">
        <v>13.9</v>
      </c>
    </row>
    <row r="22" spans="1:3">
      <c r="A22" s="3">
        <v>650118</v>
      </c>
      <c r="B22" s="3" t="s">
        <v>36</v>
      </c>
      <c r="C22" s="3">
        <v>40.299999999999997</v>
      </c>
    </row>
    <row r="23" spans="1:3">
      <c r="A23" s="3">
        <v>650120</v>
      </c>
      <c r="B23" s="3" t="s">
        <v>36</v>
      </c>
      <c r="C23" s="3">
        <v>38.299999999999997</v>
      </c>
    </row>
    <row r="24" spans="1:3">
      <c r="A24" s="3">
        <v>650146</v>
      </c>
      <c r="B24" s="3" t="s">
        <v>36</v>
      </c>
      <c r="C24" s="3">
        <v>42.5</v>
      </c>
    </row>
    <row r="25" spans="1:3" ht="15" thickBot="1">
      <c r="A25" s="28">
        <v>650148</v>
      </c>
      <c r="B25" s="28" t="s">
        <v>36</v>
      </c>
      <c r="C25" s="28">
        <v>30.9</v>
      </c>
    </row>
    <row r="26" spans="1:3">
      <c r="A26" s="9">
        <v>650010</v>
      </c>
      <c r="B26" s="9" t="s">
        <v>38</v>
      </c>
      <c r="C26" s="9">
        <v>23.4</v>
      </c>
    </row>
    <row r="27" spans="1:3">
      <c r="A27" s="3">
        <v>650012</v>
      </c>
      <c r="B27" s="3" t="s">
        <v>38</v>
      </c>
      <c r="C27" s="3">
        <v>22.9</v>
      </c>
    </row>
    <row r="28" spans="1:3">
      <c r="A28" s="3">
        <v>650038</v>
      </c>
      <c r="B28" s="3" t="s">
        <v>38</v>
      </c>
      <c r="C28" s="3">
        <v>15.7</v>
      </c>
    </row>
    <row r="29" spans="1:3">
      <c r="A29" s="3">
        <v>650040</v>
      </c>
      <c r="B29" s="3" t="s">
        <v>38</v>
      </c>
      <c r="C29" s="3">
        <v>27.2</v>
      </c>
    </row>
    <row r="30" spans="1:3">
      <c r="A30" s="3">
        <v>650066</v>
      </c>
      <c r="B30" s="3" t="s">
        <v>38</v>
      </c>
      <c r="C30" s="3">
        <v>17.7</v>
      </c>
    </row>
    <row r="31" spans="1:3">
      <c r="A31" s="3">
        <v>650068</v>
      </c>
      <c r="B31" s="3" t="s">
        <v>38</v>
      </c>
      <c r="C31" s="3">
        <v>20.3</v>
      </c>
    </row>
    <row r="32" spans="1:3">
      <c r="A32" s="3">
        <v>650094</v>
      </c>
      <c r="B32" s="3" t="s">
        <v>38</v>
      </c>
      <c r="C32" s="3">
        <v>15.5</v>
      </c>
    </row>
    <row r="33" spans="1:3">
      <c r="A33" s="3">
        <v>650096</v>
      </c>
      <c r="B33" s="3" t="s">
        <v>38</v>
      </c>
      <c r="C33" s="3">
        <v>12.9</v>
      </c>
    </row>
    <row r="34" spans="1:3">
      <c r="A34" s="3">
        <v>650122</v>
      </c>
      <c r="B34" s="3" t="s">
        <v>38</v>
      </c>
      <c r="C34" s="3">
        <v>19.2</v>
      </c>
    </row>
    <row r="35" spans="1:3">
      <c r="A35" s="3">
        <v>650124</v>
      </c>
      <c r="B35" s="3" t="s">
        <v>38</v>
      </c>
      <c r="C35" s="3">
        <v>40</v>
      </c>
    </row>
    <row r="36" spans="1:3">
      <c r="A36" s="3">
        <v>650150</v>
      </c>
      <c r="B36" s="3" t="s">
        <v>38</v>
      </c>
      <c r="C36" s="3">
        <v>38.6</v>
      </c>
    </row>
    <row r="37" spans="1:3" ht="15" thickBot="1">
      <c r="A37" s="28">
        <v>650152</v>
      </c>
      <c r="B37" s="28" t="s">
        <v>38</v>
      </c>
      <c r="C37" s="28">
        <v>59.5</v>
      </c>
    </row>
    <row r="38" spans="1:3">
      <c r="A38" s="9">
        <v>650014</v>
      </c>
      <c r="B38" s="9" t="s">
        <v>44</v>
      </c>
      <c r="C38" s="9">
        <v>54.5</v>
      </c>
    </row>
    <row r="39" spans="1:3">
      <c r="A39" s="3">
        <v>650016</v>
      </c>
      <c r="B39" s="3" t="s">
        <v>44</v>
      </c>
      <c r="C39" s="3">
        <v>30.4</v>
      </c>
    </row>
    <row r="40" spans="1:3">
      <c r="A40" s="27">
        <v>650042</v>
      </c>
      <c r="B40" s="27" t="s">
        <v>44</v>
      </c>
      <c r="C40" s="3"/>
    </row>
    <row r="41" spans="1:3">
      <c r="A41" s="3">
        <v>650044</v>
      </c>
      <c r="B41" s="3" t="s">
        <v>44</v>
      </c>
      <c r="C41" s="3">
        <v>40</v>
      </c>
    </row>
    <row r="42" spans="1:3">
      <c r="A42" s="3">
        <v>650070</v>
      </c>
      <c r="B42" s="3" t="s">
        <v>44</v>
      </c>
      <c r="C42" s="3">
        <v>68.599999999999994</v>
      </c>
    </row>
    <row r="43" spans="1:3">
      <c r="A43" s="3">
        <v>650072</v>
      </c>
      <c r="B43" s="3" t="s">
        <v>44</v>
      </c>
      <c r="C43" s="3">
        <v>66</v>
      </c>
    </row>
    <row r="44" spans="1:3">
      <c r="A44" s="3">
        <v>650098</v>
      </c>
      <c r="B44" s="3" t="s">
        <v>44</v>
      </c>
      <c r="C44" s="3">
        <v>44.1</v>
      </c>
    </row>
    <row r="45" spans="1:3">
      <c r="A45" s="3">
        <v>650100</v>
      </c>
      <c r="B45" s="3" t="s">
        <v>44</v>
      </c>
      <c r="C45" s="3">
        <v>62</v>
      </c>
    </row>
    <row r="46" spans="1:3">
      <c r="A46" s="27">
        <v>650126</v>
      </c>
      <c r="B46" s="27" t="s">
        <v>44</v>
      </c>
      <c r="C46" s="3"/>
    </row>
    <row r="47" spans="1:3">
      <c r="A47" s="3">
        <v>650128</v>
      </c>
      <c r="B47" s="3" t="s">
        <v>44</v>
      </c>
      <c r="C47" s="3">
        <v>57</v>
      </c>
    </row>
    <row r="48" spans="1:3">
      <c r="A48" s="3">
        <v>650154</v>
      </c>
      <c r="B48" s="3" t="s">
        <v>44</v>
      </c>
      <c r="C48" s="3">
        <v>56.4</v>
      </c>
    </row>
    <row r="49" spans="1:3" ht="15" thickBot="1">
      <c r="A49" s="28">
        <v>650156</v>
      </c>
      <c r="B49" s="28" t="s">
        <v>44</v>
      </c>
      <c r="C49" s="28">
        <v>33</v>
      </c>
    </row>
    <row r="50" spans="1:3">
      <c r="A50" s="9">
        <v>650018</v>
      </c>
      <c r="B50" s="9" t="s">
        <v>42</v>
      </c>
      <c r="C50" s="9">
        <v>63.2</v>
      </c>
    </row>
    <row r="51" spans="1:3">
      <c r="A51" s="3">
        <v>650020</v>
      </c>
      <c r="B51" s="3" t="s">
        <v>42</v>
      </c>
      <c r="C51" s="3">
        <v>85.9</v>
      </c>
    </row>
    <row r="52" spans="1:3">
      <c r="A52" s="3">
        <v>650046</v>
      </c>
      <c r="B52" s="3" t="s">
        <v>42</v>
      </c>
      <c r="C52" s="3">
        <v>61.3</v>
      </c>
    </row>
    <row r="53" spans="1:3">
      <c r="A53" s="3">
        <v>650048</v>
      </c>
      <c r="B53" s="3" t="s">
        <v>42</v>
      </c>
      <c r="C53" s="3">
        <v>60.8</v>
      </c>
    </row>
    <row r="54" spans="1:3">
      <c r="A54" s="3">
        <v>650074</v>
      </c>
      <c r="B54" s="3" t="s">
        <v>42</v>
      </c>
      <c r="C54" s="3">
        <v>174</v>
      </c>
    </row>
    <row r="55" spans="1:3">
      <c r="A55" s="3">
        <v>650076</v>
      </c>
      <c r="B55" s="3" t="s">
        <v>42</v>
      </c>
      <c r="C55" s="3">
        <v>124</v>
      </c>
    </row>
    <row r="56" spans="1:3">
      <c r="A56" s="3">
        <v>650102</v>
      </c>
      <c r="B56" s="3" t="s">
        <v>42</v>
      </c>
      <c r="C56" s="3">
        <v>105</v>
      </c>
    </row>
    <row r="57" spans="1:3">
      <c r="A57" s="3">
        <v>650104</v>
      </c>
      <c r="B57" s="3" t="s">
        <v>42</v>
      </c>
      <c r="C57" s="3">
        <v>76.400000000000006</v>
      </c>
    </row>
    <row r="58" spans="1:3">
      <c r="A58" s="3">
        <v>650130</v>
      </c>
      <c r="B58" s="3" t="s">
        <v>42</v>
      </c>
      <c r="C58" s="3">
        <v>27.3</v>
      </c>
    </row>
    <row r="59" spans="1:3">
      <c r="A59" s="3">
        <v>650132</v>
      </c>
      <c r="B59" s="3" t="s">
        <v>42</v>
      </c>
      <c r="C59" s="3">
        <v>44</v>
      </c>
    </row>
    <row r="60" spans="1:3">
      <c r="A60" s="3">
        <v>650158</v>
      </c>
      <c r="B60" s="3" t="s">
        <v>42</v>
      </c>
      <c r="C60" s="3">
        <v>94.3</v>
      </c>
    </row>
    <row r="61" spans="1:3" ht="15" thickBot="1">
      <c r="A61" s="30">
        <v>650160</v>
      </c>
      <c r="B61" s="30" t="s">
        <v>42</v>
      </c>
      <c r="C61" s="28"/>
    </row>
    <row r="62" spans="1:3">
      <c r="A62" s="9">
        <v>650022</v>
      </c>
      <c r="B62" s="9" t="s">
        <v>45</v>
      </c>
      <c r="C62" s="9">
        <v>341</v>
      </c>
    </row>
    <row r="63" spans="1:3">
      <c r="A63" s="3">
        <v>650024</v>
      </c>
      <c r="B63" s="3" t="s">
        <v>45</v>
      </c>
      <c r="C63" s="3">
        <v>370</v>
      </c>
    </row>
    <row r="64" spans="1:3">
      <c r="A64" s="27">
        <v>650050</v>
      </c>
      <c r="B64" s="27" t="s">
        <v>45</v>
      </c>
      <c r="C64" s="3"/>
    </row>
    <row r="65" spans="1:3">
      <c r="A65" s="3">
        <v>650052</v>
      </c>
      <c r="B65" s="3" t="s">
        <v>45</v>
      </c>
      <c r="C65" s="3">
        <v>333</v>
      </c>
    </row>
    <row r="66" spans="1:3">
      <c r="A66" s="3">
        <v>650078</v>
      </c>
      <c r="B66" s="3" t="s">
        <v>45</v>
      </c>
      <c r="C66" s="3">
        <v>362</v>
      </c>
    </row>
    <row r="67" spans="1:3">
      <c r="A67" s="27">
        <v>650080</v>
      </c>
      <c r="B67" s="27" t="s">
        <v>45</v>
      </c>
      <c r="C67" s="3"/>
    </row>
    <row r="68" spans="1:3">
      <c r="A68" s="3">
        <v>650106</v>
      </c>
      <c r="B68" s="3" t="s">
        <v>45</v>
      </c>
      <c r="C68" s="3">
        <v>413</v>
      </c>
    </row>
    <row r="69" spans="1:3">
      <c r="A69" s="3">
        <v>650108</v>
      </c>
      <c r="B69" s="3" t="s">
        <v>45</v>
      </c>
      <c r="C69" s="3">
        <v>250</v>
      </c>
    </row>
    <row r="70" spans="1:3">
      <c r="A70" s="3">
        <v>650134</v>
      </c>
      <c r="B70" s="3" t="s">
        <v>45</v>
      </c>
      <c r="C70" s="3">
        <v>372</v>
      </c>
    </row>
    <row r="71" spans="1:3">
      <c r="A71" s="3">
        <v>650136</v>
      </c>
      <c r="B71" s="3" t="s">
        <v>45</v>
      </c>
      <c r="C71" s="3">
        <v>262</v>
      </c>
    </row>
    <row r="72" spans="1:3">
      <c r="A72" s="3">
        <v>650162</v>
      </c>
      <c r="B72" s="3" t="s">
        <v>45</v>
      </c>
      <c r="C72" s="3">
        <v>323</v>
      </c>
    </row>
    <row r="73" spans="1:3" ht="15" thickBot="1">
      <c r="A73" s="28">
        <v>650164</v>
      </c>
      <c r="B73" s="28" t="s">
        <v>45</v>
      </c>
      <c r="C73" s="28">
        <v>341</v>
      </c>
    </row>
    <row r="74" spans="1:3">
      <c r="A74" s="9">
        <v>650026</v>
      </c>
      <c r="B74" s="9" t="s">
        <v>50</v>
      </c>
      <c r="C74" s="9">
        <v>23.9</v>
      </c>
    </row>
    <row r="75" spans="1:3">
      <c r="A75" s="3">
        <v>650028</v>
      </c>
      <c r="B75" s="3" t="s">
        <v>50</v>
      </c>
      <c r="C75" s="3">
        <v>30.6</v>
      </c>
    </row>
    <row r="76" spans="1:3">
      <c r="A76" s="3">
        <v>650054</v>
      </c>
      <c r="B76" s="3" t="s">
        <v>50</v>
      </c>
      <c r="C76" s="3">
        <v>33</v>
      </c>
    </row>
    <row r="77" spans="1:3">
      <c r="A77" s="3">
        <v>650056</v>
      </c>
      <c r="B77" s="3" t="s">
        <v>50</v>
      </c>
      <c r="C77" s="3">
        <v>50.7</v>
      </c>
    </row>
    <row r="78" spans="1:3">
      <c r="A78" s="3">
        <v>650082</v>
      </c>
      <c r="B78" s="3" t="s">
        <v>50</v>
      </c>
      <c r="C78" s="3">
        <v>14.1</v>
      </c>
    </row>
    <row r="79" spans="1:3">
      <c r="A79" s="3">
        <v>650084</v>
      </c>
      <c r="B79" s="3" t="s">
        <v>50</v>
      </c>
      <c r="C79" s="3">
        <v>39.299999999999997</v>
      </c>
    </row>
    <row r="80" spans="1:3">
      <c r="A80" s="3">
        <v>650110</v>
      </c>
      <c r="B80" s="3" t="s">
        <v>50</v>
      </c>
      <c r="C80" s="3">
        <v>57.5</v>
      </c>
    </row>
    <row r="81" spans="1:3">
      <c r="A81" s="3">
        <v>650112</v>
      </c>
      <c r="B81" s="3" t="s">
        <v>50</v>
      </c>
      <c r="C81" s="3">
        <v>27.7</v>
      </c>
    </row>
    <row r="82" spans="1:3">
      <c r="A82" s="3">
        <v>650138</v>
      </c>
      <c r="B82" s="3" t="s">
        <v>50</v>
      </c>
      <c r="C82" s="3">
        <v>37.200000000000003</v>
      </c>
    </row>
    <row r="83" spans="1:3">
      <c r="A83" s="3">
        <v>650140</v>
      </c>
      <c r="B83" s="3" t="s">
        <v>50</v>
      </c>
      <c r="C83" s="3">
        <v>65.8</v>
      </c>
    </row>
    <row r="84" spans="1:3">
      <c r="A84" s="3">
        <v>650166</v>
      </c>
      <c r="B84" s="3" t="s">
        <v>50</v>
      </c>
      <c r="C84" s="3">
        <v>28.4</v>
      </c>
    </row>
    <row r="85" spans="1:3" ht="15" thickBot="1">
      <c r="A85" s="28">
        <v>650168</v>
      </c>
      <c r="B85" s="28" t="s">
        <v>50</v>
      </c>
      <c r="C85" s="28">
        <v>70.5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CA1C-6B2A-459E-886A-298BE9815BD1}">
  <dimension ref="A1:O51"/>
  <sheetViews>
    <sheetView workbookViewId="0"/>
  </sheetViews>
  <sheetFormatPr defaultRowHeight="14.5"/>
  <cols>
    <col min="1" max="1" width="10.6328125" customWidth="1"/>
    <col min="2" max="2" width="12.90625" customWidth="1"/>
    <col min="3" max="13" width="18.7265625" customWidth="1"/>
  </cols>
  <sheetData>
    <row r="1" spans="1:15">
      <c r="A1" s="59" t="s">
        <v>130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5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5.5" thickTop="1" thickBot="1">
      <c r="A3" s="60" t="s">
        <v>64</v>
      </c>
      <c r="B3" s="60"/>
      <c r="C3" s="61" t="s">
        <v>127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23"/>
      <c r="O3" s="23"/>
    </row>
    <row r="4" spans="1:15" ht="15" thickBot="1">
      <c r="A4" s="62" t="s">
        <v>216</v>
      </c>
      <c r="B4" s="62" t="s">
        <v>17</v>
      </c>
      <c r="C4" s="63">
        <v>1</v>
      </c>
      <c r="D4" s="63">
        <v>2</v>
      </c>
      <c r="E4" s="63">
        <v>4</v>
      </c>
      <c r="F4" s="63">
        <v>6</v>
      </c>
      <c r="G4" s="63">
        <v>8</v>
      </c>
      <c r="H4" s="63">
        <v>11</v>
      </c>
      <c r="I4" s="63">
        <v>13</v>
      </c>
      <c r="J4" s="63">
        <v>15</v>
      </c>
      <c r="K4" s="63">
        <v>18</v>
      </c>
      <c r="L4" s="63">
        <v>20</v>
      </c>
      <c r="M4" s="63">
        <v>21</v>
      </c>
      <c r="N4" s="23"/>
      <c r="O4" s="23"/>
    </row>
    <row r="5" spans="1:15" ht="16.5">
      <c r="A5" s="64" t="s">
        <v>27</v>
      </c>
      <c r="B5" s="65">
        <v>1</v>
      </c>
      <c r="C5" s="65" t="s">
        <v>218</v>
      </c>
      <c r="D5" s="65" t="s">
        <v>128</v>
      </c>
      <c r="E5" s="65"/>
      <c r="F5" s="65" t="s">
        <v>128</v>
      </c>
      <c r="G5" s="65"/>
      <c r="H5" s="65" t="s">
        <v>128</v>
      </c>
      <c r="I5" s="65"/>
      <c r="J5" s="65" t="s">
        <v>128</v>
      </c>
      <c r="K5" s="65"/>
      <c r="L5" s="65" t="s">
        <v>128</v>
      </c>
      <c r="M5" s="65"/>
      <c r="N5" s="23"/>
      <c r="O5" s="23"/>
    </row>
    <row r="6" spans="1:15">
      <c r="A6" s="64" t="s">
        <v>27</v>
      </c>
      <c r="B6" s="65">
        <v>2</v>
      </c>
      <c r="C6" s="65" t="s">
        <v>128</v>
      </c>
      <c r="D6" s="65"/>
      <c r="E6" s="65" t="s">
        <v>128</v>
      </c>
      <c r="F6" s="65"/>
      <c r="G6" s="65" t="s">
        <v>128</v>
      </c>
      <c r="H6" s="65"/>
      <c r="I6" s="65" t="s">
        <v>128</v>
      </c>
      <c r="J6" s="65"/>
      <c r="K6" s="65" t="s">
        <v>128</v>
      </c>
      <c r="L6" s="65" t="s">
        <v>128</v>
      </c>
      <c r="M6" s="65"/>
      <c r="N6" s="23"/>
      <c r="O6" s="23"/>
    </row>
    <row r="7" spans="1:15">
      <c r="A7" s="64" t="s">
        <v>27</v>
      </c>
      <c r="B7" s="65">
        <v>3</v>
      </c>
      <c r="C7" s="65" t="s">
        <v>128</v>
      </c>
      <c r="D7" s="65" t="s">
        <v>128</v>
      </c>
      <c r="E7" s="65"/>
      <c r="F7" s="65" t="s">
        <v>128</v>
      </c>
      <c r="G7" s="65"/>
      <c r="H7" s="65" t="s">
        <v>128</v>
      </c>
      <c r="I7" s="65"/>
      <c r="J7" s="65" t="s">
        <v>128</v>
      </c>
      <c r="K7" s="65"/>
      <c r="L7" s="65" t="s">
        <v>128</v>
      </c>
      <c r="M7" s="65"/>
      <c r="N7" s="23"/>
      <c r="O7" s="23"/>
    </row>
    <row r="8" spans="1:15">
      <c r="A8" s="64" t="s">
        <v>27</v>
      </c>
      <c r="B8" s="65">
        <v>4</v>
      </c>
      <c r="C8" s="65" t="s">
        <v>128</v>
      </c>
      <c r="D8" s="65"/>
      <c r="E8" s="65" t="s">
        <v>128</v>
      </c>
      <c r="F8" s="65"/>
      <c r="G8" s="65" t="s">
        <v>128</v>
      </c>
      <c r="H8" s="65"/>
      <c r="I8" s="65" t="s">
        <v>128</v>
      </c>
      <c r="J8" s="65"/>
      <c r="K8" s="65" t="s">
        <v>128</v>
      </c>
      <c r="L8" s="65"/>
      <c r="M8" s="65" t="s">
        <v>128</v>
      </c>
      <c r="N8" s="23"/>
      <c r="O8" s="23"/>
    </row>
    <row r="9" spans="1:15">
      <c r="A9" s="64" t="s">
        <v>27</v>
      </c>
      <c r="B9" s="65">
        <v>5</v>
      </c>
      <c r="C9" s="65" t="s">
        <v>128</v>
      </c>
      <c r="D9" s="65" t="s">
        <v>128</v>
      </c>
      <c r="E9" s="65"/>
      <c r="F9" s="65" t="s">
        <v>128</v>
      </c>
      <c r="G9" s="65"/>
      <c r="H9" s="65" t="s">
        <v>128</v>
      </c>
      <c r="I9" s="65"/>
      <c r="J9" s="65" t="s">
        <v>128</v>
      </c>
      <c r="K9" s="65"/>
      <c r="L9" s="65"/>
      <c r="M9" s="65" t="s">
        <v>128</v>
      </c>
      <c r="N9" s="23"/>
      <c r="O9" s="23"/>
    </row>
    <row r="10" spans="1:15" ht="15" thickBot="1">
      <c r="A10" s="71" t="s">
        <v>27</v>
      </c>
      <c r="B10" s="62">
        <v>6</v>
      </c>
      <c r="C10" s="62" t="s">
        <v>128</v>
      </c>
      <c r="D10" s="62"/>
      <c r="E10" s="62" t="s">
        <v>128</v>
      </c>
      <c r="F10" s="62"/>
      <c r="G10" s="62" t="s">
        <v>128</v>
      </c>
      <c r="H10" s="62"/>
      <c r="I10" s="62" t="s">
        <v>128</v>
      </c>
      <c r="J10" s="62"/>
      <c r="K10" s="62" t="s">
        <v>128</v>
      </c>
      <c r="L10" s="62"/>
      <c r="M10" s="62" t="s">
        <v>128</v>
      </c>
      <c r="N10" s="23"/>
      <c r="O10" s="23"/>
    </row>
    <row r="11" spans="1:15">
      <c r="A11" s="72">
        <v>0.68</v>
      </c>
      <c r="B11" s="65">
        <v>1</v>
      </c>
      <c r="C11" s="66">
        <v>0.39</v>
      </c>
      <c r="D11" s="66">
        <v>0.45</v>
      </c>
      <c r="E11" s="65"/>
      <c r="F11" s="66">
        <v>0.36</v>
      </c>
      <c r="G11" s="65"/>
      <c r="H11" s="66">
        <v>0.56000000000000005</v>
      </c>
      <c r="I11" s="65"/>
      <c r="J11" s="66">
        <v>0.39</v>
      </c>
      <c r="K11" s="65"/>
      <c r="L11" s="66">
        <v>0.48</v>
      </c>
      <c r="M11" s="65"/>
      <c r="N11" s="23"/>
      <c r="O11" s="23"/>
    </row>
    <row r="12" spans="1:15">
      <c r="A12" s="72">
        <v>0.68</v>
      </c>
      <c r="B12" s="65">
        <v>2</v>
      </c>
      <c r="C12" s="66">
        <v>0.39</v>
      </c>
      <c r="D12" s="65"/>
      <c r="E12" s="66">
        <v>0.44</v>
      </c>
      <c r="F12" s="65"/>
      <c r="G12" s="66">
        <v>0.42</v>
      </c>
      <c r="H12" s="65"/>
      <c r="I12" s="66">
        <v>0.24</v>
      </c>
      <c r="J12" s="65"/>
      <c r="K12" s="66">
        <v>0.28999999999999998</v>
      </c>
      <c r="L12" s="66">
        <v>0.5</v>
      </c>
      <c r="M12" s="65"/>
      <c r="N12" s="23"/>
      <c r="O12" s="23"/>
    </row>
    <row r="13" spans="1:15" ht="15" customHeight="1">
      <c r="A13" s="72">
        <v>0.68</v>
      </c>
      <c r="B13" s="65">
        <v>3</v>
      </c>
      <c r="C13" s="66">
        <v>0.35</v>
      </c>
      <c r="D13" s="66">
        <v>0.5</v>
      </c>
      <c r="E13" s="65"/>
      <c r="F13" s="66" t="s">
        <v>219</v>
      </c>
      <c r="G13" s="65"/>
      <c r="H13" s="66">
        <v>0.42</v>
      </c>
      <c r="I13" s="65"/>
      <c r="J13" s="66">
        <v>0.39</v>
      </c>
      <c r="K13" s="65"/>
      <c r="L13" s="66">
        <v>0.42</v>
      </c>
      <c r="M13" s="65"/>
      <c r="N13" s="23"/>
      <c r="O13" s="23"/>
    </row>
    <row r="14" spans="1:15">
      <c r="A14" s="72">
        <v>0.68</v>
      </c>
      <c r="B14" s="65">
        <v>4</v>
      </c>
      <c r="C14" s="66">
        <v>0.34</v>
      </c>
      <c r="D14" s="65"/>
      <c r="E14" s="66">
        <v>0.34</v>
      </c>
      <c r="F14" s="65"/>
      <c r="G14" s="66">
        <v>0.28999999999999998</v>
      </c>
      <c r="H14" s="65"/>
      <c r="I14" s="66">
        <v>0.28999999999999998</v>
      </c>
      <c r="J14" s="65"/>
      <c r="K14" s="66">
        <v>0.27</v>
      </c>
      <c r="L14" s="65"/>
      <c r="M14" s="66">
        <v>0.37</v>
      </c>
      <c r="N14" s="23"/>
      <c r="O14" s="23"/>
    </row>
    <row r="15" spans="1:15">
      <c r="A15" s="72">
        <v>0.68</v>
      </c>
      <c r="B15" s="65">
        <v>5</v>
      </c>
      <c r="C15" s="66">
        <v>0.34</v>
      </c>
      <c r="D15" s="66">
        <v>0.54</v>
      </c>
      <c r="E15" s="65"/>
      <c r="F15" s="66">
        <v>0.32</v>
      </c>
      <c r="G15" s="65"/>
      <c r="H15" s="66">
        <v>0.38</v>
      </c>
      <c r="I15" s="65"/>
      <c r="J15" s="66">
        <v>0.4</v>
      </c>
      <c r="K15" s="65"/>
      <c r="L15" s="65"/>
      <c r="M15" s="66">
        <v>0.36</v>
      </c>
      <c r="N15" s="23"/>
      <c r="O15" s="23"/>
    </row>
    <row r="16" spans="1:15" ht="17" thickBot="1">
      <c r="A16" s="71">
        <v>0.68</v>
      </c>
      <c r="B16" s="62">
        <v>6</v>
      </c>
      <c r="C16" s="67" t="s">
        <v>220</v>
      </c>
      <c r="D16" s="62"/>
      <c r="E16" s="67">
        <v>0.42</v>
      </c>
      <c r="F16" s="62"/>
      <c r="G16" s="67" t="s">
        <v>221</v>
      </c>
      <c r="H16" s="62"/>
      <c r="I16" s="67" t="s">
        <v>222</v>
      </c>
      <c r="J16" s="62"/>
      <c r="K16" s="67" t="s">
        <v>129</v>
      </c>
      <c r="L16" s="62"/>
      <c r="M16" s="67" t="s">
        <v>223</v>
      </c>
      <c r="N16" s="23"/>
      <c r="O16" s="23"/>
    </row>
    <row r="17" spans="1:15" ht="15" customHeight="1">
      <c r="A17" s="72">
        <v>2.1</v>
      </c>
      <c r="B17" s="65">
        <v>1</v>
      </c>
      <c r="C17" s="66">
        <v>1.22</v>
      </c>
      <c r="D17" s="66">
        <v>1.1499999999999999</v>
      </c>
      <c r="E17" s="65"/>
      <c r="F17" s="66">
        <v>1.1499999999999999</v>
      </c>
      <c r="G17" s="65"/>
      <c r="H17" s="66">
        <v>1.21</v>
      </c>
      <c r="I17" s="65"/>
      <c r="J17" s="66">
        <v>1.2</v>
      </c>
      <c r="K17" s="65"/>
      <c r="L17" s="66">
        <v>1.35</v>
      </c>
      <c r="M17" s="65"/>
      <c r="N17" s="23"/>
      <c r="O17" s="23"/>
    </row>
    <row r="18" spans="1:15" ht="15" customHeight="1">
      <c r="A18" s="72">
        <v>2.1</v>
      </c>
      <c r="B18" s="65">
        <v>2</v>
      </c>
      <c r="C18" s="66">
        <v>1.1200000000000001</v>
      </c>
      <c r="D18" s="65"/>
      <c r="E18" s="66">
        <v>1.21</v>
      </c>
      <c r="F18" s="65"/>
      <c r="G18" s="66">
        <v>1.0900000000000001</v>
      </c>
      <c r="H18" s="65"/>
      <c r="I18" s="66">
        <v>1.1200000000000001</v>
      </c>
      <c r="J18" s="65"/>
      <c r="K18" s="66">
        <v>1.1599999999999999</v>
      </c>
      <c r="L18" s="66">
        <v>1.49</v>
      </c>
      <c r="M18" s="65"/>
      <c r="N18" s="23"/>
      <c r="O18" s="23"/>
    </row>
    <row r="19" spans="1:15" ht="15" customHeight="1">
      <c r="A19" s="72">
        <v>2.1</v>
      </c>
      <c r="B19" s="65">
        <v>3</v>
      </c>
      <c r="C19" s="66">
        <v>1.18</v>
      </c>
      <c r="D19" s="66">
        <v>1.46</v>
      </c>
      <c r="E19" s="65"/>
      <c r="F19" s="66">
        <v>1.29</v>
      </c>
      <c r="G19" s="65"/>
      <c r="H19" s="66">
        <v>1.21</v>
      </c>
      <c r="I19" s="65"/>
      <c r="J19" s="66">
        <v>1.18</v>
      </c>
      <c r="K19" s="65"/>
      <c r="L19" s="66" t="s">
        <v>224</v>
      </c>
      <c r="M19" s="65"/>
      <c r="N19" s="23"/>
      <c r="O19" s="23"/>
    </row>
    <row r="20" spans="1:15" ht="15" customHeight="1">
      <c r="A20" s="72">
        <v>2.1</v>
      </c>
      <c r="B20" s="65">
        <v>4</v>
      </c>
      <c r="C20" s="66">
        <v>1.45</v>
      </c>
      <c r="D20" s="65"/>
      <c r="E20" s="66">
        <v>1.32</v>
      </c>
      <c r="F20" s="65"/>
      <c r="G20" s="66">
        <v>1.01</v>
      </c>
      <c r="H20" s="65"/>
      <c r="I20" s="66">
        <v>1.1000000000000001</v>
      </c>
      <c r="J20" s="65"/>
      <c r="K20" s="66">
        <v>1</v>
      </c>
      <c r="L20" s="65"/>
      <c r="M20" s="66">
        <v>1.31</v>
      </c>
      <c r="N20" s="23"/>
      <c r="O20" s="23"/>
    </row>
    <row r="21" spans="1:15" ht="15" customHeight="1">
      <c r="A21" s="72">
        <v>2.1</v>
      </c>
      <c r="B21" s="65">
        <v>5</v>
      </c>
      <c r="C21" s="66">
        <v>1.37</v>
      </c>
      <c r="D21" s="66" t="s">
        <v>225</v>
      </c>
      <c r="E21" s="65"/>
      <c r="F21" s="66">
        <v>1.21</v>
      </c>
      <c r="G21" s="65"/>
      <c r="H21" s="66" t="s">
        <v>226</v>
      </c>
      <c r="I21" s="65"/>
      <c r="J21" s="66" t="s">
        <v>227</v>
      </c>
      <c r="K21" s="65"/>
      <c r="L21" s="65"/>
      <c r="M21" s="66">
        <v>1.36</v>
      </c>
      <c r="N21" s="23"/>
      <c r="O21" s="23"/>
    </row>
    <row r="22" spans="1:15" ht="15" customHeight="1" thickBot="1">
      <c r="A22" s="71">
        <v>2.1</v>
      </c>
      <c r="B22" s="62">
        <v>6</v>
      </c>
      <c r="C22" s="67">
        <v>1.25</v>
      </c>
      <c r="D22" s="62"/>
      <c r="E22" s="67" t="s">
        <v>228</v>
      </c>
      <c r="F22" s="62"/>
      <c r="G22" s="67">
        <v>1.04</v>
      </c>
      <c r="H22" s="62"/>
      <c r="I22" s="67">
        <v>1.1599999999999999</v>
      </c>
      <c r="J22" s="62"/>
      <c r="K22" s="67">
        <v>1.2</v>
      </c>
      <c r="L22" s="62"/>
      <c r="M22" s="67">
        <v>1.56</v>
      </c>
      <c r="N22" s="23"/>
      <c r="O22" s="23"/>
    </row>
    <row r="23" spans="1:15">
      <c r="A23" s="72">
        <v>6.8</v>
      </c>
      <c r="B23" s="65">
        <v>1</v>
      </c>
      <c r="C23" s="66">
        <v>3.72</v>
      </c>
      <c r="D23" s="66">
        <v>4.38</v>
      </c>
      <c r="E23" s="65"/>
      <c r="F23" s="66">
        <v>3.22</v>
      </c>
      <c r="G23" s="65"/>
      <c r="H23" s="66">
        <v>3.42</v>
      </c>
      <c r="I23" s="65"/>
      <c r="J23" s="66">
        <v>3.8</v>
      </c>
      <c r="K23" s="65"/>
      <c r="L23" s="66">
        <v>5.4</v>
      </c>
      <c r="M23" s="65"/>
      <c r="N23" s="23"/>
      <c r="O23" s="23"/>
    </row>
    <row r="24" spans="1:15">
      <c r="A24" s="73">
        <v>6.8</v>
      </c>
      <c r="B24" s="65">
        <v>2</v>
      </c>
      <c r="C24" s="66">
        <v>4.57</v>
      </c>
      <c r="D24" s="65"/>
      <c r="E24" s="66">
        <v>4.53</v>
      </c>
      <c r="F24" s="65"/>
      <c r="G24" s="66">
        <v>3.82</v>
      </c>
      <c r="H24" s="65"/>
      <c r="I24" s="66">
        <v>3.2</v>
      </c>
      <c r="J24" s="65"/>
      <c r="K24" s="66">
        <v>2.8</v>
      </c>
      <c r="L24" s="66">
        <v>5.13</v>
      </c>
      <c r="M24" s="65"/>
      <c r="N24" s="23"/>
      <c r="O24" s="23"/>
    </row>
    <row r="25" spans="1:15" ht="16.5">
      <c r="A25" s="74">
        <v>6.8</v>
      </c>
      <c r="B25" s="65">
        <v>3</v>
      </c>
      <c r="C25" s="66">
        <v>4.29</v>
      </c>
      <c r="D25" s="66">
        <v>4.25</v>
      </c>
      <c r="E25" s="65"/>
      <c r="F25" s="66" t="s">
        <v>229</v>
      </c>
      <c r="G25" s="65"/>
      <c r="H25" s="66">
        <v>3.59</v>
      </c>
      <c r="I25" s="65"/>
      <c r="J25" s="66">
        <v>4.08</v>
      </c>
      <c r="K25" s="65"/>
      <c r="L25" s="66">
        <v>5.35</v>
      </c>
      <c r="M25" s="65"/>
      <c r="N25" s="23"/>
      <c r="O25" s="23"/>
    </row>
    <row r="26" spans="1:15">
      <c r="A26" s="74">
        <v>6.8</v>
      </c>
      <c r="B26" s="65">
        <v>4</v>
      </c>
      <c r="C26" s="66">
        <v>4.5</v>
      </c>
      <c r="D26" s="65"/>
      <c r="E26" s="66">
        <v>4.3899999999999997</v>
      </c>
      <c r="F26" s="65"/>
      <c r="G26" s="66">
        <v>3.79</v>
      </c>
      <c r="H26" s="65"/>
      <c r="I26" s="66">
        <v>3.51</v>
      </c>
      <c r="J26" s="65"/>
      <c r="K26" s="66">
        <v>2.78</v>
      </c>
      <c r="L26" s="65"/>
      <c r="M26" s="66">
        <v>4.3099999999999996</v>
      </c>
      <c r="N26" s="23"/>
      <c r="O26" s="23"/>
    </row>
    <row r="27" spans="1:15">
      <c r="A27" s="74">
        <v>6.8</v>
      </c>
      <c r="B27" s="65">
        <v>5</v>
      </c>
      <c r="C27" s="66">
        <v>3.78</v>
      </c>
      <c r="D27" s="66">
        <v>4.6399999999999997</v>
      </c>
      <c r="E27" s="65"/>
      <c r="F27" s="66">
        <v>2.99</v>
      </c>
      <c r="G27" s="65"/>
      <c r="H27" s="66">
        <v>4.13</v>
      </c>
      <c r="I27" s="65"/>
      <c r="J27" s="66">
        <v>3.81</v>
      </c>
      <c r="K27" s="65"/>
      <c r="L27" s="65"/>
      <c r="M27" s="66">
        <v>4.6100000000000003</v>
      </c>
      <c r="N27" s="23"/>
      <c r="O27" s="23"/>
    </row>
    <row r="28" spans="1:15" ht="17" thickBot="1">
      <c r="A28" s="71">
        <v>6.8</v>
      </c>
      <c r="B28" s="62">
        <v>6</v>
      </c>
      <c r="C28" s="67" t="s">
        <v>230</v>
      </c>
      <c r="D28" s="62"/>
      <c r="E28" s="67">
        <v>4.57</v>
      </c>
      <c r="F28" s="62"/>
      <c r="G28" s="67" t="s">
        <v>231</v>
      </c>
      <c r="H28" s="62"/>
      <c r="I28" s="67" t="s">
        <v>232</v>
      </c>
      <c r="J28" s="62"/>
      <c r="K28" s="67" t="s">
        <v>233</v>
      </c>
      <c r="L28" s="62"/>
      <c r="M28" s="67" t="s">
        <v>234</v>
      </c>
      <c r="N28" s="23"/>
      <c r="O28" s="23"/>
    </row>
    <row r="29" spans="1:15" ht="15" customHeight="1">
      <c r="A29" s="74">
        <v>21</v>
      </c>
      <c r="B29" s="65">
        <v>1</v>
      </c>
      <c r="C29" s="66">
        <v>17.21</v>
      </c>
      <c r="D29" s="66">
        <v>20.66</v>
      </c>
      <c r="E29" s="65"/>
      <c r="F29" s="66">
        <v>17.489999999999998</v>
      </c>
      <c r="G29" s="65"/>
      <c r="H29" s="66">
        <v>21.78</v>
      </c>
      <c r="I29" s="65"/>
      <c r="J29" s="66">
        <v>17.64</v>
      </c>
      <c r="K29" s="65"/>
      <c r="L29" s="66">
        <v>22.09</v>
      </c>
      <c r="M29" s="65"/>
      <c r="N29" s="23"/>
      <c r="O29" s="23"/>
    </row>
    <row r="30" spans="1:15" ht="15" customHeight="1">
      <c r="A30" s="74">
        <v>21</v>
      </c>
      <c r="B30" s="65">
        <v>2</v>
      </c>
      <c r="C30" s="66">
        <v>13.61</v>
      </c>
      <c r="D30" s="65"/>
      <c r="E30" s="66">
        <v>19.18</v>
      </c>
      <c r="F30" s="65"/>
      <c r="G30" s="66">
        <v>18.829999999999998</v>
      </c>
      <c r="H30" s="65"/>
      <c r="I30" s="66">
        <v>16.48</v>
      </c>
      <c r="J30" s="65"/>
      <c r="K30" s="66">
        <v>18.96</v>
      </c>
      <c r="L30" s="66">
        <v>23.45</v>
      </c>
      <c r="M30" s="65"/>
      <c r="N30" s="23"/>
      <c r="O30" s="23"/>
    </row>
    <row r="31" spans="1:15" ht="15" customHeight="1">
      <c r="A31" s="74">
        <v>21</v>
      </c>
      <c r="B31" s="65">
        <v>3</v>
      </c>
      <c r="C31" s="66">
        <v>19.010000000000002</v>
      </c>
      <c r="D31" s="66">
        <v>21.8</v>
      </c>
      <c r="E31" s="65"/>
      <c r="F31" s="66">
        <v>21.62</v>
      </c>
      <c r="G31" s="65"/>
      <c r="H31" s="66">
        <v>22.77</v>
      </c>
      <c r="I31" s="65"/>
      <c r="J31" s="66">
        <v>18.28</v>
      </c>
      <c r="K31" s="65"/>
      <c r="L31" s="66" t="s">
        <v>235</v>
      </c>
      <c r="M31" s="65"/>
      <c r="N31" s="23"/>
      <c r="O31" s="23"/>
    </row>
    <row r="32" spans="1:15" ht="15" customHeight="1">
      <c r="A32" s="74">
        <v>21</v>
      </c>
      <c r="B32" s="65">
        <v>4</v>
      </c>
      <c r="C32" s="66">
        <v>15.47</v>
      </c>
      <c r="D32" s="65"/>
      <c r="E32" s="66">
        <v>20.78</v>
      </c>
      <c r="F32" s="65"/>
      <c r="G32" s="66">
        <v>17.27</v>
      </c>
      <c r="H32" s="65"/>
      <c r="I32" s="66">
        <v>17.8</v>
      </c>
      <c r="J32" s="65"/>
      <c r="K32" s="66">
        <v>14.54</v>
      </c>
      <c r="L32" s="65"/>
      <c r="M32" s="66">
        <v>20.12</v>
      </c>
      <c r="N32" s="23"/>
      <c r="O32" s="23"/>
    </row>
    <row r="33" spans="1:15" ht="15" customHeight="1">
      <c r="A33" s="74">
        <v>21</v>
      </c>
      <c r="B33" s="65">
        <v>5</v>
      </c>
      <c r="C33" s="66">
        <v>15.53</v>
      </c>
      <c r="D33" s="66" t="s">
        <v>236</v>
      </c>
      <c r="E33" s="65"/>
      <c r="F33" s="66">
        <v>18.91</v>
      </c>
      <c r="G33" s="65"/>
      <c r="H33" s="66" t="s">
        <v>237</v>
      </c>
      <c r="I33" s="65"/>
      <c r="J33" s="66" t="s">
        <v>238</v>
      </c>
      <c r="K33" s="65"/>
      <c r="L33" s="65"/>
      <c r="M33" s="66">
        <v>19.73</v>
      </c>
      <c r="N33" s="23"/>
      <c r="O33" s="23"/>
    </row>
    <row r="34" spans="1:15" ht="15" customHeight="1" thickBot="1">
      <c r="A34" s="71">
        <v>21</v>
      </c>
      <c r="B34" s="62">
        <v>6</v>
      </c>
      <c r="C34" s="67">
        <v>11.13</v>
      </c>
      <c r="D34" s="62"/>
      <c r="E34" s="67" t="s">
        <v>239</v>
      </c>
      <c r="F34" s="62"/>
      <c r="G34" s="67">
        <v>18.09</v>
      </c>
      <c r="H34" s="62"/>
      <c r="I34" s="67">
        <v>18.190000000000001</v>
      </c>
      <c r="J34" s="62"/>
      <c r="K34" s="67">
        <v>13.05</v>
      </c>
      <c r="L34" s="62"/>
      <c r="M34" s="67">
        <v>21.34</v>
      </c>
      <c r="N34" s="23"/>
      <c r="O34" s="23"/>
    </row>
    <row r="35" spans="1:15">
      <c r="A35" s="72">
        <v>68</v>
      </c>
      <c r="B35" s="65">
        <v>1</v>
      </c>
      <c r="C35" s="66">
        <v>52.27</v>
      </c>
      <c r="D35" s="66">
        <v>68.66</v>
      </c>
      <c r="E35" s="65"/>
      <c r="F35" s="66">
        <v>59.79</v>
      </c>
      <c r="G35" s="65"/>
      <c r="H35" s="66">
        <v>69.86</v>
      </c>
      <c r="I35" s="65"/>
      <c r="J35" s="66">
        <v>58.09</v>
      </c>
      <c r="K35" s="65"/>
      <c r="L35" s="66">
        <v>78.81</v>
      </c>
      <c r="M35" s="65"/>
      <c r="N35" s="23"/>
      <c r="O35" s="23"/>
    </row>
    <row r="36" spans="1:15">
      <c r="A36" s="74">
        <v>68</v>
      </c>
      <c r="B36" s="65">
        <v>2</v>
      </c>
      <c r="C36" s="66">
        <v>52.49</v>
      </c>
      <c r="D36" s="65"/>
      <c r="E36" s="66">
        <v>65.989999999999995</v>
      </c>
      <c r="F36" s="65"/>
      <c r="G36" s="66">
        <v>52.58</v>
      </c>
      <c r="H36" s="65"/>
      <c r="I36" s="66">
        <v>61.54</v>
      </c>
      <c r="J36" s="65"/>
      <c r="K36" s="66">
        <v>52.05</v>
      </c>
      <c r="L36" s="66">
        <v>83.96</v>
      </c>
      <c r="M36" s="65"/>
      <c r="N36" s="23"/>
      <c r="O36" s="23"/>
    </row>
    <row r="37" spans="1:15" ht="16.5">
      <c r="A37" s="74">
        <v>68</v>
      </c>
      <c r="B37" s="65">
        <v>3</v>
      </c>
      <c r="C37" s="66">
        <v>48.99</v>
      </c>
      <c r="D37" s="66">
        <v>66.400000000000006</v>
      </c>
      <c r="E37" s="65"/>
      <c r="F37" s="66" t="s">
        <v>240</v>
      </c>
      <c r="G37" s="65"/>
      <c r="H37" s="66">
        <v>71.91</v>
      </c>
      <c r="I37" s="65"/>
      <c r="J37" s="66">
        <v>60.06</v>
      </c>
      <c r="K37" s="65"/>
      <c r="L37" s="66">
        <v>81.11</v>
      </c>
      <c r="M37" s="65"/>
      <c r="N37" s="23"/>
      <c r="O37" s="23"/>
    </row>
    <row r="38" spans="1:15">
      <c r="A38" s="74">
        <v>68</v>
      </c>
      <c r="B38" s="65">
        <v>4</v>
      </c>
      <c r="C38" s="66">
        <v>62.97</v>
      </c>
      <c r="D38" s="65"/>
      <c r="E38" s="66">
        <v>65.680000000000007</v>
      </c>
      <c r="F38" s="65"/>
      <c r="G38" s="66">
        <v>54.15</v>
      </c>
      <c r="H38" s="65"/>
      <c r="I38" s="66">
        <v>73.27</v>
      </c>
      <c r="J38" s="65"/>
      <c r="K38" s="66">
        <v>60.36</v>
      </c>
      <c r="L38" s="65"/>
      <c r="M38" s="66">
        <v>69.56</v>
      </c>
      <c r="N38" s="23"/>
      <c r="O38" s="23"/>
    </row>
    <row r="39" spans="1:15">
      <c r="A39" s="74">
        <v>68</v>
      </c>
      <c r="B39" s="65">
        <v>5</v>
      </c>
      <c r="C39" s="66">
        <v>58.4</v>
      </c>
      <c r="D39" s="66">
        <v>63.39</v>
      </c>
      <c r="E39" s="65"/>
      <c r="F39" s="66">
        <v>73.739999999999995</v>
      </c>
      <c r="G39" s="65"/>
      <c r="H39" s="66">
        <v>72.959999999999994</v>
      </c>
      <c r="I39" s="65"/>
      <c r="J39" s="66">
        <v>58.59</v>
      </c>
      <c r="K39" s="65"/>
      <c r="L39" s="65"/>
      <c r="M39" s="66">
        <v>86.16</v>
      </c>
      <c r="N39" s="23"/>
      <c r="O39" s="23"/>
    </row>
    <row r="40" spans="1:15" ht="17" thickBot="1">
      <c r="A40" s="71">
        <v>68</v>
      </c>
      <c r="B40" s="62">
        <v>6</v>
      </c>
      <c r="C40" s="67" t="s">
        <v>243</v>
      </c>
      <c r="D40" s="62"/>
      <c r="E40" s="67">
        <v>61.4</v>
      </c>
      <c r="F40" s="62"/>
      <c r="G40" s="67" t="s">
        <v>244</v>
      </c>
      <c r="H40" s="62"/>
      <c r="I40" s="67" t="s">
        <v>245</v>
      </c>
      <c r="J40" s="62"/>
      <c r="K40" s="67" t="s">
        <v>246</v>
      </c>
      <c r="L40" s="62"/>
      <c r="M40" s="67" t="s">
        <v>247</v>
      </c>
      <c r="N40" s="23"/>
      <c r="O40" s="23"/>
    </row>
    <row r="41" spans="1:15" ht="15" customHeight="1">
      <c r="A41" s="64" t="s">
        <v>217</v>
      </c>
      <c r="B41" s="65">
        <v>1</v>
      </c>
      <c r="C41" s="65" t="s">
        <v>128</v>
      </c>
      <c r="D41" s="65" t="s">
        <v>128</v>
      </c>
      <c r="E41" s="65"/>
      <c r="F41" s="65" t="s">
        <v>128</v>
      </c>
      <c r="G41" s="65"/>
      <c r="H41" s="65" t="s">
        <v>128</v>
      </c>
      <c r="I41" s="65"/>
      <c r="J41" s="65" t="s">
        <v>128</v>
      </c>
      <c r="K41" s="65"/>
      <c r="L41" s="65" t="s">
        <v>128</v>
      </c>
      <c r="M41" s="65"/>
      <c r="N41" s="23"/>
      <c r="O41" s="23"/>
    </row>
    <row r="42" spans="1:15" ht="15" customHeight="1">
      <c r="A42" s="64" t="s">
        <v>217</v>
      </c>
      <c r="B42" s="65">
        <v>2</v>
      </c>
      <c r="C42" s="65" t="s">
        <v>128</v>
      </c>
      <c r="D42" s="65"/>
      <c r="E42" s="65" t="s">
        <v>128</v>
      </c>
      <c r="F42" s="65"/>
      <c r="G42" s="65" t="s">
        <v>128</v>
      </c>
      <c r="H42" s="65"/>
      <c r="I42" s="65" t="s">
        <v>128</v>
      </c>
      <c r="J42" s="65"/>
      <c r="K42" s="65" t="s">
        <v>128</v>
      </c>
      <c r="L42" s="65" t="s">
        <v>128</v>
      </c>
      <c r="M42" s="65"/>
      <c r="N42" s="23"/>
      <c r="O42" s="23"/>
    </row>
    <row r="43" spans="1:15" ht="15" customHeight="1">
      <c r="A43" s="64" t="s">
        <v>217</v>
      </c>
      <c r="B43" s="65">
        <v>3</v>
      </c>
      <c r="C43" s="65" t="s">
        <v>128</v>
      </c>
      <c r="D43" s="65" t="s">
        <v>128</v>
      </c>
      <c r="E43" s="65"/>
      <c r="F43" s="65" t="s">
        <v>128</v>
      </c>
      <c r="G43" s="65"/>
      <c r="H43" s="65" t="s">
        <v>128</v>
      </c>
      <c r="I43" s="65"/>
      <c r="J43" s="65" t="s">
        <v>128</v>
      </c>
      <c r="K43" s="65"/>
      <c r="L43" s="65" t="s">
        <v>128</v>
      </c>
      <c r="M43" s="65"/>
      <c r="N43" s="23"/>
      <c r="O43" s="23"/>
    </row>
    <row r="44" spans="1:15" ht="15" customHeight="1">
      <c r="A44" s="64" t="s">
        <v>217</v>
      </c>
      <c r="B44" s="65">
        <v>4</v>
      </c>
      <c r="C44" s="65" t="s">
        <v>128</v>
      </c>
      <c r="D44" s="65"/>
      <c r="E44" s="65" t="s">
        <v>128</v>
      </c>
      <c r="F44" s="65"/>
      <c r="G44" s="65" t="s">
        <v>128</v>
      </c>
      <c r="H44" s="65"/>
      <c r="I44" s="65" t="s">
        <v>128</v>
      </c>
      <c r="J44" s="65"/>
      <c r="K44" s="65" t="s">
        <v>128</v>
      </c>
      <c r="L44" s="65"/>
      <c r="M44" s="65" t="s">
        <v>128</v>
      </c>
      <c r="N44" s="23"/>
      <c r="O44" s="23"/>
    </row>
    <row r="45" spans="1:15" ht="15" customHeight="1">
      <c r="A45" s="64" t="s">
        <v>217</v>
      </c>
      <c r="B45" s="65">
        <v>5</v>
      </c>
      <c r="C45" s="65" t="s">
        <v>128</v>
      </c>
      <c r="D45" s="65" t="s">
        <v>128</v>
      </c>
      <c r="E45" s="65"/>
      <c r="F45" s="65" t="s">
        <v>128</v>
      </c>
      <c r="G45" s="65"/>
      <c r="H45" s="65" t="s">
        <v>128</v>
      </c>
      <c r="I45" s="65"/>
      <c r="J45" s="65" t="s">
        <v>128</v>
      </c>
      <c r="K45" s="65"/>
      <c r="L45" s="65"/>
      <c r="M45" s="65" t="s">
        <v>128</v>
      </c>
      <c r="N45" s="23"/>
      <c r="O45" s="23"/>
    </row>
    <row r="46" spans="1:15" ht="15" customHeight="1" thickBot="1">
      <c r="A46" s="62" t="s">
        <v>217</v>
      </c>
      <c r="B46" s="62">
        <v>6</v>
      </c>
      <c r="C46" s="62" t="s">
        <v>128</v>
      </c>
      <c r="D46" s="62"/>
      <c r="E46" s="62" t="s">
        <v>128</v>
      </c>
      <c r="F46" s="62"/>
      <c r="G46" s="62" t="s">
        <v>128</v>
      </c>
      <c r="H46" s="62"/>
      <c r="I46" s="62" t="s">
        <v>128</v>
      </c>
      <c r="J46" s="62"/>
      <c r="K46" s="62" t="s">
        <v>128</v>
      </c>
      <c r="L46" s="62"/>
      <c r="M46" s="62" t="s">
        <v>128</v>
      </c>
      <c r="N46" s="23"/>
      <c r="O46" s="23"/>
    </row>
    <row r="47" spans="1:1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</row>
    <row r="49" spans="1:15" ht="16.5">
      <c r="A49" s="70" t="s">
        <v>241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ht="16.5">
      <c r="A50" s="70" t="s">
        <v>242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  <row r="51" spans="1:1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</sheetData>
  <mergeCells count="1">
    <mergeCell ref="C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D8982-11F7-41AD-B4C9-4E896F9E3463}">
  <dimension ref="A1:L19"/>
  <sheetViews>
    <sheetView workbookViewId="0"/>
  </sheetViews>
  <sheetFormatPr defaultRowHeight="14.5"/>
  <cols>
    <col min="2" max="7" width="13.54296875" customWidth="1"/>
  </cols>
  <sheetData>
    <row r="1" spans="1:12">
      <c r="A1" s="59" t="s">
        <v>131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.5" thickTop="1" thickBot="1">
      <c r="A3" s="75"/>
      <c r="B3" s="61" t="s">
        <v>127</v>
      </c>
      <c r="C3" s="61"/>
      <c r="D3" s="61"/>
      <c r="E3" s="61"/>
      <c r="F3" s="61"/>
      <c r="G3" s="61"/>
      <c r="H3" s="23"/>
      <c r="I3" s="23"/>
      <c r="J3" s="23"/>
      <c r="K3" s="23"/>
      <c r="L3" s="23"/>
    </row>
    <row r="4" spans="1:12" ht="15" thickBot="1">
      <c r="A4" s="69"/>
      <c r="B4" s="62" t="s">
        <v>132</v>
      </c>
      <c r="C4" s="63">
        <v>4</v>
      </c>
      <c r="D4" s="63">
        <v>5</v>
      </c>
      <c r="E4" s="63">
        <v>11</v>
      </c>
      <c r="F4" s="63">
        <v>19</v>
      </c>
      <c r="G4" s="63">
        <v>20</v>
      </c>
      <c r="H4" s="23"/>
      <c r="I4" s="23"/>
      <c r="J4" s="23"/>
      <c r="K4" s="23"/>
      <c r="L4" s="23"/>
    </row>
    <row r="5" spans="1:12" ht="16.5">
      <c r="A5" s="64" t="s">
        <v>27</v>
      </c>
      <c r="B5" s="65">
        <v>1</v>
      </c>
      <c r="C5" s="65" t="s">
        <v>218</v>
      </c>
      <c r="D5" s="65" t="s">
        <v>128</v>
      </c>
      <c r="E5" s="65"/>
      <c r="F5" s="65" t="s">
        <v>128</v>
      </c>
      <c r="G5" s="65"/>
      <c r="H5" s="23"/>
      <c r="I5" s="23"/>
      <c r="J5" s="23"/>
      <c r="K5" s="23"/>
      <c r="L5" s="23"/>
    </row>
    <row r="6" spans="1:12">
      <c r="A6" s="64" t="s">
        <v>27</v>
      </c>
      <c r="B6" s="65">
        <v>2</v>
      </c>
      <c r="C6" s="65" t="s">
        <v>128</v>
      </c>
      <c r="D6" s="65"/>
      <c r="E6" s="65" t="s">
        <v>128</v>
      </c>
      <c r="F6" s="65"/>
      <c r="G6" s="65" t="s">
        <v>128</v>
      </c>
      <c r="H6" s="23"/>
      <c r="I6" s="23"/>
      <c r="J6" s="23"/>
      <c r="K6" s="23"/>
      <c r="L6" s="23"/>
    </row>
    <row r="7" spans="1:12">
      <c r="A7" s="64" t="s">
        <v>27</v>
      </c>
      <c r="B7" s="65">
        <v>3</v>
      </c>
      <c r="C7" s="65" t="s">
        <v>128</v>
      </c>
      <c r="D7" s="65" t="s">
        <v>128</v>
      </c>
      <c r="E7" s="65"/>
      <c r="F7" s="65" t="s">
        <v>128</v>
      </c>
      <c r="G7" s="65"/>
      <c r="H7" s="23"/>
      <c r="I7" s="23"/>
      <c r="J7" s="23"/>
      <c r="K7" s="23"/>
      <c r="L7" s="23"/>
    </row>
    <row r="8" spans="1:12">
      <c r="A8" s="64" t="s">
        <v>27</v>
      </c>
      <c r="B8" s="65">
        <v>4</v>
      </c>
      <c r="C8" s="65" t="s">
        <v>128</v>
      </c>
      <c r="D8" s="65"/>
      <c r="E8" s="65" t="s">
        <v>128</v>
      </c>
      <c r="F8" s="65"/>
      <c r="G8" s="65" t="s">
        <v>128</v>
      </c>
      <c r="H8" s="23"/>
      <c r="I8" s="23"/>
      <c r="J8" s="23"/>
      <c r="K8" s="23"/>
      <c r="L8" s="23"/>
    </row>
    <row r="9" spans="1:12">
      <c r="A9" s="64" t="s">
        <v>27</v>
      </c>
      <c r="B9" s="65">
        <v>5</v>
      </c>
      <c r="C9" s="65" t="s">
        <v>128</v>
      </c>
      <c r="D9" s="65" t="s">
        <v>128</v>
      </c>
      <c r="E9" s="65"/>
      <c r="F9" s="65" t="s">
        <v>128</v>
      </c>
      <c r="G9" s="65"/>
      <c r="H9" s="23"/>
      <c r="I9" s="23"/>
      <c r="J9" s="23"/>
      <c r="K9" s="23"/>
      <c r="L9" s="23"/>
    </row>
    <row r="10" spans="1:12" ht="15" thickBot="1">
      <c r="A10" s="71" t="s">
        <v>27</v>
      </c>
      <c r="B10" s="62">
        <v>6</v>
      </c>
      <c r="C10" s="62" t="s">
        <v>128</v>
      </c>
      <c r="D10" s="62"/>
      <c r="E10" s="62" t="s">
        <v>128</v>
      </c>
      <c r="F10" s="62"/>
      <c r="G10" s="62" t="s">
        <v>128</v>
      </c>
      <c r="H10" s="23"/>
      <c r="I10" s="23"/>
      <c r="J10" s="23"/>
      <c r="K10" s="23"/>
      <c r="L10" s="23"/>
    </row>
    <row r="11" spans="1:12">
      <c r="A11" s="64" t="s">
        <v>50</v>
      </c>
      <c r="B11" s="65">
        <v>1</v>
      </c>
      <c r="C11" s="65">
        <v>18.28</v>
      </c>
      <c r="D11" s="65">
        <v>33.15</v>
      </c>
      <c r="E11" s="65"/>
      <c r="F11" s="65">
        <v>16.760000000000002</v>
      </c>
      <c r="G11" s="65"/>
      <c r="H11" s="23"/>
      <c r="I11" s="23"/>
      <c r="J11" s="23"/>
      <c r="K11" s="23"/>
      <c r="L11" s="23"/>
    </row>
    <row r="12" spans="1:12">
      <c r="A12" s="68" t="s">
        <v>50</v>
      </c>
      <c r="B12" s="65">
        <v>2</v>
      </c>
      <c r="C12" s="65">
        <v>17.57</v>
      </c>
      <c r="D12" s="65"/>
      <c r="E12" s="65">
        <v>28.74</v>
      </c>
      <c r="F12" s="65"/>
      <c r="G12" s="65">
        <v>18.47</v>
      </c>
      <c r="H12" s="23"/>
      <c r="I12" s="23"/>
      <c r="J12" s="23"/>
      <c r="K12" s="23"/>
      <c r="L12" s="23"/>
    </row>
    <row r="13" spans="1:12">
      <c r="A13" s="68" t="s">
        <v>50</v>
      </c>
      <c r="B13" s="65">
        <v>3</v>
      </c>
      <c r="C13" s="65">
        <v>17.05</v>
      </c>
      <c r="D13" s="65">
        <v>32.950000000000003</v>
      </c>
      <c r="E13" s="65"/>
      <c r="F13" s="65">
        <v>19.98</v>
      </c>
      <c r="G13" s="65"/>
      <c r="H13" s="23"/>
      <c r="I13" s="23"/>
      <c r="J13" s="23"/>
      <c r="K13" s="23"/>
      <c r="L13" s="23"/>
    </row>
    <row r="14" spans="1:12">
      <c r="A14" s="68" t="s">
        <v>50</v>
      </c>
      <c r="B14" s="65">
        <v>4</v>
      </c>
      <c r="C14" s="65"/>
      <c r="D14" s="65"/>
      <c r="E14" s="65">
        <v>32.630000000000003</v>
      </c>
      <c r="F14" s="65"/>
      <c r="G14" s="65">
        <v>19.2</v>
      </c>
      <c r="H14" s="23"/>
      <c r="I14" s="23"/>
      <c r="J14" s="23"/>
      <c r="K14" s="23"/>
      <c r="L14" s="23"/>
    </row>
    <row r="15" spans="1:12" ht="16.5">
      <c r="A15" s="68" t="s">
        <v>50</v>
      </c>
      <c r="B15" s="65">
        <v>5</v>
      </c>
      <c r="C15" s="65">
        <v>21.59</v>
      </c>
      <c r="D15" s="65" t="s">
        <v>248</v>
      </c>
      <c r="E15" s="65"/>
      <c r="F15" s="65" t="s">
        <v>249</v>
      </c>
      <c r="G15" s="65"/>
      <c r="H15" s="23"/>
      <c r="I15" s="23"/>
      <c r="J15" s="23"/>
      <c r="K15" s="23"/>
      <c r="L15" s="23"/>
    </row>
    <row r="16" spans="1:12" ht="17" thickBot="1">
      <c r="A16" s="69" t="s">
        <v>50</v>
      </c>
      <c r="B16" s="62">
        <v>6</v>
      </c>
      <c r="C16" s="62" t="s">
        <v>250</v>
      </c>
      <c r="D16" s="62"/>
      <c r="E16" s="62" t="s">
        <v>251</v>
      </c>
      <c r="F16" s="62"/>
      <c r="G16" s="62">
        <v>17.989999999999998</v>
      </c>
      <c r="H16" s="23"/>
      <c r="I16" s="23"/>
      <c r="J16" s="23"/>
      <c r="K16" s="23"/>
      <c r="L16" s="23"/>
    </row>
    <row r="17" spans="1:1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ht="16.5">
      <c r="A18" s="70" t="s">
        <v>256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ht="16.5">
      <c r="A19" s="70" t="s">
        <v>242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</sheetData>
  <mergeCells count="1">
    <mergeCell ref="B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4410-2D98-4CE2-AF57-96D4F98C6F9C}">
  <dimension ref="A1:H40"/>
  <sheetViews>
    <sheetView workbookViewId="0"/>
  </sheetViews>
  <sheetFormatPr defaultRowHeight="14.5"/>
  <cols>
    <col min="1" max="1" width="25" customWidth="1"/>
    <col min="2" max="5" width="15.08984375" customWidth="1"/>
  </cols>
  <sheetData>
    <row r="1" spans="1:8">
      <c r="A1" s="59" t="s">
        <v>252</v>
      </c>
      <c r="B1" s="23"/>
      <c r="C1" s="23"/>
      <c r="D1" s="23"/>
      <c r="E1" s="23"/>
      <c r="F1" s="23"/>
      <c r="G1" s="23"/>
      <c r="H1" s="23"/>
    </row>
    <row r="2" spans="1:8" ht="15" thickBot="1">
      <c r="A2" s="23"/>
      <c r="B2" s="23"/>
      <c r="C2" s="23"/>
      <c r="D2" s="23"/>
      <c r="E2" s="23"/>
      <c r="F2" s="23"/>
      <c r="G2" s="23"/>
      <c r="H2" s="23"/>
    </row>
    <row r="3" spans="1:8" ht="18" customHeight="1" thickBot="1">
      <c r="A3" s="76" t="s">
        <v>133</v>
      </c>
      <c r="B3" s="81">
        <v>0</v>
      </c>
      <c r="C3" s="81">
        <v>6.8</v>
      </c>
      <c r="D3" s="81">
        <v>21</v>
      </c>
      <c r="E3" s="82">
        <v>68</v>
      </c>
      <c r="F3" s="23"/>
      <c r="G3" s="23"/>
      <c r="H3" s="23"/>
    </row>
    <row r="4" spans="1:8" ht="18" customHeight="1" thickBot="1">
      <c r="A4" s="77" t="s">
        <v>134</v>
      </c>
      <c r="B4" s="83">
        <v>9</v>
      </c>
      <c r="C4" s="83">
        <v>9</v>
      </c>
      <c r="D4" s="83">
        <v>9</v>
      </c>
      <c r="E4" s="84">
        <v>8</v>
      </c>
      <c r="F4" s="23"/>
      <c r="G4" s="23"/>
      <c r="H4" s="23"/>
    </row>
    <row r="5" spans="1:8" ht="18" customHeight="1" thickTop="1">
      <c r="A5" s="78" t="s">
        <v>135</v>
      </c>
      <c r="B5" s="85"/>
      <c r="C5" s="85"/>
      <c r="D5" s="85"/>
      <c r="E5" s="86"/>
      <c r="F5" s="23"/>
      <c r="G5" s="23"/>
      <c r="H5" s="23"/>
    </row>
    <row r="6" spans="1:8" ht="18" customHeight="1">
      <c r="A6" s="79" t="s">
        <v>136</v>
      </c>
      <c r="B6" s="85" t="s">
        <v>137</v>
      </c>
      <c r="C6" s="85" t="s">
        <v>137</v>
      </c>
      <c r="D6" s="85" t="s">
        <v>137</v>
      </c>
      <c r="E6" s="86" t="s">
        <v>137</v>
      </c>
      <c r="F6" s="23"/>
      <c r="G6" s="23"/>
      <c r="H6" s="23"/>
    </row>
    <row r="7" spans="1:8" ht="18" customHeight="1">
      <c r="A7" s="79" t="s">
        <v>138</v>
      </c>
      <c r="B7" s="85">
        <v>9</v>
      </c>
      <c r="C7" s="85">
        <v>9</v>
      </c>
      <c r="D7" s="85">
        <v>8</v>
      </c>
      <c r="E7" s="86">
        <v>3</v>
      </c>
      <c r="F7" s="23"/>
      <c r="G7" s="23"/>
      <c r="H7" s="23"/>
    </row>
    <row r="8" spans="1:8" ht="18" customHeight="1">
      <c r="A8" s="79" t="s">
        <v>139</v>
      </c>
      <c r="B8" s="85" t="s">
        <v>137</v>
      </c>
      <c r="C8" s="85" t="s">
        <v>137</v>
      </c>
      <c r="D8" s="85">
        <v>1</v>
      </c>
      <c r="E8" s="86">
        <v>5</v>
      </c>
      <c r="F8" s="23"/>
      <c r="G8" s="23"/>
      <c r="H8" s="23"/>
    </row>
    <row r="9" spans="1:8" ht="18" customHeight="1" thickBot="1">
      <c r="A9" s="80" t="s">
        <v>140</v>
      </c>
      <c r="B9" s="87" t="s">
        <v>137</v>
      </c>
      <c r="C9" s="87" t="s">
        <v>137</v>
      </c>
      <c r="D9" s="87" t="s">
        <v>137</v>
      </c>
      <c r="E9" s="88" t="s">
        <v>137</v>
      </c>
      <c r="F9" s="23"/>
      <c r="G9" s="23"/>
      <c r="H9" s="23"/>
    </row>
    <row r="10" spans="1:8" ht="18" customHeight="1">
      <c r="A10" s="78" t="s">
        <v>141</v>
      </c>
      <c r="B10" s="85">
        <v>0</v>
      </c>
      <c r="C10" s="85">
        <v>0</v>
      </c>
      <c r="D10" s="85">
        <v>0</v>
      </c>
      <c r="E10" s="86">
        <v>8</v>
      </c>
      <c r="F10" s="23"/>
      <c r="G10" s="23"/>
      <c r="H10" s="23"/>
    </row>
    <row r="11" spans="1:8" ht="18" customHeight="1">
      <c r="A11" s="79" t="s">
        <v>142</v>
      </c>
      <c r="B11" s="85" t="s">
        <v>137</v>
      </c>
      <c r="C11" s="85" t="s">
        <v>137</v>
      </c>
      <c r="D11" s="85" t="s">
        <v>137</v>
      </c>
      <c r="E11" s="86" t="s">
        <v>143</v>
      </c>
      <c r="F11" s="23"/>
      <c r="G11" s="23"/>
      <c r="H11" s="23"/>
    </row>
    <row r="12" spans="1:8" ht="18" customHeight="1">
      <c r="A12" s="79" t="s">
        <v>144</v>
      </c>
      <c r="B12" s="85" t="s">
        <v>137</v>
      </c>
      <c r="C12" s="85" t="s">
        <v>137</v>
      </c>
      <c r="D12" s="85" t="s">
        <v>137</v>
      </c>
      <c r="E12" s="86" t="s">
        <v>145</v>
      </c>
      <c r="F12" s="23"/>
      <c r="G12" s="23"/>
      <c r="H12" s="23"/>
    </row>
    <row r="13" spans="1:8" ht="18" customHeight="1">
      <c r="A13" s="79" t="s">
        <v>146</v>
      </c>
      <c r="B13" s="85" t="s">
        <v>137</v>
      </c>
      <c r="C13" s="85" t="s">
        <v>137</v>
      </c>
      <c r="D13" s="85" t="s">
        <v>137</v>
      </c>
      <c r="E13" s="86" t="s">
        <v>147</v>
      </c>
      <c r="F13" s="23"/>
      <c r="G13" s="23"/>
      <c r="H13" s="23"/>
    </row>
    <row r="14" spans="1:8" ht="18" customHeight="1" thickBot="1">
      <c r="A14" s="80" t="s">
        <v>148</v>
      </c>
      <c r="B14" s="87" t="s">
        <v>137</v>
      </c>
      <c r="C14" s="87" t="s">
        <v>137</v>
      </c>
      <c r="D14" s="87" t="s">
        <v>137</v>
      </c>
      <c r="E14" s="88" t="s">
        <v>137</v>
      </c>
      <c r="F14" s="23"/>
      <c r="G14" s="23"/>
      <c r="H14" s="23"/>
    </row>
    <row r="15" spans="1:8" ht="18" customHeight="1">
      <c r="A15" s="78" t="s">
        <v>149</v>
      </c>
      <c r="B15" s="85">
        <v>0</v>
      </c>
      <c r="C15" s="85">
        <v>0</v>
      </c>
      <c r="D15" s="85">
        <v>0</v>
      </c>
      <c r="E15" s="86">
        <v>6</v>
      </c>
      <c r="F15" s="23"/>
      <c r="G15" s="23"/>
      <c r="H15" s="23"/>
    </row>
    <row r="16" spans="1:8" ht="18" customHeight="1">
      <c r="A16" s="79" t="s">
        <v>142</v>
      </c>
      <c r="B16" s="85" t="s">
        <v>137</v>
      </c>
      <c r="C16" s="85" t="s">
        <v>137</v>
      </c>
      <c r="D16" s="85" t="s">
        <v>137</v>
      </c>
      <c r="E16" s="86" t="s">
        <v>150</v>
      </c>
      <c r="F16" s="23"/>
      <c r="G16" s="23"/>
      <c r="H16" s="23"/>
    </row>
    <row r="17" spans="1:8" ht="18" customHeight="1">
      <c r="A17" s="79" t="s">
        <v>144</v>
      </c>
      <c r="B17" s="85" t="s">
        <v>137</v>
      </c>
      <c r="C17" s="85" t="s">
        <v>137</v>
      </c>
      <c r="D17" s="85" t="s">
        <v>137</v>
      </c>
      <c r="E17" s="86">
        <v>1</v>
      </c>
      <c r="F17" s="23"/>
      <c r="G17" s="23"/>
      <c r="H17" s="23"/>
    </row>
    <row r="18" spans="1:8" ht="18" customHeight="1">
      <c r="A18" s="79" t="s">
        <v>146</v>
      </c>
      <c r="B18" s="85" t="s">
        <v>137</v>
      </c>
      <c r="C18" s="85" t="s">
        <v>137</v>
      </c>
      <c r="D18" s="85" t="s">
        <v>137</v>
      </c>
      <c r="E18" s="86" t="s">
        <v>137</v>
      </c>
      <c r="F18" s="23"/>
      <c r="G18" s="23"/>
      <c r="H18" s="23"/>
    </row>
    <row r="19" spans="1:8" ht="18" customHeight="1" thickBot="1">
      <c r="A19" s="80" t="s">
        <v>148</v>
      </c>
      <c r="B19" s="87" t="s">
        <v>137</v>
      </c>
      <c r="C19" s="87" t="s">
        <v>137</v>
      </c>
      <c r="D19" s="87" t="s">
        <v>137</v>
      </c>
      <c r="E19" s="88" t="s">
        <v>137</v>
      </c>
      <c r="F19" s="23"/>
      <c r="G19" s="23"/>
      <c r="H19" s="23"/>
    </row>
    <row r="20" spans="1:8" ht="30.5" customHeight="1">
      <c r="A20" s="78" t="s">
        <v>151</v>
      </c>
      <c r="B20" s="85">
        <v>0</v>
      </c>
      <c r="C20" s="85">
        <v>0</v>
      </c>
      <c r="D20" s="85">
        <v>9</v>
      </c>
      <c r="E20" s="86">
        <v>8</v>
      </c>
      <c r="F20" s="23"/>
      <c r="G20" s="23"/>
      <c r="H20" s="23"/>
    </row>
    <row r="21" spans="1:8" ht="18" customHeight="1">
      <c r="A21" s="79" t="s">
        <v>142</v>
      </c>
      <c r="B21" s="85" t="s">
        <v>137</v>
      </c>
      <c r="C21" s="85" t="s">
        <v>137</v>
      </c>
      <c r="D21" s="85" t="s">
        <v>152</v>
      </c>
      <c r="E21" s="86" t="s">
        <v>153</v>
      </c>
      <c r="F21" s="23"/>
      <c r="G21" s="23"/>
      <c r="H21" s="23"/>
    </row>
    <row r="22" spans="1:8" ht="18" customHeight="1">
      <c r="A22" s="79" t="s">
        <v>144</v>
      </c>
      <c r="B22" s="85" t="s">
        <v>137</v>
      </c>
      <c r="C22" s="85" t="s">
        <v>137</v>
      </c>
      <c r="D22" s="85" t="s">
        <v>152</v>
      </c>
      <c r="E22" s="86" t="s">
        <v>150</v>
      </c>
      <c r="F22" s="23"/>
      <c r="G22" s="23"/>
      <c r="H22" s="23"/>
    </row>
    <row r="23" spans="1:8" ht="18" customHeight="1">
      <c r="A23" s="79" t="s">
        <v>146</v>
      </c>
      <c r="B23" s="85" t="s">
        <v>137</v>
      </c>
      <c r="C23" s="85" t="s">
        <v>137</v>
      </c>
      <c r="D23" s="85" t="s">
        <v>154</v>
      </c>
      <c r="E23" s="86" t="s">
        <v>155</v>
      </c>
      <c r="F23" s="23"/>
      <c r="G23" s="23"/>
      <c r="H23" s="23"/>
    </row>
    <row r="24" spans="1:8" ht="18" customHeight="1" thickBot="1">
      <c r="A24" s="80" t="s">
        <v>148</v>
      </c>
      <c r="B24" s="87" t="s">
        <v>137</v>
      </c>
      <c r="C24" s="87" t="s">
        <v>137</v>
      </c>
      <c r="D24" s="87" t="s">
        <v>137</v>
      </c>
      <c r="E24" s="88" t="s">
        <v>137</v>
      </c>
      <c r="F24" s="23"/>
      <c r="G24" s="23"/>
      <c r="H24" s="23"/>
    </row>
    <row r="25" spans="1:8" ht="18" customHeight="1">
      <c r="A25" s="78" t="s">
        <v>156</v>
      </c>
      <c r="B25" s="85">
        <v>0</v>
      </c>
      <c r="C25" s="85">
        <v>0</v>
      </c>
      <c r="D25" s="85">
        <v>0</v>
      </c>
      <c r="E25" s="86">
        <v>6</v>
      </c>
      <c r="F25" s="23"/>
      <c r="G25" s="23"/>
      <c r="H25" s="23"/>
    </row>
    <row r="26" spans="1:8" ht="18" customHeight="1">
      <c r="A26" s="79" t="s">
        <v>142</v>
      </c>
      <c r="B26" s="85" t="s">
        <v>137</v>
      </c>
      <c r="C26" s="85" t="s">
        <v>137</v>
      </c>
      <c r="D26" s="85" t="s">
        <v>137</v>
      </c>
      <c r="E26" s="86" t="s">
        <v>157</v>
      </c>
      <c r="F26" s="23"/>
      <c r="G26" s="23"/>
      <c r="H26" s="23"/>
    </row>
    <row r="27" spans="1:8" ht="18" customHeight="1">
      <c r="A27" s="79" t="s">
        <v>144</v>
      </c>
      <c r="B27" s="85" t="s">
        <v>137</v>
      </c>
      <c r="C27" s="85" t="s">
        <v>137</v>
      </c>
      <c r="D27" s="85" t="s">
        <v>137</v>
      </c>
      <c r="E27" s="86" t="s">
        <v>158</v>
      </c>
      <c r="F27" s="23"/>
      <c r="G27" s="23"/>
      <c r="H27" s="23"/>
    </row>
    <row r="28" spans="1:8" ht="18" customHeight="1">
      <c r="A28" s="79" t="s">
        <v>146</v>
      </c>
      <c r="B28" s="85" t="s">
        <v>137</v>
      </c>
      <c r="C28" s="85" t="s">
        <v>137</v>
      </c>
      <c r="D28" s="85" t="s">
        <v>137</v>
      </c>
      <c r="E28" s="86" t="s">
        <v>157</v>
      </c>
      <c r="F28" s="23"/>
      <c r="G28" s="23"/>
      <c r="H28" s="23"/>
    </row>
    <row r="29" spans="1:8" ht="18" customHeight="1" thickBot="1">
      <c r="A29" s="80" t="s">
        <v>148</v>
      </c>
      <c r="B29" s="87" t="s">
        <v>137</v>
      </c>
      <c r="C29" s="87" t="s">
        <v>137</v>
      </c>
      <c r="D29" s="87" t="s">
        <v>137</v>
      </c>
      <c r="E29" s="88" t="s">
        <v>159</v>
      </c>
      <c r="F29" s="23"/>
      <c r="G29" s="23"/>
      <c r="H29" s="23"/>
    </row>
    <row r="30" spans="1:8" ht="18" customHeight="1">
      <c r="A30" s="78" t="s">
        <v>160</v>
      </c>
      <c r="B30" s="85">
        <v>0</v>
      </c>
      <c r="C30" s="85">
        <v>0</v>
      </c>
      <c r="D30" s="85">
        <v>0</v>
      </c>
      <c r="E30" s="86">
        <v>8</v>
      </c>
      <c r="F30" s="23"/>
      <c r="G30" s="23"/>
      <c r="H30" s="23"/>
    </row>
    <row r="31" spans="1:8" ht="18" customHeight="1">
      <c r="A31" s="79" t="s">
        <v>142</v>
      </c>
      <c r="B31" s="85" t="s">
        <v>137</v>
      </c>
      <c r="C31" s="85" t="s">
        <v>137</v>
      </c>
      <c r="D31" s="85" t="s">
        <v>137</v>
      </c>
      <c r="E31" s="86" t="s">
        <v>153</v>
      </c>
      <c r="F31" s="23"/>
      <c r="G31" s="23"/>
      <c r="H31" s="23"/>
    </row>
    <row r="32" spans="1:8" ht="18" customHeight="1">
      <c r="A32" s="79" t="s">
        <v>144</v>
      </c>
      <c r="B32" s="85" t="s">
        <v>137</v>
      </c>
      <c r="C32" s="85" t="s">
        <v>137</v>
      </c>
      <c r="D32" s="85" t="s">
        <v>137</v>
      </c>
      <c r="E32" s="86" t="s">
        <v>157</v>
      </c>
      <c r="F32" s="23"/>
      <c r="G32" s="23"/>
      <c r="H32" s="23"/>
    </row>
    <row r="33" spans="1:8" ht="18" customHeight="1">
      <c r="A33" s="79" t="s">
        <v>146</v>
      </c>
      <c r="B33" s="85" t="s">
        <v>137</v>
      </c>
      <c r="C33" s="85" t="s">
        <v>137</v>
      </c>
      <c r="D33" s="85" t="s">
        <v>137</v>
      </c>
      <c r="E33" s="86" t="s">
        <v>143</v>
      </c>
      <c r="F33" s="23"/>
      <c r="G33" s="23"/>
      <c r="H33" s="23"/>
    </row>
    <row r="34" spans="1:8" ht="18" customHeight="1" thickBot="1">
      <c r="A34" s="80" t="s">
        <v>148</v>
      </c>
      <c r="B34" s="87" t="s">
        <v>137</v>
      </c>
      <c r="C34" s="87" t="s">
        <v>137</v>
      </c>
      <c r="D34" s="87" t="s">
        <v>137</v>
      </c>
      <c r="E34" s="88" t="s">
        <v>150</v>
      </c>
      <c r="F34" s="23"/>
      <c r="G34" s="23"/>
      <c r="H34" s="23"/>
    </row>
    <row r="35" spans="1:8" ht="30.5" customHeight="1">
      <c r="A35" s="78" t="s">
        <v>161</v>
      </c>
      <c r="B35" s="85">
        <v>3</v>
      </c>
      <c r="C35" s="85">
        <v>0</v>
      </c>
      <c r="D35" s="85">
        <v>0</v>
      </c>
      <c r="E35" s="86">
        <v>0</v>
      </c>
      <c r="F35" s="23"/>
      <c r="G35" s="23"/>
      <c r="H35" s="23"/>
    </row>
    <row r="36" spans="1:8" ht="18" customHeight="1">
      <c r="A36" s="79" t="s">
        <v>142</v>
      </c>
      <c r="B36" s="85">
        <v>3</v>
      </c>
      <c r="C36" s="85" t="s">
        <v>162</v>
      </c>
      <c r="D36" s="85" t="s">
        <v>162</v>
      </c>
      <c r="E36" s="86" t="s">
        <v>163</v>
      </c>
      <c r="F36" s="23"/>
      <c r="G36" s="23"/>
      <c r="H36" s="23"/>
    </row>
    <row r="37" spans="1:8" ht="18" customHeight="1">
      <c r="A37" s="79" t="s">
        <v>144</v>
      </c>
      <c r="B37" s="85" t="s">
        <v>137</v>
      </c>
      <c r="C37" s="85" t="s">
        <v>137</v>
      </c>
      <c r="D37" s="85" t="s">
        <v>137</v>
      </c>
      <c r="E37" s="86" t="s">
        <v>137</v>
      </c>
      <c r="F37" s="23"/>
      <c r="G37" s="23"/>
      <c r="H37" s="23"/>
    </row>
    <row r="38" spans="1:8" ht="18" customHeight="1">
      <c r="A38" s="79" t="s">
        <v>146</v>
      </c>
      <c r="B38" s="85" t="s">
        <v>137</v>
      </c>
      <c r="C38" s="85" t="s">
        <v>137</v>
      </c>
      <c r="D38" s="85" t="s">
        <v>137</v>
      </c>
      <c r="E38" s="86" t="s">
        <v>137</v>
      </c>
      <c r="F38" s="23"/>
      <c r="G38" s="23"/>
      <c r="H38" s="23"/>
    </row>
    <row r="39" spans="1:8" ht="18" customHeight="1" thickBot="1">
      <c r="A39" s="80" t="s">
        <v>148</v>
      </c>
      <c r="B39" s="87" t="s">
        <v>137</v>
      </c>
      <c r="C39" s="87" t="s">
        <v>137</v>
      </c>
      <c r="D39" s="87" t="s">
        <v>137</v>
      </c>
      <c r="E39" s="88" t="s">
        <v>137</v>
      </c>
      <c r="F39" s="23"/>
      <c r="G39" s="23"/>
      <c r="H39" s="23"/>
    </row>
    <row r="40" spans="1:8">
      <c r="A40" s="23"/>
      <c r="B40" s="23"/>
      <c r="C40" s="23"/>
      <c r="D40" s="23"/>
      <c r="E40" s="23"/>
      <c r="F40" s="23"/>
      <c r="G40" s="23"/>
      <c r="H40" s="2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AD492-7A64-4E61-BDB6-AD71A25CF4F1}">
  <dimension ref="A1:H41"/>
  <sheetViews>
    <sheetView workbookViewId="0">
      <selection activeCell="I35" sqref="I35"/>
    </sheetView>
  </sheetViews>
  <sheetFormatPr defaultRowHeight="14.5"/>
  <cols>
    <col min="1" max="1" width="22" customWidth="1"/>
    <col min="2" max="5" width="15.08984375" customWidth="1"/>
  </cols>
  <sheetData>
    <row r="1" spans="1:8">
      <c r="A1" s="59" t="s">
        <v>253</v>
      </c>
      <c r="B1" s="23"/>
      <c r="C1" s="23"/>
      <c r="D1" s="23"/>
      <c r="E1" s="23"/>
      <c r="F1" s="23"/>
      <c r="G1" s="23"/>
      <c r="H1" s="23"/>
    </row>
    <row r="2" spans="1:8" ht="15" thickBot="1">
      <c r="A2" s="23"/>
      <c r="B2" s="23"/>
      <c r="C2" s="23"/>
      <c r="D2" s="23"/>
      <c r="E2" s="23"/>
      <c r="F2" s="23"/>
      <c r="G2" s="23"/>
      <c r="H2" s="23"/>
    </row>
    <row r="3" spans="1:8" ht="18" customHeight="1" thickBot="1">
      <c r="A3" s="76" t="s">
        <v>133</v>
      </c>
      <c r="B3" s="81">
        <v>0</v>
      </c>
      <c r="C3" s="81">
        <v>6.8</v>
      </c>
      <c r="D3" s="81">
        <v>21</v>
      </c>
      <c r="E3" s="82">
        <v>68</v>
      </c>
      <c r="F3" s="23"/>
      <c r="G3" s="23"/>
      <c r="H3" s="23"/>
    </row>
    <row r="4" spans="1:8" ht="18" customHeight="1" thickBot="1">
      <c r="A4" s="77" t="s">
        <v>134</v>
      </c>
      <c r="B4" s="83">
        <v>9</v>
      </c>
      <c r="C4" s="83">
        <v>9</v>
      </c>
      <c r="D4" s="83">
        <v>9</v>
      </c>
      <c r="E4" s="84">
        <v>8</v>
      </c>
      <c r="F4" s="23"/>
      <c r="G4" s="23"/>
      <c r="H4" s="23"/>
    </row>
    <row r="5" spans="1:8" ht="18" customHeight="1" thickTop="1">
      <c r="A5" s="78" t="s">
        <v>164</v>
      </c>
      <c r="B5" s="85">
        <v>1</v>
      </c>
      <c r="C5" s="85">
        <v>6</v>
      </c>
      <c r="D5" s="85">
        <v>8</v>
      </c>
      <c r="E5" s="86">
        <v>8</v>
      </c>
      <c r="F5" s="23"/>
      <c r="G5" s="23"/>
      <c r="H5" s="23"/>
    </row>
    <row r="6" spans="1:8" ht="18" customHeight="1">
      <c r="A6" s="79" t="s">
        <v>142</v>
      </c>
      <c r="B6" s="85">
        <v>1</v>
      </c>
      <c r="C6" s="85" t="s">
        <v>165</v>
      </c>
      <c r="D6" s="85" t="s">
        <v>166</v>
      </c>
      <c r="E6" s="86" t="s">
        <v>157</v>
      </c>
      <c r="F6" s="23"/>
      <c r="G6" s="23"/>
      <c r="H6" s="23"/>
    </row>
    <row r="7" spans="1:8" ht="18" customHeight="1">
      <c r="A7" s="79" t="s">
        <v>144</v>
      </c>
      <c r="B7" s="85">
        <v>1</v>
      </c>
      <c r="C7" s="85">
        <v>1</v>
      </c>
      <c r="D7" s="85">
        <v>2</v>
      </c>
      <c r="E7" s="86" t="s">
        <v>167</v>
      </c>
      <c r="F7" s="23"/>
      <c r="G7" s="23"/>
      <c r="H7" s="23"/>
    </row>
    <row r="8" spans="1:8" ht="18" customHeight="1">
      <c r="A8" s="79" t="s">
        <v>146</v>
      </c>
      <c r="B8" s="85" t="s">
        <v>137</v>
      </c>
      <c r="C8" s="85" t="s">
        <v>137</v>
      </c>
      <c r="D8" s="85" t="s">
        <v>137</v>
      </c>
      <c r="E8" s="86">
        <v>1</v>
      </c>
      <c r="F8" s="23"/>
      <c r="G8" s="23"/>
      <c r="H8" s="23"/>
    </row>
    <row r="9" spans="1:8" ht="18" customHeight="1" thickBot="1">
      <c r="A9" s="80" t="s">
        <v>148</v>
      </c>
      <c r="B9" s="87" t="s">
        <v>137</v>
      </c>
      <c r="C9" s="87" t="s">
        <v>137</v>
      </c>
      <c r="D9" s="87" t="s">
        <v>137</v>
      </c>
      <c r="E9" s="88" t="s">
        <v>168</v>
      </c>
      <c r="F9" s="23"/>
      <c r="G9" s="23"/>
      <c r="H9" s="23"/>
    </row>
    <row r="10" spans="1:8" ht="18" customHeight="1">
      <c r="A10" s="78" t="s">
        <v>169</v>
      </c>
      <c r="B10" s="85">
        <v>0</v>
      </c>
      <c r="C10" s="85">
        <v>0</v>
      </c>
      <c r="D10" s="85">
        <v>1</v>
      </c>
      <c r="E10" s="86">
        <v>3</v>
      </c>
      <c r="F10" s="23"/>
      <c r="G10" s="23"/>
      <c r="H10" s="23"/>
    </row>
    <row r="11" spans="1:8" ht="18" customHeight="1">
      <c r="A11" s="79" t="s">
        <v>142</v>
      </c>
      <c r="B11" s="85" t="s">
        <v>137</v>
      </c>
      <c r="C11" s="85" t="s">
        <v>137</v>
      </c>
      <c r="D11" s="85">
        <v>1</v>
      </c>
      <c r="E11" s="86" t="s">
        <v>147</v>
      </c>
      <c r="F11" s="23"/>
      <c r="G11" s="23"/>
      <c r="H11" s="23"/>
    </row>
    <row r="12" spans="1:8" ht="18" customHeight="1">
      <c r="A12" s="79" t="s">
        <v>144</v>
      </c>
      <c r="B12" s="85" t="s">
        <v>137</v>
      </c>
      <c r="C12" s="85" t="s">
        <v>137</v>
      </c>
      <c r="D12" s="85" t="s">
        <v>137</v>
      </c>
      <c r="E12" s="86" t="s">
        <v>137</v>
      </c>
      <c r="F12" s="23"/>
      <c r="G12" s="23"/>
      <c r="H12" s="23"/>
    </row>
    <row r="13" spans="1:8" ht="18" customHeight="1">
      <c r="A13" s="79" t="s">
        <v>146</v>
      </c>
      <c r="B13" s="85" t="s">
        <v>137</v>
      </c>
      <c r="C13" s="85" t="s">
        <v>137</v>
      </c>
      <c r="D13" s="85" t="s">
        <v>137</v>
      </c>
      <c r="E13" s="86">
        <v>1</v>
      </c>
      <c r="F13" s="23"/>
      <c r="G13" s="23"/>
      <c r="H13" s="23"/>
    </row>
    <row r="14" spans="1:8" ht="18" customHeight="1" thickBot="1">
      <c r="A14" s="80" t="s">
        <v>148</v>
      </c>
      <c r="B14" s="87" t="s">
        <v>137</v>
      </c>
      <c r="C14" s="87" t="s">
        <v>137</v>
      </c>
      <c r="D14" s="87" t="s">
        <v>137</v>
      </c>
      <c r="E14" s="88" t="s">
        <v>137</v>
      </c>
      <c r="F14" s="23"/>
      <c r="G14" s="23"/>
      <c r="H14" s="23"/>
    </row>
    <row r="15" spans="1:8" ht="18" customHeight="1">
      <c r="A15" s="78" t="s">
        <v>170</v>
      </c>
      <c r="B15" s="85">
        <v>0</v>
      </c>
      <c r="C15" s="85">
        <v>0</v>
      </c>
      <c r="D15" s="85">
        <v>2</v>
      </c>
      <c r="E15" s="86">
        <v>8</v>
      </c>
      <c r="F15" s="23"/>
      <c r="G15" s="23"/>
      <c r="H15" s="23"/>
    </row>
    <row r="16" spans="1:8" ht="18" customHeight="1">
      <c r="A16" s="79" t="s">
        <v>142</v>
      </c>
      <c r="B16" s="85" t="s">
        <v>137</v>
      </c>
      <c r="C16" s="85" t="s">
        <v>137</v>
      </c>
      <c r="D16" s="85" t="s">
        <v>147</v>
      </c>
      <c r="E16" s="86" t="s">
        <v>153</v>
      </c>
      <c r="F16" s="23"/>
      <c r="G16" s="23"/>
      <c r="H16" s="23"/>
    </row>
    <row r="17" spans="1:8" ht="18" customHeight="1">
      <c r="A17" s="79" t="s">
        <v>144</v>
      </c>
      <c r="B17" s="85" t="s">
        <v>137</v>
      </c>
      <c r="C17" s="85" t="s">
        <v>137</v>
      </c>
      <c r="D17" s="85" t="s">
        <v>137</v>
      </c>
      <c r="E17" s="86" t="s">
        <v>145</v>
      </c>
      <c r="F17" s="23"/>
      <c r="G17" s="23"/>
      <c r="H17" s="23"/>
    </row>
    <row r="18" spans="1:8" ht="18" customHeight="1">
      <c r="A18" s="79" t="s">
        <v>146</v>
      </c>
      <c r="B18" s="85" t="s">
        <v>137</v>
      </c>
      <c r="C18" s="85" t="s">
        <v>137</v>
      </c>
      <c r="D18" s="85" t="s">
        <v>137</v>
      </c>
      <c r="E18" s="86" t="s">
        <v>155</v>
      </c>
      <c r="F18" s="23"/>
      <c r="G18" s="23"/>
      <c r="H18" s="23"/>
    </row>
    <row r="19" spans="1:8" ht="18" customHeight="1" thickBot="1">
      <c r="A19" s="80" t="s">
        <v>148</v>
      </c>
      <c r="B19" s="87" t="s">
        <v>137</v>
      </c>
      <c r="C19" s="87" t="s">
        <v>137</v>
      </c>
      <c r="D19" s="87" t="s">
        <v>137</v>
      </c>
      <c r="E19" s="88">
        <v>1</v>
      </c>
      <c r="F19" s="23"/>
      <c r="G19" s="23"/>
      <c r="H19" s="23"/>
    </row>
    <row r="20" spans="1:8" ht="18" customHeight="1">
      <c r="A20" s="78" t="s">
        <v>171</v>
      </c>
      <c r="B20" s="85">
        <v>0</v>
      </c>
      <c r="C20" s="85">
        <v>0</v>
      </c>
      <c r="D20" s="85">
        <v>9</v>
      </c>
      <c r="E20" s="86">
        <v>8</v>
      </c>
      <c r="F20" s="23"/>
      <c r="G20" s="23"/>
      <c r="H20" s="23"/>
    </row>
    <row r="21" spans="1:8" ht="18" customHeight="1">
      <c r="A21" s="79" t="s">
        <v>142</v>
      </c>
      <c r="B21" s="85" t="s">
        <v>137</v>
      </c>
      <c r="C21" s="85" t="s">
        <v>137</v>
      </c>
      <c r="D21" s="85" t="s">
        <v>145</v>
      </c>
      <c r="E21" s="86" t="s">
        <v>153</v>
      </c>
      <c r="F21" s="23"/>
      <c r="G21" s="23"/>
      <c r="H21" s="23"/>
    </row>
    <row r="22" spans="1:8" ht="18" customHeight="1">
      <c r="A22" s="79" t="s">
        <v>144</v>
      </c>
      <c r="B22" s="85" t="s">
        <v>137</v>
      </c>
      <c r="C22" s="85" t="s">
        <v>137</v>
      </c>
      <c r="D22" s="85" t="s">
        <v>155</v>
      </c>
      <c r="E22" s="86" t="s">
        <v>153</v>
      </c>
      <c r="F22" s="23"/>
      <c r="G22" s="23"/>
      <c r="H22" s="23"/>
    </row>
    <row r="23" spans="1:8" ht="18" customHeight="1">
      <c r="A23" s="79" t="s">
        <v>146</v>
      </c>
      <c r="B23" s="85" t="s">
        <v>137</v>
      </c>
      <c r="C23" s="85" t="s">
        <v>137</v>
      </c>
      <c r="D23" s="85" t="s">
        <v>147</v>
      </c>
      <c r="E23" s="86" t="s">
        <v>150</v>
      </c>
      <c r="F23" s="23"/>
      <c r="G23" s="23"/>
      <c r="H23" s="23"/>
    </row>
    <row r="24" spans="1:8" ht="18" customHeight="1" thickBot="1">
      <c r="A24" s="80" t="s">
        <v>148</v>
      </c>
      <c r="B24" s="87" t="s">
        <v>137</v>
      </c>
      <c r="C24" s="87" t="s">
        <v>137</v>
      </c>
      <c r="D24" s="87" t="s">
        <v>137</v>
      </c>
      <c r="E24" s="88" t="s">
        <v>155</v>
      </c>
      <c r="F24" s="23"/>
      <c r="G24" s="23"/>
      <c r="H24" s="23"/>
    </row>
    <row r="25" spans="1:8" ht="18" customHeight="1">
      <c r="A25" s="78" t="s">
        <v>172</v>
      </c>
      <c r="B25" s="85">
        <v>0</v>
      </c>
      <c r="C25" s="85">
        <v>0</v>
      </c>
      <c r="D25" s="85">
        <v>9</v>
      </c>
      <c r="E25" s="86">
        <v>8</v>
      </c>
      <c r="F25" s="23"/>
      <c r="G25" s="23"/>
      <c r="H25" s="23"/>
    </row>
    <row r="26" spans="1:8" ht="18" customHeight="1">
      <c r="A26" s="79" t="s">
        <v>142</v>
      </c>
      <c r="B26" s="85" t="s">
        <v>137</v>
      </c>
      <c r="C26" s="85" t="s">
        <v>137</v>
      </c>
      <c r="D26" s="85" t="s">
        <v>157</v>
      </c>
      <c r="E26" s="86" t="s">
        <v>153</v>
      </c>
      <c r="F26" s="23"/>
      <c r="G26" s="23"/>
      <c r="H26" s="23"/>
    </row>
    <row r="27" spans="1:8" ht="18" customHeight="1">
      <c r="A27" s="79" t="s">
        <v>144</v>
      </c>
      <c r="B27" s="85" t="s">
        <v>137</v>
      </c>
      <c r="C27" s="85" t="s">
        <v>137</v>
      </c>
      <c r="D27" s="85" t="s">
        <v>153</v>
      </c>
      <c r="E27" s="86" t="s">
        <v>153</v>
      </c>
      <c r="F27" s="23"/>
      <c r="G27" s="23"/>
      <c r="H27" s="23"/>
    </row>
    <row r="28" spans="1:8" ht="18" customHeight="1">
      <c r="A28" s="79" t="s">
        <v>146</v>
      </c>
      <c r="B28" s="85" t="s">
        <v>137</v>
      </c>
      <c r="C28" s="85" t="s">
        <v>137</v>
      </c>
      <c r="D28" s="85" t="s">
        <v>143</v>
      </c>
      <c r="E28" s="86" t="s">
        <v>153</v>
      </c>
      <c r="F28" s="23"/>
      <c r="G28" s="23"/>
      <c r="H28" s="23"/>
    </row>
    <row r="29" spans="1:8" ht="18" customHeight="1" thickBot="1">
      <c r="A29" s="80" t="s">
        <v>148</v>
      </c>
      <c r="B29" s="87" t="s">
        <v>137</v>
      </c>
      <c r="C29" s="87" t="s">
        <v>137</v>
      </c>
      <c r="D29" s="87" t="s">
        <v>167</v>
      </c>
      <c r="E29" s="88" t="s">
        <v>173</v>
      </c>
      <c r="F29" s="23"/>
      <c r="G29" s="23"/>
      <c r="H29" s="23"/>
    </row>
    <row r="30" spans="1:8" ht="30.5" customHeight="1">
      <c r="A30" s="78" t="s">
        <v>174</v>
      </c>
      <c r="B30" s="85">
        <v>0</v>
      </c>
      <c r="C30" s="85">
        <v>0</v>
      </c>
      <c r="D30" s="85">
        <v>2</v>
      </c>
      <c r="E30" s="86">
        <v>8</v>
      </c>
      <c r="F30" s="23"/>
      <c r="G30" s="23"/>
      <c r="H30" s="23"/>
    </row>
    <row r="31" spans="1:8" ht="18" customHeight="1">
      <c r="A31" s="79" t="s">
        <v>142</v>
      </c>
      <c r="B31" s="85" t="s">
        <v>137</v>
      </c>
      <c r="C31" s="85" t="s">
        <v>137</v>
      </c>
      <c r="D31" s="85">
        <v>2</v>
      </c>
      <c r="E31" s="86" t="s">
        <v>153</v>
      </c>
      <c r="F31" s="23"/>
      <c r="G31" s="23"/>
      <c r="H31" s="23"/>
    </row>
    <row r="32" spans="1:8" ht="18" customHeight="1">
      <c r="A32" s="79" t="s">
        <v>144</v>
      </c>
      <c r="B32" s="85" t="s">
        <v>137</v>
      </c>
      <c r="C32" s="85" t="s">
        <v>137</v>
      </c>
      <c r="D32" s="85" t="s">
        <v>137</v>
      </c>
      <c r="E32" s="86" t="s">
        <v>150</v>
      </c>
      <c r="F32" s="23"/>
      <c r="G32" s="23"/>
      <c r="H32" s="23"/>
    </row>
    <row r="33" spans="1:8" ht="18" customHeight="1">
      <c r="A33" s="79" t="s">
        <v>146</v>
      </c>
      <c r="B33" s="85" t="s">
        <v>137</v>
      </c>
      <c r="C33" s="85" t="s">
        <v>137</v>
      </c>
      <c r="D33" s="85" t="s">
        <v>137</v>
      </c>
      <c r="E33" s="86" t="s">
        <v>175</v>
      </c>
      <c r="F33" s="23"/>
      <c r="G33" s="23"/>
      <c r="H33" s="23"/>
    </row>
    <row r="34" spans="1:8" ht="18" customHeight="1" thickBot="1">
      <c r="A34" s="80" t="s">
        <v>148</v>
      </c>
      <c r="B34" s="87" t="s">
        <v>137</v>
      </c>
      <c r="C34" s="87" t="s">
        <v>137</v>
      </c>
      <c r="D34" s="87" t="s">
        <v>137</v>
      </c>
      <c r="E34" s="88">
        <v>1</v>
      </c>
      <c r="F34" s="23"/>
      <c r="G34" s="23"/>
      <c r="H34" s="23"/>
    </row>
    <row r="35" spans="1:8" ht="40.5" customHeight="1">
      <c r="A35" s="78" t="s">
        <v>176</v>
      </c>
      <c r="B35" s="85">
        <v>1</v>
      </c>
      <c r="C35" s="85">
        <v>0</v>
      </c>
      <c r="D35" s="85">
        <v>9</v>
      </c>
      <c r="E35" s="86">
        <v>8</v>
      </c>
      <c r="F35" s="23"/>
      <c r="G35" s="23"/>
      <c r="H35" s="23"/>
    </row>
    <row r="36" spans="1:8" ht="18" customHeight="1">
      <c r="A36" s="79" t="s">
        <v>142</v>
      </c>
      <c r="B36" s="85">
        <v>1</v>
      </c>
      <c r="C36" s="85" t="s">
        <v>137</v>
      </c>
      <c r="D36" s="85" t="s">
        <v>153</v>
      </c>
      <c r="E36" s="86" t="s">
        <v>157</v>
      </c>
      <c r="F36" s="23"/>
      <c r="G36" s="23"/>
      <c r="H36" s="23"/>
    </row>
    <row r="37" spans="1:8" ht="18" customHeight="1">
      <c r="A37" s="79" t="s">
        <v>144</v>
      </c>
      <c r="B37" s="85" t="s">
        <v>137</v>
      </c>
      <c r="C37" s="85" t="s">
        <v>137</v>
      </c>
      <c r="D37" s="85" t="s">
        <v>153</v>
      </c>
      <c r="E37" s="86" t="s">
        <v>157</v>
      </c>
      <c r="F37" s="23"/>
      <c r="G37" s="23"/>
      <c r="H37" s="23"/>
    </row>
    <row r="38" spans="1:8" ht="18" customHeight="1">
      <c r="A38" s="79" t="s">
        <v>146</v>
      </c>
      <c r="B38" s="85" t="s">
        <v>137</v>
      </c>
      <c r="C38" s="85" t="s">
        <v>137</v>
      </c>
      <c r="D38" s="85" t="s">
        <v>177</v>
      </c>
      <c r="E38" s="86" t="s">
        <v>167</v>
      </c>
      <c r="F38" s="23"/>
      <c r="G38" s="23"/>
      <c r="H38" s="23"/>
    </row>
    <row r="39" spans="1:8" ht="18" customHeight="1" thickBot="1">
      <c r="A39" s="80" t="s">
        <v>148</v>
      </c>
      <c r="B39" s="87" t="s">
        <v>137</v>
      </c>
      <c r="C39" s="87" t="s">
        <v>137</v>
      </c>
      <c r="D39" s="87" t="s">
        <v>137</v>
      </c>
      <c r="E39" s="88" t="s">
        <v>137</v>
      </c>
      <c r="F39" s="23"/>
      <c r="G39" s="23"/>
      <c r="H39" s="23"/>
    </row>
    <row r="40" spans="1:8">
      <c r="A40" s="23"/>
      <c r="B40" s="23"/>
      <c r="C40" s="23"/>
      <c r="D40" s="23"/>
      <c r="E40" s="23"/>
      <c r="F40" s="23"/>
      <c r="G40" s="23"/>
      <c r="H40" s="23"/>
    </row>
    <row r="41" spans="1:8">
      <c r="A41" s="23"/>
      <c r="B41" s="23"/>
      <c r="C41" s="23"/>
      <c r="D41" s="23"/>
      <c r="E41" s="23"/>
      <c r="F41" s="23"/>
      <c r="G41" s="23"/>
      <c r="H41" s="2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C58C-A5D9-44C2-983E-5F7918A56507}">
  <dimension ref="A1:G31"/>
  <sheetViews>
    <sheetView workbookViewId="0"/>
  </sheetViews>
  <sheetFormatPr defaultRowHeight="14.5"/>
  <cols>
    <col min="1" max="1" width="25" customWidth="1"/>
    <col min="2" max="5" width="15.1796875" customWidth="1"/>
  </cols>
  <sheetData>
    <row r="1" spans="1:7">
      <c r="A1" s="59" t="s">
        <v>254</v>
      </c>
      <c r="B1" s="23"/>
      <c r="C1" s="23"/>
      <c r="D1" s="23"/>
      <c r="E1" s="23"/>
      <c r="F1" s="23"/>
      <c r="G1" s="23"/>
    </row>
    <row r="2" spans="1:7" ht="15" thickBot="1">
      <c r="A2" s="23"/>
      <c r="B2" s="23"/>
      <c r="C2" s="23"/>
      <c r="D2" s="23"/>
      <c r="E2" s="23"/>
      <c r="F2" s="23"/>
      <c r="G2" s="23"/>
    </row>
    <row r="3" spans="1:7" ht="18" customHeight="1" thickBot="1">
      <c r="A3" s="76" t="s">
        <v>133</v>
      </c>
      <c r="B3" s="81">
        <v>0</v>
      </c>
      <c r="C3" s="81">
        <v>6.8</v>
      </c>
      <c r="D3" s="81">
        <v>21</v>
      </c>
      <c r="E3" s="82">
        <v>68</v>
      </c>
      <c r="F3" s="23"/>
      <c r="G3" s="23"/>
    </row>
    <row r="4" spans="1:7" ht="18" customHeight="1" thickBot="1">
      <c r="A4" s="77" t="s">
        <v>134</v>
      </c>
      <c r="B4" s="83">
        <v>9</v>
      </c>
      <c r="C4" s="83">
        <v>9</v>
      </c>
      <c r="D4" s="83">
        <v>9</v>
      </c>
      <c r="E4" s="84">
        <v>8</v>
      </c>
      <c r="F4" s="23"/>
      <c r="G4" s="23"/>
    </row>
    <row r="5" spans="1:7" ht="18" customHeight="1" thickTop="1">
      <c r="A5" s="78" t="s">
        <v>135</v>
      </c>
      <c r="B5" s="85"/>
      <c r="C5" s="85"/>
      <c r="D5" s="85"/>
      <c r="E5" s="86"/>
      <c r="F5" s="23"/>
      <c r="G5" s="23"/>
    </row>
    <row r="6" spans="1:7" ht="18" customHeight="1">
      <c r="A6" s="79" t="s">
        <v>136</v>
      </c>
      <c r="B6" s="85" t="s">
        <v>137</v>
      </c>
      <c r="C6" s="85" t="s">
        <v>137</v>
      </c>
      <c r="D6" s="85" t="s">
        <v>137</v>
      </c>
      <c r="E6" s="86">
        <v>1</v>
      </c>
      <c r="F6" s="23"/>
      <c r="G6" s="23"/>
    </row>
    <row r="7" spans="1:7" ht="18" customHeight="1">
      <c r="A7" s="79" t="s">
        <v>138</v>
      </c>
      <c r="B7" s="85">
        <v>1</v>
      </c>
      <c r="C7" s="85">
        <v>2</v>
      </c>
      <c r="D7" s="85" t="s">
        <v>137</v>
      </c>
      <c r="E7" s="86">
        <v>3</v>
      </c>
      <c r="F7" s="23"/>
      <c r="G7" s="23"/>
    </row>
    <row r="8" spans="1:7" ht="18" customHeight="1">
      <c r="A8" s="79" t="s">
        <v>139</v>
      </c>
      <c r="B8" s="85">
        <v>8</v>
      </c>
      <c r="C8" s="85">
        <v>7</v>
      </c>
      <c r="D8" s="85">
        <v>9</v>
      </c>
      <c r="E8" s="86">
        <v>4</v>
      </c>
      <c r="F8" s="23"/>
      <c r="G8" s="23"/>
    </row>
    <row r="9" spans="1:7" ht="18" customHeight="1" thickBot="1">
      <c r="A9" s="80" t="s">
        <v>140</v>
      </c>
      <c r="B9" s="87" t="s">
        <v>137</v>
      </c>
      <c r="C9" s="87" t="s">
        <v>137</v>
      </c>
      <c r="D9" s="87" t="s">
        <v>137</v>
      </c>
      <c r="E9" s="88" t="s">
        <v>137</v>
      </c>
      <c r="F9" s="23"/>
      <c r="G9" s="23"/>
    </row>
    <row r="10" spans="1:7" ht="18" customHeight="1">
      <c r="A10" s="78" t="s">
        <v>178</v>
      </c>
      <c r="B10" s="85">
        <v>1</v>
      </c>
      <c r="C10" s="85">
        <v>2</v>
      </c>
      <c r="D10" s="85">
        <v>1</v>
      </c>
      <c r="E10" s="86">
        <v>5</v>
      </c>
      <c r="F10" s="23"/>
      <c r="G10" s="23"/>
    </row>
    <row r="11" spans="1:7" ht="18" customHeight="1">
      <c r="A11" s="79" t="s">
        <v>142</v>
      </c>
      <c r="B11" s="85">
        <v>1</v>
      </c>
      <c r="C11" s="85">
        <v>1</v>
      </c>
      <c r="D11" s="85" t="s">
        <v>137</v>
      </c>
      <c r="E11" s="86" t="s">
        <v>162</v>
      </c>
      <c r="F11" s="23"/>
      <c r="G11" s="23"/>
    </row>
    <row r="12" spans="1:7" ht="18" customHeight="1">
      <c r="A12" s="79" t="s">
        <v>144</v>
      </c>
      <c r="B12" s="85" t="s">
        <v>137</v>
      </c>
      <c r="C12" s="85">
        <v>1</v>
      </c>
      <c r="D12" s="85">
        <v>1</v>
      </c>
      <c r="E12" s="86" t="s">
        <v>163</v>
      </c>
      <c r="F12" s="23"/>
      <c r="G12" s="23"/>
    </row>
    <row r="13" spans="1:7" ht="18" customHeight="1">
      <c r="A13" s="79" t="s">
        <v>146</v>
      </c>
      <c r="B13" s="85" t="s">
        <v>137</v>
      </c>
      <c r="C13" s="85" t="s">
        <v>137</v>
      </c>
      <c r="D13" s="85" t="s">
        <v>137</v>
      </c>
      <c r="E13" s="86" t="s">
        <v>152</v>
      </c>
      <c r="F13" s="23"/>
      <c r="G13" s="23"/>
    </row>
    <row r="14" spans="1:7" ht="18" customHeight="1" thickBot="1">
      <c r="A14" s="80" t="s">
        <v>148</v>
      </c>
      <c r="B14" s="87" t="s">
        <v>137</v>
      </c>
      <c r="C14" s="87" t="s">
        <v>137</v>
      </c>
      <c r="D14" s="87" t="s">
        <v>137</v>
      </c>
      <c r="E14" s="88" t="s">
        <v>147</v>
      </c>
      <c r="F14" s="23"/>
      <c r="G14" s="23"/>
    </row>
    <row r="15" spans="1:7" ht="30.5" customHeight="1">
      <c r="A15" s="78" t="s">
        <v>151</v>
      </c>
      <c r="B15" s="85">
        <v>1</v>
      </c>
      <c r="C15" s="85">
        <v>1</v>
      </c>
      <c r="D15" s="85">
        <v>1</v>
      </c>
      <c r="E15" s="86">
        <v>6</v>
      </c>
      <c r="F15" s="23"/>
      <c r="G15" s="23"/>
    </row>
    <row r="16" spans="1:7" ht="18" customHeight="1">
      <c r="A16" s="79" t="s">
        <v>142</v>
      </c>
      <c r="B16" s="85">
        <v>1</v>
      </c>
      <c r="C16" s="85">
        <v>1</v>
      </c>
      <c r="D16" s="85">
        <v>1</v>
      </c>
      <c r="E16" s="86" t="s">
        <v>163</v>
      </c>
      <c r="F16" s="23"/>
      <c r="G16" s="23"/>
    </row>
    <row r="17" spans="1:7" ht="18" customHeight="1">
      <c r="A17" s="79" t="s">
        <v>144</v>
      </c>
      <c r="B17" s="85" t="s">
        <v>137</v>
      </c>
      <c r="C17" s="85" t="s">
        <v>137</v>
      </c>
      <c r="D17" s="85" t="s">
        <v>137</v>
      </c>
      <c r="E17" s="86" t="s">
        <v>153</v>
      </c>
      <c r="F17" s="23"/>
      <c r="G17" s="23"/>
    </row>
    <row r="18" spans="1:7" ht="18" customHeight="1">
      <c r="A18" s="79" t="s">
        <v>146</v>
      </c>
      <c r="B18" s="85" t="s">
        <v>137</v>
      </c>
      <c r="C18" s="85" t="s">
        <v>137</v>
      </c>
      <c r="D18" s="85" t="s">
        <v>137</v>
      </c>
      <c r="E18" s="86" t="s">
        <v>155</v>
      </c>
      <c r="F18" s="23"/>
      <c r="G18" s="23"/>
    </row>
    <row r="19" spans="1:7" ht="18" customHeight="1" thickBot="1">
      <c r="A19" s="80" t="s">
        <v>148</v>
      </c>
      <c r="B19" s="87" t="s">
        <v>137</v>
      </c>
      <c r="C19" s="87" t="s">
        <v>137</v>
      </c>
      <c r="D19" s="87" t="s">
        <v>137</v>
      </c>
      <c r="E19" s="88">
        <v>3</v>
      </c>
      <c r="F19" s="23"/>
      <c r="G19" s="23"/>
    </row>
    <row r="20" spans="1:7" ht="18" customHeight="1">
      <c r="A20" s="78" t="s">
        <v>179</v>
      </c>
      <c r="B20" s="85">
        <v>4</v>
      </c>
      <c r="C20" s="85">
        <v>4</v>
      </c>
      <c r="D20" s="85">
        <v>3</v>
      </c>
      <c r="E20" s="86">
        <v>0</v>
      </c>
      <c r="F20" s="23"/>
      <c r="G20" s="23"/>
    </row>
    <row r="21" spans="1:7" ht="18" customHeight="1">
      <c r="A21" s="79" t="s">
        <v>142</v>
      </c>
      <c r="B21" s="85">
        <v>1</v>
      </c>
      <c r="C21" s="85" t="s">
        <v>137</v>
      </c>
      <c r="D21" s="85" t="s">
        <v>137</v>
      </c>
      <c r="E21" s="86" t="s">
        <v>162</v>
      </c>
      <c r="F21" s="23"/>
      <c r="G21" s="23"/>
    </row>
    <row r="22" spans="1:7" ht="18" customHeight="1">
      <c r="A22" s="79" t="s">
        <v>144</v>
      </c>
      <c r="B22" s="85">
        <v>1</v>
      </c>
      <c r="C22" s="85">
        <v>1</v>
      </c>
      <c r="D22" s="85">
        <v>3</v>
      </c>
      <c r="E22" s="86" t="s">
        <v>137</v>
      </c>
      <c r="F22" s="23"/>
      <c r="G22" s="23"/>
    </row>
    <row r="23" spans="1:7" ht="18" customHeight="1">
      <c r="A23" s="79" t="s">
        <v>146</v>
      </c>
      <c r="B23" s="85">
        <v>2</v>
      </c>
      <c r="C23" s="85">
        <v>3</v>
      </c>
      <c r="D23" s="85" t="s">
        <v>137</v>
      </c>
      <c r="E23" s="86" t="s">
        <v>162</v>
      </c>
      <c r="F23" s="23"/>
      <c r="G23" s="23"/>
    </row>
    <row r="24" spans="1:7" ht="18" customHeight="1" thickBot="1">
      <c r="A24" s="80" t="s">
        <v>148</v>
      </c>
      <c r="B24" s="87" t="s">
        <v>137</v>
      </c>
      <c r="C24" s="87" t="s">
        <v>137</v>
      </c>
      <c r="D24" s="87" t="s">
        <v>137</v>
      </c>
      <c r="E24" s="88" t="s">
        <v>137</v>
      </c>
      <c r="F24" s="23"/>
      <c r="G24" s="23"/>
    </row>
    <row r="25" spans="1:7" ht="18" customHeight="1">
      <c r="A25" s="78" t="s">
        <v>180</v>
      </c>
      <c r="B25" s="85">
        <v>5</v>
      </c>
      <c r="C25" s="85">
        <v>3</v>
      </c>
      <c r="D25" s="85">
        <v>2</v>
      </c>
      <c r="E25" s="86">
        <v>0</v>
      </c>
      <c r="F25" s="23"/>
      <c r="G25" s="23"/>
    </row>
    <row r="26" spans="1:7" ht="18" customHeight="1">
      <c r="A26" s="79" t="s">
        <v>142</v>
      </c>
      <c r="B26" s="85">
        <v>5</v>
      </c>
      <c r="C26" s="85">
        <v>2</v>
      </c>
      <c r="D26" s="85">
        <v>1</v>
      </c>
      <c r="E26" s="86" t="s">
        <v>163</v>
      </c>
      <c r="F26" s="23"/>
      <c r="G26" s="23"/>
    </row>
    <row r="27" spans="1:7" ht="18" customHeight="1">
      <c r="A27" s="79" t="s">
        <v>144</v>
      </c>
      <c r="B27" s="85" t="s">
        <v>137</v>
      </c>
      <c r="C27" s="85">
        <v>1</v>
      </c>
      <c r="D27" s="85">
        <v>1</v>
      </c>
      <c r="E27" s="86" t="s">
        <v>137</v>
      </c>
      <c r="F27" s="23"/>
      <c r="G27" s="23"/>
    </row>
    <row r="28" spans="1:7" ht="18" customHeight="1">
      <c r="A28" s="79" t="s">
        <v>146</v>
      </c>
      <c r="B28" s="85" t="s">
        <v>137</v>
      </c>
      <c r="C28" s="85" t="s">
        <v>137</v>
      </c>
      <c r="D28" s="85" t="s">
        <v>137</v>
      </c>
      <c r="E28" s="86" t="s">
        <v>137</v>
      </c>
      <c r="F28" s="23"/>
      <c r="G28" s="23"/>
    </row>
    <row r="29" spans="1:7" ht="18" customHeight="1" thickBot="1">
      <c r="A29" s="80" t="s">
        <v>148</v>
      </c>
      <c r="B29" s="87" t="s">
        <v>137</v>
      </c>
      <c r="C29" s="87" t="s">
        <v>137</v>
      </c>
      <c r="D29" s="87" t="s">
        <v>137</v>
      </c>
      <c r="E29" s="88" t="s">
        <v>137</v>
      </c>
      <c r="F29" s="23"/>
      <c r="G29" s="23"/>
    </row>
    <row r="30" spans="1:7">
      <c r="A30" s="23"/>
      <c r="B30" s="23"/>
      <c r="C30" s="23"/>
      <c r="D30" s="23"/>
      <c r="E30" s="23"/>
      <c r="F30" s="23"/>
      <c r="G30" s="23"/>
    </row>
    <row r="31" spans="1:7">
      <c r="A31" s="23"/>
      <c r="B31" s="23"/>
      <c r="C31" s="23"/>
      <c r="D31" s="23"/>
      <c r="E31" s="23"/>
      <c r="F31" s="23"/>
      <c r="G31" s="2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6E8E-7F26-45D8-A4DF-68F46F90C4C1}">
  <dimension ref="A1:L51"/>
  <sheetViews>
    <sheetView workbookViewId="0"/>
  </sheetViews>
  <sheetFormatPr defaultRowHeight="14.5"/>
  <cols>
    <col min="1" max="1" width="25" customWidth="1"/>
    <col min="2" max="5" width="15.08984375" customWidth="1"/>
  </cols>
  <sheetData>
    <row r="1" spans="1:12">
      <c r="A1" s="23" t="s">
        <v>255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8" customHeight="1" thickBot="1">
      <c r="A3" s="76" t="s">
        <v>133</v>
      </c>
      <c r="B3" s="81">
        <v>0</v>
      </c>
      <c r="C3" s="81">
        <v>6.8</v>
      </c>
      <c r="D3" s="81">
        <v>21</v>
      </c>
      <c r="E3" s="82">
        <v>68</v>
      </c>
      <c r="F3" s="23"/>
      <c r="G3" s="23"/>
      <c r="H3" s="23"/>
      <c r="I3" s="23"/>
      <c r="J3" s="23"/>
      <c r="K3" s="23"/>
      <c r="L3" s="23"/>
    </row>
    <row r="4" spans="1:12" ht="18" customHeight="1" thickBot="1">
      <c r="A4" s="77" t="s">
        <v>134</v>
      </c>
      <c r="B4" s="83">
        <v>9</v>
      </c>
      <c r="C4" s="83">
        <v>9</v>
      </c>
      <c r="D4" s="83">
        <v>9</v>
      </c>
      <c r="E4" s="84">
        <v>8</v>
      </c>
      <c r="F4" s="23"/>
      <c r="G4" s="23"/>
      <c r="H4" s="23"/>
      <c r="I4" s="23"/>
      <c r="J4" s="23"/>
      <c r="K4" s="23"/>
      <c r="L4" s="23"/>
    </row>
    <row r="5" spans="1:12" ht="18" customHeight="1" thickTop="1">
      <c r="A5" s="78" t="s">
        <v>181</v>
      </c>
      <c r="B5" s="85">
        <v>0</v>
      </c>
      <c r="C5" s="85">
        <v>0</v>
      </c>
      <c r="D5" s="85">
        <v>1</v>
      </c>
      <c r="E5" s="86">
        <v>5</v>
      </c>
      <c r="F5" s="23"/>
      <c r="G5" s="23"/>
      <c r="H5" s="23"/>
      <c r="I5" s="23"/>
      <c r="J5" s="23"/>
      <c r="K5" s="23"/>
      <c r="L5" s="23"/>
    </row>
    <row r="6" spans="1:12" ht="18" customHeight="1">
      <c r="A6" s="79" t="s">
        <v>142</v>
      </c>
      <c r="B6" s="85" t="s">
        <v>137</v>
      </c>
      <c r="C6" s="85" t="s">
        <v>137</v>
      </c>
      <c r="D6" s="85">
        <v>1</v>
      </c>
      <c r="E6" s="86" t="s">
        <v>182</v>
      </c>
      <c r="F6" s="23"/>
      <c r="G6" s="23"/>
      <c r="H6" s="23"/>
      <c r="I6" s="23"/>
      <c r="J6" s="23"/>
      <c r="K6" s="23"/>
      <c r="L6" s="23"/>
    </row>
    <row r="7" spans="1:12" ht="18" customHeight="1">
      <c r="A7" s="79" t="s">
        <v>144</v>
      </c>
      <c r="B7" s="85" t="s">
        <v>137</v>
      </c>
      <c r="C7" s="85" t="s">
        <v>137</v>
      </c>
      <c r="D7" s="85" t="s">
        <v>137</v>
      </c>
      <c r="E7" s="86" t="s">
        <v>137</v>
      </c>
      <c r="F7" s="23"/>
      <c r="G7" s="23"/>
      <c r="H7" s="23"/>
      <c r="I7" s="23"/>
      <c r="J7" s="23"/>
      <c r="K7" s="23"/>
      <c r="L7" s="23"/>
    </row>
    <row r="8" spans="1:12" ht="18" customHeight="1">
      <c r="A8" s="79" t="s">
        <v>146</v>
      </c>
      <c r="B8" s="85" t="s">
        <v>137</v>
      </c>
      <c r="C8" s="85" t="s">
        <v>137</v>
      </c>
      <c r="D8" s="85" t="s">
        <v>137</v>
      </c>
      <c r="E8" s="86" t="s">
        <v>137</v>
      </c>
      <c r="F8" s="23"/>
      <c r="G8" s="23"/>
      <c r="H8" s="23"/>
      <c r="I8" s="23"/>
      <c r="J8" s="23"/>
      <c r="K8" s="23"/>
      <c r="L8" s="23"/>
    </row>
    <row r="9" spans="1:12" ht="18" customHeight="1" thickBot="1">
      <c r="A9" s="80" t="s">
        <v>148</v>
      </c>
      <c r="B9" s="87" t="s">
        <v>137</v>
      </c>
      <c r="C9" s="87" t="s">
        <v>137</v>
      </c>
      <c r="D9" s="87" t="s">
        <v>137</v>
      </c>
      <c r="E9" s="88" t="s">
        <v>137</v>
      </c>
      <c r="F9" s="23"/>
      <c r="G9" s="23"/>
      <c r="H9" s="23"/>
      <c r="I9" s="23"/>
      <c r="J9" s="23"/>
      <c r="K9" s="23"/>
      <c r="L9" s="23"/>
    </row>
    <row r="10" spans="1:12" ht="18" customHeight="1">
      <c r="A10" s="78" t="s">
        <v>164</v>
      </c>
      <c r="B10" s="85">
        <v>7</v>
      </c>
      <c r="C10" s="85">
        <v>6</v>
      </c>
      <c r="D10" s="85">
        <v>6</v>
      </c>
      <c r="E10" s="86">
        <v>7</v>
      </c>
      <c r="F10" s="23"/>
      <c r="G10" s="23"/>
      <c r="H10" s="23"/>
      <c r="I10" s="23"/>
      <c r="J10" s="23"/>
      <c r="K10" s="23"/>
      <c r="L10" s="23"/>
    </row>
    <row r="11" spans="1:12" ht="18" customHeight="1">
      <c r="A11" s="79" t="s">
        <v>142</v>
      </c>
      <c r="B11" s="85">
        <v>6</v>
      </c>
      <c r="C11" s="85">
        <v>5</v>
      </c>
      <c r="D11" s="85">
        <v>5</v>
      </c>
      <c r="E11" s="86">
        <v>3</v>
      </c>
      <c r="F11" s="23"/>
      <c r="G11" s="23"/>
      <c r="H11" s="23"/>
      <c r="I11" s="23"/>
      <c r="J11" s="23"/>
      <c r="K11" s="23"/>
      <c r="L11" s="23"/>
    </row>
    <row r="12" spans="1:12" ht="18" customHeight="1">
      <c r="A12" s="79" t="s">
        <v>144</v>
      </c>
      <c r="B12" s="85">
        <v>1</v>
      </c>
      <c r="C12" s="85">
        <v>1</v>
      </c>
      <c r="D12" s="85">
        <v>1</v>
      </c>
      <c r="E12" s="86">
        <v>4</v>
      </c>
      <c r="F12" s="23"/>
      <c r="G12" s="23"/>
      <c r="H12" s="23"/>
      <c r="I12" s="23"/>
      <c r="J12" s="23"/>
      <c r="K12" s="23"/>
      <c r="L12" s="23"/>
    </row>
    <row r="13" spans="1:12" ht="18" customHeight="1">
      <c r="A13" s="79" t="s">
        <v>146</v>
      </c>
      <c r="B13" s="85" t="s">
        <v>137</v>
      </c>
      <c r="C13" s="85" t="s">
        <v>137</v>
      </c>
      <c r="D13" s="85" t="s">
        <v>137</v>
      </c>
      <c r="E13" s="86" t="s">
        <v>137</v>
      </c>
      <c r="F13" s="23"/>
      <c r="G13" s="23"/>
      <c r="H13" s="23"/>
      <c r="I13" s="23"/>
      <c r="J13" s="23"/>
      <c r="K13" s="23"/>
      <c r="L13" s="23"/>
    </row>
    <row r="14" spans="1:12" ht="18" customHeight="1" thickBot="1">
      <c r="A14" s="80" t="s">
        <v>148</v>
      </c>
      <c r="B14" s="87" t="s">
        <v>137</v>
      </c>
      <c r="C14" s="87" t="s">
        <v>137</v>
      </c>
      <c r="D14" s="87" t="s">
        <v>137</v>
      </c>
      <c r="E14" s="88" t="s">
        <v>137</v>
      </c>
      <c r="F14" s="23"/>
      <c r="G14" s="23"/>
      <c r="H14" s="23"/>
      <c r="I14" s="23"/>
      <c r="J14" s="23"/>
      <c r="K14" s="23"/>
      <c r="L14" s="23"/>
    </row>
    <row r="15" spans="1:12" ht="18" customHeight="1">
      <c r="A15" s="78" t="s">
        <v>169</v>
      </c>
      <c r="B15" s="85">
        <v>0</v>
      </c>
      <c r="C15" s="85">
        <v>0</v>
      </c>
      <c r="D15" s="85">
        <v>0</v>
      </c>
      <c r="E15" s="86">
        <v>4</v>
      </c>
      <c r="F15" s="23"/>
      <c r="G15" s="23"/>
      <c r="H15" s="23"/>
      <c r="I15" s="23"/>
      <c r="J15" s="23"/>
      <c r="K15" s="23"/>
      <c r="L15" s="23"/>
    </row>
    <row r="16" spans="1:12" ht="18" customHeight="1">
      <c r="A16" s="79" t="s">
        <v>142</v>
      </c>
      <c r="B16" s="85" t="s">
        <v>137</v>
      </c>
      <c r="C16" s="85" t="s">
        <v>137</v>
      </c>
      <c r="D16" s="85" t="s">
        <v>137</v>
      </c>
      <c r="E16" s="86" t="s">
        <v>163</v>
      </c>
      <c r="F16" s="23"/>
      <c r="G16" s="23"/>
      <c r="H16" s="23"/>
      <c r="I16" s="23"/>
      <c r="J16" s="23"/>
      <c r="K16" s="23"/>
      <c r="L16" s="23"/>
    </row>
    <row r="17" spans="1:12" ht="18" customHeight="1">
      <c r="A17" s="79" t="s">
        <v>144</v>
      </c>
      <c r="B17" s="85" t="s">
        <v>137</v>
      </c>
      <c r="C17" s="85" t="s">
        <v>137</v>
      </c>
      <c r="D17" s="85" t="s">
        <v>137</v>
      </c>
      <c r="E17" s="86" t="s">
        <v>159</v>
      </c>
      <c r="F17" s="23"/>
      <c r="G17" s="23"/>
      <c r="H17" s="23"/>
      <c r="I17" s="23"/>
      <c r="J17" s="23"/>
      <c r="K17" s="23"/>
      <c r="L17" s="23"/>
    </row>
    <row r="18" spans="1:12" ht="18" customHeight="1">
      <c r="A18" s="79" t="s">
        <v>146</v>
      </c>
      <c r="B18" s="85" t="s">
        <v>137</v>
      </c>
      <c r="C18" s="85" t="s">
        <v>137</v>
      </c>
      <c r="D18" s="85" t="s">
        <v>137</v>
      </c>
      <c r="E18" s="86" t="s">
        <v>137</v>
      </c>
      <c r="F18" s="23"/>
      <c r="G18" s="23"/>
      <c r="H18" s="23"/>
      <c r="I18" s="23"/>
      <c r="J18" s="23"/>
      <c r="K18" s="23"/>
      <c r="L18" s="23"/>
    </row>
    <row r="19" spans="1:12" ht="18" customHeight="1" thickBot="1">
      <c r="A19" s="80" t="s">
        <v>148</v>
      </c>
      <c r="B19" s="87" t="s">
        <v>137</v>
      </c>
      <c r="C19" s="87" t="s">
        <v>137</v>
      </c>
      <c r="D19" s="87" t="s">
        <v>137</v>
      </c>
      <c r="E19" s="88" t="s">
        <v>137</v>
      </c>
      <c r="F19" s="23"/>
      <c r="G19" s="23"/>
      <c r="H19" s="23"/>
      <c r="I19" s="23"/>
      <c r="J19" s="23"/>
      <c r="K19" s="23"/>
      <c r="L19" s="23"/>
    </row>
    <row r="20" spans="1:12" ht="30.5" customHeight="1">
      <c r="A20" s="78" t="s">
        <v>183</v>
      </c>
      <c r="B20" s="85">
        <v>0</v>
      </c>
      <c r="C20" s="85">
        <v>0</v>
      </c>
      <c r="D20" s="85">
        <v>0</v>
      </c>
      <c r="E20" s="86">
        <v>4</v>
      </c>
      <c r="F20" s="23"/>
      <c r="G20" s="23"/>
      <c r="H20" s="23"/>
      <c r="I20" s="23"/>
      <c r="J20" s="23"/>
      <c r="K20" s="23"/>
      <c r="L20" s="23"/>
    </row>
    <row r="21" spans="1:12" ht="18" customHeight="1">
      <c r="A21" s="79" t="s">
        <v>142</v>
      </c>
      <c r="B21" s="85" t="s">
        <v>137</v>
      </c>
      <c r="C21" s="85" t="s">
        <v>137</v>
      </c>
      <c r="D21" s="85" t="s">
        <v>137</v>
      </c>
      <c r="E21" s="86" t="s">
        <v>163</v>
      </c>
      <c r="F21" s="23"/>
      <c r="G21" s="23"/>
      <c r="H21" s="23"/>
      <c r="I21" s="23"/>
      <c r="J21" s="23"/>
      <c r="K21" s="23"/>
      <c r="L21" s="23"/>
    </row>
    <row r="22" spans="1:12" ht="18" customHeight="1">
      <c r="A22" s="79" t="s">
        <v>144</v>
      </c>
      <c r="B22" s="85" t="s">
        <v>137</v>
      </c>
      <c r="C22" s="85" t="s">
        <v>137</v>
      </c>
      <c r="D22" s="85" t="s">
        <v>137</v>
      </c>
      <c r="E22" s="86" t="s">
        <v>155</v>
      </c>
      <c r="F22" s="23"/>
      <c r="G22" s="23"/>
      <c r="H22" s="23"/>
      <c r="I22" s="23"/>
      <c r="J22" s="23"/>
      <c r="K22" s="23"/>
      <c r="L22" s="23"/>
    </row>
    <row r="23" spans="1:12" ht="18" customHeight="1">
      <c r="A23" s="79" t="s">
        <v>146</v>
      </c>
      <c r="B23" s="85" t="s">
        <v>137</v>
      </c>
      <c r="C23" s="85" t="s">
        <v>137</v>
      </c>
      <c r="D23" s="85" t="s">
        <v>137</v>
      </c>
      <c r="E23" s="86">
        <v>1</v>
      </c>
      <c r="F23" s="23"/>
      <c r="G23" s="23"/>
      <c r="H23" s="23"/>
      <c r="I23" s="23"/>
      <c r="J23" s="23"/>
      <c r="K23" s="23"/>
      <c r="L23" s="23"/>
    </row>
    <row r="24" spans="1:12" ht="18" customHeight="1" thickBot="1">
      <c r="A24" s="80" t="s">
        <v>148</v>
      </c>
      <c r="B24" s="87" t="s">
        <v>137</v>
      </c>
      <c r="C24" s="87" t="s">
        <v>137</v>
      </c>
      <c r="D24" s="87" t="s">
        <v>137</v>
      </c>
      <c r="E24" s="88" t="s">
        <v>137</v>
      </c>
      <c r="F24" s="23"/>
      <c r="G24" s="23"/>
      <c r="H24" s="23"/>
      <c r="I24" s="23"/>
      <c r="J24" s="23"/>
      <c r="K24" s="23"/>
      <c r="L24" s="23"/>
    </row>
    <row r="25" spans="1:12" ht="18" customHeight="1">
      <c r="A25" s="78" t="s">
        <v>170</v>
      </c>
      <c r="B25" s="85">
        <v>0</v>
      </c>
      <c r="C25" s="85">
        <v>0</v>
      </c>
      <c r="D25" s="85">
        <v>0</v>
      </c>
      <c r="E25" s="86">
        <v>5</v>
      </c>
      <c r="F25" s="23"/>
      <c r="G25" s="23"/>
      <c r="H25" s="23"/>
      <c r="I25" s="23"/>
      <c r="J25" s="23"/>
      <c r="K25" s="23"/>
      <c r="L25" s="23"/>
    </row>
    <row r="26" spans="1:12" ht="18" customHeight="1">
      <c r="A26" s="79" t="s">
        <v>142</v>
      </c>
      <c r="B26" s="85" t="s">
        <v>137</v>
      </c>
      <c r="C26" s="85" t="s">
        <v>137</v>
      </c>
      <c r="D26" s="85" t="s">
        <v>137</v>
      </c>
      <c r="E26" s="86" t="s">
        <v>175</v>
      </c>
      <c r="F26" s="23"/>
      <c r="G26" s="23"/>
      <c r="H26" s="23"/>
      <c r="I26" s="23"/>
      <c r="J26" s="23"/>
      <c r="K26" s="23"/>
      <c r="L26" s="23"/>
    </row>
    <row r="27" spans="1:12" ht="18" customHeight="1">
      <c r="A27" s="79" t="s">
        <v>144</v>
      </c>
      <c r="B27" s="85" t="s">
        <v>137</v>
      </c>
      <c r="C27" s="85" t="s">
        <v>137</v>
      </c>
      <c r="D27" s="85" t="s">
        <v>137</v>
      </c>
      <c r="E27" s="86" t="s">
        <v>147</v>
      </c>
      <c r="F27" s="23"/>
      <c r="G27" s="23"/>
      <c r="H27" s="23"/>
      <c r="I27" s="23"/>
      <c r="J27" s="23"/>
      <c r="K27" s="23"/>
      <c r="L27" s="23"/>
    </row>
    <row r="28" spans="1:12" ht="18" customHeight="1">
      <c r="A28" s="79" t="s">
        <v>146</v>
      </c>
      <c r="B28" s="85" t="s">
        <v>137</v>
      </c>
      <c r="C28" s="85" t="s">
        <v>137</v>
      </c>
      <c r="D28" s="85" t="s">
        <v>137</v>
      </c>
      <c r="E28" s="86">
        <v>1</v>
      </c>
      <c r="F28" s="23"/>
      <c r="G28" s="23"/>
      <c r="H28" s="23"/>
      <c r="I28" s="23"/>
      <c r="J28" s="23"/>
      <c r="K28" s="23"/>
      <c r="L28" s="23"/>
    </row>
    <row r="29" spans="1:12" ht="18" customHeight="1" thickBot="1">
      <c r="A29" s="80" t="s">
        <v>148</v>
      </c>
      <c r="B29" s="87" t="s">
        <v>137</v>
      </c>
      <c r="C29" s="87" t="s">
        <v>137</v>
      </c>
      <c r="D29" s="87" t="s">
        <v>137</v>
      </c>
      <c r="E29" s="88" t="s">
        <v>137</v>
      </c>
      <c r="F29" s="23"/>
      <c r="G29" s="23"/>
      <c r="H29" s="23"/>
      <c r="I29" s="23"/>
      <c r="J29" s="23"/>
      <c r="K29" s="23"/>
      <c r="L29" s="23"/>
    </row>
    <row r="30" spans="1:12" ht="18" customHeight="1">
      <c r="A30" s="78" t="s">
        <v>171</v>
      </c>
      <c r="B30" s="85">
        <v>2</v>
      </c>
      <c r="C30" s="85">
        <v>0</v>
      </c>
      <c r="D30" s="85">
        <v>0</v>
      </c>
      <c r="E30" s="86">
        <v>8</v>
      </c>
      <c r="F30" s="23"/>
      <c r="G30" s="23"/>
      <c r="H30" s="23"/>
      <c r="I30" s="23"/>
      <c r="J30" s="23"/>
      <c r="K30" s="23"/>
      <c r="L30" s="23"/>
    </row>
    <row r="31" spans="1:12" ht="18" customHeight="1">
      <c r="A31" s="79" t="s">
        <v>142</v>
      </c>
      <c r="B31" s="85">
        <v>2</v>
      </c>
      <c r="C31" s="85" t="s">
        <v>137</v>
      </c>
      <c r="D31" s="85" t="s">
        <v>162</v>
      </c>
      <c r="E31" s="86" t="s">
        <v>153</v>
      </c>
      <c r="F31" s="23"/>
      <c r="G31" s="23"/>
      <c r="H31" s="23"/>
      <c r="I31" s="23"/>
      <c r="J31" s="23"/>
      <c r="K31" s="23"/>
      <c r="L31" s="23"/>
    </row>
    <row r="32" spans="1:12" ht="18" customHeight="1">
      <c r="A32" s="79" t="s">
        <v>144</v>
      </c>
      <c r="B32" s="85" t="s">
        <v>137</v>
      </c>
      <c r="C32" s="85" t="s">
        <v>137</v>
      </c>
      <c r="D32" s="85" t="s">
        <v>137</v>
      </c>
      <c r="E32" s="86" t="s">
        <v>143</v>
      </c>
      <c r="F32" s="23"/>
      <c r="G32" s="23"/>
      <c r="H32" s="23"/>
      <c r="I32" s="23"/>
      <c r="J32" s="23"/>
      <c r="K32" s="23"/>
      <c r="L32" s="23"/>
    </row>
    <row r="33" spans="1:12" ht="18" customHeight="1">
      <c r="A33" s="79" t="s">
        <v>146</v>
      </c>
      <c r="B33" s="85" t="s">
        <v>137</v>
      </c>
      <c r="C33" s="85" t="s">
        <v>137</v>
      </c>
      <c r="D33" s="85" t="s">
        <v>137</v>
      </c>
      <c r="E33" s="86" t="s">
        <v>152</v>
      </c>
      <c r="F33" s="23"/>
      <c r="G33" s="23"/>
      <c r="H33" s="23"/>
      <c r="I33" s="23"/>
      <c r="J33" s="23"/>
      <c r="K33" s="23"/>
      <c r="L33" s="23"/>
    </row>
    <row r="34" spans="1:12" ht="18" customHeight="1" thickBot="1">
      <c r="A34" s="80" t="s">
        <v>148</v>
      </c>
      <c r="B34" s="87" t="s">
        <v>137</v>
      </c>
      <c r="C34" s="87" t="s">
        <v>137</v>
      </c>
      <c r="D34" s="87" t="s">
        <v>137</v>
      </c>
      <c r="E34" s="88" t="s">
        <v>154</v>
      </c>
      <c r="F34" s="23"/>
      <c r="G34" s="23"/>
      <c r="H34" s="23"/>
      <c r="I34" s="23"/>
      <c r="J34" s="23"/>
      <c r="K34" s="23"/>
      <c r="L34" s="23"/>
    </row>
    <row r="35" spans="1:12" ht="18" customHeight="1">
      <c r="A35" s="78" t="s">
        <v>172</v>
      </c>
      <c r="B35" s="85">
        <v>0</v>
      </c>
      <c r="C35" s="85">
        <v>0</v>
      </c>
      <c r="D35" s="85">
        <v>0</v>
      </c>
      <c r="E35" s="86">
        <v>8</v>
      </c>
      <c r="F35" s="23"/>
      <c r="G35" s="23"/>
      <c r="H35" s="23"/>
      <c r="I35" s="23"/>
      <c r="J35" s="23"/>
      <c r="K35" s="23"/>
      <c r="L35" s="23"/>
    </row>
    <row r="36" spans="1:12" ht="18" customHeight="1">
      <c r="A36" s="79" t="s">
        <v>142</v>
      </c>
      <c r="B36" s="85" t="s">
        <v>137</v>
      </c>
      <c r="C36" s="85" t="s">
        <v>137</v>
      </c>
      <c r="D36" s="85" t="s">
        <v>137</v>
      </c>
      <c r="E36" s="86" t="s">
        <v>153</v>
      </c>
      <c r="F36" s="23"/>
      <c r="G36" s="23"/>
      <c r="H36" s="23"/>
      <c r="I36" s="23"/>
      <c r="J36" s="23"/>
      <c r="K36" s="23"/>
      <c r="L36" s="23"/>
    </row>
    <row r="37" spans="1:12" ht="18" customHeight="1">
      <c r="A37" s="79" t="s">
        <v>144</v>
      </c>
      <c r="B37" s="85" t="s">
        <v>137</v>
      </c>
      <c r="C37" s="85" t="s">
        <v>137</v>
      </c>
      <c r="D37" s="85" t="s">
        <v>137</v>
      </c>
      <c r="E37" s="86" t="s">
        <v>157</v>
      </c>
      <c r="F37" s="23"/>
      <c r="G37" s="23"/>
      <c r="H37" s="23"/>
      <c r="I37" s="23"/>
      <c r="J37" s="23"/>
      <c r="K37" s="23"/>
      <c r="L37" s="23"/>
    </row>
    <row r="38" spans="1:12" ht="18" customHeight="1">
      <c r="A38" s="79" t="s">
        <v>146</v>
      </c>
      <c r="B38" s="85" t="s">
        <v>137</v>
      </c>
      <c r="C38" s="85" t="s">
        <v>137</v>
      </c>
      <c r="D38" s="85" t="s">
        <v>137</v>
      </c>
      <c r="E38" s="86" t="s">
        <v>143</v>
      </c>
      <c r="F38" s="23"/>
      <c r="G38" s="23"/>
      <c r="H38" s="23"/>
      <c r="I38" s="23"/>
      <c r="J38" s="23"/>
      <c r="K38" s="23"/>
      <c r="L38" s="23"/>
    </row>
    <row r="39" spans="1:12" ht="18" customHeight="1" thickBot="1">
      <c r="A39" s="80" t="s">
        <v>148</v>
      </c>
      <c r="B39" s="87" t="s">
        <v>137</v>
      </c>
      <c r="C39" s="87" t="s">
        <v>137</v>
      </c>
      <c r="D39" s="87" t="s">
        <v>137</v>
      </c>
      <c r="E39" s="88" t="s">
        <v>182</v>
      </c>
      <c r="F39" s="23"/>
      <c r="G39" s="23"/>
      <c r="H39" s="23"/>
      <c r="I39" s="23"/>
      <c r="J39" s="23"/>
      <c r="K39" s="23"/>
      <c r="L39" s="23"/>
    </row>
    <row r="40" spans="1:12" ht="30.5" customHeight="1">
      <c r="A40" s="78" t="s">
        <v>174</v>
      </c>
      <c r="B40" s="85">
        <v>0</v>
      </c>
      <c r="C40" s="85">
        <v>0</v>
      </c>
      <c r="D40" s="85">
        <v>0</v>
      </c>
      <c r="E40" s="86">
        <v>3</v>
      </c>
      <c r="F40" s="23"/>
      <c r="G40" s="23"/>
      <c r="H40" s="23"/>
      <c r="I40" s="23"/>
      <c r="J40" s="23"/>
      <c r="K40" s="23"/>
      <c r="L40" s="23"/>
    </row>
    <row r="41" spans="1:12" ht="18" customHeight="1">
      <c r="A41" s="79" t="s">
        <v>142</v>
      </c>
      <c r="B41" s="85" t="s">
        <v>137</v>
      </c>
      <c r="C41" s="85" t="s">
        <v>137</v>
      </c>
      <c r="D41" s="85" t="s">
        <v>137</v>
      </c>
      <c r="E41" s="86" t="s">
        <v>175</v>
      </c>
      <c r="F41" s="23"/>
      <c r="G41" s="23"/>
      <c r="H41" s="23"/>
      <c r="I41" s="23"/>
      <c r="J41" s="23"/>
      <c r="K41" s="23"/>
      <c r="L41" s="23"/>
    </row>
    <row r="42" spans="1:12" ht="18" customHeight="1">
      <c r="A42" s="79" t="s">
        <v>144</v>
      </c>
      <c r="B42" s="85" t="s">
        <v>137</v>
      </c>
      <c r="C42" s="85" t="s">
        <v>137</v>
      </c>
      <c r="D42" s="85" t="s">
        <v>137</v>
      </c>
      <c r="E42" s="86">
        <v>1</v>
      </c>
      <c r="F42" s="23"/>
      <c r="G42" s="23"/>
      <c r="H42" s="23"/>
      <c r="I42" s="23"/>
      <c r="J42" s="23"/>
      <c r="K42" s="23"/>
      <c r="L42" s="23"/>
    </row>
    <row r="43" spans="1:12" ht="18" customHeight="1">
      <c r="A43" s="79" t="s">
        <v>146</v>
      </c>
      <c r="B43" s="85" t="s">
        <v>137</v>
      </c>
      <c r="C43" s="85" t="s">
        <v>137</v>
      </c>
      <c r="D43" s="85" t="s">
        <v>137</v>
      </c>
      <c r="E43" s="86" t="s">
        <v>137</v>
      </c>
      <c r="F43" s="23"/>
      <c r="G43" s="23"/>
      <c r="H43" s="23"/>
      <c r="I43" s="23"/>
      <c r="J43" s="23"/>
      <c r="K43" s="23"/>
      <c r="L43" s="23"/>
    </row>
    <row r="44" spans="1:12" ht="18" customHeight="1" thickBot="1">
      <c r="A44" s="80" t="s">
        <v>148</v>
      </c>
      <c r="B44" s="87" t="s">
        <v>137</v>
      </c>
      <c r="C44" s="87" t="s">
        <v>137</v>
      </c>
      <c r="D44" s="87" t="s">
        <v>137</v>
      </c>
      <c r="E44" s="88" t="s">
        <v>137</v>
      </c>
      <c r="F44" s="23"/>
      <c r="G44" s="23"/>
      <c r="H44" s="23"/>
      <c r="I44" s="23"/>
      <c r="J44" s="23"/>
      <c r="K44" s="23"/>
      <c r="L44" s="23"/>
    </row>
    <row r="45" spans="1:12" ht="30.5" customHeight="1">
      <c r="A45" s="78" t="s">
        <v>151</v>
      </c>
      <c r="B45" s="85">
        <v>4</v>
      </c>
      <c r="C45" s="85">
        <v>2</v>
      </c>
      <c r="D45" s="85">
        <v>7</v>
      </c>
      <c r="E45" s="86">
        <v>8</v>
      </c>
      <c r="F45" s="23"/>
      <c r="G45" s="23"/>
      <c r="H45" s="23"/>
      <c r="I45" s="23"/>
      <c r="J45" s="23"/>
      <c r="K45" s="23"/>
      <c r="L45" s="23"/>
    </row>
    <row r="46" spans="1:12" ht="18" customHeight="1">
      <c r="A46" s="79" t="s">
        <v>142</v>
      </c>
      <c r="B46" s="85">
        <v>3</v>
      </c>
      <c r="C46" s="85">
        <v>1</v>
      </c>
      <c r="D46" s="85">
        <v>5</v>
      </c>
      <c r="E46" s="86" t="s">
        <v>163</v>
      </c>
      <c r="F46" s="23"/>
      <c r="G46" s="23"/>
      <c r="H46" s="23"/>
      <c r="I46" s="23"/>
      <c r="J46" s="23"/>
      <c r="K46" s="23"/>
      <c r="L46" s="23"/>
    </row>
    <row r="47" spans="1:12" ht="18" customHeight="1">
      <c r="A47" s="79" t="s">
        <v>144</v>
      </c>
      <c r="B47" s="85">
        <v>1</v>
      </c>
      <c r="C47" s="85">
        <v>1</v>
      </c>
      <c r="D47" s="85">
        <v>2</v>
      </c>
      <c r="E47" s="86" t="s">
        <v>153</v>
      </c>
      <c r="F47" s="23"/>
      <c r="G47" s="23"/>
      <c r="H47" s="23"/>
      <c r="I47" s="23"/>
      <c r="J47" s="23"/>
      <c r="K47" s="23"/>
      <c r="L47" s="23"/>
    </row>
    <row r="48" spans="1:12" ht="18" customHeight="1">
      <c r="A48" s="79" t="s">
        <v>146</v>
      </c>
      <c r="B48" s="85" t="s">
        <v>137</v>
      </c>
      <c r="C48" s="85" t="s">
        <v>137</v>
      </c>
      <c r="D48" s="85" t="s">
        <v>137</v>
      </c>
      <c r="E48" s="86" t="s">
        <v>143</v>
      </c>
      <c r="F48" s="23"/>
      <c r="G48" s="23"/>
      <c r="H48" s="23"/>
      <c r="I48" s="23"/>
      <c r="J48" s="23"/>
      <c r="K48" s="23"/>
      <c r="L48" s="23"/>
    </row>
    <row r="49" spans="1:12" ht="18" customHeight="1" thickBot="1">
      <c r="A49" s="80" t="s">
        <v>148</v>
      </c>
      <c r="B49" s="87" t="s">
        <v>137</v>
      </c>
      <c r="C49" s="87" t="s">
        <v>137</v>
      </c>
      <c r="D49" s="87" t="s">
        <v>137</v>
      </c>
      <c r="E49" s="88" t="s">
        <v>167</v>
      </c>
      <c r="F49" s="23"/>
      <c r="G49" s="23"/>
      <c r="H49" s="23"/>
      <c r="I49" s="23"/>
      <c r="J49" s="23"/>
      <c r="K49" s="23"/>
      <c r="L49" s="23"/>
    </row>
    <row r="50" spans="1:1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ECBA1-7FC4-4CE1-9562-309EF6134735}">
  <dimension ref="A1:N1048475"/>
  <sheetViews>
    <sheetView workbookViewId="0"/>
  </sheetViews>
  <sheetFormatPr defaultRowHeight="14.5"/>
  <cols>
    <col min="2" max="2" width="15.54296875" bestFit="1" customWidth="1"/>
    <col min="6" max="6" width="13.453125" customWidth="1"/>
    <col min="8" max="8" width="10" bestFit="1" customWidth="1"/>
    <col min="9" max="9" width="12.81640625" bestFit="1" customWidth="1"/>
    <col min="10" max="10" width="21.54296875" bestFit="1" customWidth="1"/>
    <col min="11" max="11" width="15.81640625" customWidth="1"/>
    <col min="12" max="12" width="11.81640625" customWidth="1"/>
    <col min="13" max="13" width="15.1796875" customWidth="1"/>
    <col min="14" max="14" width="54.1796875" customWidth="1"/>
  </cols>
  <sheetData>
    <row r="1" spans="1:14" ht="15" thickBot="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2" t="s">
        <v>184</v>
      </c>
      <c r="M1" s="1" t="s">
        <v>185</v>
      </c>
      <c r="N1" s="1" t="s">
        <v>186</v>
      </c>
    </row>
    <row r="2" spans="1:14" ht="15" thickTop="1">
      <c r="A2" s="3">
        <v>650001</v>
      </c>
      <c r="B2" s="32" t="s">
        <v>27</v>
      </c>
      <c r="C2" s="3">
        <v>1</v>
      </c>
      <c r="D2" s="3" t="s">
        <v>28</v>
      </c>
      <c r="E2" s="3" t="s">
        <v>29</v>
      </c>
      <c r="F2" s="4">
        <v>44706</v>
      </c>
      <c r="G2" s="5">
        <v>0.36944444444444446</v>
      </c>
      <c r="H2" s="6">
        <v>2.57</v>
      </c>
      <c r="I2" s="3" t="s">
        <v>30</v>
      </c>
      <c r="J2" s="3" t="s">
        <v>31</v>
      </c>
      <c r="K2" s="7">
        <v>1.7000000000000001E-2</v>
      </c>
      <c r="L2" s="8">
        <f>(K2/H2)*100</f>
        <v>0.66147859922178998</v>
      </c>
      <c r="M2" s="9">
        <v>22</v>
      </c>
      <c r="N2" s="3" t="s">
        <v>32</v>
      </c>
    </row>
    <row r="3" spans="1:14">
      <c r="A3" s="3">
        <v>650003</v>
      </c>
      <c r="B3" s="32" t="s">
        <v>27</v>
      </c>
      <c r="C3" s="3">
        <v>1</v>
      </c>
      <c r="D3" s="3" t="s">
        <v>33</v>
      </c>
      <c r="E3" s="3" t="s">
        <v>29</v>
      </c>
      <c r="F3" s="4">
        <v>44706</v>
      </c>
      <c r="G3" s="5">
        <v>0.37222222222222223</v>
      </c>
      <c r="H3" s="6">
        <v>3.12</v>
      </c>
      <c r="I3" s="3" t="s">
        <v>30</v>
      </c>
      <c r="J3" s="3" t="s">
        <v>31</v>
      </c>
      <c r="K3" s="7">
        <v>8.5999999999999993E-2</v>
      </c>
      <c r="L3" s="8">
        <f t="shared" ref="L3:L66" si="0">(K3/H3)*100</f>
        <v>2.7564102564102559</v>
      </c>
      <c r="M3" s="3">
        <v>26</v>
      </c>
      <c r="N3" s="3" t="s">
        <v>34</v>
      </c>
    </row>
    <row r="4" spans="1:14">
      <c r="A4" s="3">
        <v>650029</v>
      </c>
      <c r="B4" s="32" t="s">
        <v>27</v>
      </c>
      <c r="C4" s="3">
        <v>2</v>
      </c>
      <c r="D4" s="3" t="s">
        <v>28</v>
      </c>
      <c r="E4" s="3" t="s">
        <v>29</v>
      </c>
      <c r="F4" s="4">
        <v>44706</v>
      </c>
      <c r="G4" s="5">
        <v>0.46597222222222223</v>
      </c>
      <c r="H4" s="6">
        <v>2.89</v>
      </c>
      <c r="I4" s="3" t="s">
        <v>31</v>
      </c>
      <c r="J4" s="3" t="s">
        <v>31</v>
      </c>
      <c r="K4" s="7">
        <v>3.6999999999999998E-2</v>
      </c>
      <c r="L4" s="8">
        <f t="shared" si="0"/>
        <v>1.2802768166089964</v>
      </c>
      <c r="M4" s="3">
        <v>22</v>
      </c>
      <c r="N4" s="3"/>
    </row>
    <row r="5" spans="1:14">
      <c r="A5" s="3">
        <v>650031</v>
      </c>
      <c r="B5" s="32" t="s">
        <v>27</v>
      </c>
      <c r="C5" s="3">
        <v>2</v>
      </c>
      <c r="D5" s="3" t="s">
        <v>33</v>
      </c>
      <c r="E5" s="3" t="s">
        <v>29</v>
      </c>
      <c r="F5" s="4">
        <v>44706</v>
      </c>
      <c r="G5" s="5">
        <v>0.47013888888888888</v>
      </c>
      <c r="H5" s="6">
        <v>3.05</v>
      </c>
      <c r="I5" s="3" t="s">
        <v>31</v>
      </c>
      <c r="J5" s="3" t="s">
        <v>31</v>
      </c>
      <c r="K5" s="7">
        <v>4.1000000000000002E-2</v>
      </c>
      <c r="L5" s="8">
        <f t="shared" si="0"/>
        <v>1.3442622950819674</v>
      </c>
      <c r="M5" s="3">
        <v>22</v>
      </c>
      <c r="N5" s="3"/>
    </row>
    <row r="6" spans="1:14">
      <c r="A6" s="3">
        <v>650057</v>
      </c>
      <c r="B6" s="32" t="s">
        <v>27</v>
      </c>
      <c r="C6" s="3">
        <v>3</v>
      </c>
      <c r="D6" s="3" t="s">
        <v>28</v>
      </c>
      <c r="E6" s="3" t="s">
        <v>29</v>
      </c>
      <c r="F6" s="4">
        <v>44706</v>
      </c>
      <c r="G6" s="5">
        <v>0.57361111111111118</v>
      </c>
      <c r="H6" s="6">
        <v>3.52</v>
      </c>
      <c r="I6" s="3" t="s">
        <v>30</v>
      </c>
      <c r="J6" s="3" t="s">
        <v>30</v>
      </c>
      <c r="K6" s="7">
        <v>5.8000000000000003E-2</v>
      </c>
      <c r="L6" s="8">
        <f t="shared" si="0"/>
        <v>1.6477272727272729</v>
      </c>
      <c r="M6" s="9">
        <v>34</v>
      </c>
      <c r="N6" s="3"/>
    </row>
    <row r="7" spans="1:14">
      <c r="A7" s="3">
        <v>650059</v>
      </c>
      <c r="B7" s="32" t="s">
        <v>27</v>
      </c>
      <c r="C7" s="3">
        <v>3</v>
      </c>
      <c r="D7" s="3" t="s">
        <v>33</v>
      </c>
      <c r="E7" s="3" t="s">
        <v>29</v>
      </c>
      <c r="F7" s="4">
        <v>44706</v>
      </c>
      <c r="G7" s="5">
        <v>0.57777777777777783</v>
      </c>
      <c r="H7" s="6">
        <v>3.91</v>
      </c>
      <c r="I7" s="3" t="s">
        <v>30</v>
      </c>
      <c r="J7" s="3" t="s">
        <v>30</v>
      </c>
      <c r="K7" s="7">
        <v>3.5000000000000003E-2</v>
      </c>
      <c r="L7" s="8">
        <f t="shared" si="0"/>
        <v>0.89514066496163691</v>
      </c>
      <c r="M7" s="3">
        <v>36</v>
      </c>
      <c r="N7" s="3" t="s">
        <v>35</v>
      </c>
    </row>
    <row r="8" spans="1:14">
      <c r="A8" s="3">
        <v>650085</v>
      </c>
      <c r="B8" s="32" t="s">
        <v>27</v>
      </c>
      <c r="C8" s="3">
        <v>4</v>
      </c>
      <c r="D8" s="3" t="s">
        <v>28</v>
      </c>
      <c r="E8" s="3" t="s">
        <v>29</v>
      </c>
      <c r="F8" s="4">
        <v>44707</v>
      </c>
      <c r="G8" s="5">
        <v>0.33958333333333335</v>
      </c>
      <c r="H8" s="6">
        <v>3.65</v>
      </c>
      <c r="I8" s="3" t="s">
        <v>31</v>
      </c>
      <c r="J8" s="3" t="s">
        <v>31</v>
      </c>
      <c r="K8" s="7">
        <v>3.3000000000000002E-2</v>
      </c>
      <c r="L8" s="8">
        <f t="shared" si="0"/>
        <v>0.90410958904109595</v>
      </c>
      <c r="M8" s="3">
        <v>24</v>
      </c>
      <c r="N8" s="3"/>
    </row>
    <row r="9" spans="1:14">
      <c r="A9" s="3">
        <v>650087</v>
      </c>
      <c r="B9" s="32" t="s">
        <v>27</v>
      </c>
      <c r="C9" s="3">
        <v>4</v>
      </c>
      <c r="D9" s="3" t="s">
        <v>33</v>
      </c>
      <c r="E9" s="3" t="s">
        <v>29</v>
      </c>
      <c r="F9" s="4">
        <v>44707</v>
      </c>
      <c r="G9" s="5">
        <v>0.34375</v>
      </c>
      <c r="H9" s="6">
        <v>2.73</v>
      </c>
      <c r="I9" s="3" t="s">
        <v>30</v>
      </c>
      <c r="J9" s="3" t="s">
        <v>30</v>
      </c>
      <c r="K9" s="7">
        <v>2.1999999999999999E-2</v>
      </c>
      <c r="L9" s="8">
        <f t="shared" si="0"/>
        <v>0.80586080586080577</v>
      </c>
      <c r="M9" s="3">
        <v>20</v>
      </c>
      <c r="N9" s="3"/>
    </row>
    <row r="10" spans="1:14">
      <c r="A10" s="3">
        <v>650113</v>
      </c>
      <c r="B10" s="32" t="s">
        <v>27</v>
      </c>
      <c r="C10" s="3">
        <v>5</v>
      </c>
      <c r="D10" s="3" t="s">
        <v>28</v>
      </c>
      <c r="E10" s="3" t="s">
        <v>29</v>
      </c>
      <c r="F10" s="4">
        <v>44707</v>
      </c>
      <c r="G10" s="5">
        <v>0.41805555555555557</v>
      </c>
      <c r="H10" s="6">
        <v>2.5</v>
      </c>
      <c r="I10" s="3" t="s">
        <v>30</v>
      </c>
      <c r="J10" s="3" t="s">
        <v>30</v>
      </c>
      <c r="K10" s="7">
        <v>2.8000000000000001E-2</v>
      </c>
      <c r="L10" s="8">
        <f t="shared" si="0"/>
        <v>1.1199999999999999</v>
      </c>
      <c r="M10" s="9">
        <v>21</v>
      </c>
      <c r="N10" s="3"/>
    </row>
    <row r="11" spans="1:14">
      <c r="A11" s="3">
        <v>650115</v>
      </c>
      <c r="B11" s="32" t="s">
        <v>27</v>
      </c>
      <c r="C11" s="3">
        <v>5</v>
      </c>
      <c r="D11" s="3" t="s">
        <v>33</v>
      </c>
      <c r="E11" s="3" t="s">
        <v>29</v>
      </c>
      <c r="F11" s="4">
        <v>44707</v>
      </c>
      <c r="G11" s="5">
        <v>0.42152777777777778</v>
      </c>
      <c r="H11" s="6">
        <v>2.62</v>
      </c>
      <c r="I11" s="3" t="s">
        <v>30</v>
      </c>
      <c r="J11" s="3" t="s">
        <v>30</v>
      </c>
      <c r="K11" s="7">
        <v>2.9000000000000001E-2</v>
      </c>
      <c r="L11" s="8">
        <f t="shared" si="0"/>
        <v>1.1068702290076335</v>
      </c>
      <c r="M11" s="3">
        <v>31</v>
      </c>
      <c r="N11" s="3"/>
    </row>
    <row r="12" spans="1:14">
      <c r="A12" s="3">
        <v>650141</v>
      </c>
      <c r="B12" s="32" t="s">
        <v>27</v>
      </c>
      <c r="C12" s="3">
        <v>6</v>
      </c>
      <c r="D12" s="3" t="s">
        <v>28</v>
      </c>
      <c r="E12" s="3" t="s">
        <v>29</v>
      </c>
      <c r="F12" s="4">
        <v>44707</v>
      </c>
      <c r="G12" s="5">
        <v>0.52361111111111114</v>
      </c>
      <c r="H12" s="6">
        <v>3.07</v>
      </c>
      <c r="I12" s="3" t="s">
        <v>31</v>
      </c>
      <c r="J12" s="3" t="s">
        <v>31</v>
      </c>
      <c r="K12" s="7">
        <v>4.3999999999999997E-2</v>
      </c>
      <c r="L12" s="8">
        <f t="shared" si="0"/>
        <v>1.4332247557003257</v>
      </c>
      <c r="M12" s="3">
        <v>31</v>
      </c>
      <c r="N12" s="3"/>
    </row>
    <row r="13" spans="1:14">
      <c r="A13" s="3">
        <v>650143</v>
      </c>
      <c r="B13" s="32" t="s">
        <v>27</v>
      </c>
      <c r="C13" s="3">
        <v>6</v>
      </c>
      <c r="D13" s="3" t="s">
        <v>33</v>
      </c>
      <c r="E13" s="3" t="s">
        <v>29</v>
      </c>
      <c r="F13" s="4">
        <v>44707</v>
      </c>
      <c r="G13" s="5">
        <v>0.52708333333333335</v>
      </c>
      <c r="H13" s="6">
        <v>3.8</v>
      </c>
      <c r="I13" s="3" t="s">
        <v>30</v>
      </c>
      <c r="J13" s="3" t="s">
        <v>30</v>
      </c>
      <c r="K13" s="7">
        <v>5.1999999999999998E-2</v>
      </c>
      <c r="L13" s="8">
        <f t="shared" si="0"/>
        <v>1.368421052631579</v>
      </c>
      <c r="M13" s="3">
        <v>32</v>
      </c>
      <c r="N13" s="3"/>
    </row>
    <row r="14" spans="1:14">
      <c r="A14" s="3">
        <v>650005</v>
      </c>
      <c r="B14" s="32" t="s">
        <v>36</v>
      </c>
      <c r="C14" s="3">
        <v>1</v>
      </c>
      <c r="D14" s="3" t="s">
        <v>28</v>
      </c>
      <c r="E14" s="3" t="s">
        <v>29</v>
      </c>
      <c r="F14" s="4">
        <v>44706</v>
      </c>
      <c r="G14" s="5">
        <v>0.37847222222222227</v>
      </c>
      <c r="H14" s="6">
        <v>3.15</v>
      </c>
      <c r="I14" s="3" t="s">
        <v>30</v>
      </c>
      <c r="J14" s="3" t="s">
        <v>31</v>
      </c>
      <c r="K14" s="7">
        <v>2.9000000000000001E-2</v>
      </c>
      <c r="L14" s="8">
        <f t="shared" si="0"/>
        <v>0.92063492063492081</v>
      </c>
      <c r="M14" s="9">
        <v>21</v>
      </c>
      <c r="N14" s="3" t="s">
        <v>37</v>
      </c>
    </row>
    <row r="15" spans="1:14">
      <c r="A15" s="3">
        <v>650007</v>
      </c>
      <c r="B15" s="32" t="s">
        <v>36</v>
      </c>
      <c r="C15" s="3">
        <v>1</v>
      </c>
      <c r="D15" s="3" t="s">
        <v>33</v>
      </c>
      <c r="E15" s="3" t="s">
        <v>29</v>
      </c>
      <c r="F15" s="4">
        <v>44706</v>
      </c>
      <c r="G15" s="5">
        <v>0.38472222222222219</v>
      </c>
      <c r="H15" s="6">
        <v>2.97</v>
      </c>
      <c r="I15" s="3" t="s">
        <v>31</v>
      </c>
      <c r="J15" s="3" t="s">
        <v>31</v>
      </c>
      <c r="K15" s="7">
        <v>3.6999999999999998E-2</v>
      </c>
      <c r="L15" s="8">
        <f t="shared" si="0"/>
        <v>1.2457912457912457</v>
      </c>
      <c r="M15" s="3">
        <v>26</v>
      </c>
      <c r="N15" s="3"/>
    </row>
    <row r="16" spans="1:14">
      <c r="A16" s="3">
        <v>650033</v>
      </c>
      <c r="B16" s="32" t="s">
        <v>36</v>
      </c>
      <c r="C16" s="3">
        <v>2</v>
      </c>
      <c r="D16" s="3" t="s">
        <v>28</v>
      </c>
      <c r="E16" s="3" t="s">
        <v>29</v>
      </c>
      <c r="F16" s="4">
        <v>44706</v>
      </c>
      <c r="G16" s="5">
        <v>0.47361111111111115</v>
      </c>
      <c r="H16" s="6">
        <v>3.47</v>
      </c>
      <c r="I16" s="3" t="s">
        <v>30</v>
      </c>
      <c r="J16" s="3" t="s">
        <v>30</v>
      </c>
      <c r="K16" s="7">
        <v>4.3999999999999997E-2</v>
      </c>
      <c r="L16" s="8">
        <f t="shared" si="0"/>
        <v>1.2680115273775214</v>
      </c>
      <c r="M16" s="3">
        <v>33</v>
      </c>
      <c r="N16" s="3"/>
    </row>
    <row r="17" spans="1:14">
      <c r="A17" s="3">
        <v>650035</v>
      </c>
      <c r="B17" s="32" t="s">
        <v>36</v>
      </c>
      <c r="C17" s="3">
        <v>2</v>
      </c>
      <c r="D17" s="3" t="s">
        <v>33</v>
      </c>
      <c r="E17" s="3" t="s">
        <v>29</v>
      </c>
      <c r="F17" s="4">
        <v>44706</v>
      </c>
      <c r="G17" s="5">
        <v>0.4777777777777778</v>
      </c>
      <c r="H17" s="6">
        <v>2.38</v>
      </c>
      <c r="I17" s="3" t="s">
        <v>30</v>
      </c>
      <c r="J17" s="3" t="s">
        <v>31</v>
      </c>
      <c r="K17" s="7">
        <v>2.5000000000000001E-2</v>
      </c>
      <c r="L17" s="8">
        <f t="shared" si="0"/>
        <v>1.0504201680672269</v>
      </c>
      <c r="M17" s="3">
        <v>22</v>
      </c>
      <c r="N17" s="3"/>
    </row>
    <row r="18" spans="1:14">
      <c r="A18" s="3">
        <v>650061</v>
      </c>
      <c r="B18" s="32" t="s">
        <v>36</v>
      </c>
      <c r="C18" s="3">
        <v>3</v>
      </c>
      <c r="D18" s="3" t="s">
        <v>28</v>
      </c>
      <c r="E18" s="3" t="s">
        <v>29</v>
      </c>
      <c r="F18" s="4">
        <v>44706</v>
      </c>
      <c r="G18" s="5">
        <v>0.58194444444444449</v>
      </c>
      <c r="H18" s="6">
        <v>3.52</v>
      </c>
      <c r="I18" s="3" t="s">
        <v>30</v>
      </c>
      <c r="J18" s="3" t="s">
        <v>30</v>
      </c>
      <c r="K18" s="7">
        <v>2.9000000000000001E-2</v>
      </c>
      <c r="L18" s="8">
        <f t="shared" si="0"/>
        <v>0.82386363636363646</v>
      </c>
      <c r="M18" s="9">
        <v>36</v>
      </c>
      <c r="N18" s="3"/>
    </row>
    <row r="19" spans="1:14">
      <c r="A19" s="3">
        <v>650063</v>
      </c>
      <c r="B19" s="32" t="s">
        <v>36</v>
      </c>
      <c r="C19" s="3">
        <v>3</v>
      </c>
      <c r="D19" s="3" t="s">
        <v>33</v>
      </c>
      <c r="E19" s="3" t="s">
        <v>29</v>
      </c>
      <c r="F19" s="4">
        <v>44706</v>
      </c>
      <c r="G19" s="5">
        <v>0.5854166666666667</v>
      </c>
      <c r="H19" s="6">
        <v>3.1</v>
      </c>
      <c r="I19" s="3" t="s">
        <v>30</v>
      </c>
      <c r="J19" s="3" t="s">
        <v>30</v>
      </c>
      <c r="K19" s="7">
        <v>3.5000000000000003E-2</v>
      </c>
      <c r="L19" s="8">
        <f t="shared" si="0"/>
        <v>1.1290322580645162</v>
      </c>
      <c r="M19" s="3">
        <v>31</v>
      </c>
      <c r="N19" s="3"/>
    </row>
    <row r="20" spans="1:14">
      <c r="A20" s="3">
        <v>650089</v>
      </c>
      <c r="B20" s="32" t="s">
        <v>36</v>
      </c>
      <c r="C20" s="3">
        <v>4</v>
      </c>
      <c r="D20" s="3" t="s">
        <v>28</v>
      </c>
      <c r="E20" s="3" t="s">
        <v>29</v>
      </c>
      <c r="F20" s="4">
        <v>44707</v>
      </c>
      <c r="G20" s="5">
        <v>0.34861111111111115</v>
      </c>
      <c r="H20" s="6">
        <v>3.43</v>
      </c>
      <c r="I20" s="3" t="s">
        <v>30</v>
      </c>
      <c r="J20" s="3" t="s">
        <v>30</v>
      </c>
      <c r="K20" s="7">
        <v>3.7999999999999999E-2</v>
      </c>
      <c r="L20" s="8">
        <f t="shared" si="0"/>
        <v>1.1078717201166179</v>
      </c>
      <c r="M20" s="3">
        <v>28</v>
      </c>
      <c r="N20" s="3"/>
    </row>
    <row r="21" spans="1:14">
      <c r="A21" s="3">
        <v>650091</v>
      </c>
      <c r="B21" s="32" t="s">
        <v>36</v>
      </c>
      <c r="C21" s="3">
        <v>4</v>
      </c>
      <c r="D21" s="3" t="s">
        <v>33</v>
      </c>
      <c r="E21" s="3" t="s">
        <v>29</v>
      </c>
      <c r="F21" s="4">
        <v>44707</v>
      </c>
      <c r="G21" s="5">
        <v>0.3520833333333333</v>
      </c>
      <c r="H21" s="6">
        <v>2.8</v>
      </c>
      <c r="I21" s="3" t="s">
        <v>30</v>
      </c>
      <c r="J21" s="3" t="s">
        <v>30</v>
      </c>
      <c r="K21" s="7">
        <v>3.2000000000000001E-2</v>
      </c>
      <c r="L21" s="8">
        <f t="shared" si="0"/>
        <v>1.142857142857143</v>
      </c>
      <c r="M21" s="3">
        <v>24</v>
      </c>
      <c r="N21" s="3"/>
    </row>
    <row r="22" spans="1:14">
      <c r="A22" s="3">
        <v>650117</v>
      </c>
      <c r="B22" s="32" t="s">
        <v>36</v>
      </c>
      <c r="C22" s="3">
        <v>5</v>
      </c>
      <c r="D22" s="3" t="s">
        <v>28</v>
      </c>
      <c r="E22" s="3" t="s">
        <v>29</v>
      </c>
      <c r="F22" s="4">
        <v>44707</v>
      </c>
      <c r="G22" s="5">
        <v>0.42569444444444443</v>
      </c>
      <c r="H22" s="6">
        <v>2.77</v>
      </c>
      <c r="I22" s="3" t="s">
        <v>30</v>
      </c>
      <c r="J22" s="3" t="s">
        <v>31</v>
      </c>
      <c r="K22" s="7">
        <v>3.5000000000000003E-2</v>
      </c>
      <c r="L22" s="8">
        <f t="shared" si="0"/>
        <v>1.2635379061371843</v>
      </c>
      <c r="M22" s="9">
        <v>28</v>
      </c>
      <c r="N22" s="3"/>
    </row>
    <row r="23" spans="1:14">
      <c r="A23" s="3">
        <v>650119</v>
      </c>
      <c r="B23" s="32" t="s">
        <v>36</v>
      </c>
      <c r="C23" s="3">
        <v>5</v>
      </c>
      <c r="D23" s="3" t="s">
        <v>33</v>
      </c>
      <c r="E23" s="3" t="s">
        <v>29</v>
      </c>
      <c r="F23" s="4">
        <v>44707</v>
      </c>
      <c r="G23" s="5">
        <v>0.43055555555555558</v>
      </c>
      <c r="H23" s="6">
        <v>2.66</v>
      </c>
      <c r="I23" s="3" t="s">
        <v>30</v>
      </c>
      <c r="J23" s="3" t="s">
        <v>31</v>
      </c>
      <c r="K23" s="7">
        <v>3.3000000000000002E-2</v>
      </c>
      <c r="L23" s="8">
        <f t="shared" si="0"/>
        <v>1.2406015037593985</v>
      </c>
      <c r="M23" s="3">
        <v>18</v>
      </c>
      <c r="N23" s="3"/>
    </row>
    <row r="24" spans="1:14">
      <c r="A24" s="3">
        <v>650145</v>
      </c>
      <c r="B24" s="32" t="s">
        <v>36</v>
      </c>
      <c r="C24" s="3">
        <v>6</v>
      </c>
      <c r="D24" s="3" t="s">
        <v>28</v>
      </c>
      <c r="E24" s="3" t="s">
        <v>29</v>
      </c>
      <c r="F24" s="4">
        <v>44707</v>
      </c>
      <c r="G24" s="5">
        <v>0.53125</v>
      </c>
      <c r="H24" s="6">
        <v>3.78</v>
      </c>
      <c r="I24" s="3" t="s">
        <v>30</v>
      </c>
      <c r="J24" s="3" t="s">
        <v>30</v>
      </c>
      <c r="K24" s="7">
        <v>4.3999999999999997E-2</v>
      </c>
      <c r="L24" s="8">
        <f t="shared" si="0"/>
        <v>1.164021164021164</v>
      </c>
      <c r="M24" s="3">
        <v>30</v>
      </c>
      <c r="N24" s="3"/>
    </row>
    <row r="25" spans="1:14">
      <c r="A25" s="3">
        <v>650147</v>
      </c>
      <c r="B25" s="32" t="s">
        <v>36</v>
      </c>
      <c r="C25" s="3">
        <v>6</v>
      </c>
      <c r="D25" s="3" t="s">
        <v>33</v>
      </c>
      <c r="E25" s="3" t="s">
        <v>29</v>
      </c>
      <c r="F25" s="4">
        <v>44707</v>
      </c>
      <c r="G25" s="5">
        <v>0.53611111111111109</v>
      </c>
      <c r="H25" s="6">
        <v>3.43</v>
      </c>
      <c r="I25" s="3" t="s">
        <v>30</v>
      </c>
      <c r="J25" s="3" t="s">
        <v>30</v>
      </c>
      <c r="K25" s="7">
        <v>3.7999999999999999E-2</v>
      </c>
      <c r="L25" s="8">
        <f t="shared" si="0"/>
        <v>1.1078717201166179</v>
      </c>
      <c r="M25" s="3">
        <v>26</v>
      </c>
      <c r="N25" s="3"/>
    </row>
    <row r="26" spans="1:14">
      <c r="A26" s="3">
        <v>650009</v>
      </c>
      <c r="B26" s="32" t="s">
        <v>38</v>
      </c>
      <c r="C26" s="3">
        <v>1</v>
      </c>
      <c r="D26" s="3" t="s">
        <v>28</v>
      </c>
      <c r="E26" s="3" t="s">
        <v>29</v>
      </c>
      <c r="F26" s="4">
        <v>44706</v>
      </c>
      <c r="G26" s="5">
        <v>0.3923611111111111</v>
      </c>
      <c r="H26" s="6">
        <v>2.73</v>
      </c>
      <c r="I26" s="3" t="s">
        <v>30</v>
      </c>
      <c r="J26" s="3" t="s">
        <v>30</v>
      </c>
      <c r="K26" s="7">
        <v>3.9E-2</v>
      </c>
      <c r="L26" s="8">
        <f t="shared" si="0"/>
        <v>1.4285714285714286</v>
      </c>
      <c r="M26" s="9">
        <v>27</v>
      </c>
      <c r="N26" s="3"/>
    </row>
    <row r="27" spans="1:14">
      <c r="A27" s="3">
        <v>650011</v>
      </c>
      <c r="B27" s="32" t="s">
        <v>38</v>
      </c>
      <c r="C27" s="3">
        <v>1</v>
      </c>
      <c r="D27" s="3" t="s">
        <v>33</v>
      </c>
      <c r="E27" s="3" t="s">
        <v>29</v>
      </c>
      <c r="F27" s="4">
        <v>44706</v>
      </c>
      <c r="G27" s="5">
        <v>0.3972222222222222</v>
      </c>
      <c r="H27" s="6">
        <v>2.39</v>
      </c>
      <c r="I27" s="3" t="s">
        <v>30</v>
      </c>
      <c r="J27" s="3" t="s">
        <v>30</v>
      </c>
      <c r="K27" s="7">
        <v>0.03</v>
      </c>
      <c r="L27" s="8">
        <f t="shared" si="0"/>
        <v>1.2552301255230123</v>
      </c>
      <c r="M27" s="3">
        <v>19</v>
      </c>
      <c r="N27" s="3"/>
    </row>
    <row r="28" spans="1:14">
      <c r="A28" s="3">
        <v>650037</v>
      </c>
      <c r="B28" s="32" t="s">
        <v>38</v>
      </c>
      <c r="C28" s="3">
        <v>2</v>
      </c>
      <c r="D28" s="3" t="s">
        <v>28</v>
      </c>
      <c r="E28" s="3" t="s">
        <v>29</v>
      </c>
      <c r="F28" s="4">
        <v>44706</v>
      </c>
      <c r="G28" s="5">
        <v>0.48333333333333334</v>
      </c>
      <c r="H28" s="6">
        <v>4.1900000000000004</v>
      </c>
      <c r="I28" s="3" t="s">
        <v>30</v>
      </c>
      <c r="J28" s="3" t="s">
        <v>30</v>
      </c>
      <c r="K28" s="7">
        <v>0.04</v>
      </c>
      <c r="L28" s="8">
        <f t="shared" si="0"/>
        <v>0.95465393794749387</v>
      </c>
      <c r="M28" s="3">
        <v>36</v>
      </c>
      <c r="N28" s="3" t="s">
        <v>35</v>
      </c>
    </row>
    <row r="29" spans="1:14">
      <c r="A29" s="3">
        <v>650039</v>
      </c>
      <c r="B29" s="32" t="s">
        <v>38</v>
      </c>
      <c r="C29" s="3">
        <v>2</v>
      </c>
      <c r="D29" s="3" t="s">
        <v>33</v>
      </c>
      <c r="E29" s="3" t="s">
        <v>29</v>
      </c>
      <c r="F29" s="4">
        <v>44706</v>
      </c>
      <c r="G29" s="5">
        <v>0.48749999999999999</v>
      </c>
      <c r="H29" s="6">
        <v>2.62</v>
      </c>
      <c r="I29" s="3" t="s">
        <v>31</v>
      </c>
      <c r="J29" s="3" t="s">
        <v>31</v>
      </c>
      <c r="K29" s="7">
        <v>3.9E-2</v>
      </c>
      <c r="L29" s="8">
        <f t="shared" si="0"/>
        <v>1.4885496183206106</v>
      </c>
      <c r="M29" s="3">
        <v>18</v>
      </c>
      <c r="N29" s="3" t="s">
        <v>39</v>
      </c>
    </row>
    <row r="30" spans="1:14">
      <c r="A30" s="3">
        <v>650065</v>
      </c>
      <c r="B30" s="32" t="s">
        <v>38</v>
      </c>
      <c r="C30" s="3">
        <v>3</v>
      </c>
      <c r="D30" s="3" t="s">
        <v>28</v>
      </c>
      <c r="E30" s="3" t="s">
        <v>29</v>
      </c>
      <c r="F30" s="4">
        <v>44706</v>
      </c>
      <c r="G30" s="5">
        <v>0.58958333333333335</v>
      </c>
      <c r="H30" s="6">
        <v>2.67</v>
      </c>
      <c r="I30" s="3" t="s">
        <v>30</v>
      </c>
      <c r="J30" s="3" t="s">
        <v>31</v>
      </c>
      <c r="K30" s="7">
        <v>2.1000000000000001E-2</v>
      </c>
      <c r="L30" s="8">
        <f t="shared" si="0"/>
        <v>0.7865168539325843</v>
      </c>
      <c r="M30" s="9">
        <v>21</v>
      </c>
      <c r="N30" s="3"/>
    </row>
    <row r="31" spans="1:14">
      <c r="A31" s="3">
        <v>650067</v>
      </c>
      <c r="B31" s="32" t="s">
        <v>38</v>
      </c>
      <c r="C31" s="3">
        <v>3</v>
      </c>
      <c r="D31" s="3" t="s">
        <v>33</v>
      </c>
      <c r="E31" s="3" t="s">
        <v>29</v>
      </c>
      <c r="F31" s="4">
        <v>44706</v>
      </c>
      <c r="G31" s="5">
        <v>0.59513888888888888</v>
      </c>
      <c r="H31" s="6">
        <v>3.17</v>
      </c>
      <c r="I31" s="3" t="s">
        <v>30</v>
      </c>
      <c r="J31" s="3" t="s">
        <v>31</v>
      </c>
      <c r="K31" s="7">
        <v>3.5999999999999997E-2</v>
      </c>
      <c r="L31" s="8">
        <f t="shared" si="0"/>
        <v>1.1356466876971609</v>
      </c>
      <c r="M31" s="3">
        <v>29</v>
      </c>
      <c r="N31" s="3"/>
    </row>
    <row r="32" spans="1:14">
      <c r="A32" s="3">
        <v>650093</v>
      </c>
      <c r="B32" s="32" t="s">
        <v>38</v>
      </c>
      <c r="C32" s="3">
        <v>4</v>
      </c>
      <c r="D32" s="3" t="s">
        <v>28</v>
      </c>
      <c r="E32" s="3" t="s">
        <v>29</v>
      </c>
      <c r="F32" s="4">
        <v>44707</v>
      </c>
      <c r="G32" s="5">
        <v>0.35694444444444445</v>
      </c>
      <c r="H32" s="6">
        <v>4.28</v>
      </c>
      <c r="I32" s="3" t="s">
        <v>30</v>
      </c>
      <c r="J32" s="3" t="s">
        <v>30</v>
      </c>
      <c r="K32" s="7">
        <v>6.4000000000000001E-2</v>
      </c>
      <c r="L32" s="8">
        <f t="shared" si="0"/>
        <v>1.4953271028037383</v>
      </c>
      <c r="M32" s="3">
        <v>40</v>
      </c>
      <c r="N32" s="3" t="s">
        <v>40</v>
      </c>
    </row>
    <row r="33" spans="1:14">
      <c r="A33" s="3">
        <v>650095</v>
      </c>
      <c r="B33" s="32" t="s">
        <v>38</v>
      </c>
      <c r="C33" s="3">
        <v>4</v>
      </c>
      <c r="D33" s="3" t="s">
        <v>33</v>
      </c>
      <c r="E33" s="3" t="s">
        <v>29</v>
      </c>
      <c r="F33" s="4">
        <v>44707</v>
      </c>
      <c r="G33" s="5">
        <v>0.35902777777777778</v>
      </c>
      <c r="H33" s="6">
        <v>3.81</v>
      </c>
      <c r="I33" s="3" t="s">
        <v>30</v>
      </c>
      <c r="J33" s="3" t="s">
        <v>31</v>
      </c>
      <c r="K33" s="7">
        <v>5.5E-2</v>
      </c>
      <c r="L33" s="8">
        <f t="shared" si="0"/>
        <v>1.4435695538057742</v>
      </c>
      <c r="M33" s="3">
        <v>46</v>
      </c>
      <c r="N33" s="3"/>
    </row>
    <row r="34" spans="1:14">
      <c r="A34" s="3">
        <v>650121</v>
      </c>
      <c r="B34" s="32" t="s">
        <v>38</v>
      </c>
      <c r="C34" s="3">
        <v>5</v>
      </c>
      <c r="D34" s="3" t="s">
        <v>28</v>
      </c>
      <c r="E34" s="3" t="s">
        <v>29</v>
      </c>
      <c r="F34" s="4">
        <v>44707</v>
      </c>
      <c r="G34" s="5">
        <v>0.43472222222222223</v>
      </c>
      <c r="H34" s="6">
        <v>3.45</v>
      </c>
      <c r="I34" s="3" t="s">
        <v>31</v>
      </c>
      <c r="J34" s="3" t="s">
        <v>31</v>
      </c>
      <c r="K34" s="7">
        <v>4.2999999999999997E-2</v>
      </c>
      <c r="L34" s="8">
        <f t="shared" si="0"/>
        <v>1.2463768115942027</v>
      </c>
      <c r="M34" s="9">
        <v>39</v>
      </c>
      <c r="N34" s="3" t="s">
        <v>41</v>
      </c>
    </row>
    <row r="35" spans="1:14">
      <c r="A35" s="3">
        <v>650123</v>
      </c>
      <c r="B35" s="32" t="s">
        <v>38</v>
      </c>
      <c r="C35" s="3">
        <v>5</v>
      </c>
      <c r="D35" s="3" t="s">
        <v>33</v>
      </c>
      <c r="E35" s="3" t="s">
        <v>29</v>
      </c>
      <c r="F35" s="4">
        <v>44707</v>
      </c>
      <c r="G35" s="5">
        <v>0.4375</v>
      </c>
      <c r="H35" s="6">
        <v>3.3</v>
      </c>
      <c r="I35" s="3" t="s">
        <v>31</v>
      </c>
      <c r="J35" s="3" t="s">
        <v>31</v>
      </c>
      <c r="K35" s="7">
        <v>3.5000000000000003E-2</v>
      </c>
      <c r="L35" s="8">
        <f t="shared" si="0"/>
        <v>1.0606060606060608</v>
      </c>
      <c r="M35" s="3">
        <v>32</v>
      </c>
      <c r="N35" s="3"/>
    </row>
    <row r="36" spans="1:14">
      <c r="A36" s="3">
        <v>650149</v>
      </c>
      <c r="B36" s="32" t="s">
        <v>38</v>
      </c>
      <c r="C36" s="3">
        <v>6</v>
      </c>
      <c r="D36" s="3" t="s">
        <v>28</v>
      </c>
      <c r="E36" s="3" t="s">
        <v>29</v>
      </c>
      <c r="F36" s="4">
        <v>44707</v>
      </c>
      <c r="G36" s="5">
        <v>0.54027777777777775</v>
      </c>
      <c r="H36" s="6">
        <v>2</v>
      </c>
      <c r="I36" s="3" t="s">
        <v>30</v>
      </c>
      <c r="J36" s="3" t="s">
        <v>31</v>
      </c>
      <c r="K36" s="7">
        <v>1.0999999999999999E-2</v>
      </c>
      <c r="L36" s="8">
        <f t="shared" si="0"/>
        <v>0.54999999999999993</v>
      </c>
      <c r="M36" s="3">
        <v>24</v>
      </c>
      <c r="N36" s="3"/>
    </row>
    <row r="37" spans="1:14">
      <c r="A37" s="3">
        <v>650151</v>
      </c>
      <c r="B37" s="32" t="s">
        <v>38</v>
      </c>
      <c r="C37" s="3">
        <v>6</v>
      </c>
      <c r="D37" s="3" t="s">
        <v>33</v>
      </c>
      <c r="E37" s="3" t="s">
        <v>29</v>
      </c>
      <c r="F37" s="4">
        <v>44707</v>
      </c>
      <c r="G37" s="5">
        <v>0.5444444444444444</v>
      </c>
      <c r="H37" s="6">
        <v>4.03</v>
      </c>
      <c r="I37" s="3" t="s">
        <v>31</v>
      </c>
      <c r="J37" s="3" t="s">
        <v>31</v>
      </c>
      <c r="K37" s="7">
        <v>5.5E-2</v>
      </c>
      <c r="L37" s="8">
        <f t="shared" si="0"/>
        <v>1.3647642679900742</v>
      </c>
      <c r="M37" s="3">
        <v>47</v>
      </c>
      <c r="N37" s="3"/>
    </row>
    <row r="38" spans="1:14">
      <c r="A38" s="3">
        <v>650017</v>
      </c>
      <c r="B38" s="32" t="s">
        <v>42</v>
      </c>
      <c r="C38" s="3">
        <v>1</v>
      </c>
      <c r="D38" s="3" t="s">
        <v>28</v>
      </c>
      <c r="E38" s="3" t="s">
        <v>29</v>
      </c>
      <c r="F38" s="4">
        <v>44706</v>
      </c>
      <c r="G38" s="5">
        <v>0.40833333333333338</v>
      </c>
      <c r="H38" s="6">
        <v>2.61</v>
      </c>
      <c r="I38" s="3" t="s">
        <v>30</v>
      </c>
      <c r="J38" s="3" t="s">
        <v>30</v>
      </c>
      <c r="K38" s="7">
        <v>4.5999999999999999E-2</v>
      </c>
      <c r="L38" s="8">
        <f t="shared" si="0"/>
        <v>1.7624521072796935</v>
      </c>
      <c r="M38" s="9">
        <v>24</v>
      </c>
      <c r="N38" s="3"/>
    </row>
    <row r="39" spans="1:14">
      <c r="A39" s="3">
        <v>650019</v>
      </c>
      <c r="B39" s="32" t="s">
        <v>42</v>
      </c>
      <c r="C39" s="3">
        <v>1</v>
      </c>
      <c r="D39" s="3" t="s">
        <v>33</v>
      </c>
      <c r="E39" s="3" t="s">
        <v>29</v>
      </c>
      <c r="F39" s="4">
        <v>44706</v>
      </c>
      <c r="G39" s="5">
        <v>0.41805555555555557</v>
      </c>
      <c r="H39" s="6">
        <v>2.0699999999999998</v>
      </c>
      <c r="I39" s="3" t="s">
        <v>31</v>
      </c>
      <c r="J39" s="3" t="s">
        <v>31</v>
      </c>
      <c r="K39" s="7">
        <v>1.4999999999999999E-2</v>
      </c>
      <c r="L39" s="8">
        <f t="shared" si="0"/>
        <v>0.72463768115942029</v>
      </c>
      <c r="M39" s="3">
        <v>22</v>
      </c>
      <c r="N39" s="3"/>
    </row>
    <row r="40" spans="1:14">
      <c r="A40" s="3">
        <v>650045</v>
      </c>
      <c r="B40" s="32" t="s">
        <v>42</v>
      </c>
      <c r="C40" s="3">
        <v>2</v>
      </c>
      <c r="D40" s="3" t="s">
        <v>28</v>
      </c>
      <c r="E40" s="3" t="s">
        <v>29</v>
      </c>
      <c r="F40" s="4">
        <v>44706</v>
      </c>
      <c r="G40" s="5">
        <v>0.50138888888888888</v>
      </c>
      <c r="H40" s="6">
        <v>2.42</v>
      </c>
      <c r="I40" s="3" t="s">
        <v>31</v>
      </c>
      <c r="J40" s="3" t="s">
        <v>31</v>
      </c>
      <c r="K40" s="7">
        <v>4.9000000000000002E-2</v>
      </c>
      <c r="L40" s="8">
        <f t="shared" si="0"/>
        <v>2.0247933884297522</v>
      </c>
      <c r="M40" s="3">
        <v>19</v>
      </c>
      <c r="N40" s="3"/>
    </row>
    <row r="41" spans="1:14">
      <c r="A41" s="3">
        <v>650047</v>
      </c>
      <c r="B41" s="32" t="s">
        <v>42</v>
      </c>
      <c r="C41" s="3">
        <v>2</v>
      </c>
      <c r="D41" s="3" t="s">
        <v>33</v>
      </c>
      <c r="E41" s="3" t="s">
        <v>29</v>
      </c>
      <c r="F41" s="4">
        <v>44706</v>
      </c>
      <c r="G41" s="5">
        <v>0.50694444444444442</v>
      </c>
      <c r="H41" s="6">
        <v>2.65</v>
      </c>
      <c r="I41" s="3" t="s">
        <v>31</v>
      </c>
      <c r="J41" s="3" t="s">
        <v>31</v>
      </c>
      <c r="K41" s="7">
        <v>2.9000000000000001E-2</v>
      </c>
      <c r="L41" s="8">
        <f t="shared" si="0"/>
        <v>1.0943396226415096</v>
      </c>
      <c r="M41" s="3">
        <v>22</v>
      </c>
      <c r="N41" s="3"/>
    </row>
    <row r="42" spans="1:14">
      <c r="A42" s="3">
        <v>650073</v>
      </c>
      <c r="B42" s="32" t="s">
        <v>42</v>
      </c>
      <c r="C42" s="3">
        <v>3</v>
      </c>
      <c r="D42" s="3" t="s">
        <v>28</v>
      </c>
      <c r="E42" s="3" t="s">
        <v>29</v>
      </c>
      <c r="F42" s="4">
        <v>44706</v>
      </c>
      <c r="G42" s="5">
        <v>0.61041666666666672</v>
      </c>
      <c r="H42" s="6">
        <v>3.51</v>
      </c>
      <c r="I42" s="3" t="s">
        <v>31</v>
      </c>
      <c r="J42" s="3" t="s">
        <v>31</v>
      </c>
      <c r="K42" s="7">
        <v>5.8999999999999997E-2</v>
      </c>
      <c r="L42" s="8">
        <f t="shared" si="0"/>
        <v>1.6809116809116811</v>
      </c>
      <c r="M42" s="9">
        <v>30</v>
      </c>
      <c r="N42" s="3" t="s">
        <v>43</v>
      </c>
    </row>
    <row r="43" spans="1:14">
      <c r="A43" s="3">
        <v>650075</v>
      </c>
      <c r="B43" s="32" t="s">
        <v>42</v>
      </c>
      <c r="C43" s="3">
        <v>3</v>
      </c>
      <c r="D43" s="3" t="s">
        <v>33</v>
      </c>
      <c r="E43" s="3" t="s">
        <v>29</v>
      </c>
      <c r="F43" s="4">
        <v>44706</v>
      </c>
      <c r="G43" s="5">
        <v>0.61458333333333337</v>
      </c>
      <c r="H43" s="6">
        <v>2.72</v>
      </c>
      <c r="I43" s="3" t="s">
        <v>31</v>
      </c>
      <c r="J43" s="3" t="s">
        <v>31</v>
      </c>
      <c r="K43" s="7">
        <v>3.5000000000000003E-2</v>
      </c>
      <c r="L43" s="8">
        <f t="shared" si="0"/>
        <v>1.286764705882353</v>
      </c>
      <c r="M43" s="3">
        <v>26</v>
      </c>
      <c r="N43" s="3"/>
    </row>
    <row r="44" spans="1:14">
      <c r="A44" s="3">
        <v>650101</v>
      </c>
      <c r="B44" s="32" t="s">
        <v>42</v>
      </c>
      <c r="C44" s="3">
        <v>4</v>
      </c>
      <c r="D44" s="3" t="s">
        <v>28</v>
      </c>
      <c r="E44" s="3" t="s">
        <v>29</v>
      </c>
      <c r="F44" s="4">
        <v>44707</v>
      </c>
      <c r="G44" s="5">
        <v>0.37083333333333335</v>
      </c>
      <c r="H44" s="6">
        <v>4.5599999999999996</v>
      </c>
      <c r="I44" s="3" t="s">
        <v>30</v>
      </c>
      <c r="J44" s="3" t="s">
        <v>30</v>
      </c>
      <c r="K44" s="7">
        <v>0.06</v>
      </c>
      <c r="L44" s="8">
        <f t="shared" si="0"/>
        <v>1.3157894736842106</v>
      </c>
      <c r="M44" s="3">
        <v>43</v>
      </c>
      <c r="N44" s="3"/>
    </row>
    <row r="45" spans="1:14">
      <c r="A45" s="3">
        <v>650103</v>
      </c>
      <c r="B45" s="32" t="s">
        <v>42</v>
      </c>
      <c r="C45" s="3">
        <v>4</v>
      </c>
      <c r="D45" s="3" t="s">
        <v>33</v>
      </c>
      <c r="E45" s="3" t="s">
        <v>29</v>
      </c>
      <c r="F45" s="4">
        <v>44707</v>
      </c>
      <c r="G45" s="5">
        <v>0.37708333333333338</v>
      </c>
      <c r="H45" s="6">
        <v>4.3600000000000003</v>
      </c>
      <c r="I45" s="3" t="s">
        <v>30</v>
      </c>
      <c r="J45" s="3" t="s">
        <v>31</v>
      </c>
      <c r="K45" s="7">
        <v>0.13</v>
      </c>
      <c r="L45" s="8">
        <f t="shared" si="0"/>
        <v>2.9816513761467887</v>
      </c>
      <c r="M45" s="3">
        <v>34</v>
      </c>
      <c r="N45" s="3"/>
    </row>
    <row r="46" spans="1:14">
      <c r="A46" s="3">
        <v>650129</v>
      </c>
      <c r="B46" s="32" t="s">
        <v>42</v>
      </c>
      <c r="C46" s="3">
        <v>5</v>
      </c>
      <c r="D46" s="3" t="s">
        <v>28</v>
      </c>
      <c r="E46" s="3" t="s">
        <v>29</v>
      </c>
      <c r="F46" s="4">
        <v>44707</v>
      </c>
      <c r="G46" s="5">
        <v>0.44861111111111113</v>
      </c>
      <c r="H46" s="6">
        <v>1.88</v>
      </c>
      <c r="I46" s="3" t="s">
        <v>31</v>
      </c>
      <c r="J46" s="3" t="s">
        <v>31</v>
      </c>
      <c r="K46" s="7">
        <v>2.5999999999999999E-2</v>
      </c>
      <c r="L46" s="8">
        <f t="shared" si="0"/>
        <v>1.3829787234042554</v>
      </c>
      <c r="M46" s="9">
        <v>16</v>
      </c>
      <c r="N46" s="3"/>
    </row>
    <row r="47" spans="1:14">
      <c r="A47" s="3">
        <v>650131</v>
      </c>
      <c r="B47" s="32" t="s">
        <v>42</v>
      </c>
      <c r="C47" s="3">
        <v>5</v>
      </c>
      <c r="D47" s="3" t="s">
        <v>33</v>
      </c>
      <c r="E47" s="3" t="s">
        <v>29</v>
      </c>
      <c r="F47" s="4">
        <v>44707</v>
      </c>
      <c r="G47" s="5">
        <v>0.45208333333333334</v>
      </c>
      <c r="H47" s="6">
        <v>2.2799999999999998</v>
      </c>
      <c r="I47" s="3" t="s">
        <v>31</v>
      </c>
      <c r="J47" s="3" t="s">
        <v>31</v>
      </c>
      <c r="K47" s="7">
        <v>1.6E-2</v>
      </c>
      <c r="L47" s="8">
        <f t="shared" si="0"/>
        <v>0.70175438596491235</v>
      </c>
      <c r="M47" s="3">
        <v>17</v>
      </c>
      <c r="N47" s="3"/>
    </row>
    <row r="48" spans="1:14">
      <c r="A48" s="3">
        <v>650157</v>
      </c>
      <c r="B48" s="32" t="s">
        <v>42</v>
      </c>
      <c r="C48" s="3">
        <v>6</v>
      </c>
      <c r="D48" s="3" t="s">
        <v>28</v>
      </c>
      <c r="E48" s="3" t="s">
        <v>29</v>
      </c>
      <c r="F48" s="4">
        <v>44707</v>
      </c>
      <c r="G48" s="5">
        <v>0.55694444444444446</v>
      </c>
      <c r="H48" s="6">
        <v>4.93</v>
      </c>
      <c r="I48" s="3" t="s">
        <v>30</v>
      </c>
      <c r="J48" s="3" t="s">
        <v>30</v>
      </c>
      <c r="K48" s="7">
        <v>0.106</v>
      </c>
      <c r="L48" s="8">
        <f t="shared" si="0"/>
        <v>2.1501014198782959</v>
      </c>
      <c r="M48" s="3">
        <v>41</v>
      </c>
      <c r="N48" s="3"/>
    </row>
    <row r="49" spans="1:14">
      <c r="A49" s="3">
        <v>650159</v>
      </c>
      <c r="B49" s="32" t="s">
        <v>42</v>
      </c>
      <c r="C49" s="3">
        <v>6</v>
      </c>
      <c r="D49" s="3" t="s">
        <v>33</v>
      </c>
      <c r="E49" s="3" t="s">
        <v>29</v>
      </c>
      <c r="F49" s="4">
        <v>44707</v>
      </c>
      <c r="G49" s="5">
        <v>0.56180555555555556</v>
      </c>
      <c r="H49" s="6">
        <v>2.93</v>
      </c>
      <c r="I49" s="3" t="s">
        <v>30</v>
      </c>
      <c r="J49" s="3" t="s">
        <v>31</v>
      </c>
      <c r="K49" s="7">
        <v>4.2999999999999997E-2</v>
      </c>
      <c r="L49" s="8">
        <f t="shared" si="0"/>
        <v>1.4675767918088733</v>
      </c>
      <c r="M49" s="3">
        <v>22</v>
      </c>
      <c r="N49" s="3"/>
    </row>
    <row r="50" spans="1:14">
      <c r="A50" s="3">
        <v>650013</v>
      </c>
      <c r="B50" s="32" t="s">
        <v>44</v>
      </c>
      <c r="C50" s="3">
        <v>1</v>
      </c>
      <c r="D50" s="3" t="s">
        <v>28</v>
      </c>
      <c r="E50" s="3" t="s">
        <v>29</v>
      </c>
      <c r="F50" s="4">
        <v>44706</v>
      </c>
      <c r="G50" s="5">
        <v>0.40416666666666662</v>
      </c>
      <c r="H50" s="6">
        <v>3.17</v>
      </c>
      <c r="I50" s="3" t="s">
        <v>30</v>
      </c>
      <c r="J50" s="3" t="s">
        <v>31</v>
      </c>
      <c r="K50" s="7">
        <v>5.0999999999999997E-2</v>
      </c>
      <c r="L50" s="8">
        <f t="shared" si="0"/>
        <v>1.6088328075709777</v>
      </c>
      <c r="M50" s="9">
        <v>28</v>
      </c>
      <c r="N50" s="3"/>
    </row>
    <row r="51" spans="1:14">
      <c r="A51" s="3">
        <v>650015</v>
      </c>
      <c r="B51" s="32" t="s">
        <v>44</v>
      </c>
      <c r="C51" s="3">
        <v>1</v>
      </c>
      <c r="D51" s="3" t="s">
        <v>33</v>
      </c>
      <c r="E51" s="3" t="s">
        <v>29</v>
      </c>
      <c r="F51" s="4">
        <v>44706</v>
      </c>
      <c r="G51" s="5">
        <v>0.41250000000000003</v>
      </c>
      <c r="H51" s="6">
        <v>2.77</v>
      </c>
      <c r="I51" s="3" t="s">
        <v>30</v>
      </c>
      <c r="J51" s="3" t="s">
        <v>31</v>
      </c>
      <c r="K51" s="7">
        <v>3.1E-2</v>
      </c>
      <c r="L51" s="8">
        <f t="shared" si="0"/>
        <v>1.1191335740072201</v>
      </c>
      <c r="M51" s="3">
        <v>26</v>
      </c>
      <c r="N51" s="3"/>
    </row>
    <row r="52" spans="1:14">
      <c r="A52" s="3">
        <v>650041</v>
      </c>
      <c r="B52" s="32" t="s">
        <v>44</v>
      </c>
      <c r="C52" s="3">
        <v>2</v>
      </c>
      <c r="D52" s="3" t="s">
        <v>28</v>
      </c>
      <c r="E52" s="3" t="s">
        <v>29</v>
      </c>
      <c r="F52" s="4">
        <v>44706</v>
      </c>
      <c r="G52" s="5">
        <v>0.49236111111111108</v>
      </c>
      <c r="H52" s="6">
        <v>2.92</v>
      </c>
      <c r="I52" s="3" t="s">
        <v>31</v>
      </c>
      <c r="J52" s="3" t="s">
        <v>31</v>
      </c>
      <c r="K52" s="7">
        <v>5.8000000000000003E-2</v>
      </c>
      <c r="L52" s="8">
        <f t="shared" si="0"/>
        <v>1.9863013698630139</v>
      </c>
      <c r="M52" s="3">
        <v>21</v>
      </c>
      <c r="N52" s="3"/>
    </row>
    <row r="53" spans="1:14">
      <c r="A53" s="3">
        <v>650043</v>
      </c>
      <c r="B53" s="32" t="s">
        <v>44</v>
      </c>
      <c r="C53" s="3">
        <v>2</v>
      </c>
      <c r="D53" s="3" t="s">
        <v>33</v>
      </c>
      <c r="E53" s="3" t="s">
        <v>29</v>
      </c>
      <c r="F53" s="4">
        <v>44706</v>
      </c>
      <c r="G53" s="5">
        <v>0.49583333333333335</v>
      </c>
      <c r="H53" s="6">
        <v>3.22</v>
      </c>
      <c r="I53" s="3" t="s">
        <v>30</v>
      </c>
      <c r="J53" s="3" t="s">
        <v>30</v>
      </c>
      <c r="K53" s="7">
        <v>0.05</v>
      </c>
      <c r="L53" s="8">
        <f t="shared" si="0"/>
        <v>1.5527950310559007</v>
      </c>
      <c r="M53" s="3">
        <v>31</v>
      </c>
      <c r="N53" s="3"/>
    </row>
    <row r="54" spans="1:14">
      <c r="A54" s="3">
        <v>650069</v>
      </c>
      <c r="B54" s="32" t="s">
        <v>44</v>
      </c>
      <c r="C54" s="3">
        <v>3</v>
      </c>
      <c r="D54" s="3" t="s">
        <v>28</v>
      </c>
      <c r="E54" s="3" t="s">
        <v>29</v>
      </c>
      <c r="F54" s="4">
        <v>44706</v>
      </c>
      <c r="G54" s="5">
        <v>0.60069444444444442</v>
      </c>
      <c r="H54" s="6">
        <v>1.95</v>
      </c>
      <c r="I54" s="3" t="s">
        <v>31</v>
      </c>
      <c r="J54" s="3" t="s">
        <v>31</v>
      </c>
      <c r="K54" s="7">
        <v>2.5000000000000001E-2</v>
      </c>
      <c r="L54" s="8">
        <f t="shared" si="0"/>
        <v>1.2820512820512822</v>
      </c>
      <c r="M54" s="9">
        <v>24</v>
      </c>
      <c r="N54" s="3"/>
    </row>
    <row r="55" spans="1:14">
      <c r="A55" s="3">
        <v>650071</v>
      </c>
      <c r="B55" s="32" t="s">
        <v>44</v>
      </c>
      <c r="C55" s="3">
        <v>3</v>
      </c>
      <c r="D55" s="3" t="s">
        <v>33</v>
      </c>
      <c r="E55" s="3" t="s">
        <v>29</v>
      </c>
      <c r="F55" s="4">
        <v>44706</v>
      </c>
      <c r="G55" s="5">
        <v>0.60486111111111118</v>
      </c>
      <c r="H55" s="6">
        <v>2.94</v>
      </c>
      <c r="I55" s="3" t="s">
        <v>31</v>
      </c>
      <c r="J55" s="3" t="s">
        <v>31</v>
      </c>
      <c r="K55" s="7">
        <v>5.5E-2</v>
      </c>
      <c r="L55" s="8">
        <f t="shared" si="0"/>
        <v>1.870748299319728</v>
      </c>
      <c r="M55" s="3">
        <v>22</v>
      </c>
      <c r="N55" s="3"/>
    </row>
    <row r="56" spans="1:14">
      <c r="A56" s="3">
        <v>650097</v>
      </c>
      <c r="B56" s="32" t="s">
        <v>44</v>
      </c>
      <c r="C56" s="3">
        <v>4</v>
      </c>
      <c r="D56" s="3" t="s">
        <v>28</v>
      </c>
      <c r="E56" s="3" t="s">
        <v>29</v>
      </c>
      <c r="F56" s="4">
        <v>44707</v>
      </c>
      <c r="G56" s="5">
        <v>0.36319444444444443</v>
      </c>
      <c r="H56" s="6">
        <v>3.1</v>
      </c>
      <c r="I56" s="3" t="s">
        <v>30</v>
      </c>
      <c r="J56" s="3" t="s">
        <v>31</v>
      </c>
      <c r="K56" s="7">
        <v>3.9E-2</v>
      </c>
      <c r="L56" s="8">
        <f t="shared" si="0"/>
        <v>1.2580645161290323</v>
      </c>
      <c r="M56" s="3">
        <v>29</v>
      </c>
      <c r="N56" s="3"/>
    </row>
    <row r="57" spans="1:14">
      <c r="A57" s="3">
        <v>650099</v>
      </c>
      <c r="B57" s="32" t="s">
        <v>44</v>
      </c>
      <c r="C57" s="3">
        <v>4</v>
      </c>
      <c r="D57" s="3" t="s">
        <v>33</v>
      </c>
      <c r="E57" s="3" t="s">
        <v>29</v>
      </c>
      <c r="F57" s="4">
        <v>44707</v>
      </c>
      <c r="G57" s="5">
        <v>0.36736111111111108</v>
      </c>
      <c r="H57" s="6">
        <v>2.5099999999999998</v>
      </c>
      <c r="I57" s="3" t="s">
        <v>31</v>
      </c>
      <c r="J57" s="3" t="s">
        <v>31</v>
      </c>
      <c r="K57" s="7">
        <v>0.05</v>
      </c>
      <c r="L57" s="8">
        <f t="shared" si="0"/>
        <v>1.9920318725099604</v>
      </c>
      <c r="M57" s="3">
        <v>34</v>
      </c>
      <c r="N57" s="3"/>
    </row>
    <row r="58" spans="1:14">
      <c r="A58" s="3">
        <v>650125</v>
      </c>
      <c r="B58" s="32" t="s">
        <v>44</v>
      </c>
      <c r="C58" s="3">
        <v>5</v>
      </c>
      <c r="D58" s="3" t="s">
        <v>28</v>
      </c>
      <c r="E58" s="3" t="s">
        <v>29</v>
      </c>
      <c r="F58" s="4">
        <v>44707</v>
      </c>
      <c r="G58" s="5">
        <v>0.44097222222222227</v>
      </c>
      <c r="H58" s="6">
        <v>3.35</v>
      </c>
      <c r="I58" s="3" t="s">
        <v>30</v>
      </c>
      <c r="J58" s="3" t="s">
        <v>30</v>
      </c>
      <c r="K58" s="7">
        <v>4.7E-2</v>
      </c>
      <c r="L58" s="8">
        <f t="shared" si="0"/>
        <v>1.4029850746268657</v>
      </c>
      <c r="M58" s="9">
        <v>28</v>
      </c>
      <c r="N58" s="3"/>
    </row>
    <row r="59" spans="1:14">
      <c r="A59" s="3">
        <v>650127</v>
      </c>
      <c r="B59" s="32" t="s">
        <v>44</v>
      </c>
      <c r="C59" s="3">
        <v>5</v>
      </c>
      <c r="D59" s="3" t="s">
        <v>33</v>
      </c>
      <c r="E59" s="3" t="s">
        <v>29</v>
      </c>
      <c r="F59" s="4">
        <v>44707</v>
      </c>
      <c r="G59" s="5">
        <v>0.44444444444444442</v>
      </c>
      <c r="H59" s="6">
        <v>4.1399999999999997</v>
      </c>
      <c r="I59" s="3" t="s">
        <v>30</v>
      </c>
      <c r="J59" s="3" t="s">
        <v>31</v>
      </c>
      <c r="K59" s="7">
        <v>4.9000000000000002E-2</v>
      </c>
      <c r="L59" s="8">
        <f t="shared" si="0"/>
        <v>1.1835748792270533</v>
      </c>
      <c r="M59" s="3">
        <v>31</v>
      </c>
      <c r="N59" s="3"/>
    </row>
    <row r="60" spans="1:14">
      <c r="A60" s="3">
        <v>650153</v>
      </c>
      <c r="B60" s="32" t="s">
        <v>44</v>
      </c>
      <c r="C60" s="3">
        <v>6</v>
      </c>
      <c r="D60" s="3" t="s">
        <v>28</v>
      </c>
      <c r="E60" s="3" t="s">
        <v>29</v>
      </c>
      <c r="F60" s="4">
        <v>44707</v>
      </c>
      <c r="G60" s="5">
        <v>0.54861111111111105</v>
      </c>
      <c r="H60" s="6">
        <v>4.32</v>
      </c>
      <c r="I60" s="3" t="s">
        <v>31</v>
      </c>
      <c r="J60" s="3" t="s">
        <v>31</v>
      </c>
      <c r="K60" s="7">
        <v>7.3999999999999996E-2</v>
      </c>
      <c r="L60" s="8">
        <f t="shared" si="0"/>
        <v>1.7129629629629626</v>
      </c>
      <c r="M60" s="3">
        <v>34</v>
      </c>
      <c r="N60" s="3"/>
    </row>
    <row r="61" spans="1:14">
      <c r="A61" s="3">
        <v>650155</v>
      </c>
      <c r="B61" s="32" t="s">
        <v>44</v>
      </c>
      <c r="C61" s="3">
        <v>6</v>
      </c>
      <c r="D61" s="3" t="s">
        <v>33</v>
      </c>
      <c r="E61" s="3" t="s">
        <v>29</v>
      </c>
      <c r="F61" s="4">
        <v>44707</v>
      </c>
      <c r="G61" s="5">
        <v>0.55208333333333337</v>
      </c>
      <c r="H61" s="6">
        <v>3.25</v>
      </c>
      <c r="I61" s="3" t="s">
        <v>30</v>
      </c>
      <c r="J61" s="3" t="s">
        <v>31</v>
      </c>
      <c r="K61" s="7">
        <v>3.7999999999999999E-2</v>
      </c>
      <c r="L61" s="8">
        <f t="shared" si="0"/>
        <v>1.1692307692307693</v>
      </c>
      <c r="M61" s="3">
        <v>21</v>
      </c>
      <c r="N61" s="3"/>
    </row>
    <row r="62" spans="1:14">
      <c r="A62" s="3">
        <v>650021</v>
      </c>
      <c r="B62" s="32" t="s">
        <v>45</v>
      </c>
      <c r="C62" s="3">
        <v>1</v>
      </c>
      <c r="D62" s="3" t="s">
        <v>28</v>
      </c>
      <c r="E62" s="3" t="s">
        <v>29</v>
      </c>
      <c r="F62" s="4">
        <v>44706</v>
      </c>
      <c r="G62" s="5">
        <v>0.4236111111111111</v>
      </c>
      <c r="H62" s="6">
        <v>2.58</v>
      </c>
      <c r="I62" s="3" t="s">
        <v>31</v>
      </c>
      <c r="J62" s="3" t="s">
        <v>31</v>
      </c>
      <c r="K62" s="7">
        <v>8.0000000000000002E-3</v>
      </c>
      <c r="L62" s="8">
        <f t="shared" si="0"/>
        <v>0.31007751937984496</v>
      </c>
      <c r="M62" s="9">
        <v>17</v>
      </c>
      <c r="N62" s="3" t="s">
        <v>51</v>
      </c>
    </row>
    <row r="63" spans="1:14">
      <c r="A63" s="3">
        <v>650023</v>
      </c>
      <c r="B63" s="32" t="s">
        <v>45</v>
      </c>
      <c r="C63" s="3">
        <v>1</v>
      </c>
      <c r="D63" s="3" t="s">
        <v>33</v>
      </c>
      <c r="E63" s="3" t="s">
        <v>29</v>
      </c>
      <c r="F63" s="4">
        <v>44706</v>
      </c>
      <c r="G63" s="5">
        <v>0.4284722222222222</v>
      </c>
      <c r="H63" s="6">
        <v>2.94</v>
      </c>
      <c r="I63" s="3" t="s">
        <v>31</v>
      </c>
      <c r="J63" s="3" t="s">
        <v>31</v>
      </c>
      <c r="K63" s="7">
        <v>0</v>
      </c>
      <c r="L63" s="8">
        <f t="shared" si="0"/>
        <v>0</v>
      </c>
      <c r="M63" s="3">
        <v>11</v>
      </c>
      <c r="N63" s="3"/>
    </row>
    <row r="64" spans="1:14">
      <c r="A64" s="3">
        <v>650049</v>
      </c>
      <c r="B64" s="32" t="s">
        <v>45</v>
      </c>
      <c r="C64" s="3">
        <v>2</v>
      </c>
      <c r="D64" s="3" t="s">
        <v>28</v>
      </c>
      <c r="E64" s="3" t="s">
        <v>29</v>
      </c>
      <c r="F64" s="4">
        <v>44706</v>
      </c>
      <c r="G64" s="5">
        <v>0.51180555555555551</v>
      </c>
      <c r="H64" s="6">
        <v>2.44</v>
      </c>
      <c r="I64" s="3" t="s">
        <v>31</v>
      </c>
      <c r="J64" s="3" t="s">
        <v>31</v>
      </c>
      <c r="K64" s="7">
        <v>7.0000000000000001E-3</v>
      </c>
      <c r="L64" s="8">
        <f t="shared" si="0"/>
        <v>0.28688524590163939</v>
      </c>
      <c r="M64" s="3">
        <v>16</v>
      </c>
      <c r="N64" s="3"/>
    </row>
    <row r="65" spans="1:14">
      <c r="A65" s="3">
        <v>650051</v>
      </c>
      <c r="B65" s="32" t="s">
        <v>45</v>
      </c>
      <c r="C65" s="3">
        <v>2</v>
      </c>
      <c r="D65" s="3" t="s">
        <v>33</v>
      </c>
      <c r="E65" s="3" t="s">
        <v>29</v>
      </c>
      <c r="F65" s="4">
        <v>44706</v>
      </c>
      <c r="G65" s="3" t="s">
        <v>46</v>
      </c>
      <c r="H65" s="6"/>
      <c r="I65" s="3"/>
      <c r="J65" s="3"/>
      <c r="K65" s="7"/>
      <c r="L65" s="8"/>
      <c r="M65" s="3"/>
      <c r="N65" s="3" t="s">
        <v>187</v>
      </c>
    </row>
    <row r="66" spans="1:14">
      <c r="A66" s="3">
        <v>650077</v>
      </c>
      <c r="B66" s="32" t="s">
        <v>45</v>
      </c>
      <c r="C66" s="3">
        <v>3</v>
      </c>
      <c r="D66" s="3" t="s">
        <v>28</v>
      </c>
      <c r="E66" s="3" t="s">
        <v>29</v>
      </c>
      <c r="F66" s="4">
        <v>44706</v>
      </c>
      <c r="G66" s="5">
        <v>0.61944444444444446</v>
      </c>
      <c r="H66" s="6">
        <v>2.77</v>
      </c>
      <c r="I66" s="3" t="s">
        <v>31</v>
      </c>
      <c r="J66" s="3" t="s">
        <v>31</v>
      </c>
      <c r="K66" s="7">
        <v>6.0000000000000001E-3</v>
      </c>
      <c r="L66" s="8">
        <f t="shared" si="0"/>
        <v>0.21660649819494585</v>
      </c>
      <c r="M66" s="9">
        <v>28</v>
      </c>
      <c r="N66" s="3" t="s">
        <v>51</v>
      </c>
    </row>
    <row r="67" spans="1:14">
      <c r="A67" s="3">
        <v>650079</v>
      </c>
      <c r="B67" s="32" t="s">
        <v>45</v>
      </c>
      <c r="C67" s="3">
        <v>3</v>
      </c>
      <c r="D67" s="3" t="s">
        <v>33</v>
      </c>
      <c r="E67" s="3" t="s">
        <v>29</v>
      </c>
      <c r="F67" s="4">
        <v>44706</v>
      </c>
      <c r="G67" s="5">
        <v>0.62361111111111112</v>
      </c>
      <c r="H67" s="6">
        <v>1.7</v>
      </c>
      <c r="I67" s="3" t="s">
        <v>31</v>
      </c>
      <c r="J67" s="3" t="s">
        <v>31</v>
      </c>
      <c r="K67" s="7">
        <v>7.0000000000000001E-3</v>
      </c>
      <c r="L67" s="8">
        <f t="shared" ref="L67:L85" si="1">(K67/H67)*100</f>
        <v>0.41176470588235298</v>
      </c>
      <c r="M67" s="3">
        <v>14</v>
      </c>
      <c r="N67" s="3"/>
    </row>
    <row r="68" spans="1:14">
      <c r="A68" s="3">
        <v>650105</v>
      </c>
      <c r="B68" s="32" t="s">
        <v>45</v>
      </c>
      <c r="C68" s="3">
        <v>4</v>
      </c>
      <c r="D68" s="3" t="s">
        <v>28</v>
      </c>
      <c r="E68" s="3" t="s">
        <v>29</v>
      </c>
      <c r="F68" s="4">
        <v>44707</v>
      </c>
      <c r="G68" s="5">
        <v>0.38055555555555554</v>
      </c>
      <c r="H68" s="6">
        <v>2.33</v>
      </c>
      <c r="I68" s="3" t="s">
        <v>31</v>
      </c>
      <c r="J68" s="3" t="s">
        <v>31</v>
      </c>
      <c r="K68" s="7">
        <v>1.2999999999999999E-2</v>
      </c>
      <c r="L68" s="8">
        <f t="shared" si="1"/>
        <v>0.55793991416309008</v>
      </c>
      <c r="M68" s="3">
        <v>18</v>
      </c>
      <c r="N68" s="3" t="s">
        <v>48</v>
      </c>
    </row>
    <row r="69" spans="1:14">
      <c r="A69" s="3">
        <v>650107</v>
      </c>
      <c r="B69" s="32" t="s">
        <v>45</v>
      </c>
      <c r="C69" s="3">
        <v>4</v>
      </c>
      <c r="D69" s="3" t="s">
        <v>33</v>
      </c>
      <c r="E69" s="3" t="s">
        <v>29</v>
      </c>
      <c r="F69" s="4">
        <v>44707</v>
      </c>
      <c r="G69" s="5">
        <v>0.38472222222222219</v>
      </c>
      <c r="H69" s="6">
        <v>1.66</v>
      </c>
      <c r="I69" s="3" t="s">
        <v>31</v>
      </c>
      <c r="J69" s="3" t="s">
        <v>31</v>
      </c>
      <c r="K69" s="7">
        <v>4.0000000000000001E-3</v>
      </c>
      <c r="L69" s="8">
        <f t="shared" si="1"/>
        <v>0.24096385542168677</v>
      </c>
      <c r="M69" s="3">
        <v>19</v>
      </c>
      <c r="N69" s="3"/>
    </row>
    <row r="70" spans="1:14">
      <c r="A70" s="3">
        <v>650133</v>
      </c>
      <c r="B70" s="32" t="s">
        <v>45</v>
      </c>
      <c r="C70" s="3">
        <v>5</v>
      </c>
      <c r="D70" s="3" t="s">
        <v>28</v>
      </c>
      <c r="E70" s="3" t="s">
        <v>29</v>
      </c>
      <c r="F70" s="4">
        <v>44707</v>
      </c>
      <c r="G70" s="5">
        <v>0.45555555555555555</v>
      </c>
      <c r="H70" s="6">
        <v>2.5299999999999998</v>
      </c>
      <c r="I70" s="3" t="s">
        <v>31</v>
      </c>
      <c r="J70" s="3" t="s">
        <v>31</v>
      </c>
      <c r="K70" s="7">
        <v>6.0000000000000001E-3</v>
      </c>
      <c r="L70" s="8">
        <f t="shared" si="1"/>
        <v>0.23715415019762848</v>
      </c>
      <c r="M70" s="9">
        <v>14</v>
      </c>
      <c r="N70" s="3" t="s">
        <v>41</v>
      </c>
    </row>
    <row r="71" spans="1:14">
      <c r="A71" s="3">
        <v>650135</v>
      </c>
      <c r="B71" s="32" t="s">
        <v>45</v>
      </c>
      <c r="C71" s="3">
        <v>5</v>
      </c>
      <c r="D71" s="3" t="s">
        <v>33</v>
      </c>
      <c r="E71" s="3" t="s">
        <v>29</v>
      </c>
      <c r="F71" s="4">
        <v>44707</v>
      </c>
      <c r="G71" s="5">
        <v>0.4604166666666667</v>
      </c>
      <c r="H71" s="6">
        <v>2.42</v>
      </c>
      <c r="I71" s="3" t="s">
        <v>31</v>
      </c>
      <c r="J71" s="3" t="s">
        <v>31</v>
      </c>
      <c r="K71" s="7">
        <v>1.4E-2</v>
      </c>
      <c r="L71" s="8">
        <f t="shared" si="1"/>
        <v>0.57851239669421495</v>
      </c>
      <c r="M71" s="3">
        <v>22</v>
      </c>
      <c r="N71" s="3" t="s">
        <v>49</v>
      </c>
    </row>
    <row r="72" spans="1:14">
      <c r="A72" s="3">
        <v>650161</v>
      </c>
      <c r="B72" s="32" t="s">
        <v>45</v>
      </c>
      <c r="C72" s="3">
        <v>6</v>
      </c>
      <c r="D72" s="3" t="s">
        <v>28</v>
      </c>
      <c r="E72" s="3" t="s">
        <v>29</v>
      </c>
      <c r="F72" s="4">
        <v>44707</v>
      </c>
      <c r="G72" s="3" t="s">
        <v>46</v>
      </c>
      <c r="H72" s="6"/>
      <c r="I72" s="3"/>
      <c r="J72" s="3"/>
      <c r="K72" s="7"/>
      <c r="L72" s="8"/>
      <c r="M72" s="3"/>
      <c r="N72" s="3" t="s">
        <v>187</v>
      </c>
    </row>
    <row r="73" spans="1:14">
      <c r="A73" s="3">
        <v>650163</v>
      </c>
      <c r="B73" s="32" t="s">
        <v>45</v>
      </c>
      <c r="C73" s="3">
        <v>6</v>
      </c>
      <c r="D73" s="3" t="s">
        <v>33</v>
      </c>
      <c r="E73" s="3" t="s">
        <v>29</v>
      </c>
      <c r="F73" s="4">
        <v>44707</v>
      </c>
      <c r="G73" s="3" t="s">
        <v>46</v>
      </c>
      <c r="H73" s="6"/>
      <c r="I73" s="3"/>
      <c r="J73" s="3"/>
      <c r="K73" s="7"/>
      <c r="L73" s="8"/>
      <c r="M73" s="3"/>
      <c r="N73" s="3" t="s">
        <v>187</v>
      </c>
    </row>
    <row r="74" spans="1:14">
      <c r="A74" s="3">
        <v>650025</v>
      </c>
      <c r="B74" s="32" t="s">
        <v>50</v>
      </c>
      <c r="C74" s="3">
        <v>1</v>
      </c>
      <c r="D74" s="3" t="s">
        <v>28</v>
      </c>
      <c r="E74" s="3" t="s">
        <v>29</v>
      </c>
      <c r="F74" s="4">
        <v>44706</v>
      </c>
      <c r="G74" s="5">
        <v>0.43402777777777773</v>
      </c>
      <c r="H74" s="6">
        <v>3.39</v>
      </c>
      <c r="I74" s="3" t="s">
        <v>30</v>
      </c>
      <c r="J74" s="3" t="s">
        <v>30</v>
      </c>
      <c r="K74" s="7">
        <v>2.9000000000000001E-2</v>
      </c>
      <c r="L74" s="8">
        <f t="shared" si="1"/>
        <v>0.85545722713864303</v>
      </c>
      <c r="M74" s="9">
        <v>22</v>
      </c>
      <c r="N74" s="3" t="s">
        <v>51</v>
      </c>
    </row>
    <row r="75" spans="1:14">
      <c r="A75" s="3">
        <v>650027</v>
      </c>
      <c r="B75" s="32" t="s">
        <v>50</v>
      </c>
      <c r="C75" s="3">
        <v>1</v>
      </c>
      <c r="D75" s="3" t="s">
        <v>33</v>
      </c>
      <c r="E75" s="3" t="s">
        <v>29</v>
      </c>
      <c r="F75" s="4">
        <v>44706</v>
      </c>
      <c r="G75" s="5">
        <v>0.43958333333333338</v>
      </c>
      <c r="H75" s="6">
        <v>2.34</v>
      </c>
      <c r="I75" s="3" t="s">
        <v>31</v>
      </c>
      <c r="J75" s="3" t="s">
        <v>31</v>
      </c>
      <c r="K75" s="7">
        <v>4.2000000000000003E-2</v>
      </c>
      <c r="L75" s="8">
        <f t="shared" si="1"/>
        <v>1.7948717948717952</v>
      </c>
      <c r="M75" s="3">
        <v>25</v>
      </c>
      <c r="N75" s="3"/>
    </row>
    <row r="76" spans="1:14">
      <c r="A76" s="3">
        <v>650053</v>
      </c>
      <c r="B76" s="32" t="s">
        <v>50</v>
      </c>
      <c r="C76" s="3">
        <v>2</v>
      </c>
      <c r="D76" s="3" t="s">
        <v>28</v>
      </c>
      <c r="E76" s="3" t="s">
        <v>29</v>
      </c>
      <c r="F76" s="4">
        <v>44706</v>
      </c>
      <c r="G76" s="5">
        <v>0.52013888888888882</v>
      </c>
      <c r="H76" s="6">
        <v>3.37</v>
      </c>
      <c r="I76" s="3" t="s">
        <v>30</v>
      </c>
      <c r="J76" s="3" t="s">
        <v>30</v>
      </c>
      <c r="K76" s="7">
        <v>4.8000000000000001E-2</v>
      </c>
      <c r="L76" s="8">
        <f t="shared" si="1"/>
        <v>1.4243323442136497</v>
      </c>
      <c r="M76" s="3">
        <v>39</v>
      </c>
      <c r="N76" s="3"/>
    </row>
    <row r="77" spans="1:14">
      <c r="A77" s="3">
        <v>650055</v>
      </c>
      <c r="B77" s="32" t="s">
        <v>50</v>
      </c>
      <c r="C77" s="3">
        <v>2</v>
      </c>
      <c r="D77" s="3" t="s">
        <v>33</v>
      </c>
      <c r="E77" s="3" t="s">
        <v>29</v>
      </c>
      <c r="F77" s="4">
        <v>44706</v>
      </c>
      <c r="G77" s="5">
        <v>0.52430555555555558</v>
      </c>
      <c r="H77" s="6">
        <v>2.85</v>
      </c>
      <c r="I77" s="3" t="s">
        <v>30</v>
      </c>
      <c r="J77" s="3" t="s">
        <v>30</v>
      </c>
      <c r="K77" s="7">
        <v>0.03</v>
      </c>
      <c r="L77" s="8">
        <f t="shared" si="1"/>
        <v>1.0526315789473684</v>
      </c>
      <c r="M77" s="3">
        <v>25</v>
      </c>
      <c r="N77" s="3"/>
    </row>
    <row r="78" spans="1:14">
      <c r="A78" s="3">
        <v>650081</v>
      </c>
      <c r="B78" s="32" t="s">
        <v>50</v>
      </c>
      <c r="C78" s="3">
        <v>3</v>
      </c>
      <c r="D78" s="3" t="s">
        <v>28</v>
      </c>
      <c r="E78" s="3" t="s">
        <v>29</v>
      </c>
      <c r="F78" s="4">
        <v>44706</v>
      </c>
      <c r="G78" s="5">
        <v>0.62916666666666665</v>
      </c>
      <c r="H78" s="6">
        <v>2.79</v>
      </c>
      <c r="I78" s="3" t="s">
        <v>31</v>
      </c>
      <c r="J78" s="3" t="s">
        <v>31</v>
      </c>
      <c r="K78" s="7">
        <v>4.4999999999999998E-2</v>
      </c>
      <c r="L78" s="8">
        <f t="shared" si="1"/>
        <v>1.6129032258064515</v>
      </c>
      <c r="M78" s="9">
        <v>40</v>
      </c>
      <c r="N78" s="3"/>
    </row>
    <row r="79" spans="1:14">
      <c r="A79" s="3">
        <v>650083</v>
      </c>
      <c r="B79" s="32" t="s">
        <v>50</v>
      </c>
      <c r="C79" s="3">
        <v>3</v>
      </c>
      <c r="D79" s="3" t="s">
        <v>33</v>
      </c>
      <c r="E79" s="3" t="s">
        <v>29</v>
      </c>
      <c r="F79" s="4">
        <v>44706</v>
      </c>
      <c r="G79" s="5">
        <v>0.63402777777777775</v>
      </c>
      <c r="H79" s="6">
        <v>2.91</v>
      </c>
      <c r="I79" s="3" t="s">
        <v>30</v>
      </c>
      <c r="J79" s="3" t="s">
        <v>30</v>
      </c>
      <c r="K79" s="7">
        <v>3.5000000000000003E-2</v>
      </c>
      <c r="L79" s="8">
        <f t="shared" si="1"/>
        <v>1.202749140893471</v>
      </c>
      <c r="M79" s="3">
        <v>34</v>
      </c>
      <c r="N79" s="3"/>
    </row>
    <row r="80" spans="1:14">
      <c r="A80" s="3">
        <v>650109</v>
      </c>
      <c r="B80" s="32" t="s">
        <v>50</v>
      </c>
      <c r="C80" s="3">
        <v>4</v>
      </c>
      <c r="D80" s="3" t="s">
        <v>28</v>
      </c>
      <c r="E80" s="3" t="s">
        <v>29</v>
      </c>
      <c r="F80" s="4">
        <v>44707</v>
      </c>
      <c r="G80" s="5">
        <v>0.39027777777777778</v>
      </c>
      <c r="H80" s="6">
        <v>3.31</v>
      </c>
      <c r="I80" s="3" t="s">
        <v>30</v>
      </c>
      <c r="J80" s="3" t="s">
        <v>31</v>
      </c>
      <c r="K80" s="7">
        <v>4.2000000000000003E-2</v>
      </c>
      <c r="L80" s="8">
        <f t="shared" si="1"/>
        <v>1.2688821752265862</v>
      </c>
      <c r="M80" s="3">
        <v>35</v>
      </c>
      <c r="N80" s="3"/>
    </row>
    <row r="81" spans="1:14">
      <c r="A81" s="3">
        <v>650111</v>
      </c>
      <c r="B81" s="32" t="s">
        <v>50</v>
      </c>
      <c r="C81" s="3">
        <v>4</v>
      </c>
      <c r="D81" s="3" t="s">
        <v>33</v>
      </c>
      <c r="E81" s="3" t="s">
        <v>29</v>
      </c>
      <c r="F81" s="4">
        <v>44707</v>
      </c>
      <c r="G81" s="5">
        <v>0.39374999999999999</v>
      </c>
      <c r="H81" s="6">
        <v>2.36</v>
      </c>
      <c r="I81" s="3" t="s">
        <v>30</v>
      </c>
      <c r="J81" s="3" t="s">
        <v>31</v>
      </c>
      <c r="K81" s="7">
        <v>2.7E-2</v>
      </c>
      <c r="L81" s="8">
        <f t="shared" si="1"/>
        <v>1.1440677966101696</v>
      </c>
      <c r="M81" s="3">
        <v>19</v>
      </c>
      <c r="N81" s="3"/>
    </row>
    <row r="82" spans="1:14">
      <c r="A82" s="3">
        <v>650137</v>
      </c>
      <c r="B82" s="32" t="s">
        <v>50</v>
      </c>
      <c r="C82" s="3">
        <v>5</v>
      </c>
      <c r="D82" s="3" t="s">
        <v>28</v>
      </c>
      <c r="E82" s="3" t="s">
        <v>29</v>
      </c>
      <c r="F82" s="4">
        <v>44707</v>
      </c>
      <c r="G82" s="5">
        <v>0.46458333333333335</v>
      </c>
      <c r="H82" s="6">
        <v>2.0099999999999998</v>
      </c>
      <c r="I82" s="3" t="s">
        <v>30</v>
      </c>
      <c r="J82" s="3" t="s">
        <v>31</v>
      </c>
      <c r="K82" s="7">
        <v>1.9E-2</v>
      </c>
      <c r="L82" s="8">
        <f t="shared" si="1"/>
        <v>0.94527363184079616</v>
      </c>
      <c r="M82" s="9">
        <v>19</v>
      </c>
      <c r="N82" s="3"/>
    </row>
    <row r="83" spans="1:14">
      <c r="A83" s="3">
        <v>650139</v>
      </c>
      <c r="B83" s="32" t="s">
        <v>50</v>
      </c>
      <c r="C83" s="3">
        <v>5</v>
      </c>
      <c r="D83" s="3" t="s">
        <v>33</v>
      </c>
      <c r="E83" s="3" t="s">
        <v>29</v>
      </c>
      <c r="F83" s="4">
        <v>44707</v>
      </c>
      <c r="G83" s="5">
        <v>0.4694444444444445</v>
      </c>
      <c r="H83" s="6">
        <v>2.75</v>
      </c>
      <c r="I83" s="3" t="s">
        <v>30</v>
      </c>
      <c r="J83" s="3" t="s">
        <v>30</v>
      </c>
      <c r="K83" s="7">
        <v>2.5999999999999999E-2</v>
      </c>
      <c r="L83" s="8">
        <f t="shared" si="1"/>
        <v>0.94545454545454533</v>
      </c>
      <c r="M83" s="3">
        <v>27</v>
      </c>
      <c r="N83" s="3"/>
    </row>
    <row r="84" spans="1:14">
      <c r="A84" s="3">
        <v>650165</v>
      </c>
      <c r="B84" s="32" t="s">
        <v>50</v>
      </c>
      <c r="C84" s="3">
        <v>6</v>
      </c>
      <c r="D84" s="3" t="s">
        <v>28</v>
      </c>
      <c r="E84" s="3" t="s">
        <v>29</v>
      </c>
      <c r="F84" s="4">
        <v>44707</v>
      </c>
      <c r="G84" s="5">
        <v>0.57152777777777775</v>
      </c>
      <c r="H84" s="6">
        <v>2.5299999999999998</v>
      </c>
      <c r="I84" s="3" t="s">
        <v>30</v>
      </c>
      <c r="J84" s="3" t="s">
        <v>31</v>
      </c>
      <c r="K84" s="7">
        <v>3.5000000000000003E-2</v>
      </c>
      <c r="L84" s="8">
        <f t="shared" si="1"/>
        <v>1.3833992094861662</v>
      </c>
      <c r="M84" s="3">
        <v>18</v>
      </c>
      <c r="N84" s="3"/>
    </row>
    <row r="85" spans="1:14">
      <c r="A85" s="3">
        <v>650167</v>
      </c>
      <c r="B85" s="32" t="s">
        <v>50</v>
      </c>
      <c r="C85" s="3">
        <v>6</v>
      </c>
      <c r="D85" s="3" t="s">
        <v>33</v>
      </c>
      <c r="E85" s="3" t="s">
        <v>29</v>
      </c>
      <c r="F85" s="4">
        <v>44707</v>
      </c>
      <c r="G85" s="5">
        <v>0.57430555555555551</v>
      </c>
      <c r="H85" s="6">
        <v>2.59</v>
      </c>
      <c r="I85" s="3" t="s">
        <v>31</v>
      </c>
      <c r="J85" s="3" t="s">
        <v>31</v>
      </c>
      <c r="K85" s="7">
        <v>3.5000000000000003E-2</v>
      </c>
      <c r="L85" s="8">
        <f t="shared" si="1"/>
        <v>1.3513513513513515</v>
      </c>
      <c r="M85" s="3">
        <v>40</v>
      </c>
      <c r="N85" s="3"/>
    </row>
    <row r="1048475" spans="7:7">
      <c r="G1048475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C0C3-86BD-44F9-8C26-2E78BE213A52}">
  <dimension ref="A1:N1048470"/>
  <sheetViews>
    <sheetView workbookViewId="0"/>
  </sheetViews>
  <sheetFormatPr defaultRowHeight="14.5"/>
  <cols>
    <col min="2" max="2" width="15.54296875" bestFit="1" customWidth="1"/>
    <col min="6" max="6" width="13.453125" customWidth="1"/>
    <col min="8" max="8" width="10" bestFit="1" customWidth="1"/>
    <col min="9" max="9" width="12.81640625" bestFit="1" customWidth="1"/>
    <col min="10" max="10" width="21.54296875" bestFit="1" customWidth="1"/>
    <col min="11" max="11" width="15.81640625" customWidth="1"/>
    <col min="12" max="12" width="11.81640625" customWidth="1"/>
    <col min="13" max="13" width="15.1796875" customWidth="1"/>
    <col min="14" max="14" width="78.54296875" bestFit="1" customWidth="1"/>
  </cols>
  <sheetData>
    <row r="1" spans="1:14" ht="15" thickBot="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2" t="s">
        <v>184</v>
      </c>
      <c r="M1" s="1" t="s">
        <v>26</v>
      </c>
      <c r="N1" s="1" t="s">
        <v>186</v>
      </c>
    </row>
    <row r="2" spans="1:14" ht="15" thickTop="1">
      <c r="A2" s="9">
        <v>650002</v>
      </c>
      <c r="B2" s="53" t="s">
        <v>27</v>
      </c>
      <c r="C2" s="9">
        <v>1</v>
      </c>
      <c r="D2" s="9" t="s">
        <v>28</v>
      </c>
      <c r="E2" s="9" t="s">
        <v>52</v>
      </c>
      <c r="F2" s="11">
        <v>44706</v>
      </c>
      <c r="G2" s="12">
        <v>0.36944444444444446</v>
      </c>
      <c r="H2" s="13">
        <v>1.9</v>
      </c>
      <c r="I2" s="9" t="s">
        <v>53</v>
      </c>
      <c r="J2" s="9" t="s">
        <v>31</v>
      </c>
      <c r="K2" s="14">
        <v>0.29899999999999999</v>
      </c>
      <c r="L2" s="13">
        <f>(K2/H2)*100</f>
        <v>15.736842105263158</v>
      </c>
      <c r="M2" s="9" t="s">
        <v>53</v>
      </c>
      <c r="N2" s="9" t="s">
        <v>54</v>
      </c>
    </row>
    <row r="3" spans="1:14">
      <c r="A3" s="3">
        <v>650004</v>
      </c>
      <c r="B3" s="32" t="s">
        <v>27</v>
      </c>
      <c r="C3" s="3">
        <v>1</v>
      </c>
      <c r="D3" s="3" t="s">
        <v>33</v>
      </c>
      <c r="E3" s="3" t="s">
        <v>52</v>
      </c>
      <c r="F3" s="11">
        <v>44706</v>
      </c>
      <c r="G3" s="5">
        <v>0.37222222222222223</v>
      </c>
      <c r="H3" s="6">
        <v>1.57</v>
      </c>
      <c r="I3" s="3" t="s">
        <v>53</v>
      </c>
      <c r="J3" s="3" t="s">
        <v>31</v>
      </c>
      <c r="K3" s="15">
        <v>0.189</v>
      </c>
      <c r="L3" s="13">
        <f t="shared" ref="L3:L66" si="0">(K3/H3)*100</f>
        <v>12.038216560509554</v>
      </c>
      <c r="M3" s="3" t="s">
        <v>53</v>
      </c>
      <c r="N3" s="3"/>
    </row>
    <row r="4" spans="1:14">
      <c r="A4" s="3">
        <v>650030</v>
      </c>
      <c r="B4" s="32" t="s">
        <v>27</v>
      </c>
      <c r="C4" s="3">
        <v>2</v>
      </c>
      <c r="D4" s="3" t="s">
        <v>28</v>
      </c>
      <c r="E4" s="3" t="s">
        <v>52</v>
      </c>
      <c r="F4" s="11">
        <v>44706</v>
      </c>
      <c r="G4" s="5">
        <v>0.46597222222222223</v>
      </c>
      <c r="H4" s="6">
        <v>1.1399999999999999</v>
      </c>
      <c r="I4" s="3" t="s">
        <v>53</v>
      </c>
      <c r="J4" s="3" t="s">
        <v>31</v>
      </c>
      <c r="K4" s="15">
        <v>0.13400000000000001</v>
      </c>
      <c r="L4" s="13">
        <f t="shared" si="0"/>
        <v>11.754385964912283</v>
      </c>
      <c r="M4" s="3" t="s">
        <v>53</v>
      </c>
      <c r="N4" s="3"/>
    </row>
    <row r="5" spans="1:14">
      <c r="A5" s="3">
        <v>650032</v>
      </c>
      <c r="B5" s="32" t="s">
        <v>27</v>
      </c>
      <c r="C5" s="3">
        <v>2</v>
      </c>
      <c r="D5" s="3" t="s">
        <v>33</v>
      </c>
      <c r="E5" s="3" t="s">
        <v>52</v>
      </c>
      <c r="F5" s="11">
        <v>44706</v>
      </c>
      <c r="G5" s="5">
        <v>0.47013888888888888</v>
      </c>
      <c r="H5" s="6">
        <v>1.1200000000000001</v>
      </c>
      <c r="I5" s="3" t="s">
        <v>53</v>
      </c>
      <c r="J5" s="3" t="s">
        <v>31</v>
      </c>
      <c r="K5" s="15">
        <v>0.217</v>
      </c>
      <c r="L5" s="13">
        <f t="shared" si="0"/>
        <v>19.374999999999996</v>
      </c>
      <c r="M5" s="3" t="s">
        <v>53</v>
      </c>
      <c r="N5" s="3" t="s">
        <v>43</v>
      </c>
    </row>
    <row r="6" spans="1:14">
      <c r="A6" s="3">
        <v>650058</v>
      </c>
      <c r="B6" s="32" t="s">
        <v>27</v>
      </c>
      <c r="C6" s="3">
        <v>3</v>
      </c>
      <c r="D6" s="3" t="s">
        <v>28</v>
      </c>
      <c r="E6" s="3" t="s">
        <v>52</v>
      </c>
      <c r="F6" s="11">
        <v>44706</v>
      </c>
      <c r="G6" s="5">
        <v>0.57361111111111118</v>
      </c>
      <c r="H6" s="6">
        <v>1.36</v>
      </c>
      <c r="I6" s="3" t="s">
        <v>53</v>
      </c>
      <c r="J6" s="3" t="s">
        <v>31</v>
      </c>
      <c r="K6" s="15">
        <v>0.13200000000000001</v>
      </c>
      <c r="L6" s="13">
        <f t="shared" si="0"/>
        <v>9.7058823529411775</v>
      </c>
      <c r="M6" s="9" t="s">
        <v>53</v>
      </c>
      <c r="N6" s="3" t="s">
        <v>55</v>
      </c>
    </row>
    <row r="7" spans="1:14">
      <c r="A7" s="3">
        <v>650060</v>
      </c>
      <c r="B7" s="32" t="s">
        <v>27</v>
      </c>
      <c r="C7" s="3">
        <v>3</v>
      </c>
      <c r="D7" s="3" t="s">
        <v>33</v>
      </c>
      <c r="E7" s="3" t="s">
        <v>52</v>
      </c>
      <c r="F7" s="11">
        <v>44706</v>
      </c>
      <c r="G7" s="5">
        <v>0.57777777777777783</v>
      </c>
      <c r="H7" s="6">
        <v>1.26</v>
      </c>
      <c r="I7" s="3" t="s">
        <v>53</v>
      </c>
      <c r="J7" s="3" t="s">
        <v>31</v>
      </c>
      <c r="K7" s="15">
        <v>0.23699999999999999</v>
      </c>
      <c r="L7" s="13">
        <f t="shared" si="0"/>
        <v>18.80952380952381</v>
      </c>
      <c r="M7" s="3" t="s">
        <v>53</v>
      </c>
      <c r="N7" s="3"/>
    </row>
    <row r="8" spans="1:14">
      <c r="A8" s="3">
        <v>650086</v>
      </c>
      <c r="B8" s="32" t="s">
        <v>27</v>
      </c>
      <c r="C8" s="3">
        <v>4</v>
      </c>
      <c r="D8" s="3" t="s">
        <v>28</v>
      </c>
      <c r="E8" s="3" t="s">
        <v>52</v>
      </c>
      <c r="F8" s="11">
        <v>44707</v>
      </c>
      <c r="G8" s="5">
        <v>0.33958333333333335</v>
      </c>
      <c r="H8" s="6">
        <v>1.41</v>
      </c>
      <c r="I8" s="3" t="s">
        <v>53</v>
      </c>
      <c r="J8" s="3" t="s">
        <v>31</v>
      </c>
      <c r="K8" s="15">
        <v>0.22500000000000001</v>
      </c>
      <c r="L8" s="13">
        <f t="shared" si="0"/>
        <v>15.957446808510639</v>
      </c>
      <c r="M8" s="3" t="s">
        <v>53</v>
      </c>
      <c r="N8" s="3" t="s">
        <v>56</v>
      </c>
    </row>
    <row r="9" spans="1:14">
      <c r="A9" s="3">
        <v>650088</v>
      </c>
      <c r="B9" s="32" t="s">
        <v>27</v>
      </c>
      <c r="C9" s="3">
        <v>4</v>
      </c>
      <c r="D9" s="3" t="s">
        <v>33</v>
      </c>
      <c r="E9" s="3" t="s">
        <v>52</v>
      </c>
      <c r="F9" s="11">
        <v>44707</v>
      </c>
      <c r="G9" s="5">
        <v>0.34375</v>
      </c>
      <c r="H9" s="6">
        <v>1.21</v>
      </c>
      <c r="I9" s="3" t="s">
        <v>53</v>
      </c>
      <c r="J9" s="3" t="s">
        <v>31</v>
      </c>
      <c r="K9" s="15">
        <v>0.245</v>
      </c>
      <c r="L9" s="13">
        <f t="shared" si="0"/>
        <v>20.24793388429752</v>
      </c>
      <c r="M9" s="3" t="s">
        <v>53</v>
      </c>
      <c r="N9" s="3" t="s">
        <v>57</v>
      </c>
    </row>
    <row r="10" spans="1:14">
      <c r="A10" s="3">
        <v>650114</v>
      </c>
      <c r="B10" s="32" t="s">
        <v>27</v>
      </c>
      <c r="C10" s="3">
        <v>5</v>
      </c>
      <c r="D10" s="3" t="s">
        <v>28</v>
      </c>
      <c r="E10" s="3" t="s">
        <v>52</v>
      </c>
      <c r="F10" s="11">
        <v>44707</v>
      </c>
      <c r="G10" s="5">
        <v>0.41805555555555557</v>
      </c>
      <c r="H10" s="6">
        <v>1.32</v>
      </c>
      <c r="I10" s="3" t="s">
        <v>53</v>
      </c>
      <c r="J10" s="3" t="s">
        <v>31</v>
      </c>
      <c r="K10" s="15">
        <v>0.14299999999999999</v>
      </c>
      <c r="L10" s="13">
        <f t="shared" si="0"/>
        <v>10.833333333333332</v>
      </c>
      <c r="M10" s="9" t="s">
        <v>53</v>
      </c>
      <c r="N10" s="3"/>
    </row>
    <row r="11" spans="1:14">
      <c r="A11" s="3">
        <v>650116</v>
      </c>
      <c r="B11" s="32" t="s">
        <v>27</v>
      </c>
      <c r="C11" s="3">
        <v>5</v>
      </c>
      <c r="D11" s="3" t="s">
        <v>33</v>
      </c>
      <c r="E11" s="3" t="s">
        <v>52</v>
      </c>
      <c r="F11" s="11">
        <v>44707</v>
      </c>
      <c r="G11" s="5">
        <v>0.42152777777777778</v>
      </c>
      <c r="H11" s="6">
        <v>1.54</v>
      </c>
      <c r="I11" s="3" t="s">
        <v>53</v>
      </c>
      <c r="J11" s="3" t="s">
        <v>31</v>
      </c>
      <c r="K11" s="15">
        <v>0.214</v>
      </c>
      <c r="L11" s="13">
        <f t="shared" si="0"/>
        <v>13.896103896103895</v>
      </c>
      <c r="M11" s="3" t="s">
        <v>53</v>
      </c>
      <c r="N11" s="3"/>
    </row>
    <row r="12" spans="1:14">
      <c r="A12" s="3">
        <v>650142</v>
      </c>
      <c r="B12" s="32" t="s">
        <v>27</v>
      </c>
      <c r="C12" s="3">
        <v>6</v>
      </c>
      <c r="D12" s="3" t="s">
        <v>28</v>
      </c>
      <c r="E12" s="3" t="s">
        <v>52</v>
      </c>
      <c r="F12" s="11">
        <v>44707</v>
      </c>
      <c r="G12" s="5">
        <v>0.52361111111111114</v>
      </c>
      <c r="H12" s="6">
        <v>1.35</v>
      </c>
      <c r="I12" s="3" t="s">
        <v>53</v>
      </c>
      <c r="J12" s="3" t="s">
        <v>31</v>
      </c>
      <c r="K12" s="15">
        <v>0.224</v>
      </c>
      <c r="L12" s="13">
        <f t="shared" si="0"/>
        <v>16.592592592592592</v>
      </c>
      <c r="M12" s="3" t="s">
        <v>53</v>
      </c>
      <c r="N12" s="3"/>
    </row>
    <row r="13" spans="1:14">
      <c r="A13" s="3">
        <v>650144</v>
      </c>
      <c r="B13" s="32" t="s">
        <v>27</v>
      </c>
      <c r="C13" s="3">
        <v>6</v>
      </c>
      <c r="D13" s="3" t="s">
        <v>33</v>
      </c>
      <c r="E13" s="3" t="s">
        <v>52</v>
      </c>
      <c r="F13" s="11">
        <v>44707</v>
      </c>
      <c r="G13" s="5">
        <v>0.52708333333333335</v>
      </c>
      <c r="H13" s="6">
        <v>1.1499999999999999</v>
      </c>
      <c r="I13" s="3" t="s">
        <v>53</v>
      </c>
      <c r="J13" s="3" t="s">
        <v>31</v>
      </c>
      <c r="K13" s="15">
        <v>0.158</v>
      </c>
      <c r="L13" s="13">
        <f t="shared" si="0"/>
        <v>13.739130434782609</v>
      </c>
      <c r="M13" s="3" t="s">
        <v>53</v>
      </c>
      <c r="N13" s="3"/>
    </row>
    <row r="14" spans="1:14">
      <c r="A14" s="3">
        <v>650006</v>
      </c>
      <c r="B14" s="32" t="s">
        <v>36</v>
      </c>
      <c r="C14" s="3">
        <v>1</v>
      </c>
      <c r="D14" s="3" t="s">
        <v>28</v>
      </c>
      <c r="E14" s="3" t="s">
        <v>52</v>
      </c>
      <c r="F14" s="11">
        <v>44706</v>
      </c>
      <c r="G14" s="5">
        <v>0.37847222222222227</v>
      </c>
      <c r="H14" s="6">
        <v>1.36</v>
      </c>
      <c r="I14" s="3" t="s">
        <v>53</v>
      </c>
      <c r="J14" s="3" t="s">
        <v>31</v>
      </c>
      <c r="K14" s="15">
        <v>0.23300000000000001</v>
      </c>
      <c r="L14" s="13">
        <f t="shared" si="0"/>
        <v>17.132352941176471</v>
      </c>
      <c r="M14" s="9" t="s">
        <v>53</v>
      </c>
      <c r="N14" s="3"/>
    </row>
    <row r="15" spans="1:14">
      <c r="A15" s="3">
        <v>650008</v>
      </c>
      <c r="B15" s="32" t="s">
        <v>36</v>
      </c>
      <c r="C15" s="3">
        <v>1</v>
      </c>
      <c r="D15" s="3" t="s">
        <v>33</v>
      </c>
      <c r="E15" s="3" t="s">
        <v>52</v>
      </c>
      <c r="F15" s="11">
        <v>44706</v>
      </c>
      <c r="G15" s="5">
        <v>0.38472222222222219</v>
      </c>
      <c r="H15" s="6">
        <v>1.36</v>
      </c>
      <c r="I15" s="3" t="s">
        <v>53</v>
      </c>
      <c r="J15" s="3" t="s">
        <v>31</v>
      </c>
      <c r="K15" s="15">
        <v>0.214</v>
      </c>
      <c r="L15" s="13">
        <f t="shared" si="0"/>
        <v>15.735294117647058</v>
      </c>
      <c r="M15" s="3" t="s">
        <v>53</v>
      </c>
      <c r="N15" s="3"/>
    </row>
    <row r="16" spans="1:14">
      <c r="A16" s="3">
        <v>650034</v>
      </c>
      <c r="B16" s="32" t="s">
        <v>36</v>
      </c>
      <c r="C16" s="3">
        <v>2</v>
      </c>
      <c r="D16" s="3" t="s">
        <v>28</v>
      </c>
      <c r="E16" s="3" t="s">
        <v>52</v>
      </c>
      <c r="F16" s="11">
        <v>44706</v>
      </c>
      <c r="G16" s="5">
        <v>0.47361111111111115</v>
      </c>
      <c r="H16" s="6">
        <v>1.5</v>
      </c>
      <c r="I16" s="3" t="s">
        <v>53</v>
      </c>
      <c r="J16" s="3" t="s">
        <v>31</v>
      </c>
      <c r="K16" s="15">
        <v>0.24099999999999999</v>
      </c>
      <c r="L16" s="13">
        <f t="shared" si="0"/>
        <v>16.066666666666666</v>
      </c>
      <c r="M16" s="3" t="s">
        <v>53</v>
      </c>
      <c r="N16" s="3"/>
    </row>
    <row r="17" spans="1:14">
      <c r="A17" s="3">
        <v>650036</v>
      </c>
      <c r="B17" s="32" t="s">
        <v>36</v>
      </c>
      <c r="C17" s="3">
        <v>2</v>
      </c>
      <c r="D17" s="3" t="s">
        <v>33</v>
      </c>
      <c r="E17" s="3" t="s">
        <v>52</v>
      </c>
      <c r="F17" s="11">
        <v>44706</v>
      </c>
      <c r="G17" s="5">
        <v>0.4777777777777778</v>
      </c>
      <c r="H17" s="6">
        <v>1.51</v>
      </c>
      <c r="I17" s="3" t="s">
        <v>53</v>
      </c>
      <c r="J17" s="3" t="s">
        <v>31</v>
      </c>
      <c r="K17" s="15">
        <v>0.184</v>
      </c>
      <c r="L17" s="13">
        <f t="shared" si="0"/>
        <v>12.185430463576159</v>
      </c>
      <c r="M17" s="3" t="s">
        <v>53</v>
      </c>
      <c r="N17" s="3"/>
    </row>
    <row r="18" spans="1:14">
      <c r="A18" s="3">
        <v>650062</v>
      </c>
      <c r="B18" s="32" t="s">
        <v>36</v>
      </c>
      <c r="C18" s="3">
        <v>3</v>
      </c>
      <c r="D18" s="3" t="s">
        <v>28</v>
      </c>
      <c r="E18" s="3" t="s">
        <v>52</v>
      </c>
      <c r="F18" s="11">
        <v>44706</v>
      </c>
      <c r="G18" s="5">
        <v>0.58194444444444449</v>
      </c>
      <c r="H18" s="6">
        <v>1.17</v>
      </c>
      <c r="I18" s="3" t="s">
        <v>53</v>
      </c>
      <c r="J18" s="3" t="s">
        <v>31</v>
      </c>
      <c r="K18" s="15">
        <v>0.11700000000000001</v>
      </c>
      <c r="L18" s="13">
        <f t="shared" si="0"/>
        <v>10</v>
      </c>
      <c r="M18" s="9" t="s">
        <v>53</v>
      </c>
      <c r="N18" s="3"/>
    </row>
    <row r="19" spans="1:14">
      <c r="A19" s="3">
        <v>650064</v>
      </c>
      <c r="B19" s="32" t="s">
        <v>36</v>
      </c>
      <c r="C19" s="3">
        <v>3</v>
      </c>
      <c r="D19" s="3" t="s">
        <v>33</v>
      </c>
      <c r="E19" s="3" t="s">
        <v>52</v>
      </c>
      <c r="F19" s="11">
        <v>44706</v>
      </c>
      <c r="G19" s="5">
        <v>0.5854166666666667</v>
      </c>
      <c r="H19" s="6">
        <v>1.32</v>
      </c>
      <c r="I19" s="3" t="s">
        <v>53</v>
      </c>
      <c r="J19" s="3" t="s">
        <v>31</v>
      </c>
      <c r="K19" s="15">
        <v>0.20799999999999999</v>
      </c>
      <c r="L19" s="13">
        <f t="shared" si="0"/>
        <v>15.757575757575756</v>
      </c>
      <c r="M19" s="3" t="s">
        <v>53</v>
      </c>
      <c r="N19" s="3"/>
    </row>
    <row r="20" spans="1:14">
      <c r="A20" s="3">
        <v>650090</v>
      </c>
      <c r="B20" s="32" t="s">
        <v>36</v>
      </c>
      <c r="C20" s="3">
        <v>4</v>
      </c>
      <c r="D20" s="3" t="s">
        <v>28</v>
      </c>
      <c r="E20" s="3" t="s">
        <v>52</v>
      </c>
      <c r="F20" s="11">
        <v>44707</v>
      </c>
      <c r="G20" s="5">
        <v>0.34861111111111115</v>
      </c>
      <c r="H20" s="6">
        <v>1.39</v>
      </c>
      <c r="I20" s="3" t="s">
        <v>53</v>
      </c>
      <c r="J20" s="3" t="s">
        <v>31</v>
      </c>
      <c r="K20" s="15">
        <v>0.13100000000000001</v>
      </c>
      <c r="L20" s="13">
        <f t="shared" si="0"/>
        <v>9.4244604316546763</v>
      </c>
      <c r="M20" s="3" t="s">
        <v>53</v>
      </c>
      <c r="N20" s="3"/>
    </row>
    <row r="21" spans="1:14">
      <c r="A21" s="3">
        <v>650092</v>
      </c>
      <c r="B21" s="32" t="s">
        <v>36</v>
      </c>
      <c r="C21" s="3">
        <v>4</v>
      </c>
      <c r="D21" s="3" t="s">
        <v>33</v>
      </c>
      <c r="E21" s="3" t="s">
        <v>52</v>
      </c>
      <c r="F21" s="11">
        <v>44707</v>
      </c>
      <c r="G21" s="5">
        <v>0.3520833333333333</v>
      </c>
      <c r="H21" s="6">
        <v>1.51</v>
      </c>
      <c r="I21" s="3" t="s">
        <v>53</v>
      </c>
      <c r="J21" s="3" t="s">
        <v>31</v>
      </c>
      <c r="K21" s="15">
        <v>0.249</v>
      </c>
      <c r="L21" s="13">
        <f t="shared" si="0"/>
        <v>16.490066225165563</v>
      </c>
      <c r="M21" s="3" t="s">
        <v>53</v>
      </c>
      <c r="N21" s="3"/>
    </row>
    <row r="22" spans="1:14">
      <c r="A22" s="3">
        <v>650118</v>
      </c>
      <c r="B22" s="32" t="s">
        <v>36</v>
      </c>
      <c r="C22" s="3">
        <v>5</v>
      </c>
      <c r="D22" s="3" t="s">
        <v>28</v>
      </c>
      <c r="E22" s="3" t="s">
        <v>52</v>
      </c>
      <c r="F22" s="11">
        <v>44707</v>
      </c>
      <c r="G22" s="5">
        <v>0.42569444444444443</v>
      </c>
      <c r="H22" s="6">
        <v>1.46</v>
      </c>
      <c r="I22" s="3" t="s">
        <v>53</v>
      </c>
      <c r="J22" s="3" t="s">
        <v>31</v>
      </c>
      <c r="K22" s="15">
        <v>0.18099999999999999</v>
      </c>
      <c r="L22" s="13">
        <f t="shared" si="0"/>
        <v>12.397260273972604</v>
      </c>
      <c r="M22" s="9" t="s">
        <v>53</v>
      </c>
      <c r="N22" s="3"/>
    </row>
    <row r="23" spans="1:14">
      <c r="A23" s="3">
        <v>650120</v>
      </c>
      <c r="B23" s="32" t="s">
        <v>36</v>
      </c>
      <c r="C23" s="3">
        <v>5</v>
      </c>
      <c r="D23" s="3" t="s">
        <v>33</v>
      </c>
      <c r="E23" s="3" t="s">
        <v>52</v>
      </c>
      <c r="F23" s="11">
        <v>44707</v>
      </c>
      <c r="G23" s="5">
        <v>0.43055555555555558</v>
      </c>
      <c r="H23" s="6">
        <v>1.23</v>
      </c>
      <c r="I23" s="3" t="s">
        <v>53</v>
      </c>
      <c r="J23" s="3" t="s">
        <v>31</v>
      </c>
      <c r="K23" s="15">
        <v>0.20899999999999999</v>
      </c>
      <c r="L23" s="13">
        <f t="shared" si="0"/>
        <v>16.991869918699187</v>
      </c>
      <c r="M23" s="3" t="s">
        <v>53</v>
      </c>
      <c r="N23" s="3"/>
    </row>
    <row r="24" spans="1:14">
      <c r="A24" s="3">
        <v>650146</v>
      </c>
      <c r="B24" s="32" t="s">
        <v>36</v>
      </c>
      <c r="C24" s="3">
        <v>6</v>
      </c>
      <c r="D24" s="3" t="s">
        <v>28</v>
      </c>
      <c r="E24" s="3" t="s">
        <v>52</v>
      </c>
      <c r="F24" s="11">
        <v>44707</v>
      </c>
      <c r="G24" s="5">
        <v>0.53125</v>
      </c>
      <c r="H24" s="6">
        <v>1.23</v>
      </c>
      <c r="I24" s="3" t="s">
        <v>53</v>
      </c>
      <c r="J24" s="3" t="s">
        <v>31</v>
      </c>
      <c r="K24" s="15">
        <v>0.156</v>
      </c>
      <c r="L24" s="13">
        <f t="shared" si="0"/>
        <v>12.682926829268293</v>
      </c>
      <c r="M24" s="3" t="s">
        <v>53</v>
      </c>
      <c r="N24" s="3"/>
    </row>
    <row r="25" spans="1:14">
      <c r="A25" s="3">
        <v>650148</v>
      </c>
      <c r="B25" s="32" t="s">
        <v>36</v>
      </c>
      <c r="C25" s="3">
        <v>6</v>
      </c>
      <c r="D25" s="3" t="s">
        <v>33</v>
      </c>
      <c r="E25" s="3" t="s">
        <v>52</v>
      </c>
      <c r="F25" s="11">
        <v>44707</v>
      </c>
      <c r="G25" s="5">
        <v>0.53611111111111109</v>
      </c>
      <c r="H25" s="6">
        <v>1.22</v>
      </c>
      <c r="I25" s="3" t="s">
        <v>53</v>
      </c>
      <c r="J25" s="3" t="s">
        <v>31</v>
      </c>
      <c r="K25" s="15">
        <v>0.108</v>
      </c>
      <c r="L25" s="13">
        <f t="shared" si="0"/>
        <v>8.8524590163934427</v>
      </c>
      <c r="M25" s="3" t="s">
        <v>53</v>
      </c>
      <c r="N25" s="3"/>
    </row>
    <row r="26" spans="1:14">
      <c r="A26" s="3">
        <v>650010</v>
      </c>
      <c r="B26" s="32" t="s">
        <v>38</v>
      </c>
      <c r="C26" s="3">
        <v>1</v>
      </c>
      <c r="D26" s="3" t="s">
        <v>28</v>
      </c>
      <c r="E26" s="3" t="s">
        <v>52</v>
      </c>
      <c r="F26" s="11">
        <v>44706</v>
      </c>
      <c r="G26" s="5">
        <v>0.3923611111111111</v>
      </c>
      <c r="H26" s="6">
        <v>1.63</v>
      </c>
      <c r="I26" s="3" t="s">
        <v>53</v>
      </c>
      <c r="J26" s="3" t="s">
        <v>31</v>
      </c>
      <c r="K26" s="15">
        <v>0.16500000000000001</v>
      </c>
      <c r="L26" s="13">
        <f t="shared" si="0"/>
        <v>10.122699386503069</v>
      </c>
      <c r="M26" s="9" t="s">
        <v>53</v>
      </c>
      <c r="N26" s="3"/>
    </row>
    <row r="27" spans="1:14">
      <c r="A27" s="3">
        <v>650012</v>
      </c>
      <c r="B27" s="32" t="s">
        <v>38</v>
      </c>
      <c r="C27" s="3">
        <v>1</v>
      </c>
      <c r="D27" s="3" t="s">
        <v>33</v>
      </c>
      <c r="E27" s="3" t="s">
        <v>52</v>
      </c>
      <c r="F27" s="11">
        <v>44706</v>
      </c>
      <c r="G27" s="5">
        <v>0.3972222222222222</v>
      </c>
      <c r="H27" s="6">
        <v>1.37</v>
      </c>
      <c r="I27" s="3" t="s">
        <v>53</v>
      </c>
      <c r="J27" s="3" t="s">
        <v>31</v>
      </c>
      <c r="K27" s="15">
        <v>0.16500000000000001</v>
      </c>
      <c r="L27" s="13">
        <f t="shared" si="0"/>
        <v>12.043795620437955</v>
      </c>
      <c r="M27" s="3" t="s">
        <v>53</v>
      </c>
      <c r="N27" s="3"/>
    </row>
    <row r="28" spans="1:14">
      <c r="A28" s="3">
        <v>650038</v>
      </c>
      <c r="B28" s="32" t="s">
        <v>38</v>
      </c>
      <c r="C28" s="3">
        <v>2</v>
      </c>
      <c r="D28" s="3" t="s">
        <v>28</v>
      </c>
      <c r="E28" s="3" t="s">
        <v>52</v>
      </c>
      <c r="F28" s="11">
        <v>44706</v>
      </c>
      <c r="G28" s="5">
        <v>0.48333333333333334</v>
      </c>
      <c r="H28" s="6">
        <v>1.37</v>
      </c>
      <c r="I28" s="3" t="s">
        <v>53</v>
      </c>
      <c r="J28" s="3" t="s">
        <v>31</v>
      </c>
      <c r="K28" s="15">
        <v>0.17</v>
      </c>
      <c r="L28" s="13">
        <f t="shared" si="0"/>
        <v>12.408759124087592</v>
      </c>
      <c r="M28" s="3" t="s">
        <v>53</v>
      </c>
      <c r="N28" s="3"/>
    </row>
    <row r="29" spans="1:14">
      <c r="A29" s="3">
        <v>650040</v>
      </c>
      <c r="B29" s="32" t="s">
        <v>38</v>
      </c>
      <c r="C29" s="3">
        <v>2</v>
      </c>
      <c r="D29" s="3" t="s">
        <v>33</v>
      </c>
      <c r="E29" s="3" t="s">
        <v>52</v>
      </c>
      <c r="F29" s="11">
        <v>44706</v>
      </c>
      <c r="G29" s="5">
        <v>0.48749999999999999</v>
      </c>
      <c r="H29" s="6">
        <v>1.1100000000000001</v>
      </c>
      <c r="I29" s="3" t="s">
        <v>53</v>
      </c>
      <c r="J29" s="3" t="s">
        <v>31</v>
      </c>
      <c r="K29" s="15">
        <v>9.9000000000000005E-2</v>
      </c>
      <c r="L29" s="13">
        <f t="shared" si="0"/>
        <v>8.9189189189189175</v>
      </c>
      <c r="M29" s="3" t="s">
        <v>53</v>
      </c>
      <c r="N29" s="3"/>
    </row>
    <row r="30" spans="1:14">
      <c r="A30" s="3">
        <v>650066</v>
      </c>
      <c r="B30" s="32" t="s">
        <v>38</v>
      </c>
      <c r="C30" s="3">
        <v>3</v>
      </c>
      <c r="D30" s="3" t="s">
        <v>28</v>
      </c>
      <c r="E30" s="3" t="s">
        <v>52</v>
      </c>
      <c r="F30" s="11">
        <v>44706</v>
      </c>
      <c r="G30" s="5">
        <v>0.58958333333333335</v>
      </c>
      <c r="H30" s="6">
        <v>1.3</v>
      </c>
      <c r="I30" s="3" t="s">
        <v>53</v>
      </c>
      <c r="J30" s="3" t="s">
        <v>31</v>
      </c>
      <c r="K30" s="15">
        <v>0.16300000000000001</v>
      </c>
      <c r="L30" s="13">
        <f t="shared" si="0"/>
        <v>12.538461538461537</v>
      </c>
      <c r="M30" s="9" t="s">
        <v>53</v>
      </c>
    </row>
    <row r="31" spans="1:14">
      <c r="A31" s="3">
        <v>650068</v>
      </c>
      <c r="B31" s="32" t="s">
        <v>38</v>
      </c>
      <c r="C31" s="3">
        <v>3</v>
      </c>
      <c r="D31" s="3" t="s">
        <v>33</v>
      </c>
      <c r="E31" s="3" t="s">
        <v>52</v>
      </c>
      <c r="F31" s="11">
        <v>44706</v>
      </c>
      <c r="G31" s="5">
        <v>0.59513888888888888</v>
      </c>
      <c r="H31" s="6">
        <v>1.46</v>
      </c>
      <c r="I31" s="3" t="s">
        <v>53</v>
      </c>
      <c r="J31" s="3" t="s">
        <v>31</v>
      </c>
      <c r="K31" s="15">
        <v>0.20899999999999999</v>
      </c>
      <c r="L31" s="13">
        <f t="shared" si="0"/>
        <v>14.315068493150685</v>
      </c>
      <c r="M31" s="3" t="s">
        <v>53</v>
      </c>
      <c r="N31" s="3"/>
    </row>
    <row r="32" spans="1:14">
      <c r="A32" s="3">
        <v>650094</v>
      </c>
      <c r="B32" s="32" t="s">
        <v>38</v>
      </c>
      <c r="C32" s="3">
        <v>4</v>
      </c>
      <c r="D32" s="3" t="s">
        <v>28</v>
      </c>
      <c r="E32" s="3" t="s">
        <v>52</v>
      </c>
      <c r="F32" s="11">
        <v>44707</v>
      </c>
      <c r="G32" s="5">
        <v>0.35694444444444445</v>
      </c>
      <c r="H32" s="6">
        <v>1.21</v>
      </c>
      <c r="I32" s="3" t="s">
        <v>53</v>
      </c>
      <c r="J32" s="3" t="s">
        <v>31</v>
      </c>
      <c r="K32" s="15">
        <v>0.13100000000000001</v>
      </c>
      <c r="L32" s="13">
        <f t="shared" si="0"/>
        <v>10.826446280991735</v>
      </c>
      <c r="M32" s="3" t="s">
        <v>53</v>
      </c>
      <c r="N32" s="3"/>
    </row>
    <row r="33" spans="1:14">
      <c r="A33" s="3">
        <v>650096</v>
      </c>
      <c r="B33" s="32" t="s">
        <v>38</v>
      </c>
      <c r="C33" s="3">
        <v>4</v>
      </c>
      <c r="D33" s="3" t="s">
        <v>33</v>
      </c>
      <c r="E33" s="3" t="s">
        <v>52</v>
      </c>
      <c r="F33" s="11">
        <v>44707</v>
      </c>
      <c r="G33" s="5">
        <v>0.35902777777777778</v>
      </c>
      <c r="H33" s="6">
        <v>1.1200000000000001</v>
      </c>
      <c r="I33" s="3" t="s">
        <v>53</v>
      </c>
      <c r="J33" s="3" t="s">
        <v>31</v>
      </c>
      <c r="K33" s="15">
        <v>0.16400000000000001</v>
      </c>
      <c r="L33" s="13">
        <f t="shared" si="0"/>
        <v>14.642857142857141</v>
      </c>
      <c r="M33" s="3" t="s">
        <v>53</v>
      </c>
      <c r="N33" s="3"/>
    </row>
    <row r="34" spans="1:14">
      <c r="A34" s="3">
        <v>650122</v>
      </c>
      <c r="B34" s="32" t="s">
        <v>38</v>
      </c>
      <c r="C34" s="3">
        <v>5</v>
      </c>
      <c r="D34" s="3" t="s">
        <v>28</v>
      </c>
      <c r="E34" s="3" t="s">
        <v>52</v>
      </c>
      <c r="F34" s="11">
        <v>44707</v>
      </c>
      <c r="G34" s="5">
        <v>0.43472222222222223</v>
      </c>
      <c r="H34" s="6">
        <v>1.38</v>
      </c>
      <c r="I34" s="3" t="s">
        <v>53</v>
      </c>
      <c r="J34" s="3" t="s">
        <v>31</v>
      </c>
      <c r="K34" s="15">
        <v>0.23799999999999999</v>
      </c>
      <c r="L34" s="13">
        <f t="shared" si="0"/>
        <v>17.246376811594203</v>
      </c>
      <c r="M34" s="9" t="s">
        <v>53</v>
      </c>
      <c r="N34" s="3"/>
    </row>
    <row r="35" spans="1:14">
      <c r="A35" s="3">
        <v>650124</v>
      </c>
      <c r="B35" s="32" t="s">
        <v>38</v>
      </c>
      <c r="C35" s="3">
        <v>5</v>
      </c>
      <c r="D35" s="3" t="s">
        <v>33</v>
      </c>
      <c r="E35" s="3" t="s">
        <v>52</v>
      </c>
      <c r="F35" s="11">
        <v>44707</v>
      </c>
      <c r="G35" s="5">
        <v>0.4375</v>
      </c>
      <c r="H35" s="6">
        <v>1.37</v>
      </c>
      <c r="I35" s="3" t="s">
        <v>53</v>
      </c>
      <c r="J35" s="3" t="s">
        <v>31</v>
      </c>
      <c r="K35" s="15">
        <v>0.107</v>
      </c>
      <c r="L35" s="13">
        <f t="shared" si="0"/>
        <v>7.8102189781021885</v>
      </c>
      <c r="M35" s="3" t="s">
        <v>53</v>
      </c>
      <c r="N35" s="3"/>
    </row>
    <row r="36" spans="1:14">
      <c r="A36" s="3">
        <v>650150</v>
      </c>
      <c r="B36" s="32" t="s">
        <v>38</v>
      </c>
      <c r="C36" s="3">
        <v>6</v>
      </c>
      <c r="D36" s="3" t="s">
        <v>28</v>
      </c>
      <c r="E36" s="3" t="s">
        <v>52</v>
      </c>
      <c r="F36" s="11">
        <v>44707</v>
      </c>
      <c r="G36" s="5">
        <v>0.54027777777777775</v>
      </c>
      <c r="H36" s="6">
        <v>1.48</v>
      </c>
      <c r="I36" s="3" t="s">
        <v>53</v>
      </c>
      <c r="J36" s="3" t="s">
        <v>30</v>
      </c>
      <c r="K36" s="15">
        <v>0.14399999999999999</v>
      </c>
      <c r="L36" s="13">
        <f t="shared" si="0"/>
        <v>9.729729729729728</v>
      </c>
      <c r="M36" s="3" t="s">
        <v>53</v>
      </c>
      <c r="N36" s="3"/>
    </row>
    <row r="37" spans="1:14">
      <c r="A37" s="3">
        <v>650152</v>
      </c>
      <c r="B37" s="32" t="s">
        <v>38</v>
      </c>
      <c r="C37" s="3">
        <v>6</v>
      </c>
      <c r="D37" s="3" t="s">
        <v>33</v>
      </c>
      <c r="E37" s="3" t="s">
        <v>52</v>
      </c>
      <c r="F37" s="11">
        <v>44707</v>
      </c>
      <c r="G37" s="5">
        <v>0.5444444444444444</v>
      </c>
      <c r="H37" s="6">
        <v>1.05</v>
      </c>
      <c r="I37" s="3" t="s">
        <v>53</v>
      </c>
      <c r="J37" s="3" t="s">
        <v>31</v>
      </c>
      <c r="K37" s="15">
        <v>0.26100000000000001</v>
      </c>
      <c r="L37" s="13">
        <f t="shared" si="0"/>
        <v>24.857142857142858</v>
      </c>
      <c r="M37" s="3" t="s">
        <v>53</v>
      </c>
      <c r="N37" s="3"/>
    </row>
    <row r="38" spans="1:14">
      <c r="A38" s="3">
        <v>650018</v>
      </c>
      <c r="B38" s="32" t="s">
        <v>42</v>
      </c>
      <c r="C38" s="3">
        <v>1</v>
      </c>
      <c r="D38" s="3" t="s">
        <v>28</v>
      </c>
      <c r="E38" s="3" t="s">
        <v>52</v>
      </c>
      <c r="F38" s="11">
        <v>44706</v>
      </c>
      <c r="G38" s="5">
        <v>0.40833333333333338</v>
      </c>
      <c r="H38" s="6">
        <v>1.18</v>
      </c>
      <c r="I38" s="3" t="s">
        <v>53</v>
      </c>
      <c r="J38" s="3" t="s">
        <v>31</v>
      </c>
      <c r="K38" s="15">
        <v>0.151</v>
      </c>
      <c r="L38" s="13">
        <f t="shared" si="0"/>
        <v>12.796610169491526</v>
      </c>
      <c r="M38" s="9" t="s">
        <v>53</v>
      </c>
      <c r="N38" s="3"/>
    </row>
    <row r="39" spans="1:14">
      <c r="A39" s="3">
        <v>650020</v>
      </c>
      <c r="B39" s="32" t="s">
        <v>42</v>
      </c>
      <c r="C39" s="3">
        <v>1</v>
      </c>
      <c r="D39" s="3" t="s">
        <v>33</v>
      </c>
      <c r="E39" s="3" t="s">
        <v>52</v>
      </c>
      <c r="F39" s="11">
        <v>44706</v>
      </c>
      <c r="G39" s="5">
        <v>0.41805555555555557</v>
      </c>
      <c r="H39" s="6">
        <v>1.6</v>
      </c>
      <c r="I39" s="3" t="s">
        <v>53</v>
      </c>
      <c r="J39" s="3" t="s">
        <v>30</v>
      </c>
      <c r="K39" s="15">
        <v>0.11</v>
      </c>
      <c r="L39" s="13">
        <f t="shared" si="0"/>
        <v>6.8749999999999991</v>
      </c>
      <c r="M39" s="3" t="s">
        <v>53</v>
      </c>
      <c r="N39" s="3"/>
    </row>
    <row r="40" spans="1:14">
      <c r="A40" s="3">
        <v>650046</v>
      </c>
      <c r="B40" s="32" t="s">
        <v>42</v>
      </c>
      <c r="C40" s="3">
        <v>2</v>
      </c>
      <c r="D40" s="3" t="s">
        <v>28</v>
      </c>
      <c r="E40" s="3" t="s">
        <v>52</v>
      </c>
      <c r="F40" s="11">
        <v>44706</v>
      </c>
      <c r="G40" s="5">
        <v>0.50138888888888888</v>
      </c>
      <c r="H40" s="6">
        <v>1.1299999999999999</v>
      </c>
      <c r="I40" s="3" t="s">
        <v>53</v>
      </c>
      <c r="J40" s="3" t="s">
        <v>31</v>
      </c>
      <c r="K40" s="15">
        <v>0.14099999999999999</v>
      </c>
      <c r="L40" s="13">
        <f t="shared" si="0"/>
        <v>12.477876106194691</v>
      </c>
      <c r="M40" s="3" t="s">
        <v>53</v>
      </c>
      <c r="N40" s="3"/>
    </row>
    <row r="41" spans="1:14">
      <c r="A41" s="3">
        <v>650048</v>
      </c>
      <c r="B41" s="32" t="s">
        <v>42</v>
      </c>
      <c r="C41" s="3">
        <v>2</v>
      </c>
      <c r="D41" s="3" t="s">
        <v>33</v>
      </c>
      <c r="E41" s="3" t="s">
        <v>52</v>
      </c>
      <c r="F41" s="11">
        <v>44706</v>
      </c>
      <c r="G41" s="5">
        <v>0.50694444444444442</v>
      </c>
      <c r="H41" s="6">
        <v>1.41</v>
      </c>
      <c r="I41" s="3" t="s">
        <v>53</v>
      </c>
      <c r="J41" s="3" t="s">
        <v>31</v>
      </c>
      <c r="K41" s="15">
        <v>0.184</v>
      </c>
      <c r="L41" s="13">
        <f t="shared" si="0"/>
        <v>13.049645390070921</v>
      </c>
      <c r="M41" s="3" t="s">
        <v>53</v>
      </c>
      <c r="N41" s="3"/>
    </row>
    <row r="42" spans="1:14">
      <c r="A42" s="3">
        <v>650074</v>
      </c>
      <c r="B42" s="32" t="s">
        <v>42</v>
      </c>
      <c r="C42" s="3">
        <v>3</v>
      </c>
      <c r="D42" s="3" t="s">
        <v>28</v>
      </c>
      <c r="E42" s="3" t="s">
        <v>52</v>
      </c>
      <c r="F42" s="11">
        <v>44706</v>
      </c>
      <c r="G42" s="5">
        <v>0.61041666666666672</v>
      </c>
      <c r="H42" s="6">
        <v>1.7</v>
      </c>
      <c r="I42" s="3" t="s">
        <v>53</v>
      </c>
      <c r="J42" s="3" t="s">
        <v>31</v>
      </c>
      <c r="K42" s="15">
        <v>0.40200000000000002</v>
      </c>
      <c r="L42" s="13">
        <f t="shared" si="0"/>
        <v>23.647058823529413</v>
      </c>
      <c r="M42" s="9" t="s">
        <v>53</v>
      </c>
      <c r="N42" s="3"/>
    </row>
    <row r="43" spans="1:14">
      <c r="A43" s="3">
        <v>650076</v>
      </c>
      <c r="B43" s="32" t="s">
        <v>42</v>
      </c>
      <c r="C43" s="3">
        <v>3</v>
      </c>
      <c r="D43" s="3" t="s">
        <v>33</v>
      </c>
      <c r="E43" s="3" t="s">
        <v>52</v>
      </c>
      <c r="F43" s="11">
        <v>44706</v>
      </c>
      <c r="G43" s="5">
        <v>0.61458333333333337</v>
      </c>
      <c r="H43" s="6">
        <v>1.42</v>
      </c>
      <c r="I43" s="3" t="s">
        <v>53</v>
      </c>
      <c r="J43" s="3" t="s">
        <v>31</v>
      </c>
      <c r="K43" s="15">
        <v>0.33700000000000002</v>
      </c>
      <c r="L43" s="13">
        <f t="shared" si="0"/>
        <v>23.732394366197184</v>
      </c>
      <c r="M43" s="3" t="s">
        <v>53</v>
      </c>
      <c r="N43" s="3"/>
    </row>
    <row r="44" spans="1:14">
      <c r="A44" s="3">
        <v>650102</v>
      </c>
      <c r="B44" s="32" t="s">
        <v>42</v>
      </c>
      <c r="C44" s="3">
        <v>4</v>
      </c>
      <c r="D44" s="3" t="s">
        <v>28</v>
      </c>
      <c r="E44" s="3" t="s">
        <v>52</v>
      </c>
      <c r="F44" s="11">
        <v>44707</v>
      </c>
      <c r="G44" s="5">
        <v>0.37083333333333335</v>
      </c>
      <c r="H44" s="6">
        <v>1.03</v>
      </c>
      <c r="I44" s="3" t="s">
        <v>53</v>
      </c>
      <c r="J44" s="3" t="s">
        <v>31</v>
      </c>
      <c r="K44" s="15">
        <v>0.122</v>
      </c>
      <c r="L44" s="13">
        <f t="shared" si="0"/>
        <v>11.844660194174757</v>
      </c>
      <c r="M44" s="3" t="s">
        <v>53</v>
      </c>
      <c r="N44" s="3"/>
    </row>
    <row r="45" spans="1:14">
      <c r="A45" s="3">
        <v>650104</v>
      </c>
      <c r="B45" s="32" t="s">
        <v>42</v>
      </c>
      <c r="C45" s="3">
        <v>4</v>
      </c>
      <c r="D45" s="3" t="s">
        <v>33</v>
      </c>
      <c r="E45" s="3" t="s">
        <v>52</v>
      </c>
      <c r="F45" s="11">
        <v>44707</v>
      </c>
      <c r="G45" s="5">
        <v>0.37708333333333338</v>
      </c>
      <c r="H45" s="6">
        <v>1.02</v>
      </c>
      <c r="I45" s="3" t="s">
        <v>53</v>
      </c>
      <c r="J45" s="3" t="s">
        <v>31</v>
      </c>
      <c r="K45" s="15">
        <v>0.16800000000000001</v>
      </c>
      <c r="L45" s="13">
        <f t="shared" si="0"/>
        <v>16.470588235294116</v>
      </c>
      <c r="M45" s="3" t="s">
        <v>53</v>
      </c>
      <c r="N45" s="3"/>
    </row>
    <row r="46" spans="1:14">
      <c r="A46" s="3">
        <v>650130</v>
      </c>
      <c r="B46" s="32" t="s">
        <v>42</v>
      </c>
      <c r="C46" s="3">
        <v>5</v>
      </c>
      <c r="D46" s="3" t="s">
        <v>28</v>
      </c>
      <c r="E46" s="3" t="s">
        <v>52</v>
      </c>
      <c r="F46" s="11">
        <v>44707</v>
      </c>
      <c r="G46" s="5">
        <v>0.44861111111111113</v>
      </c>
      <c r="H46" s="6">
        <v>1.21</v>
      </c>
      <c r="I46" s="3" t="s">
        <v>53</v>
      </c>
      <c r="J46" s="3" t="s">
        <v>31</v>
      </c>
      <c r="K46" s="15">
        <v>0.154</v>
      </c>
      <c r="L46" s="13">
        <f t="shared" si="0"/>
        <v>12.727272727272728</v>
      </c>
      <c r="M46" s="9" t="s">
        <v>53</v>
      </c>
      <c r="N46" s="3"/>
    </row>
    <row r="47" spans="1:14">
      <c r="A47" s="3">
        <v>650132</v>
      </c>
      <c r="B47" s="32" t="s">
        <v>42</v>
      </c>
      <c r="C47" s="3">
        <v>5</v>
      </c>
      <c r="D47" s="3" t="s">
        <v>33</v>
      </c>
      <c r="E47" s="3" t="s">
        <v>52</v>
      </c>
      <c r="F47" s="11">
        <v>44707</v>
      </c>
      <c r="G47" s="5">
        <v>0.45208333333333334</v>
      </c>
      <c r="H47" s="6">
        <v>1.01</v>
      </c>
      <c r="I47" s="3" t="s">
        <v>53</v>
      </c>
      <c r="J47" s="3" t="s">
        <v>31</v>
      </c>
      <c r="K47" s="15">
        <v>0.1</v>
      </c>
      <c r="L47" s="13">
        <f t="shared" si="0"/>
        <v>9.9009900990099009</v>
      </c>
      <c r="M47" s="3" t="s">
        <v>53</v>
      </c>
      <c r="N47" s="3"/>
    </row>
    <row r="48" spans="1:14">
      <c r="A48" s="3">
        <v>650158</v>
      </c>
      <c r="B48" s="32" t="s">
        <v>42</v>
      </c>
      <c r="C48" s="3">
        <v>6</v>
      </c>
      <c r="D48" s="3" t="s">
        <v>28</v>
      </c>
      <c r="E48" s="3" t="s">
        <v>52</v>
      </c>
      <c r="F48" s="11">
        <v>44707</v>
      </c>
      <c r="G48" s="5">
        <v>0.55694444444444446</v>
      </c>
      <c r="H48" s="6">
        <v>1.08</v>
      </c>
      <c r="I48" s="3" t="s">
        <v>53</v>
      </c>
      <c r="J48" s="3" t="s">
        <v>31</v>
      </c>
      <c r="K48" s="15">
        <v>0.151</v>
      </c>
      <c r="L48" s="13">
        <f t="shared" si="0"/>
        <v>13.981481481481481</v>
      </c>
      <c r="M48" s="3" t="s">
        <v>53</v>
      </c>
      <c r="N48" s="3"/>
    </row>
    <row r="49" spans="1:14">
      <c r="A49" s="3">
        <v>650160</v>
      </c>
      <c r="B49" s="32" t="s">
        <v>42</v>
      </c>
      <c r="C49" s="3">
        <v>6</v>
      </c>
      <c r="D49" s="3" t="s">
        <v>33</v>
      </c>
      <c r="E49" s="3" t="s">
        <v>52</v>
      </c>
      <c r="F49" s="11">
        <v>44707</v>
      </c>
      <c r="G49" s="3" t="s">
        <v>46</v>
      </c>
      <c r="H49" s="6"/>
      <c r="I49" s="3"/>
      <c r="J49" s="3"/>
      <c r="K49" s="15"/>
      <c r="L49" s="13"/>
      <c r="M49" s="3"/>
      <c r="N49" s="3" t="s">
        <v>47</v>
      </c>
    </row>
    <row r="50" spans="1:14">
      <c r="A50" s="3">
        <v>650014</v>
      </c>
      <c r="B50" s="32" t="s">
        <v>44</v>
      </c>
      <c r="C50" s="3">
        <v>1</v>
      </c>
      <c r="D50" s="3" t="s">
        <v>28</v>
      </c>
      <c r="E50" s="3" t="s">
        <v>52</v>
      </c>
      <c r="F50" s="11">
        <v>44706</v>
      </c>
      <c r="G50" s="5">
        <v>0.40416666666666662</v>
      </c>
      <c r="H50" s="6">
        <v>1.27</v>
      </c>
      <c r="I50" s="3" t="s">
        <v>53</v>
      </c>
      <c r="J50" s="3" t="s">
        <v>31</v>
      </c>
      <c r="K50" s="15">
        <v>0.24299999999999999</v>
      </c>
      <c r="L50" s="13">
        <f t="shared" si="0"/>
        <v>19.133858267716537</v>
      </c>
      <c r="M50" s="9" t="s">
        <v>53</v>
      </c>
      <c r="N50" s="3"/>
    </row>
    <row r="51" spans="1:14">
      <c r="A51" s="3">
        <v>650016</v>
      </c>
      <c r="B51" s="32" t="s">
        <v>44</v>
      </c>
      <c r="C51" s="3">
        <v>1</v>
      </c>
      <c r="D51" s="3" t="s">
        <v>33</v>
      </c>
      <c r="E51" s="3" t="s">
        <v>52</v>
      </c>
      <c r="F51" s="11">
        <v>44706</v>
      </c>
      <c r="G51" s="5">
        <v>0.41250000000000003</v>
      </c>
      <c r="H51" s="6">
        <v>1.89</v>
      </c>
      <c r="I51" s="3" t="s">
        <v>53</v>
      </c>
      <c r="J51" s="3" t="s">
        <v>31</v>
      </c>
      <c r="K51" s="15">
        <v>0.154</v>
      </c>
      <c r="L51" s="13">
        <f t="shared" si="0"/>
        <v>8.1481481481481488</v>
      </c>
      <c r="M51" s="3" t="s">
        <v>53</v>
      </c>
      <c r="N51" s="3"/>
    </row>
    <row r="52" spans="1:14">
      <c r="A52" s="3">
        <v>650042</v>
      </c>
      <c r="B52" s="32" t="s">
        <v>44</v>
      </c>
      <c r="C52" s="3">
        <v>2</v>
      </c>
      <c r="D52" s="3" t="s">
        <v>28</v>
      </c>
      <c r="E52" s="3" t="s">
        <v>52</v>
      </c>
      <c r="F52" s="11">
        <v>44706</v>
      </c>
      <c r="G52" s="3" t="s">
        <v>46</v>
      </c>
      <c r="H52" s="6"/>
      <c r="I52" s="3"/>
      <c r="J52" s="3"/>
      <c r="K52" s="15"/>
      <c r="L52" s="13"/>
      <c r="M52" s="3"/>
      <c r="N52" s="3" t="s">
        <v>47</v>
      </c>
    </row>
    <row r="53" spans="1:14">
      <c r="A53" s="3">
        <v>650044</v>
      </c>
      <c r="B53" s="32" t="s">
        <v>44</v>
      </c>
      <c r="C53" s="3">
        <v>2</v>
      </c>
      <c r="D53" s="3" t="s">
        <v>33</v>
      </c>
      <c r="E53" s="3" t="s">
        <v>52</v>
      </c>
      <c r="F53" s="11">
        <v>44706</v>
      </c>
      <c r="G53" s="5">
        <v>0.49583333333333335</v>
      </c>
      <c r="H53" s="6">
        <v>1.27</v>
      </c>
      <c r="I53" s="3" t="s">
        <v>53</v>
      </c>
      <c r="J53" s="3" t="s">
        <v>31</v>
      </c>
      <c r="K53" s="15">
        <v>0.23899999999999999</v>
      </c>
      <c r="L53" s="13">
        <f t="shared" si="0"/>
        <v>18.818897637795274</v>
      </c>
      <c r="M53" s="3" t="s">
        <v>53</v>
      </c>
      <c r="N53" s="3"/>
    </row>
    <row r="54" spans="1:14">
      <c r="A54" s="3">
        <v>650070</v>
      </c>
      <c r="B54" s="32" t="s">
        <v>44</v>
      </c>
      <c r="C54" s="3">
        <v>3</v>
      </c>
      <c r="D54" s="3" t="s">
        <v>28</v>
      </c>
      <c r="E54" s="3" t="s">
        <v>52</v>
      </c>
      <c r="F54" s="11">
        <v>44706</v>
      </c>
      <c r="G54" s="5">
        <v>0.60069444444444442</v>
      </c>
      <c r="H54" s="6">
        <v>1.38</v>
      </c>
      <c r="I54" s="3" t="s">
        <v>53</v>
      </c>
      <c r="J54" s="3" t="s">
        <v>31</v>
      </c>
      <c r="K54" s="15">
        <v>0.252</v>
      </c>
      <c r="L54" s="13">
        <f t="shared" si="0"/>
        <v>18.260869565217394</v>
      </c>
      <c r="M54" s="9" t="s">
        <v>53</v>
      </c>
      <c r="N54" s="3"/>
    </row>
    <row r="55" spans="1:14">
      <c r="A55" s="3">
        <v>650072</v>
      </c>
      <c r="B55" s="32" t="s">
        <v>44</v>
      </c>
      <c r="C55" s="3">
        <v>3</v>
      </c>
      <c r="D55" s="3" t="s">
        <v>33</v>
      </c>
      <c r="E55" s="3" t="s">
        <v>52</v>
      </c>
      <c r="F55" s="11">
        <v>44706</v>
      </c>
      <c r="G55" s="5">
        <v>0.60486111111111118</v>
      </c>
      <c r="H55" s="6">
        <v>1.59</v>
      </c>
      <c r="I55" s="3" t="s">
        <v>53</v>
      </c>
      <c r="J55" s="3" t="s">
        <v>31</v>
      </c>
      <c r="K55" s="15">
        <v>0.113</v>
      </c>
      <c r="L55" s="13">
        <f t="shared" si="0"/>
        <v>7.1069182389937104</v>
      </c>
      <c r="M55" s="3" t="s">
        <v>53</v>
      </c>
      <c r="N55" s="3" t="s">
        <v>58</v>
      </c>
    </row>
    <row r="56" spans="1:14">
      <c r="A56" s="3">
        <v>650098</v>
      </c>
      <c r="B56" s="32" t="s">
        <v>44</v>
      </c>
      <c r="C56" s="3">
        <v>4</v>
      </c>
      <c r="D56" s="3" t="s">
        <v>28</v>
      </c>
      <c r="E56" s="3" t="s">
        <v>52</v>
      </c>
      <c r="F56" s="11">
        <v>44707</v>
      </c>
      <c r="G56" s="5">
        <v>0.36319444444444443</v>
      </c>
      <c r="H56" s="6">
        <v>1.61</v>
      </c>
      <c r="I56" s="3" t="s">
        <v>53</v>
      </c>
      <c r="J56" s="3" t="s">
        <v>31</v>
      </c>
      <c r="K56" s="15">
        <v>0.28499999999999998</v>
      </c>
      <c r="L56" s="13">
        <f t="shared" si="0"/>
        <v>17.701863354037265</v>
      </c>
      <c r="M56" s="3" t="s">
        <v>53</v>
      </c>
      <c r="N56" s="3"/>
    </row>
    <row r="57" spans="1:14">
      <c r="A57" s="3">
        <v>650100</v>
      </c>
      <c r="B57" s="32" t="s">
        <v>44</v>
      </c>
      <c r="C57" s="3">
        <v>4</v>
      </c>
      <c r="D57" s="3" t="s">
        <v>33</v>
      </c>
      <c r="E57" s="3" t="s">
        <v>52</v>
      </c>
      <c r="F57" s="11">
        <v>44707</v>
      </c>
      <c r="G57" s="5">
        <v>0.36736111111111108</v>
      </c>
      <c r="H57" s="6">
        <v>1.6</v>
      </c>
      <c r="I57" s="3" t="s">
        <v>53</v>
      </c>
      <c r="J57" s="3" t="s">
        <v>31</v>
      </c>
      <c r="K57" s="15">
        <v>0.28199999999999997</v>
      </c>
      <c r="L57" s="13">
        <f t="shared" si="0"/>
        <v>17.624999999999996</v>
      </c>
      <c r="M57" s="3" t="s">
        <v>53</v>
      </c>
      <c r="N57" s="3"/>
    </row>
    <row r="58" spans="1:14">
      <c r="A58" s="3">
        <v>650126</v>
      </c>
      <c r="B58" s="32" t="s">
        <v>44</v>
      </c>
      <c r="C58" s="3">
        <v>5</v>
      </c>
      <c r="D58" s="3" t="s">
        <v>28</v>
      </c>
      <c r="E58" s="3" t="s">
        <v>52</v>
      </c>
      <c r="F58" s="11">
        <v>44707</v>
      </c>
      <c r="G58" s="3" t="s">
        <v>46</v>
      </c>
      <c r="H58" s="6"/>
      <c r="I58" s="3"/>
      <c r="J58" s="3"/>
      <c r="K58" s="15"/>
      <c r="L58" s="13"/>
      <c r="M58" s="9"/>
      <c r="N58" s="3" t="s">
        <v>47</v>
      </c>
    </row>
    <row r="59" spans="1:14">
      <c r="A59" s="3">
        <v>650128</v>
      </c>
      <c r="B59" s="32" t="s">
        <v>44</v>
      </c>
      <c r="C59" s="3">
        <v>5</v>
      </c>
      <c r="D59" s="3" t="s">
        <v>33</v>
      </c>
      <c r="E59" s="3" t="s">
        <v>52</v>
      </c>
      <c r="F59" s="11">
        <v>44707</v>
      </c>
      <c r="G59" s="5">
        <v>0.44444444444444442</v>
      </c>
      <c r="H59" s="6">
        <v>1.48</v>
      </c>
      <c r="I59" s="3" t="s">
        <v>53</v>
      </c>
      <c r="J59" s="3" t="s">
        <v>30</v>
      </c>
      <c r="K59" s="15">
        <v>0.13900000000000001</v>
      </c>
      <c r="L59" s="13">
        <f t="shared" si="0"/>
        <v>9.391891891891893</v>
      </c>
      <c r="M59" s="3" t="s">
        <v>53</v>
      </c>
      <c r="N59" s="3"/>
    </row>
    <row r="60" spans="1:14">
      <c r="A60" s="3">
        <v>650154</v>
      </c>
      <c r="B60" s="32" t="s">
        <v>44</v>
      </c>
      <c r="C60" s="3">
        <v>6</v>
      </c>
      <c r="D60" s="3" t="s">
        <v>28</v>
      </c>
      <c r="E60" s="3" t="s">
        <v>52</v>
      </c>
      <c r="F60" s="11">
        <v>44707</v>
      </c>
      <c r="G60" s="5">
        <v>0.54861111111111105</v>
      </c>
      <c r="H60" s="6">
        <v>1.1100000000000001</v>
      </c>
      <c r="I60" s="3" t="s">
        <v>53</v>
      </c>
      <c r="J60" s="3" t="s">
        <v>31</v>
      </c>
      <c r="K60" s="15">
        <v>0.11</v>
      </c>
      <c r="L60" s="13">
        <f t="shared" si="0"/>
        <v>9.9099099099099082</v>
      </c>
      <c r="M60" s="3" t="s">
        <v>53</v>
      </c>
      <c r="N60" s="3"/>
    </row>
    <row r="61" spans="1:14">
      <c r="A61" s="3">
        <v>650156</v>
      </c>
      <c r="B61" s="32" t="s">
        <v>44</v>
      </c>
      <c r="C61" s="3">
        <v>6</v>
      </c>
      <c r="D61" s="3" t="s">
        <v>33</v>
      </c>
      <c r="E61" s="3" t="s">
        <v>52</v>
      </c>
      <c r="F61" s="11">
        <v>44707</v>
      </c>
      <c r="G61" s="5">
        <v>0.55208333333333337</v>
      </c>
      <c r="H61" s="6">
        <v>1.44</v>
      </c>
      <c r="I61" s="3" t="s">
        <v>53</v>
      </c>
      <c r="J61" s="3" t="s">
        <v>31</v>
      </c>
      <c r="K61" s="15">
        <v>0.156</v>
      </c>
      <c r="L61" s="13">
        <f t="shared" si="0"/>
        <v>10.833333333333334</v>
      </c>
      <c r="M61" s="3" t="s">
        <v>53</v>
      </c>
      <c r="N61" s="3"/>
    </row>
    <row r="62" spans="1:14">
      <c r="A62" s="3">
        <v>650022</v>
      </c>
      <c r="B62" s="32" t="s">
        <v>45</v>
      </c>
      <c r="C62" s="3">
        <v>1</v>
      </c>
      <c r="D62" s="3" t="s">
        <v>28</v>
      </c>
      <c r="E62" s="3" t="s">
        <v>52</v>
      </c>
      <c r="F62" s="11">
        <v>44706</v>
      </c>
      <c r="G62" s="5">
        <v>0.4236111111111111</v>
      </c>
      <c r="H62" s="6">
        <v>1.38</v>
      </c>
      <c r="I62" s="3" t="s">
        <v>53</v>
      </c>
      <c r="J62" s="3" t="s">
        <v>31</v>
      </c>
      <c r="K62" s="15">
        <v>0.18099999999999999</v>
      </c>
      <c r="L62" s="13">
        <f t="shared" si="0"/>
        <v>13.115942028985508</v>
      </c>
      <c r="M62" s="9" t="s">
        <v>53</v>
      </c>
      <c r="N62" s="3"/>
    </row>
    <row r="63" spans="1:14">
      <c r="A63" s="3">
        <v>650024</v>
      </c>
      <c r="B63" s="32" t="s">
        <v>45</v>
      </c>
      <c r="C63" s="3">
        <v>1</v>
      </c>
      <c r="D63" s="3" t="s">
        <v>33</v>
      </c>
      <c r="E63" s="3" t="s">
        <v>52</v>
      </c>
      <c r="F63" s="11">
        <v>44706</v>
      </c>
      <c r="G63" s="5">
        <v>0.4284722222222222</v>
      </c>
      <c r="H63" s="6">
        <v>1.51</v>
      </c>
      <c r="I63" s="3" t="s">
        <v>53</v>
      </c>
      <c r="J63" s="3" t="s">
        <v>31</v>
      </c>
      <c r="K63" s="15">
        <v>3.4000000000000002E-2</v>
      </c>
      <c r="L63" s="13">
        <f t="shared" si="0"/>
        <v>2.2516556291390732</v>
      </c>
      <c r="M63" s="3" t="s">
        <v>53</v>
      </c>
      <c r="N63" s="3" t="s">
        <v>61</v>
      </c>
    </row>
    <row r="64" spans="1:14">
      <c r="A64" s="3">
        <v>650050</v>
      </c>
      <c r="B64" s="32" t="s">
        <v>45</v>
      </c>
      <c r="C64" s="3">
        <v>2</v>
      </c>
      <c r="D64" s="3" t="s">
        <v>28</v>
      </c>
      <c r="E64" s="3" t="s">
        <v>52</v>
      </c>
      <c r="F64" s="11">
        <v>44706</v>
      </c>
      <c r="G64" s="5">
        <v>0.51180555555555551</v>
      </c>
      <c r="H64" s="6">
        <v>1.65</v>
      </c>
      <c r="I64" s="3" t="s">
        <v>53</v>
      </c>
      <c r="J64" s="3" t="s">
        <v>31</v>
      </c>
      <c r="K64" s="15">
        <v>0.24399999999999999</v>
      </c>
      <c r="L64" s="13">
        <f t="shared" si="0"/>
        <v>14.787878787878789</v>
      </c>
      <c r="M64" s="3" t="s">
        <v>53</v>
      </c>
      <c r="N64" s="3" t="s">
        <v>59</v>
      </c>
    </row>
    <row r="65" spans="1:14">
      <c r="A65" s="3">
        <v>650052</v>
      </c>
      <c r="B65" s="32" t="s">
        <v>45</v>
      </c>
      <c r="C65" s="3">
        <v>2</v>
      </c>
      <c r="D65" s="3" t="s">
        <v>33</v>
      </c>
      <c r="E65" s="3" t="s">
        <v>52</v>
      </c>
      <c r="F65" s="11">
        <v>44706</v>
      </c>
      <c r="G65" s="5">
        <v>0.51597222222222217</v>
      </c>
      <c r="H65" s="6">
        <v>1.57</v>
      </c>
      <c r="I65" s="3" t="s">
        <v>53</v>
      </c>
      <c r="J65" s="3" t="s">
        <v>31</v>
      </c>
      <c r="K65" s="15">
        <v>0.254</v>
      </c>
      <c r="L65" s="13">
        <f t="shared" si="0"/>
        <v>16.178343949044585</v>
      </c>
      <c r="M65" s="3" t="s">
        <v>53</v>
      </c>
      <c r="N65" s="3"/>
    </row>
    <row r="66" spans="1:14">
      <c r="A66" s="3">
        <v>650078</v>
      </c>
      <c r="B66" s="32" t="s">
        <v>45</v>
      </c>
      <c r="C66" s="3">
        <v>3</v>
      </c>
      <c r="D66" s="3" t="s">
        <v>28</v>
      </c>
      <c r="E66" s="3" t="s">
        <v>52</v>
      </c>
      <c r="F66" s="11">
        <v>44706</v>
      </c>
      <c r="G66" s="5">
        <v>0.61944444444444446</v>
      </c>
      <c r="H66" s="6">
        <v>1.25</v>
      </c>
      <c r="I66" s="3" t="s">
        <v>53</v>
      </c>
      <c r="J66" s="3" t="s">
        <v>31</v>
      </c>
      <c r="K66" s="15">
        <v>3.5000000000000003E-2</v>
      </c>
      <c r="L66" s="13">
        <f t="shared" si="0"/>
        <v>2.8000000000000003</v>
      </c>
      <c r="M66" s="9" t="s">
        <v>53</v>
      </c>
      <c r="N66" s="3" t="s">
        <v>188</v>
      </c>
    </row>
    <row r="67" spans="1:14">
      <c r="A67" s="3">
        <v>650080</v>
      </c>
      <c r="B67" s="32" t="s">
        <v>45</v>
      </c>
      <c r="C67" s="3">
        <v>3</v>
      </c>
      <c r="D67" s="3" t="s">
        <v>33</v>
      </c>
      <c r="E67" s="3" t="s">
        <v>52</v>
      </c>
      <c r="F67" s="11">
        <v>44706</v>
      </c>
      <c r="G67" s="5">
        <v>0.62361111111111112</v>
      </c>
      <c r="H67" s="6">
        <v>1.41</v>
      </c>
      <c r="I67" s="3" t="s">
        <v>53</v>
      </c>
      <c r="J67" s="3" t="s">
        <v>31</v>
      </c>
      <c r="K67" s="15">
        <v>0.09</v>
      </c>
      <c r="L67" s="13">
        <f t="shared" ref="L67:L85" si="1">(K67/H67)*100</f>
        <v>6.3829787234042552</v>
      </c>
      <c r="M67" s="3" t="s">
        <v>53</v>
      </c>
      <c r="N67" s="3" t="s">
        <v>60</v>
      </c>
    </row>
    <row r="68" spans="1:14">
      <c r="A68" s="3">
        <v>650106</v>
      </c>
      <c r="B68" s="32" t="s">
        <v>45</v>
      </c>
      <c r="C68" s="3">
        <v>4</v>
      </c>
      <c r="D68" s="3" t="s">
        <v>28</v>
      </c>
      <c r="E68" s="3" t="s">
        <v>52</v>
      </c>
      <c r="F68" s="11">
        <v>44707</v>
      </c>
      <c r="G68" s="5">
        <v>0.38055555555555554</v>
      </c>
      <c r="H68" s="6">
        <v>1.8</v>
      </c>
      <c r="I68" s="3" t="s">
        <v>53</v>
      </c>
      <c r="J68" s="3" t="s">
        <v>30</v>
      </c>
      <c r="K68" s="15">
        <v>0.183</v>
      </c>
      <c r="L68" s="13">
        <f t="shared" si="1"/>
        <v>10.166666666666666</v>
      </c>
      <c r="M68" s="3" t="s">
        <v>53</v>
      </c>
      <c r="N68" s="3" t="s">
        <v>61</v>
      </c>
    </row>
    <row r="69" spans="1:14">
      <c r="A69" s="3">
        <v>650108</v>
      </c>
      <c r="B69" s="32" t="s">
        <v>45</v>
      </c>
      <c r="C69" s="3">
        <v>4</v>
      </c>
      <c r="D69" s="3" t="s">
        <v>33</v>
      </c>
      <c r="E69" s="3" t="s">
        <v>52</v>
      </c>
      <c r="F69" s="11">
        <v>44707</v>
      </c>
      <c r="G69" s="5">
        <v>0.38472222222222219</v>
      </c>
      <c r="H69" s="6">
        <v>1.39</v>
      </c>
      <c r="I69" s="3" t="s">
        <v>53</v>
      </c>
      <c r="J69" s="3" t="s">
        <v>31</v>
      </c>
      <c r="K69" s="15">
        <v>0.23300000000000001</v>
      </c>
      <c r="L69" s="13">
        <f t="shared" si="1"/>
        <v>16.762589928057555</v>
      </c>
      <c r="M69" s="3" t="s">
        <v>53</v>
      </c>
      <c r="N69" s="3"/>
    </row>
    <row r="70" spans="1:14">
      <c r="A70" s="3">
        <v>650134</v>
      </c>
      <c r="B70" s="32" t="s">
        <v>45</v>
      </c>
      <c r="C70" s="3">
        <v>5</v>
      </c>
      <c r="D70" s="3" t="s">
        <v>28</v>
      </c>
      <c r="E70" s="3" t="s">
        <v>52</v>
      </c>
      <c r="F70" s="11">
        <v>44707</v>
      </c>
      <c r="G70" s="5">
        <v>0.45555555555555555</v>
      </c>
      <c r="H70" s="6">
        <v>1.27</v>
      </c>
      <c r="I70" s="3" t="s">
        <v>53</v>
      </c>
      <c r="J70" s="3" t="s">
        <v>31</v>
      </c>
      <c r="K70" s="15">
        <v>3.4000000000000002E-2</v>
      </c>
      <c r="L70" s="13">
        <f t="shared" si="1"/>
        <v>2.6771653543307088</v>
      </c>
      <c r="M70" s="9" t="s">
        <v>53</v>
      </c>
      <c r="N70" s="3" t="s">
        <v>189</v>
      </c>
    </row>
    <row r="71" spans="1:14">
      <c r="A71" s="3">
        <v>650136</v>
      </c>
      <c r="B71" s="32" t="s">
        <v>45</v>
      </c>
      <c r="C71" s="3">
        <v>5</v>
      </c>
      <c r="D71" s="3" t="s">
        <v>33</v>
      </c>
      <c r="E71" s="3" t="s">
        <v>52</v>
      </c>
      <c r="F71" s="11">
        <v>44707</v>
      </c>
      <c r="G71" s="5">
        <v>0.4604166666666667</v>
      </c>
      <c r="H71" s="6">
        <v>1.58</v>
      </c>
      <c r="I71" s="3" t="s">
        <v>53</v>
      </c>
      <c r="J71" s="3" t="s">
        <v>31</v>
      </c>
      <c r="K71" s="15">
        <v>0.112</v>
      </c>
      <c r="L71" s="13">
        <f t="shared" si="1"/>
        <v>7.0886075949367093</v>
      </c>
      <c r="M71" s="3" t="s">
        <v>53</v>
      </c>
      <c r="N71" s="3"/>
    </row>
    <row r="72" spans="1:14">
      <c r="A72" s="3">
        <v>650162</v>
      </c>
      <c r="B72" s="32" t="s">
        <v>45</v>
      </c>
      <c r="C72" s="3">
        <v>6</v>
      </c>
      <c r="D72" s="3" t="s">
        <v>28</v>
      </c>
      <c r="E72" s="3" t="s">
        <v>52</v>
      </c>
      <c r="F72" s="11">
        <v>44707</v>
      </c>
      <c r="G72" s="5">
        <v>0.56527777777777777</v>
      </c>
      <c r="H72" s="6">
        <v>1.41</v>
      </c>
      <c r="I72" s="3" t="s">
        <v>53</v>
      </c>
      <c r="J72" s="3" t="s">
        <v>31</v>
      </c>
      <c r="K72" s="15">
        <v>9.9000000000000005E-2</v>
      </c>
      <c r="L72" s="13">
        <f t="shared" si="1"/>
        <v>7.0212765957446814</v>
      </c>
      <c r="M72" s="3" t="s">
        <v>53</v>
      </c>
      <c r="N72" s="3" t="s">
        <v>62</v>
      </c>
    </row>
    <row r="73" spans="1:14">
      <c r="A73" s="3">
        <v>650164</v>
      </c>
      <c r="B73" s="32" t="s">
        <v>45</v>
      </c>
      <c r="C73" s="3">
        <v>6</v>
      </c>
      <c r="D73" s="3" t="s">
        <v>33</v>
      </c>
      <c r="E73" s="3" t="s">
        <v>52</v>
      </c>
      <c r="F73" s="11">
        <v>44707</v>
      </c>
      <c r="G73" s="5">
        <v>0.56805555555555554</v>
      </c>
      <c r="H73" s="6">
        <v>2.16</v>
      </c>
      <c r="I73" s="3" t="s">
        <v>53</v>
      </c>
      <c r="J73" s="3" t="s">
        <v>31</v>
      </c>
      <c r="K73" s="15">
        <v>0.23200000000000001</v>
      </c>
      <c r="L73" s="13">
        <f t="shared" si="1"/>
        <v>10.74074074074074</v>
      </c>
      <c r="M73" s="3" t="s">
        <v>53</v>
      </c>
      <c r="N73" s="3" t="s">
        <v>62</v>
      </c>
    </row>
    <row r="74" spans="1:14">
      <c r="A74" s="3">
        <v>650026</v>
      </c>
      <c r="B74" s="32" t="s">
        <v>50</v>
      </c>
      <c r="C74" s="3">
        <v>1</v>
      </c>
      <c r="D74" s="3" t="s">
        <v>28</v>
      </c>
      <c r="E74" s="3" t="s">
        <v>52</v>
      </c>
      <c r="F74" s="11">
        <v>44706</v>
      </c>
      <c r="G74" s="5">
        <v>0.43402777777777773</v>
      </c>
      <c r="H74" s="6">
        <v>1.27</v>
      </c>
      <c r="I74" s="3" t="s">
        <v>53</v>
      </c>
      <c r="J74" s="3" t="s">
        <v>31</v>
      </c>
      <c r="K74" s="15">
        <v>9.0999999999999998E-2</v>
      </c>
      <c r="L74" s="13">
        <f t="shared" si="1"/>
        <v>7.1653543307086602</v>
      </c>
      <c r="M74" s="9" t="s">
        <v>53</v>
      </c>
      <c r="N74" s="3"/>
    </row>
    <row r="75" spans="1:14">
      <c r="A75" s="3">
        <v>650028</v>
      </c>
      <c r="B75" s="32" t="s">
        <v>50</v>
      </c>
      <c r="C75" s="3">
        <v>1</v>
      </c>
      <c r="D75" s="3" t="s">
        <v>33</v>
      </c>
      <c r="E75" s="3" t="s">
        <v>52</v>
      </c>
      <c r="F75" s="11">
        <v>44706</v>
      </c>
      <c r="G75" s="5">
        <v>0.43958333333333338</v>
      </c>
      <c r="H75" s="6">
        <v>1.08</v>
      </c>
      <c r="I75" s="3" t="s">
        <v>53</v>
      </c>
      <c r="J75" s="3" t="s">
        <v>30</v>
      </c>
      <c r="K75" s="15">
        <v>0.16700000000000001</v>
      </c>
      <c r="L75" s="13">
        <f t="shared" si="1"/>
        <v>15.462962962962962</v>
      </c>
      <c r="M75" s="3" t="s">
        <v>53</v>
      </c>
      <c r="N75" s="3"/>
    </row>
    <row r="76" spans="1:14">
      <c r="A76" s="3">
        <v>650054</v>
      </c>
      <c r="B76" s="32" t="s">
        <v>50</v>
      </c>
      <c r="C76" s="3">
        <v>2</v>
      </c>
      <c r="D76" s="3" t="s">
        <v>28</v>
      </c>
      <c r="E76" s="3" t="s">
        <v>52</v>
      </c>
      <c r="F76" s="11">
        <v>44706</v>
      </c>
      <c r="G76" s="5">
        <v>0.52013888888888882</v>
      </c>
      <c r="H76" s="6">
        <v>1.4</v>
      </c>
      <c r="I76" s="3" t="s">
        <v>53</v>
      </c>
      <c r="J76" s="3" t="s">
        <v>31</v>
      </c>
      <c r="K76" s="15">
        <v>0.155</v>
      </c>
      <c r="L76" s="13">
        <f t="shared" si="1"/>
        <v>11.071428571428573</v>
      </c>
      <c r="M76" s="3" t="s">
        <v>53</v>
      </c>
      <c r="N76" s="3"/>
    </row>
    <row r="77" spans="1:14">
      <c r="A77" s="3">
        <v>650056</v>
      </c>
      <c r="B77" s="32" t="s">
        <v>50</v>
      </c>
      <c r="C77" s="3">
        <v>2</v>
      </c>
      <c r="D77" s="3" t="s">
        <v>33</v>
      </c>
      <c r="E77" s="3" t="s">
        <v>52</v>
      </c>
      <c r="F77" s="11">
        <v>44706</v>
      </c>
      <c r="G77" s="5">
        <v>0.52430555555555558</v>
      </c>
      <c r="H77" s="6">
        <v>1.39</v>
      </c>
      <c r="I77" s="3" t="s">
        <v>53</v>
      </c>
      <c r="J77" s="3" t="s">
        <v>31</v>
      </c>
      <c r="K77" s="15">
        <v>0.24399999999999999</v>
      </c>
      <c r="L77" s="13">
        <f t="shared" si="1"/>
        <v>17.553956834532375</v>
      </c>
      <c r="M77" s="3" t="s">
        <v>53</v>
      </c>
      <c r="N77" s="3"/>
    </row>
    <row r="78" spans="1:14">
      <c r="A78" s="3">
        <v>650082</v>
      </c>
      <c r="B78" s="32" t="s">
        <v>50</v>
      </c>
      <c r="C78" s="3">
        <v>3</v>
      </c>
      <c r="D78" s="3" t="s">
        <v>28</v>
      </c>
      <c r="E78" s="3" t="s">
        <v>52</v>
      </c>
      <c r="F78" s="11">
        <v>44706</v>
      </c>
      <c r="G78" s="5">
        <v>0.62916666666666665</v>
      </c>
      <c r="H78" s="6">
        <v>1.33</v>
      </c>
      <c r="I78" s="3" t="s">
        <v>53</v>
      </c>
      <c r="J78" s="3" t="s">
        <v>31</v>
      </c>
      <c r="K78" s="15">
        <v>0.18099999999999999</v>
      </c>
      <c r="L78" s="13">
        <f t="shared" si="1"/>
        <v>13.609022556390975</v>
      </c>
      <c r="M78" s="9" t="s">
        <v>53</v>
      </c>
      <c r="N78" s="3"/>
    </row>
    <row r="79" spans="1:14">
      <c r="A79" s="3">
        <v>650084</v>
      </c>
      <c r="B79" s="32" t="s">
        <v>50</v>
      </c>
      <c r="C79" s="3">
        <v>3</v>
      </c>
      <c r="D79" s="3" t="s">
        <v>33</v>
      </c>
      <c r="E79" s="3" t="s">
        <v>52</v>
      </c>
      <c r="F79" s="11">
        <v>44706</v>
      </c>
      <c r="G79" s="5">
        <v>0.63402777777777775</v>
      </c>
      <c r="H79" s="6">
        <v>1.32</v>
      </c>
      <c r="I79" s="3" t="s">
        <v>53</v>
      </c>
      <c r="J79" s="3" t="s">
        <v>31</v>
      </c>
      <c r="K79" s="15">
        <v>0.16300000000000001</v>
      </c>
      <c r="L79" s="13">
        <f t="shared" si="1"/>
        <v>12.34848484848485</v>
      </c>
      <c r="M79" s="3" t="s">
        <v>53</v>
      </c>
      <c r="N79" s="3"/>
    </row>
    <row r="80" spans="1:14">
      <c r="A80" s="3">
        <v>650110</v>
      </c>
      <c r="B80" s="32" t="s">
        <v>50</v>
      </c>
      <c r="C80" s="3">
        <v>4</v>
      </c>
      <c r="D80" s="3" t="s">
        <v>28</v>
      </c>
      <c r="E80" s="3" t="s">
        <v>52</v>
      </c>
      <c r="F80" s="11">
        <v>44707</v>
      </c>
      <c r="G80" s="5">
        <v>0.39027777777777778</v>
      </c>
      <c r="H80" s="6">
        <v>1.1000000000000001</v>
      </c>
      <c r="I80" s="3" t="s">
        <v>53</v>
      </c>
      <c r="J80" s="3" t="s">
        <v>31</v>
      </c>
      <c r="K80" s="15">
        <v>0.22</v>
      </c>
      <c r="L80" s="13">
        <f t="shared" si="1"/>
        <v>20</v>
      </c>
      <c r="M80" s="3" t="s">
        <v>53</v>
      </c>
      <c r="N80" s="3"/>
    </row>
    <row r="81" spans="1:14">
      <c r="A81" s="3">
        <v>650112</v>
      </c>
      <c r="B81" s="32" t="s">
        <v>50</v>
      </c>
      <c r="C81" s="3">
        <v>4</v>
      </c>
      <c r="D81" s="3" t="s">
        <v>33</v>
      </c>
      <c r="E81" s="3" t="s">
        <v>52</v>
      </c>
      <c r="F81" s="11">
        <v>44707</v>
      </c>
      <c r="G81" s="5">
        <v>0.39374999999999999</v>
      </c>
      <c r="H81" s="6">
        <v>1.25</v>
      </c>
      <c r="I81" s="3" t="s">
        <v>53</v>
      </c>
      <c r="J81" s="3" t="s">
        <v>31</v>
      </c>
      <c r="K81" s="15">
        <v>0.16200000000000001</v>
      </c>
      <c r="L81" s="13">
        <f t="shared" si="1"/>
        <v>12.959999999999999</v>
      </c>
      <c r="M81" s="3" t="s">
        <v>53</v>
      </c>
      <c r="N81" s="3"/>
    </row>
    <row r="82" spans="1:14">
      <c r="A82" s="3">
        <v>650138</v>
      </c>
      <c r="B82" s="32" t="s">
        <v>50</v>
      </c>
      <c r="C82" s="3">
        <v>5</v>
      </c>
      <c r="D82" s="3" t="s">
        <v>28</v>
      </c>
      <c r="E82" s="3" t="s">
        <v>52</v>
      </c>
      <c r="F82" s="11">
        <v>44707</v>
      </c>
      <c r="G82" s="5">
        <v>0.46458333333333335</v>
      </c>
      <c r="H82" s="6">
        <v>1.99</v>
      </c>
      <c r="I82" s="3" t="s">
        <v>53</v>
      </c>
      <c r="J82" s="3" t="s">
        <v>31</v>
      </c>
      <c r="K82" s="15">
        <v>0.20899999999999999</v>
      </c>
      <c r="L82" s="13">
        <f t="shared" si="1"/>
        <v>10.50251256281407</v>
      </c>
      <c r="M82" s="9" t="s">
        <v>53</v>
      </c>
      <c r="N82" s="3"/>
    </row>
    <row r="83" spans="1:14">
      <c r="A83" s="3">
        <v>650140</v>
      </c>
      <c r="B83" s="32" t="s">
        <v>50</v>
      </c>
      <c r="C83" s="3">
        <v>5</v>
      </c>
      <c r="D83" s="3" t="s">
        <v>33</v>
      </c>
      <c r="E83" s="3" t="s">
        <v>52</v>
      </c>
      <c r="F83" s="11">
        <v>44707</v>
      </c>
      <c r="G83" s="5">
        <v>0.4694444444444445</v>
      </c>
      <c r="H83" s="6">
        <v>1.1599999999999999</v>
      </c>
      <c r="I83" s="3" t="s">
        <v>53</v>
      </c>
      <c r="J83" s="3" t="s">
        <v>31</v>
      </c>
      <c r="K83" s="15">
        <v>9.7000000000000003E-2</v>
      </c>
      <c r="L83" s="13">
        <f t="shared" si="1"/>
        <v>8.362068965517242</v>
      </c>
      <c r="M83" s="3" t="s">
        <v>53</v>
      </c>
      <c r="N83" s="3"/>
    </row>
    <row r="84" spans="1:14">
      <c r="A84" s="3">
        <v>650166</v>
      </c>
      <c r="B84" s="32" t="s">
        <v>50</v>
      </c>
      <c r="C84" s="3">
        <v>6</v>
      </c>
      <c r="D84" s="3" t="s">
        <v>28</v>
      </c>
      <c r="E84" s="3" t="s">
        <v>52</v>
      </c>
      <c r="F84" s="11">
        <v>44707</v>
      </c>
      <c r="G84" s="5">
        <v>0.57152777777777775</v>
      </c>
      <c r="H84" s="6">
        <v>1.34</v>
      </c>
      <c r="I84" s="3" t="s">
        <v>53</v>
      </c>
      <c r="J84" s="3" t="s">
        <v>31</v>
      </c>
      <c r="K84" s="15">
        <v>0.23699999999999999</v>
      </c>
      <c r="L84" s="13">
        <f t="shared" si="1"/>
        <v>17.686567164179102</v>
      </c>
      <c r="M84" s="3" t="s">
        <v>53</v>
      </c>
      <c r="N84" s="3"/>
    </row>
    <row r="85" spans="1:14">
      <c r="A85" s="3">
        <v>650168</v>
      </c>
      <c r="B85" s="32" t="s">
        <v>50</v>
      </c>
      <c r="C85" s="3">
        <v>6</v>
      </c>
      <c r="D85" s="3" t="s">
        <v>33</v>
      </c>
      <c r="E85" s="3" t="s">
        <v>52</v>
      </c>
      <c r="F85" s="11">
        <v>44707</v>
      </c>
      <c r="G85" s="5">
        <v>0.57430555555555551</v>
      </c>
      <c r="H85" s="3">
        <v>0.94</v>
      </c>
      <c r="I85" s="3" t="s">
        <v>53</v>
      </c>
      <c r="J85" s="3" t="s">
        <v>31</v>
      </c>
      <c r="K85" s="15">
        <v>8.3000000000000004E-2</v>
      </c>
      <c r="L85" s="13">
        <f t="shared" si="1"/>
        <v>8.8297872340425556</v>
      </c>
      <c r="M85" s="3" t="s">
        <v>53</v>
      </c>
      <c r="N85" s="3"/>
    </row>
    <row r="1048470" spans="7:7">
      <c r="G1048470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FD00-078A-498B-B3F6-86830AF59A5C}">
  <dimension ref="A1:CH25"/>
  <sheetViews>
    <sheetView workbookViewId="0"/>
  </sheetViews>
  <sheetFormatPr defaultRowHeight="14.5"/>
  <cols>
    <col min="1" max="1" width="18.81640625" customWidth="1"/>
    <col min="2" max="2" width="16.453125" bestFit="1" customWidth="1"/>
    <col min="5" max="5" width="10.81640625" customWidth="1"/>
    <col min="6" max="6" width="9.54296875" customWidth="1"/>
    <col min="7" max="7" width="9.1796875" customWidth="1"/>
  </cols>
  <sheetData>
    <row r="1" spans="1:86">
      <c r="A1" s="16" t="s">
        <v>271</v>
      </c>
    </row>
    <row r="3" spans="1:86">
      <c r="A3" s="16"/>
      <c r="B3" s="41" t="s">
        <v>64</v>
      </c>
      <c r="C3" s="39" t="s">
        <v>27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  <c r="O3" s="33" t="s">
        <v>65</v>
      </c>
      <c r="P3" s="34"/>
      <c r="Q3" s="34"/>
      <c r="R3" s="34"/>
      <c r="S3" s="34"/>
      <c r="T3" s="34"/>
      <c r="U3" s="34"/>
      <c r="V3" s="34"/>
      <c r="W3" s="34"/>
      <c r="X3" s="34"/>
      <c r="Y3" s="34"/>
      <c r="Z3" s="35"/>
      <c r="AA3" s="33">
        <v>2.1</v>
      </c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5"/>
      <c r="AM3" s="33">
        <v>6.8</v>
      </c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5"/>
      <c r="AY3" s="33">
        <v>21</v>
      </c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5"/>
      <c r="BK3" s="33">
        <v>68</v>
      </c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5"/>
      <c r="BW3" s="33" t="s">
        <v>50</v>
      </c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</row>
    <row r="4" spans="1:86">
      <c r="A4" s="16" t="s">
        <v>63</v>
      </c>
      <c r="B4" s="41" t="s">
        <v>66</v>
      </c>
      <c r="C4" s="40" t="s">
        <v>67</v>
      </c>
      <c r="D4" s="37" t="s">
        <v>68</v>
      </c>
      <c r="E4" s="37" t="s">
        <v>69</v>
      </c>
      <c r="F4" s="37" t="s">
        <v>70</v>
      </c>
      <c r="G4" s="37" t="s">
        <v>71</v>
      </c>
      <c r="H4" s="37" t="s">
        <v>72</v>
      </c>
      <c r="I4" s="37" t="s">
        <v>73</v>
      </c>
      <c r="J4" s="37" t="s">
        <v>74</v>
      </c>
      <c r="K4" s="37" t="s">
        <v>75</v>
      </c>
      <c r="L4" s="37" t="s">
        <v>76</v>
      </c>
      <c r="M4" s="37" t="s">
        <v>77</v>
      </c>
      <c r="N4" s="38" t="s">
        <v>78</v>
      </c>
      <c r="O4" s="36" t="s">
        <v>67</v>
      </c>
      <c r="P4" s="37" t="s">
        <v>68</v>
      </c>
      <c r="Q4" s="37" t="s">
        <v>69</v>
      </c>
      <c r="R4" s="37" t="s">
        <v>70</v>
      </c>
      <c r="S4" s="37" t="s">
        <v>71</v>
      </c>
      <c r="T4" s="37" t="s">
        <v>72</v>
      </c>
      <c r="U4" s="37" t="s">
        <v>73</v>
      </c>
      <c r="V4" s="37" t="s">
        <v>74</v>
      </c>
      <c r="W4" s="37" t="s">
        <v>75</v>
      </c>
      <c r="X4" s="37" t="s">
        <v>76</v>
      </c>
      <c r="Y4" s="37" t="s">
        <v>77</v>
      </c>
      <c r="Z4" s="38" t="s">
        <v>78</v>
      </c>
      <c r="AA4" s="36" t="s">
        <v>67</v>
      </c>
      <c r="AB4" s="37" t="s">
        <v>68</v>
      </c>
      <c r="AC4" s="37" t="s">
        <v>69</v>
      </c>
      <c r="AD4" s="37" t="s">
        <v>70</v>
      </c>
      <c r="AE4" s="37" t="s">
        <v>71</v>
      </c>
      <c r="AF4" s="37" t="s">
        <v>72</v>
      </c>
      <c r="AG4" s="37" t="s">
        <v>73</v>
      </c>
      <c r="AH4" s="37" t="s">
        <v>74</v>
      </c>
      <c r="AI4" s="37" t="s">
        <v>75</v>
      </c>
      <c r="AJ4" s="37" t="s">
        <v>76</v>
      </c>
      <c r="AK4" s="37" t="s">
        <v>77</v>
      </c>
      <c r="AL4" s="38" t="s">
        <v>78</v>
      </c>
      <c r="AM4" s="36" t="s">
        <v>67</v>
      </c>
      <c r="AN4" s="37" t="s">
        <v>68</v>
      </c>
      <c r="AO4" s="37" t="s">
        <v>69</v>
      </c>
      <c r="AP4" s="37" t="s">
        <v>70</v>
      </c>
      <c r="AQ4" s="37" t="s">
        <v>71</v>
      </c>
      <c r="AR4" s="37" t="s">
        <v>72</v>
      </c>
      <c r="AS4" s="37" t="s">
        <v>73</v>
      </c>
      <c r="AT4" s="37" t="s">
        <v>74</v>
      </c>
      <c r="AU4" s="37" t="s">
        <v>75</v>
      </c>
      <c r="AV4" s="37" t="s">
        <v>76</v>
      </c>
      <c r="AW4" s="37" t="s">
        <v>77</v>
      </c>
      <c r="AX4" s="38" t="s">
        <v>78</v>
      </c>
      <c r="AY4" s="36" t="s">
        <v>67</v>
      </c>
      <c r="AZ4" s="37" t="s">
        <v>68</v>
      </c>
      <c r="BA4" s="37" t="s">
        <v>69</v>
      </c>
      <c r="BB4" s="37" t="s">
        <v>70</v>
      </c>
      <c r="BC4" s="37" t="s">
        <v>71</v>
      </c>
      <c r="BD4" s="37" t="s">
        <v>72</v>
      </c>
      <c r="BE4" s="37" t="s">
        <v>73</v>
      </c>
      <c r="BF4" s="37" t="s">
        <v>74</v>
      </c>
      <c r="BG4" s="37" t="s">
        <v>75</v>
      </c>
      <c r="BH4" s="37" t="s">
        <v>76</v>
      </c>
      <c r="BI4" s="37" t="s">
        <v>77</v>
      </c>
      <c r="BJ4" s="38" t="s">
        <v>78</v>
      </c>
      <c r="BK4" s="36" t="s">
        <v>67</v>
      </c>
      <c r="BL4" s="37" t="s">
        <v>68</v>
      </c>
      <c r="BM4" s="37" t="s">
        <v>69</v>
      </c>
      <c r="BN4" s="37" t="s">
        <v>70</v>
      </c>
      <c r="BO4" s="37" t="s">
        <v>71</v>
      </c>
      <c r="BP4" s="37" t="s">
        <v>72</v>
      </c>
      <c r="BQ4" s="37" t="s">
        <v>73</v>
      </c>
      <c r="BR4" s="37" t="s">
        <v>74</v>
      </c>
      <c r="BS4" s="37" t="s">
        <v>75</v>
      </c>
      <c r="BT4" s="37" t="s">
        <v>76</v>
      </c>
      <c r="BU4" s="37" t="s">
        <v>77</v>
      </c>
      <c r="BV4" s="38" t="s">
        <v>78</v>
      </c>
      <c r="BW4" s="36" t="s">
        <v>67</v>
      </c>
      <c r="BX4" s="37" t="s">
        <v>68</v>
      </c>
      <c r="BY4" s="37" t="s">
        <v>69</v>
      </c>
      <c r="BZ4" s="37" t="s">
        <v>70</v>
      </c>
      <c r="CA4" s="37" t="s">
        <v>71</v>
      </c>
      <c r="CB4" s="37" t="s">
        <v>72</v>
      </c>
      <c r="CC4" s="37" t="s">
        <v>73</v>
      </c>
      <c r="CD4" s="37" t="s">
        <v>74</v>
      </c>
      <c r="CE4" s="37" t="s">
        <v>75</v>
      </c>
      <c r="CF4" s="37" t="s">
        <v>76</v>
      </c>
      <c r="CG4" s="37" t="s">
        <v>77</v>
      </c>
      <c r="CH4" s="37" t="s">
        <v>78</v>
      </c>
    </row>
    <row r="5" spans="1:86">
      <c r="A5" s="18">
        <v>44687</v>
      </c>
      <c r="B5" s="19">
        <v>1</v>
      </c>
      <c r="C5">
        <v>0</v>
      </c>
      <c r="D5">
        <v>0</v>
      </c>
      <c r="E5">
        <v>163</v>
      </c>
      <c r="F5">
        <v>0</v>
      </c>
      <c r="G5">
        <v>0</v>
      </c>
      <c r="H5">
        <v>0</v>
      </c>
      <c r="I5">
        <v>0</v>
      </c>
      <c r="J5">
        <v>0</v>
      </c>
      <c r="K5">
        <v>188</v>
      </c>
      <c r="L5">
        <v>187</v>
      </c>
      <c r="M5">
        <v>57</v>
      </c>
      <c r="N5">
        <v>0</v>
      </c>
      <c r="O5">
        <v>0</v>
      </c>
      <c r="P5">
        <v>0</v>
      </c>
      <c r="Q5">
        <v>233</v>
      </c>
      <c r="R5">
        <v>0</v>
      </c>
      <c r="S5">
        <v>177</v>
      </c>
      <c r="T5">
        <v>21</v>
      </c>
      <c r="U5">
        <v>0</v>
      </c>
      <c r="V5">
        <v>191</v>
      </c>
      <c r="W5">
        <v>0</v>
      </c>
      <c r="X5">
        <v>257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115</v>
      </c>
      <c r="AF5">
        <v>0</v>
      </c>
      <c r="AG5">
        <v>0</v>
      </c>
      <c r="AH5">
        <v>0</v>
      </c>
      <c r="AI5">
        <v>84</v>
      </c>
      <c r="AJ5">
        <v>0</v>
      </c>
      <c r="AK5">
        <v>244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14</v>
      </c>
      <c r="AU5">
        <v>99</v>
      </c>
      <c r="AV5">
        <v>0</v>
      </c>
      <c r="AW5">
        <v>0</v>
      </c>
      <c r="AX5">
        <v>0</v>
      </c>
      <c r="AY5">
        <v>148</v>
      </c>
      <c r="AZ5">
        <v>0</v>
      </c>
      <c r="BA5">
        <v>117</v>
      </c>
      <c r="BB5">
        <v>0</v>
      </c>
      <c r="BC5">
        <v>0</v>
      </c>
      <c r="BD5">
        <v>0</v>
      </c>
      <c r="BE5">
        <v>0</v>
      </c>
      <c r="BF5">
        <v>0</v>
      </c>
      <c r="BG5">
        <v>10</v>
      </c>
      <c r="BH5">
        <v>0</v>
      </c>
      <c r="BI5">
        <v>0</v>
      </c>
      <c r="BJ5">
        <v>0</v>
      </c>
      <c r="BK5">
        <v>67</v>
      </c>
      <c r="BL5">
        <v>0</v>
      </c>
      <c r="BM5">
        <v>0</v>
      </c>
      <c r="BN5">
        <v>142</v>
      </c>
      <c r="BO5">
        <v>0</v>
      </c>
      <c r="BP5">
        <v>9</v>
      </c>
      <c r="BQ5">
        <v>0</v>
      </c>
      <c r="BR5">
        <v>26</v>
      </c>
      <c r="BS5">
        <v>0</v>
      </c>
      <c r="BT5">
        <v>0</v>
      </c>
      <c r="BU5">
        <v>0</v>
      </c>
      <c r="BV5">
        <v>0</v>
      </c>
      <c r="BW5">
        <v>18</v>
      </c>
      <c r="BX5">
        <v>0</v>
      </c>
      <c r="BY5">
        <v>224</v>
      </c>
      <c r="BZ5">
        <v>35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103</v>
      </c>
    </row>
    <row r="6" spans="1:86">
      <c r="A6" s="18">
        <v>44688</v>
      </c>
      <c r="B6" s="19">
        <v>2</v>
      </c>
      <c r="C6">
        <v>0</v>
      </c>
      <c r="D6">
        <v>0</v>
      </c>
      <c r="E6">
        <v>3</v>
      </c>
      <c r="F6">
        <v>0</v>
      </c>
      <c r="G6">
        <v>0</v>
      </c>
      <c r="H6">
        <v>0</v>
      </c>
      <c r="I6">
        <v>226</v>
      </c>
      <c r="J6">
        <v>0</v>
      </c>
      <c r="K6">
        <v>0</v>
      </c>
      <c r="L6">
        <v>0</v>
      </c>
      <c r="M6">
        <v>0</v>
      </c>
      <c r="N6">
        <v>145</v>
      </c>
      <c r="O6">
        <v>151</v>
      </c>
      <c r="P6">
        <v>203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124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19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8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72</v>
      </c>
      <c r="BX6">
        <v>0</v>
      </c>
      <c r="BY6">
        <v>0</v>
      </c>
      <c r="BZ6">
        <v>0</v>
      </c>
      <c r="CA6">
        <v>65</v>
      </c>
      <c r="CB6">
        <v>0</v>
      </c>
      <c r="CC6">
        <v>0</v>
      </c>
      <c r="CD6">
        <v>0</v>
      </c>
      <c r="CE6">
        <v>0</v>
      </c>
      <c r="CF6">
        <v>100</v>
      </c>
      <c r="CG6">
        <v>0</v>
      </c>
      <c r="CH6">
        <v>0</v>
      </c>
    </row>
    <row r="7" spans="1:86">
      <c r="A7" s="18">
        <v>44689</v>
      </c>
      <c r="B7" s="19">
        <v>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16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229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53</v>
      </c>
      <c r="BI7">
        <v>0</v>
      </c>
      <c r="BJ7">
        <v>0</v>
      </c>
      <c r="BK7">
        <v>0</v>
      </c>
      <c r="BL7">
        <v>0</v>
      </c>
      <c r="BM7">
        <v>98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136</v>
      </c>
      <c r="CB7">
        <v>0</v>
      </c>
      <c r="CC7">
        <v>0</v>
      </c>
      <c r="CD7">
        <v>212</v>
      </c>
      <c r="CE7">
        <v>0</v>
      </c>
      <c r="CF7">
        <v>0</v>
      </c>
      <c r="CG7">
        <v>0</v>
      </c>
      <c r="CH7">
        <v>0</v>
      </c>
    </row>
    <row r="8" spans="1:86">
      <c r="A8" s="18">
        <v>44690</v>
      </c>
      <c r="B8" s="19">
        <v>4</v>
      </c>
      <c r="C8">
        <v>0</v>
      </c>
      <c r="D8">
        <v>0</v>
      </c>
      <c r="E8">
        <v>181</v>
      </c>
      <c r="F8">
        <v>0</v>
      </c>
      <c r="G8">
        <v>221</v>
      </c>
      <c r="H8">
        <v>0</v>
      </c>
      <c r="I8">
        <v>0</v>
      </c>
      <c r="J8">
        <v>167</v>
      </c>
      <c r="K8">
        <v>224</v>
      </c>
      <c r="L8">
        <v>0</v>
      </c>
      <c r="M8">
        <v>45</v>
      </c>
      <c r="N8">
        <v>0</v>
      </c>
      <c r="O8">
        <v>0</v>
      </c>
      <c r="P8">
        <v>0</v>
      </c>
      <c r="Q8">
        <v>0</v>
      </c>
      <c r="R8">
        <v>160</v>
      </c>
      <c r="S8">
        <v>0</v>
      </c>
      <c r="T8">
        <v>0</v>
      </c>
      <c r="U8">
        <v>171</v>
      </c>
      <c r="V8">
        <v>140</v>
      </c>
      <c r="W8">
        <v>135</v>
      </c>
      <c r="X8">
        <v>0</v>
      </c>
      <c r="Y8">
        <v>199</v>
      </c>
      <c r="Z8">
        <v>0</v>
      </c>
      <c r="AA8">
        <v>77</v>
      </c>
      <c r="AB8">
        <v>51</v>
      </c>
      <c r="AC8">
        <v>145</v>
      </c>
      <c r="AD8">
        <v>0</v>
      </c>
      <c r="AE8">
        <v>91</v>
      </c>
      <c r="AF8">
        <v>131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25</v>
      </c>
      <c r="AQ8">
        <v>41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41</v>
      </c>
      <c r="AY8">
        <v>0</v>
      </c>
      <c r="AZ8">
        <v>192</v>
      </c>
      <c r="BA8">
        <v>199</v>
      </c>
      <c r="BB8">
        <v>0</v>
      </c>
      <c r="BC8">
        <v>77</v>
      </c>
      <c r="BD8">
        <v>0</v>
      </c>
      <c r="BE8">
        <v>178</v>
      </c>
      <c r="BF8">
        <v>180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166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181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</row>
    <row r="9" spans="1:86">
      <c r="A9" s="18">
        <v>44691</v>
      </c>
      <c r="B9" s="19">
        <v>5</v>
      </c>
      <c r="C9">
        <v>34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190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158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19</v>
      </c>
      <c r="AC9">
        <v>0</v>
      </c>
      <c r="AD9">
        <v>0</v>
      </c>
      <c r="AE9">
        <v>28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11</v>
      </c>
      <c r="AQ9">
        <v>0</v>
      </c>
      <c r="AR9">
        <v>0</v>
      </c>
      <c r="AS9">
        <v>0</v>
      </c>
      <c r="AT9">
        <v>0</v>
      </c>
      <c r="AU9">
        <v>0</v>
      </c>
      <c r="AV9">
        <v>28</v>
      </c>
      <c r="AW9">
        <v>0</v>
      </c>
      <c r="AX9">
        <v>0</v>
      </c>
      <c r="AY9">
        <v>0</v>
      </c>
      <c r="AZ9">
        <v>0</v>
      </c>
      <c r="BA9">
        <v>0</v>
      </c>
      <c r="BB9">
        <v>107</v>
      </c>
      <c r="BC9">
        <v>181</v>
      </c>
      <c r="BD9">
        <v>0</v>
      </c>
      <c r="BE9">
        <v>0</v>
      </c>
      <c r="BF9">
        <v>0</v>
      </c>
      <c r="BG9">
        <v>151</v>
      </c>
      <c r="BH9">
        <v>8</v>
      </c>
      <c r="BI9">
        <v>37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196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150</v>
      </c>
      <c r="BZ9">
        <v>6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38</v>
      </c>
    </row>
    <row r="10" spans="1:86">
      <c r="A10" s="18">
        <v>44692</v>
      </c>
      <c r="B10" s="19">
        <v>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141</v>
      </c>
      <c r="O10">
        <v>214</v>
      </c>
      <c r="P10">
        <v>235</v>
      </c>
      <c r="Q10">
        <v>175</v>
      </c>
      <c r="R10">
        <v>0</v>
      </c>
      <c r="S10">
        <v>0</v>
      </c>
      <c r="T10">
        <v>248</v>
      </c>
      <c r="U10">
        <v>0</v>
      </c>
      <c r="V10">
        <v>0</v>
      </c>
      <c r="W10">
        <v>0</v>
      </c>
      <c r="X10">
        <v>221</v>
      </c>
      <c r="Y10">
        <v>0</v>
      </c>
      <c r="Z10">
        <v>127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161</v>
      </c>
      <c r="AH10">
        <v>225</v>
      </c>
      <c r="AI10">
        <v>0</v>
      </c>
      <c r="AJ10">
        <v>0</v>
      </c>
      <c r="AK10">
        <v>306</v>
      </c>
      <c r="AL10">
        <v>0</v>
      </c>
      <c r="AM10">
        <v>0</v>
      </c>
      <c r="AN10">
        <v>0</v>
      </c>
      <c r="AO10">
        <v>53</v>
      </c>
      <c r="AP10">
        <v>0</v>
      </c>
      <c r="AQ10">
        <v>0</v>
      </c>
      <c r="AR10">
        <v>133</v>
      </c>
      <c r="AS10">
        <v>0</v>
      </c>
      <c r="AT10">
        <v>0</v>
      </c>
      <c r="AU10">
        <v>94</v>
      </c>
      <c r="AV10">
        <v>0</v>
      </c>
      <c r="AW10">
        <v>97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120</v>
      </c>
      <c r="BE10">
        <v>0</v>
      </c>
      <c r="BF10">
        <v>0</v>
      </c>
      <c r="BG10">
        <v>0</v>
      </c>
      <c r="BH10">
        <v>0</v>
      </c>
      <c r="BI10">
        <v>17</v>
      </c>
      <c r="BJ10">
        <v>0</v>
      </c>
      <c r="BK10">
        <v>0</v>
      </c>
      <c r="BL10">
        <v>0</v>
      </c>
      <c r="BM10">
        <v>175</v>
      </c>
      <c r="BN10">
        <v>342</v>
      </c>
      <c r="BO10">
        <v>0</v>
      </c>
      <c r="BP10">
        <v>0</v>
      </c>
      <c r="BQ10">
        <v>0</v>
      </c>
      <c r="BR10">
        <v>0</v>
      </c>
      <c r="BS10">
        <v>243</v>
      </c>
      <c r="BT10">
        <v>0</v>
      </c>
      <c r="BU10">
        <v>0</v>
      </c>
      <c r="BV10">
        <v>0</v>
      </c>
      <c r="BW10">
        <v>116</v>
      </c>
      <c r="BX10">
        <v>0</v>
      </c>
      <c r="BY10">
        <v>0</v>
      </c>
      <c r="BZ10">
        <v>0</v>
      </c>
      <c r="CA10">
        <v>258</v>
      </c>
      <c r="CB10">
        <v>0</v>
      </c>
      <c r="CC10">
        <v>0</v>
      </c>
      <c r="CD10">
        <v>0</v>
      </c>
      <c r="CE10">
        <v>0</v>
      </c>
      <c r="CF10">
        <v>114</v>
      </c>
      <c r="CG10">
        <v>343</v>
      </c>
      <c r="CH10">
        <v>0</v>
      </c>
    </row>
    <row r="11" spans="1:86">
      <c r="A11" s="18">
        <v>44693</v>
      </c>
      <c r="B11" s="19">
        <v>7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112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248</v>
      </c>
      <c r="W11">
        <v>170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74</v>
      </c>
      <c r="AH11">
        <v>0</v>
      </c>
      <c r="AI11">
        <v>98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16</v>
      </c>
      <c r="AX11">
        <v>0</v>
      </c>
      <c r="AY11">
        <v>0</v>
      </c>
      <c r="AZ11">
        <v>253</v>
      </c>
      <c r="BA11">
        <v>0</v>
      </c>
      <c r="BB11">
        <v>0</v>
      </c>
      <c r="BC11">
        <v>0</v>
      </c>
      <c r="BD11">
        <v>56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110</v>
      </c>
      <c r="BK11">
        <v>32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138</v>
      </c>
      <c r="CE11">
        <v>0</v>
      </c>
      <c r="CF11">
        <v>0</v>
      </c>
      <c r="CG11">
        <v>0</v>
      </c>
      <c r="CH11">
        <v>0</v>
      </c>
    </row>
    <row r="12" spans="1:86">
      <c r="A12" s="18">
        <v>44694</v>
      </c>
      <c r="B12" s="19">
        <v>8</v>
      </c>
      <c r="C12">
        <v>221</v>
      </c>
      <c r="D12">
        <v>0</v>
      </c>
      <c r="E12">
        <v>76</v>
      </c>
      <c r="F12">
        <v>0</v>
      </c>
      <c r="G12">
        <v>226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40</v>
      </c>
      <c r="AB12">
        <v>0</v>
      </c>
      <c r="AC12">
        <v>0</v>
      </c>
      <c r="AD12">
        <v>0</v>
      </c>
      <c r="AE12">
        <v>137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156</v>
      </c>
      <c r="AN12">
        <v>0</v>
      </c>
      <c r="AO12">
        <v>0</v>
      </c>
      <c r="AP12">
        <v>95</v>
      </c>
      <c r="AQ12">
        <v>142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50</v>
      </c>
      <c r="AY12">
        <v>0</v>
      </c>
      <c r="AZ12">
        <v>0</v>
      </c>
      <c r="BA12">
        <v>0</v>
      </c>
      <c r="BB12">
        <v>55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5</v>
      </c>
      <c r="BK12">
        <v>64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197</v>
      </c>
      <c r="CD12">
        <v>19</v>
      </c>
      <c r="CE12">
        <v>0</v>
      </c>
      <c r="CF12">
        <v>0</v>
      </c>
      <c r="CG12">
        <v>0</v>
      </c>
      <c r="CH12">
        <v>0</v>
      </c>
    </row>
    <row r="13" spans="1:86">
      <c r="A13" s="18">
        <v>44695</v>
      </c>
      <c r="B13" s="19">
        <v>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129</v>
      </c>
      <c r="M13">
        <v>126</v>
      </c>
      <c r="N13">
        <v>0</v>
      </c>
      <c r="O13">
        <v>0</v>
      </c>
      <c r="P13">
        <v>0</v>
      </c>
      <c r="Q13">
        <v>68</v>
      </c>
      <c r="R13">
        <v>0</v>
      </c>
      <c r="S13">
        <v>121</v>
      </c>
      <c r="T13">
        <v>0</v>
      </c>
      <c r="U13">
        <v>216</v>
      </c>
      <c r="V13">
        <v>0</v>
      </c>
      <c r="W13">
        <v>0</v>
      </c>
      <c r="X13">
        <v>0</v>
      </c>
      <c r="Y13">
        <v>0</v>
      </c>
      <c r="Z13">
        <v>128</v>
      </c>
      <c r="AA13">
        <v>0</v>
      </c>
      <c r="AB13">
        <v>8</v>
      </c>
      <c r="AC13">
        <v>214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109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47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8</v>
      </c>
      <c r="CA13">
        <v>0</v>
      </c>
      <c r="CB13">
        <v>164</v>
      </c>
      <c r="CC13">
        <v>0</v>
      </c>
      <c r="CD13">
        <v>0</v>
      </c>
      <c r="CE13">
        <v>0</v>
      </c>
      <c r="CF13">
        <v>75</v>
      </c>
      <c r="CG13">
        <v>0</v>
      </c>
      <c r="CH13">
        <v>0</v>
      </c>
    </row>
    <row r="14" spans="1:86">
      <c r="A14" s="18">
        <v>44696</v>
      </c>
      <c r="B14" s="19">
        <v>10</v>
      </c>
      <c r="C14">
        <v>0</v>
      </c>
      <c r="D14">
        <v>52</v>
      </c>
      <c r="E14">
        <v>0</v>
      </c>
      <c r="F14">
        <v>176</v>
      </c>
      <c r="G14">
        <v>0</v>
      </c>
      <c r="H14">
        <v>13</v>
      </c>
      <c r="I14">
        <v>0</v>
      </c>
      <c r="J14">
        <v>0</v>
      </c>
      <c r="K14">
        <v>0</v>
      </c>
      <c r="L14">
        <v>0</v>
      </c>
      <c r="M14">
        <v>0</v>
      </c>
      <c r="N14">
        <v>84</v>
      </c>
      <c r="O14">
        <v>0</v>
      </c>
      <c r="P14">
        <v>223</v>
      </c>
      <c r="Q14">
        <v>35</v>
      </c>
      <c r="R14">
        <v>51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120</v>
      </c>
      <c r="AC14">
        <v>0</v>
      </c>
      <c r="AD14">
        <v>0</v>
      </c>
      <c r="AE14">
        <v>0</v>
      </c>
      <c r="AF14">
        <v>0</v>
      </c>
      <c r="AG14">
        <v>33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49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190</v>
      </c>
      <c r="BA14">
        <v>196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20</v>
      </c>
      <c r="CA14">
        <v>215</v>
      </c>
      <c r="CB14">
        <v>0</v>
      </c>
      <c r="CC14">
        <v>0</v>
      </c>
      <c r="CD14">
        <v>0</v>
      </c>
      <c r="CE14">
        <v>13</v>
      </c>
      <c r="CF14">
        <v>0</v>
      </c>
      <c r="CG14">
        <v>0</v>
      </c>
      <c r="CH14">
        <v>18</v>
      </c>
    </row>
    <row r="15" spans="1:86">
      <c r="A15" s="18">
        <v>44697</v>
      </c>
      <c r="B15" s="19">
        <v>11</v>
      </c>
      <c r="C15">
        <v>0</v>
      </c>
      <c r="D15">
        <v>0</v>
      </c>
      <c r="E15">
        <v>157</v>
      </c>
      <c r="F15">
        <v>0</v>
      </c>
      <c r="G15">
        <v>0</v>
      </c>
      <c r="H15">
        <v>0</v>
      </c>
      <c r="I15">
        <v>0</v>
      </c>
      <c r="J15">
        <v>183</v>
      </c>
      <c r="K15">
        <v>83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141</v>
      </c>
      <c r="W15">
        <v>0</v>
      </c>
      <c r="X15">
        <v>146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80</v>
      </c>
      <c r="AL15">
        <v>16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10</v>
      </c>
      <c r="AS15">
        <v>0</v>
      </c>
      <c r="AT15">
        <v>0</v>
      </c>
      <c r="AU15">
        <v>103</v>
      </c>
      <c r="AV15">
        <v>12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128</v>
      </c>
      <c r="BF15">
        <v>0</v>
      </c>
      <c r="BG15">
        <v>31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 s="123" t="s">
        <v>79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156</v>
      </c>
      <c r="CE15">
        <v>179</v>
      </c>
      <c r="CF15">
        <v>0</v>
      </c>
      <c r="CG15">
        <v>0</v>
      </c>
      <c r="CH15">
        <v>53</v>
      </c>
    </row>
    <row r="16" spans="1:86">
      <c r="A16" s="18">
        <v>44698</v>
      </c>
      <c r="B16" s="19">
        <v>12</v>
      </c>
      <c r="C16">
        <v>162</v>
      </c>
      <c r="D16">
        <v>0</v>
      </c>
      <c r="E16">
        <v>0</v>
      </c>
      <c r="F16">
        <v>0</v>
      </c>
      <c r="G16">
        <v>136</v>
      </c>
      <c r="H16">
        <v>0</v>
      </c>
      <c r="I16">
        <v>69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21</v>
      </c>
      <c r="Y16">
        <v>146</v>
      </c>
      <c r="Z16">
        <v>31</v>
      </c>
      <c r="AA16">
        <v>0</v>
      </c>
      <c r="AB16">
        <v>0</v>
      </c>
      <c r="AC16">
        <v>0</v>
      </c>
      <c r="AD16">
        <v>0</v>
      </c>
      <c r="AE16">
        <v>107</v>
      </c>
      <c r="AF16">
        <v>0</v>
      </c>
      <c r="AG16">
        <v>0</v>
      </c>
      <c r="AH16">
        <v>9</v>
      </c>
      <c r="AI16">
        <v>88</v>
      </c>
      <c r="AJ16">
        <v>0</v>
      </c>
      <c r="AK16">
        <v>95</v>
      </c>
      <c r="AL16">
        <v>0</v>
      </c>
      <c r="AM16">
        <v>208</v>
      </c>
      <c r="AN16">
        <v>0</v>
      </c>
      <c r="AO16">
        <v>0</v>
      </c>
      <c r="AP16">
        <v>89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54</v>
      </c>
      <c r="AX16">
        <v>39</v>
      </c>
      <c r="AY16">
        <v>33</v>
      </c>
      <c r="AZ16">
        <v>0</v>
      </c>
      <c r="BA16">
        <v>0</v>
      </c>
      <c r="BB16">
        <v>66</v>
      </c>
      <c r="BC16">
        <v>0</v>
      </c>
      <c r="BD16">
        <v>0</v>
      </c>
      <c r="BE16">
        <v>0</v>
      </c>
      <c r="BF16">
        <v>120</v>
      </c>
      <c r="BG16">
        <v>0</v>
      </c>
      <c r="BH16">
        <v>34</v>
      </c>
      <c r="BI16">
        <v>14</v>
      </c>
      <c r="BJ16" s="123" t="s">
        <v>80</v>
      </c>
      <c r="BK16">
        <v>0</v>
      </c>
      <c r="BL16">
        <v>0</v>
      </c>
      <c r="BM16">
        <v>0</v>
      </c>
      <c r="BN16">
        <v>78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</row>
    <row r="17" spans="1:86">
      <c r="A17" s="18">
        <v>44699</v>
      </c>
      <c r="B17" s="19">
        <v>13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132</v>
      </c>
      <c r="M17">
        <v>119</v>
      </c>
      <c r="N17">
        <v>0</v>
      </c>
      <c r="O17">
        <v>156</v>
      </c>
      <c r="P17">
        <v>0</v>
      </c>
      <c r="Q17">
        <v>178</v>
      </c>
      <c r="R17">
        <v>0</v>
      </c>
      <c r="S17">
        <v>0</v>
      </c>
      <c r="T17">
        <v>79</v>
      </c>
      <c r="U17">
        <v>0</v>
      </c>
      <c r="V17">
        <v>0</v>
      </c>
      <c r="W17">
        <v>147</v>
      </c>
      <c r="X17">
        <v>0</v>
      </c>
      <c r="Y17">
        <v>0</v>
      </c>
      <c r="Z17">
        <v>0</v>
      </c>
      <c r="AA17">
        <v>0</v>
      </c>
      <c r="AB17">
        <v>111</v>
      </c>
      <c r="AC17">
        <v>223</v>
      </c>
      <c r="AD17">
        <v>0</v>
      </c>
      <c r="AE17">
        <v>0</v>
      </c>
      <c r="AF17">
        <v>194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 s="123" t="s">
        <v>80</v>
      </c>
      <c r="AP17">
        <v>0</v>
      </c>
      <c r="AQ17">
        <v>255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202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W17">
        <v>169</v>
      </c>
      <c r="BX17">
        <v>0</v>
      </c>
      <c r="BY17">
        <v>218</v>
      </c>
      <c r="BZ17">
        <v>166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101</v>
      </c>
      <c r="CG17">
        <v>0</v>
      </c>
      <c r="CH17">
        <v>0</v>
      </c>
    </row>
    <row r="18" spans="1:86">
      <c r="A18" s="18">
        <v>44700</v>
      </c>
      <c r="B18" s="19">
        <v>14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128</v>
      </c>
      <c r="L18">
        <v>0</v>
      </c>
      <c r="M18">
        <v>0</v>
      </c>
      <c r="N18">
        <v>189</v>
      </c>
      <c r="O18">
        <v>0</v>
      </c>
      <c r="P18">
        <v>190</v>
      </c>
      <c r="Q18">
        <v>0</v>
      </c>
      <c r="R18">
        <v>160</v>
      </c>
      <c r="S18">
        <v>130</v>
      </c>
      <c r="T18">
        <v>0</v>
      </c>
      <c r="U18">
        <v>209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P18">
        <v>0</v>
      </c>
      <c r="AQ18">
        <v>0</v>
      </c>
      <c r="AR18">
        <v>23</v>
      </c>
      <c r="AS18">
        <v>155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 s="123" t="s">
        <v>79</v>
      </c>
      <c r="BW18">
        <v>0</v>
      </c>
      <c r="BX18">
        <v>0</v>
      </c>
      <c r="BY18">
        <v>0</v>
      </c>
      <c r="BZ18">
        <v>0</v>
      </c>
      <c r="CA18">
        <v>138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</row>
    <row r="19" spans="1:86">
      <c r="A19" s="18">
        <v>44701</v>
      </c>
      <c r="B19" s="19">
        <v>15</v>
      </c>
      <c r="C19">
        <v>0</v>
      </c>
      <c r="D19">
        <v>109</v>
      </c>
      <c r="E19">
        <v>175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42</v>
      </c>
      <c r="Q19">
        <v>0</v>
      </c>
      <c r="R19">
        <v>0</v>
      </c>
      <c r="S19">
        <v>0</v>
      </c>
      <c r="T19">
        <v>0</v>
      </c>
      <c r="U19">
        <v>0</v>
      </c>
      <c r="V19">
        <v>128</v>
      </c>
      <c r="W19">
        <v>0</v>
      </c>
      <c r="X19">
        <v>0</v>
      </c>
      <c r="Y19">
        <v>0</v>
      </c>
      <c r="Z19">
        <v>161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53</v>
      </c>
      <c r="AZ19">
        <v>0</v>
      </c>
      <c r="BA19">
        <v>64</v>
      </c>
      <c r="BB19">
        <v>105</v>
      </c>
      <c r="BC19">
        <v>0</v>
      </c>
      <c r="BD19">
        <v>0</v>
      </c>
      <c r="BE19">
        <v>0</v>
      </c>
      <c r="BF19">
        <v>0</v>
      </c>
      <c r="BG19">
        <v>40</v>
      </c>
      <c r="BH19">
        <v>0</v>
      </c>
      <c r="BI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147</v>
      </c>
      <c r="CE19">
        <v>145</v>
      </c>
      <c r="CF19">
        <v>0</v>
      </c>
      <c r="CG19">
        <v>0</v>
      </c>
      <c r="CH19">
        <v>65</v>
      </c>
    </row>
    <row r="20" spans="1:86">
      <c r="A20" s="18">
        <v>44702</v>
      </c>
      <c r="B20" s="19">
        <v>16</v>
      </c>
      <c r="C20">
        <v>0</v>
      </c>
      <c r="D20">
        <v>0</v>
      </c>
      <c r="E20">
        <v>0</v>
      </c>
      <c r="F20">
        <v>0</v>
      </c>
      <c r="G20">
        <v>24</v>
      </c>
      <c r="H20">
        <v>0</v>
      </c>
      <c r="I20">
        <v>0</v>
      </c>
      <c r="J20">
        <v>0</v>
      </c>
      <c r="K20">
        <v>0</v>
      </c>
      <c r="L20">
        <v>140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8</v>
      </c>
      <c r="AF20">
        <v>0</v>
      </c>
      <c r="AG20">
        <v>0</v>
      </c>
      <c r="AH20">
        <v>0</v>
      </c>
      <c r="AI20">
        <v>0</v>
      </c>
      <c r="AJ20">
        <v>31</v>
      </c>
      <c r="AK20">
        <v>109</v>
      </c>
      <c r="AL20">
        <v>0</v>
      </c>
      <c r="AM20">
        <v>0</v>
      </c>
      <c r="AN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8</v>
      </c>
      <c r="AX20">
        <v>68</v>
      </c>
      <c r="AY20">
        <v>0</v>
      </c>
      <c r="AZ20">
        <v>62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</row>
    <row r="21" spans="1:86">
      <c r="A21" s="18">
        <v>44703</v>
      </c>
      <c r="B21" s="19">
        <v>17</v>
      </c>
      <c r="C21">
        <v>107</v>
      </c>
      <c r="D21">
        <v>0</v>
      </c>
      <c r="E21">
        <v>0</v>
      </c>
      <c r="F21">
        <v>52</v>
      </c>
      <c r="G21">
        <v>0</v>
      </c>
      <c r="H21">
        <v>0</v>
      </c>
      <c r="I21">
        <v>0</v>
      </c>
      <c r="J21">
        <v>210</v>
      </c>
      <c r="K21">
        <v>0</v>
      </c>
      <c r="L21">
        <v>0</v>
      </c>
      <c r="M21">
        <v>0</v>
      </c>
      <c r="N21">
        <v>0</v>
      </c>
      <c r="O21">
        <v>44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31</v>
      </c>
      <c r="AL21">
        <v>0</v>
      </c>
      <c r="AM21">
        <v>0</v>
      </c>
      <c r="AN21">
        <v>0</v>
      </c>
      <c r="AP21">
        <v>41</v>
      </c>
      <c r="AQ21">
        <v>44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55</v>
      </c>
      <c r="BA21">
        <v>0</v>
      </c>
      <c r="BB21">
        <v>0</v>
      </c>
      <c r="BC21">
        <v>0</v>
      </c>
      <c r="BD21">
        <v>0</v>
      </c>
      <c r="BE21">
        <v>63</v>
      </c>
      <c r="BF21">
        <v>0</v>
      </c>
      <c r="BG21">
        <v>0</v>
      </c>
      <c r="BH21">
        <v>0</v>
      </c>
      <c r="BI21">
        <v>0</v>
      </c>
      <c r="BK21">
        <v>0</v>
      </c>
      <c r="BL21">
        <v>0</v>
      </c>
      <c r="BM21">
        <v>0</v>
      </c>
      <c r="BN21" s="123" t="s">
        <v>79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129</v>
      </c>
      <c r="CD21">
        <v>0</v>
      </c>
      <c r="CE21">
        <v>0</v>
      </c>
      <c r="CF21">
        <v>110</v>
      </c>
      <c r="CG21">
        <v>0</v>
      </c>
      <c r="CH21">
        <v>0</v>
      </c>
    </row>
    <row r="22" spans="1:86">
      <c r="A22" s="18">
        <v>44704</v>
      </c>
      <c r="B22" s="19">
        <v>18</v>
      </c>
      <c r="C22">
        <v>0</v>
      </c>
      <c r="D22">
        <v>263</v>
      </c>
      <c r="E22">
        <v>0</v>
      </c>
      <c r="F22">
        <v>0</v>
      </c>
      <c r="G22">
        <v>0</v>
      </c>
      <c r="H22">
        <v>137</v>
      </c>
      <c r="I22">
        <v>259</v>
      </c>
      <c r="J22">
        <v>0</v>
      </c>
      <c r="K22">
        <v>240</v>
      </c>
      <c r="L22">
        <v>0</v>
      </c>
      <c r="M22">
        <v>137</v>
      </c>
      <c r="N22">
        <v>180</v>
      </c>
      <c r="O22">
        <v>0</v>
      </c>
      <c r="P22">
        <v>222</v>
      </c>
      <c r="Q22">
        <v>177</v>
      </c>
      <c r="R22">
        <v>109</v>
      </c>
      <c r="S22">
        <v>0</v>
      </c>
      <c r="T22">
        <v>197</v>
      </c>
      <c r="U22">
        <v>0</v>
      </c>
      <c r="V22">
        <v>195</v>
      </c>
      <c r="W22">
        <v>0</v>
      </c>
      <c r="X22">
        <v>273</v>
      </c>
      <c r="Y22">
        <v>0</v>
      </c>
      <c r="Z22">
        <v>0</v>
      </c>
      <c r="AA22">
        <v>0</v>
      </c>
      <c r="AB22">
        <v>0</v>
      </c>
      <c r="AC22">
        <v>231</v>
      </c>
      <c r="AD22">
        <v>0</v>
      </c>
      <c r="AE22">
        <v>0</v>
      </c>
      <c r="AF22">
        <v>229</v>
      </c>
      <c r="AG22">
        <v>0</v>
      </c>
      <c r="AH22">
        <v>178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P22">
        <v>0</v>
      </c>
      <c r="AQ22">
        <v>85</v>
      </c>
      <c r="AR22">
        <v>0</v>
      </c>
      <c r="AS22">
        <v>0</v>
      </c>
      <c r="AT22">
        <v>94</v>
      </c>
      <c r="AU22">
        <v>262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202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68</v>
      </c>
      <c r="BI22">
        <v>207</v>
      </c>
      <c r="BK22">
        <v>0</v>
      </c>
      <c r="BL22">
        <v>0</v>
      </c>
      <c r="BM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W22">
        <v>0</v>
      </c>
      <c r="BX22">
        <v>0</v>
      </c>
      <c r="BY22">
        <v>84</v>
      </c>
      <c r="BZ22">
        <v>35</v>
      </c>
      <c r="CA22">
        <v>231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80</v>
      </c>
      <c r="CH22">
        <v>0</v>
      </c>
    </row>
    <row r="23" spans="1:86">
      <c r="A23" s="18">
        <v>44705</v>
      </c>
      <c r="B23" s="19">
        <v>19</v>
      </c>
      <c r="C23">
        <v>0</v>
      </c>
      <c r="D23">
        <v>0</v>
      </c>
      <c r="E23">
        <v>222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148</v>
      </c>
      <c r="T23">
        <v>0</v>
      </c>
      <c r="U23">
        <v>0</v>
      </c>
      <c r="V23">
        <v>0</v>
      </c>
      <c r="W23">
        <v>137</v>
      </c>
      <c r="X23">
        <v>0</v>
      </c>
      <c r="Y23">
        <v>0</v>
      </c>
      <c r="Z23">
        <v>220</v>
      </c>
      <c r="AA23">
        <v>132</v>
      </c>
      <c r="AB23">
        <v>7</v>
      </c>
      <c r="AC23">
        <v>0</v>
      </c>
      <c r="AD23">
        <v>0</v>
      </c>
      <c r="AE23">
        <v>118</v>
      </c>
      <c r="AF23">
        <v>0</v>
      </c>
      <c r="AG23">
        <v>34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P23">
        <v>0</v>
      </c>
      <c r="AQ23">
        <v>0</v>
      </c>
      <c r="AR23">
        <v>6</v>
      </c>
      <c r="AS23">
        <v>0</v>
      </c>
      <c r="AT23">
        <v>0</v>
      </c>
      <c r="AU23" s="123" t="s">
        <v>80</v>
      </c>
      <c r="AV23">
        <v>0</v>
      </c>
      <c r="AW23">
        <v>0</v>
      </c>
      <c r="AX23">
        <v>172</v>
      </c>
      <c r="AY23">
        <v>73</v>
      </c>
      <c r="AZ23">
        <v>0</v>
      </c>
      <c r="BA23">
        <v>0</v>
      </c>
      <c r="BB23">
        <v>81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K23">
        <v>0</v>
      </c>
      <c r="BL23">
        <v>0</v>
      </c>
      <c r="BM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W23">
        <v>149</v>
      </c>
      <c r="BX23">
        <v>0</v>
      </c>
      <c r="BY23">
        <v>0</v>
      </c>
      <c r="BZ23">
        <v>0</v>
      </c>
      <c r="CA23">
        <v>0</v>
      </c>
      <c r="CB23">
        <v>277</v>
      </c>
      <c r="CC23">
        <v>0</v>
      </c>
      <c r="CD23">
        <v>169</v>
      </c>
      <c r="CE23">
        <v>0</v>
      </c>
      <c r="CF23">
        <v>0</v>
      </c>
      <c r="CG23">
        <v>215</v>
      </c>
      <c r="CH23">
        <v>0</v>
      </c>
    </row>
    <row r="24" spans="1:86">
      <c r="A24" s="18">
        <v>44706</v>
      </c>
      <c r="B24" s="19">
        <v>20</v>
      </c>
      <c r="C24">
        <v>0</v>
      </c>
      <c r="D24">
        <v>0</v>
      </c>
      <c r="E24">
        <v>0</v>
      </c>
      <c r="F24">
        <v>0</v>
      </c>
      <c r="G24">
        <v>136</v>
      </c>
      <c r="H24">
        <v>0</v>
      </c>
      <c r="I24">
        <v>0</v>
      </c>
      <c r="J24">
        <v>0</v>
      </c>
      <c r="K24">
        <v>0</v>
      </c>
      <c r="L24">
        <v>24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28</v>
      </c>
      <c r="V24">
        <v>0</v>
      </c>
      <c r="W24">
        <v>0</v>
      </c>
      <c r="X24">
        <v>0</v>
      </c>
      <c r="Y24">
        <v>71</v>
      </c>
      <c r="Z24">
        <v>0</v>
      </c>
      <c r="AA24">
        <v>0</v>
      </c>
      <c r="AB24">
        <v>2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20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K24">
        <v>0</v>
      </c>
      <c r="BL24">
        <v>0</v>
      </c>
      <c r="BM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31</v>
      </c>
      <c r="CF24">
        <v>0</v>
      </c>
      <c r="CG24">
        <v>0</v>
      </c>
      <c r="CH24">
        <v>0</v>
      </c>
    </row>
    <row r="25" spans="1:86">
      <c r="A25" s="18">
        <v>44707</v>
      </c>
      <c r="B25" s="19">
        <v>21</v>
      </c>
      <c r="I25">
        <v>0</v>
      </c>
      <c r="J25">
        <v>0</v>
      </c>
      <c r="K25">
        <v>203</v>
      </c>
      <c r="L25">
        <v>0</v>
      </c>
      <c r="M25">
        <v>0</v>
      </c>
      <c r="N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G25">
        <v>0</v>
      </c>
      <c r="AH25">
        <v>0</v>
      </c>
      <c r="AI25">
        <v>0</v>
      </c>
      <c r="AJ25">
        <v>8</v>
      </c>
      <c r="AK25">
        <v>0</v>
      </c>
      <c r="AL25">
        <v>0</v>
      </c>
      <c r="AS25">
        <v>0</v>
      </c>
      <c r="AT25">
        <v>0</v>
      </c>
      <c r="AV25">
        <v>0</v>
      </c>
      <c r="AW25">
        <v>0</v>
      </c>
      <c r="AX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Q25">
        <v>0</v>
      </c>
      <c r="BR25">
        <v>0</v>
      </c>
      <c r="BS25">
        <v>0</v>
      </c>
      <c r="BT25">
        <v>0</v>
      </c>
      <c r="CC25">
        <v>0</v>
      </c>
      <c r="CD25">
        <v>0</v>
      </c>
      <c r="CE25">
        <v>89</v>
      </c>
      <c r="CF25">
        <v>40</v>
      </c>
      <c r="CG25">
        <v>0</v>
      </c>
      <c r="CH25">
        <v>47</v>
      </c>
    </row>
  </sheetData>
  <mergeCells count="7">
    <mergeCell ref="BW3:CH3"/>
    <mergeCell ref="C3:N3"/>
    <mergeCell ref="O3:Z3"/>
    <mergeCell ref="AA3:AL3"/>
    <mergeCell ref="AM3:AX3"/>
    <mergeCell ref="AY3:BJ3"/>
    <mergeCell ref="BK3:BV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DA29-837D-4CF4-AC8F-6433F1937012}">
  <dimension ref="A1:AC91"/>
  <sheetViews>
    <sheetView zoomScale="70" zoomScaleNormal="70" workbookViewId="0"/>
  </sheetViews>
  <sheetFormatPr defaultRowHeight="14.5"/>
  <cols>
    <col min="1" max="1" width="9.453125" bestFit="1" customWidth="1"/>
    <col min="2" max="2" width="13.1796875" bestFit="1" customWidth="1"/>
    <col min="3" max="3" width="13.1796875" customWidth="1"/>
    <col min="4" max="4" width="13.1796875" bestFit="1" customWidth="1"/>
    <col min="5" max="5" width="11.81640625" bestFit="1" customWidth="1"/>
    <col min="7" max="9" width="13.26953125" customWidth="1"/>
    <col min="11" max="13" width="13.26953125" customWidth="1"/>
    <col min="15" max="16" width="13.08984375" customWidth="1"/>
    <col min="17" max="17" width="15" customWidth="1"/>
  </cols>
  <sheetData>
    <row r="1" spans="1:19">
      <c r="A1" s="24"/>
      <c r="B1" s="24"/>
      <c r="C1" s="126" t="s">
        <v>13</v>
      </c>
      <c r="D1" s="126" t="s">
        <v>13</v>
      </c>
      <c r="E1" s="126" t="s">
        <v>13</v>
      </c>
      <c r="F1" s="17"/>
      <c r="G1" s="126" t="s">
        <v>12</v>
      </c>
      <c r="H1" s="126" t="s">
        <v>12</v>
      </c>
      <c r="I1" s="126" t="s">
        <v>12</v>
      </c>
      <c r="J1" s="17"/>
      <c r="K1" s="126" t="s">
        <v>14</v>
      </c>
      <c r="L1" s="126" t="s">
        <v>14</v>
      </c>
      <c r="M1" s="126" t="s">
        <v>14</v>
      </c>
      <c r="N1" s="17"/>
      <c r="O1" s="126" t="s">
        <v>8</v>
      </c>
      <c r="P1" s="126" t="s">
        <v>8</v>
      </c>
      <c r="Q1" s="126" t="s">
        <v>8</v>
      </c>
    </row>
    <row r="2" spans="1:19">
      <c r="A2" s="127" t="s">
        <v>81</v>
      </c>
      <c r="B2" s="127" t="s">
        <v>64</v>
      </c>
      <c r="C2" s="126" t="s">
        <v>82</v>
      </c>
      <c r="D2" s="126" t="s">
        <v>83</v>
      </c>
      <c r="E2" s="126" t="s">
        <v>84</v>
      </c>
      <c r="F2" s="17"/>
      <c r="G2" s="128" t="s">
        <v>86</v>
      </c>
      <c r="H2" s="128" t="s">
        <v>87</v>
      </c>
      <c r="I2" s="128" t="s">
        <v>84</v>
      </c>
      <c r="J2" s="17"/>
      <c r="K2" s="126" t="s">
        <v>88</v>
      </c>
      <c r="L2" s="126" t="s">
        <v>87</v>
      </c>
      <c r="M2" s="126" t="s">
        <v>84</v>
      </c>
      <c r="N2" s="17"/>
      <c r="O2" s="126" t="s">
        <v>86</v>
      </c>
      <c r="P2" s="126" t="s">
        <v>87</v>
      </c>
      <c r="Q2" s="126" t="s">
        <v>84</v>
      </c>
    </row>
    <row r="3" spans="1:19">
      <c r="A3" s="42">
        <v>650001</v>
      </c>
      <c r="B3" s="42" t="s">
        <v>27</v>
      </c>
      <c r="C3" s="32">
        <v>310742.9375</v>
      </c>
      <c r="D3" s="32">
        <v>3514780.75</v>
      </c>
      <c r="E3" s="32">
        <f>(C3+D3)/2</f>
        <v>1912761.84375</v>
      </c>
      <c r="F3" s="25"/>
      <c r="G3" s="43">
        <v>76712.7578125</v>
      </c>
      <c r="H3" s="43">
        <v>56446.52734375</v>
      </c>
      <c r="I3" s="43">
        <f>(G3+H3)/2</f>
        <v>66579.642578125</v>
      </c>
      <c r="J3" s="25"/>
      <c r="K3" s="32">
        <v>1099144.75</v>
      </c>
      <c r="L3" s="32">
        <v>461616.1875</v>
      </c>
      <c r="M3" s="32">
        <f t="shared" ref="M3:M24" si="0">AVERAGE(K3:L3)</f>
        <v>780380.46875</v>
      </c>
      <c r="N3" s="25"/>
      <c r="O3" s="32">
        <v>28168.603515625</v>
      </c>
      <c r="P3" s="32">
        <v>19743.146484375</v>
      </c>
      <c r="Q3" s="44">
        <f>(O3+P3)/2</f>
        <v>23955.875</v>
      </c>
      <c r="R3" s="25"/>
      <c r="S3" s="25"/>
    </row>
    <row r="4" spans="1:19">
      <c r="A4" s="42">
        <v>650003</v>
      </c>
      <c r="B4" s="42" t="s">
        <v>27</v>
      </c>
      <c r="C4" s="32">
        <v>644143.25</v>
      </c>
      <c r="D4" s="32">
        <v>9982764</v>
      </c>
      <c r="E4" s="32">
        <f t="shared" ref="E4:E74" si="1">(C4+D4)/2</f>
        <v>5313453.625</v>
      </c>
      <c r="F4" s="25"/>
      <c r="G4" s="43">
        <v>161571.03125</v>
      </c>
      <c r="H4" s="43">
        <v>115794.328125</v>
      </c>
      <c r="I4" s="43">
        <f t="shared" ref="I4:I67" si="2">(G4+H4)/2</f>
        <v>138682.6796875</v>
      </c>
      <c r="J4" s="25"/>
      <c r="K4" s="32">
        <v>5091793.5</v>
      </c>
      <c r="L4" s="32">
        <v>696113.0625</v>
      </c>
      <c r="M4" s="32">
        <f t="shared" si="0"/>
        <v>2893953.28125</v>
      </c>
      <c r="N4" s="25"/>
      <c r="O4" s="32">
        <v>14445.4287109375</v>
      </c>
      <c r="P4" s="32">
        <v>10061.2919921875</v>
      </c>
      <c r="Q4" s="44">
        <f t="shared" ref="Q4:Q74" si="3">(O4+P4)/2</f>
        <v>12253.3603515625</v>
      </c>
      <c r="R4" s="25"/>
      <c r="S4" s="25"/>
    </row>
    <row r="5" spans="1:19">
      <c r="A5" s="42">
        <v>650029</v>
      </c>
      <c r="B5" s="42" t="s">
        <v>27</v>
      </c>
      <c r="C5" s="32">
        <v>3744841.75</v>
      </c>
      <c r="D5" s="32">
        <v>39212036</v>
      </c>
      <c r="E5" s="32">
        <f t="shared" si="1"/>
        <v>21478438.875</v>
      </c>
      <c r="F5" s="25"/>
      <c r="G5" s="43">
        <v>275237.75</v>
      </c>
      <c r="H5" s="43">
        <v>147585.359375</v>
      </c>
      <c r="I5" s="43">
        <f t="shared" si="2"/>
        <v>211411.5546875</v>
      </c>
      <c r="J5" s="25"/>
      <c r="K5" s="32">
        <v>8346320.5</v>
      </c>
      <c r="L5" s="32">
        <v>2660417.75</v>
      </c>
      <c r="M5" s="32">
        <f t="shared" si="0"/>
        <v>5503369.125</v>
      </c>
      <c r="N5" s="25"/>
      <c r="O5" s="32">
        <v>117625.84375</v>
      </c>
      <c r="P5" s="32">
        <v>93821.515625</v>
      </c>
      <c r="Q5" s="44">
        <f t="shared" si="3"/>
        <v>105723.6796875</v>
      </c>
      <c r="R5" s="25"/>
      <c r="S5" s="25"/>
    </row>
    <row r="6" spans="1:19">
      <c r="A6" s="42">
        <v>650031</v>
      </c>
      <c r="B6" s="42" t="s">
        <v>27</v>
      </c>
      <c r="C6" s="32">
        <v>3441908.5</v>
      </c>
      <c r="D6" s="32">
        <v>19576528</v>
      </c>
      <c r="E6" s="32">
        <f t="shared" si="1"/>
        <v>11509218.25</v>
      </c>
      <c r="F6" s="25"/>
      <c r="G6" s="43">
        <v>334701.125</v>
      </c>
      <c r="H6" s="43">
        <v>134055.625</v>
      </c>
      <c r="I6" s="43">
        <f t="shared" si="2"/>
        <v>234378.375</v>
      </c>
      <c r="J6" s="25"/>
      <c r="K6" s="32">
        <v>14396148</v>
      </c>
      <c r="L6" s="32">
        <v>1552140.25</v>
      </c>
      <c r="M6" s="32">
        <f t="shared" si="0"/>
        <v>7974144.125</v>
      </c>
      <c r="N6" s="25"/>
      <c r="O6" s="32">
        <v>88556.6484375</v>
      </c>
      <c r="P6" s="32">
        <v>47440.3203125</v>
      </c>
      <c r="Q6" s="44">
        <f t="shared" si="3"/>
        <v>67998.484375</v>
      </c>
      <c r="R6" s="25"/>
      <c r="S6" s="25"/>
    </row>
    <row r="7" spans="1:19">
      <c r="A7" s="42">
        <v>650057</v>
      </c>
      <c r="B7" s="42" t="s">
        <v>27</v>
      </c>
      <c r="C7" s="32">
        <v>2230484.5</v>
      </c>
      <c r="D7" s="32">
        <v>22846256</v>
      </c>
      <c r="E7" s="32">
        <f t="shared" si="1"/>
        <v>12538370.25</v>
      </c>
      <c r="F7" s="25"/>
      <c r="G7" s="43">
        <v>129279.8359375</v>
      </c>
      <c r="H7" s="43">
        <v>84848.9296875</v>
      </c>
      <c r="I7" s="43">
        <f t="shared" si="2"/>
        <v>107064.3828125</v>
      </c>
      <c r="J7" s="25"/>
      <c r="K7" s="32">
        <v>5934342.5</v>
      </c>
      <c r="L7" s="32">
        <v>988077.9375</v>
      </c>
      <c r="M7" s="32">
        <f t="shared" si="0"/>
        <v>3461210.21875</v>
      </c>
      <c r="N7" s="25"/>
      <c r="O7" s="32">
        <v>261410.625</v>
      </c>
      <c r="P7" s="32">
        <v>371874.25</v>
      </c>
      <c r="Q7" s="44">
        <f t="shared" si="3"/>
        <v>316642.4375</v>
      </c>
      <c r="R7" s="25"/>
      <c r="S7" s="25"/>
    </row>
    <row r="8" spans="1:19">
      <c r="A8" s="42">
        <v>650059</v>
      </c>
      <c r="B8" s="42" t="s">
        <v>27</v>
      </c>
      <c r="C8" s="32">
        <v>3170080.75</v>
      </c>
      <c r="D8" s="32">
        <v>18165974</v>
      </c>
      <c r="E8" s="32">
        <f t="shared" si="1"/>
        <v>10668027.375</v>
      </c>
      <c r="F8" s="25"/>
      <c r="G8" s="43">
        <v>121978.4375</v>
      </c>
      <c r="H8" s="43">
        <v>118780.140625</v>
      </c>
      <c r="I8" s="43">
        <f t="shared" si="2"/>
        <v>120379.2890625</v>
      </c>
      <c r="J8" s="25"/>
      <c r="K8" s="32">
        <v>7083368.5</v>
      </c>
      <c r="L8" s="32">
        <v>517432.03125</v>
      </c>
      <c r="M8" s="32">
        <f t="shared" si="0"/>
        <v>3800400.265625</v>
      </c>
      <c r="N8" s="25"/>
      <c r="O8" s="32">
        <v>97704.859375</v>
      </c>
      <c r="P8" s="32">
        <v>22269.970703125</v>
      </c>
      <c r="Q8" s="44">
        <f t="shared" si="3"/>
        <v>59987.4150390625</v>
      </c>
      <c r="R8" s="25"/>
      <c r="S8" s="25"/>
    </row>
    <row r="9" spans="1:19">
      <c r="A9" s="42">
        <v>650085</v>
      </c>
      <c r="B9" s="42" t="s">
        <v>27</v>
      </c>
      <c r="C9" s="32">
        <v>870910.625</v>
      </c>
      <c r="D9" s="32">
        <v>14385496</v>
      </c>
      <c r="E9" s="32">
        <f t="shared" si="1"/>
        <v>7628203.3125</v>
      </c>
      <c r="F9" s="25"/>
      <c r="G9" s="43">
        <v>75717.03125</v>
      </c>
      <c r="H9" s="43">
        <v>48938.37109375</v>
      </c>
      <c r="I9" s="43">
        <f t="shared" si="2"/>
        <v>62327.701171875</v>
      </c>
      <c r="J9" s="25"/>
      <c r="K9" s="32">
        <v>5612527</v>
      </c>
      <c r="L9" s="32">
        <v>1337517</v>
      </c>
      <c r="M9" s="32">
        <f t="shared" si="0"/>
        <v>3475022</v>
      </c>
      <c r="N9" s="25"/>
      <c r="O9" s="32">
        <v>39824.4375</v>
      </c>
      <c r="P9" s="32">
        <v>45798.4921875</v>
      </c>
      <c r="Q9" s="44">
        <f t="shared" si="3"/>
        <v>42811.46484375</v>
      </c>
      <c r="R9" s="25"/>
      <c r="S9" s="25"/>
    </row>
    <row r="10" spans="1:19">
      <c r="A10" s="42">
        <v>650087</v>
      </c>
      <c r="B10" s="42" t="s">
        <v>27</v>
      </c>
      <c r="C10" s="32">
        <v>632330.8125</v>
      </c>
      <c r="D10" s="32">
        <v>8992159</v>
      </c>
      <c r="E10" s="32">
        <f t="shared" si="1"/>
        <v>4812244.90625</v>
      </c>
      <c r="F10" s="25"/>
      <c r="G10" s="43">
        <v>108172.4765625</v>
      </c>
      <c r="H10" s="43">
        <v>63831.86328125</v>
      </c>
      <c r="I10" s="43">
        <f t="shared" si="2"/>
        <v>86002.169921875</v>
      </c>
      <c r="J10" s="25"/>
      <c r="K10" s="32">
        <v>3037611</v>
      </c>
      <c r="L10" s="32">
        <v>863067.875</v>
      </c>
      <c r="M10" s="32">
        <f t="shared" si="0"/>
        <v>1950339.4375</v>
      </c>
      <c r="N10" s="25"/>
      <c r="O10" s="32">
        <v>199843.625</v>
      </c>
      <c r="P10" s="32">
        <v>216220.015625</v>
      </c>
      <c r="Q10" s="44">
        <f t="shared" si="3"/>
        <v>208031.8203125</v>
      </c>
      <c r="R10" s="25"/>
      <c r="S10" s="25"/>
    </row>
    <row r="11" spans="1:19">
      <c r="A11" s="42">
        <v>650113</v>
      </c>
      <c r="B11" s="42" t="s">
        <v>27</v>
      </c>
      <c r="C11" s="32">
        <v>1505430.375</v>
      </c>
      <c r="D11" s="32">
        <v>20122804</v>
      </c>
      <c r="E11" s="32">
        <f t="shared" si="1"/>
        <v>10814117.1875</v>
      </c>
      <c r="F11" s="25"/>
      <c r="G11" s="43">
        <v>49674.09375</v>
      </c>
      <c r="H11" s="43">
        <v>24536.12109375</v>
      </c>
      <c r="I11" s="43">
        <f t="shared" si="2"/>
        <v>37105.107421875</v>
      </c>
      <c r="J11" s="25"/>
      <c r="K11" s="32">
        <v>9151941</v>
      </c>
      <c r="L11" s="32">
        <v>842743.375</v>
      </c>
      <c r="M11" s="32">
        <f t="shared" si="0"/>
        <v>4997342.1875</v>
      </c>
      <c r="N11" s="25"/>
      <c r="O11" s="32">
        <v>179586.65625</v>
      </c>
      <c r="P11" s="32">
        <v>168749.9375</v>
      </c>
      <c r="Q11" s="44">
        <f t="shared" si="3"/>
        <v>174168.296875</v>
      </c>
      <c r="R11" s="25"/>
      <c r="S11" s="25"/>
    </row>
    <row r="12" spans="1:19">
      <c r="A12" s="45">
        <v>650115</v>
      </c>
      <c r="B12" s="45" t="s">
        <v>27</v>
      </c>
      <c r="C12" s="46" t="s">
        <v>85</v>
      </c>
      <c r="D12" s="46">
        <v>2855.394775390625</v>
      </c>
      <c r="E12" s="46"/>
      <c r="F12" s="25"/>
      <c r="G12" s="47" t="s">
        <v>85</v>
      </c>
      <c r="H12" s="47" t="s">
        <v>85</v>
      </c>
      <c r="I12" s="47"/>
      <c r="J12" s="25"/>
      <c r="K12" s="46">
        <v>1366.470703125</v>
      </c>
      <c r="L12" s="46">
        <v>483.21722412109375</v>
      </c>
      <c r="M12" s="46">
        <f t="shared" si="0"/>
        <v>924.84396362304688</v>
      </c>
      <c r="N12" s="25"/>
      <c r="O12" s="46">
        <v>21.286355972290039</v>
      </c>
      <c r="P12" s="46">
        <v>143.22666931152344</v>
      </c>
      <c r="Q12" s="48">
        <f t="shared" si="3"/>
        <v>82.256512641906738</v>
      </c>
      <c r="R12" s="25" t="s">
        <v>89</v>
      </c>
      <c r="S12" s="25"/>
    </row>
    <row r="13" spans="1:19">
      <c r="A13" s="42">
        <v>650141</v>
      </c>
      <c r="B13" s="42" t="s">
        <v>27</v>
      </c>
      <c r="C13" s="32">
        <v>1803321.625</v>
      </c>
      <c r="D13" s="32">
        <v>20952742</v>
      </c>
      <c r="E13" s="32">
        <f t="shared" si="1"/>
        <v>11378031.8125</v>
      </c>
      <c r="F13" s="25"/>
      <c r="G13" s="43">
        <v>195903.765625</v>
      </c>
      <c r="H13" s="43">
        <v>200436.140625</v>
      </c>
      <c r="I13" s="43">
        <f t="shared" si="2"/>
        <v>198169.953125</v>
      </c>
      <c r="J13" s="25"/>
      <c r="K13" s="32">
        <v>14105705</v>
      </c>
      <c r="L13" s="32">
        <v>1762707.125</v>
      </c>
      <c r="M13" s="32">
        <f t="shared" si="0"/>
        <v>7934206.0625</v>
      </c>
      <c r="N13" s="25"/>
      <c r="O13" s="32">
        <v>78535.234375</v>
      </c>
      <c r="P13" s="32">
        <v>52849.58203125</v>
      </c>
      <c r="Q13" s="44">
        <f t="shared" si="3"/>
        <v>65692.408203125</v>
      </c>
      <c r="R13" s="25"/>
      <c r="S13" s="25"/>
    </row>
    <row r="14" spans="1:19">
      <c r="A14" s="42">
        <v>650143</v>
      </c>
      <c r="B14" s="42" t="s">
        <v>27</v>
      </c>
      <c r="C14" s="32">
        <v>37168404</v>
      </c>
      <c r="D14" s="32">
        <v>45281040</v>
      </c>
      <c r="E14" s="32">
        <f t="shared" si="1"/>
        <v>41224722</v>
      </c>
      <c r="F14" s="25"/>
      <c r="G14" s="43">
        <v>407568.09375</v>
      </c>
      <c r="H14" s="43">
        <v>349641.625</v>
      </c>
      <c r="I14" s="43">
        <f t="shared" si="2"/>
        <v>378604.859375</v>
      </c>
      <c r="J14" s="25"/>
      <c r="K14" s="32">
        <v>9664861</v>
      </c>
      <c r="L14" s="32">
        <v>1809188</v>
      </c>
      <c r="M14" s="32">
        <f t="shared" si="0"/>
        <v>5737024.5</v>
      </c>
      <c r="N14" s="25"/>
      <c r="O14" s="32">
        <v>57633.77734375</v>
      </c>
      <c r="P14" s="32">
        <v>76219.515625</v>
      </c>
      <c r="Q14" s="44">
        <f t="shared" si="3"/>
        <v>66926.646484375</v>
      </c>
      <c r="R14" s="25"/>
      <c r="S14" s="25"/>
    </row>
    <row r="15" spans="1:19">
      <c r="A15" s="42">
        <v>650025</v>
      </c>
      <c r="B15" s="42" t="s">
        <v>50</v>
      </c>
      <c r="C15" s="32">
        <v>363983.71875</v>
      </c>
      <c r="D15" s="32">
        <v>7115262</v>
      </c>
      <c r="E15" s="32">
        <f t="shared" si="1"/>
        <v>3739622.859375</v>
      </c>
      <c r="F15" s="25"/>
      <c r="G15" s="43">
        <v>573412.75</v>
      </c>
      <c r="H15" s="43">
        <v>537561.375</v>
      </c>
      <c r="I15" s="43">
        <f t="shared" si="2"/>
        <v>555487.0625</v>
      </c>
      <c r="J15" s="25"/>
      <c r="K15" s="32">
        <v>3147397</v>
      </c>
      <c r="L15" s="32">
        <v>495615.25</v>
      </c>
      <c r="M15" s="32">
        <f t="shared" si="0"/>
        <v>1821506.125</v>
      </c>
      <c r="N15" s="25"/>
      <c r="O15" s="32">
        <v>203745680</v>
      </c>
      <c r="P15" s="32">
        <v>759745344</v>
      </c>
      <c r="Q15" s="44">
        <f t="shared" si="3"/>
        <v>481745512</v>
      </c>
      <c r="R15" s="25"/>
      <c r="S15" s="25"/>
    </row>
    <row r="16" spans="1:19">
      <c r="A16" s="42">
        <v>650027</v>
      </c>
      <c r="B16" s="42" t="s">
        <v>50</v>
      </c>
      <c r="C16" s="32">
        <v>590505.25</v>
      </c>
      <c r="D16" s="32">
        <v>11014875</v>
      </c>
      <c r="E16" s="32">
        <f t="shared" si="1"/>
        <v>5802690.125</v>
      </c>
      <c r="F16" s="25"/>
      <c r="G16" s="43">
        <v>535567.875</v>
      </c>
      <c r="H16" s="43">
        <v>453015.4375</v>
      </c>
      <c r="I16" s="43">
        <f t="shared" si="2"/>
        <v>494291.65625</v>
      </c>
      <c r="J16" s="25"/>
      <c r="K16" s="32">
        <v>1503457</v>
      </c>
      <c r="L16" s="32">
        <v>1455005.625</v>
      </c>
      <c r="M16" s="32">
        <f t="shared" si="0"/>
        <v>1479231.3125</v>
      </c>
      <c r="N16" s="25"/>
      <c r="O16" s="32">
        <v>83918416</v>
      </c>
      <c r="P16" s="32">
        <v>122368808</v>
      </c>
      <c r="Q16" s="44">
        <f t="shared" si="3"/>
        <v>103143612</v>
      </c>
      <c r="R16" s="25"/>
      <c r="S16" s="25"/>
    </row>
    <row r="17" spans="1:19">
      <c r="A17" s="42">
        <v>650053</v>
      </c>
      <c r="B17" s="42" t="s">
        <v>50</v>
      </c>
      <c r="C17" s="32">
        <v>3036137.75</v>
      </c>
      <c r="D17" s="32">
        <v>19473496</v>
      </c>
      <c r="E17" s="32">
        <f t="shared" si="1"/>
        <v>11254816.875</v>
      </c>
      <c r="F17" s="25"/>
      <c r="G17" s="43">
        <v>889355.4375</v>
      </c>
      <c r="H17" s="43">
        <v>442019.5</v>
      </c>
      <c r="I17" s="43">
        <f t="shared" si="2"/>
        <v>665687.46875</v>
      </c>
      <c r="J17" s="25"/>
      <c r="K17" s="32">
        <v>2282932.25</v>
      </c>
      <c r="L17" s="32">
        <v>1182610.625</v>
      </c>
      <c r="M17" s="32">
        <f t="shared" si="0"/>
        <v>1732771.4375</v>
      </c>
      <c r="N17" s="25"/>
      <c r="O17" s="32">
        <v>83240520</v>
      </c>
      <c r="P17" s="32">
        <v>61704608</v>
      </c>
      <c r="Q17" s="44">
        <f t="shared" si="3"/>
        <v>72472564</v>
      </c>
      <c r="R17" s="25"/>
      <c r="S17" s="25"/>
    </row>
    <row r="18" spans="1:19">
      <c r="A18" s="42">
        <v>650055</v>
      </c>
      <c r="B18" s="42" t="s">
        <v>50</v>
      </c>
      <c r="C18" s="32">
        <v>1449504.25</v>
      </c>
      <c r="D18" s="32">
        <v>20906648</v>
      </c>
      <c r="E18" s="32">
        <f t="shared" si="1"/>
        <v>11178076.125</v>
      </c>
      <c r="F18" s="25"/>
      <c r="G18" s="43">
        <v>1012102.125</v>
      </c>
      <c r="H18" s="43">
        <v>848061.1875</v>
      </c>
      <c r="I18" s="43">
        <f t="shared" si="2"/>
        <v>930081.65625</v>
      </c>
      <c r="J18" s="25"/>
      <c r="K18" s="32">
        <v>4400497.5</v>
      </c>
      <c r="L18" s="32">
        <v>512208.71875</v>
      </c>
      <c r="M18" s="32">
        <f t="shared" si="0"/>
        <v>2456353.109375</v>
      </c>
      <c r="N18" s="25"/>
      <c r="O18" s="32">
        <v>158049104</v>
      </c>
      <c r="P18" s="32">
        <v>254816432</v>
      </c>
      <c r="Q18" s="44">
        <f t="shared" si="3"/>
        <v>206432768</v>
      </c>
      <c r="R18" s="25"/>
      <c r="S18" s="25"/>
    </row>
    <row r="19" spans="1:19">
      <c r="A19" s="42">
        <v>650081</v>
      </c>
      <c r="B19" s="42" t="s">
        <v>50</v>
      </c>
      <c r="C19" s="32">
        <v>872340.1875</v>
      </c>
      <c r="D19" s="32">
        <v>16295383</v>
      </c>
      <c r="E19" s="32">
        <f t="shared" si="1"/>
        <v>8583861.59375</v>
      </c>
      <c r="F19" s="25"/>
      <c r="G19" s="43">
        <v>708233.375</v>
      </c>
      <c r="H19" s="43">
        <v>617802.625</v>
      </c>
      <c r="I19" s="43">
        <f t="shared" si="2"/>
        <v>663018</v>
      </c>
      <c r="J19" s="25"/>
      <c r="K19" s="32">
        <v>1778511.25</v>
      </c>
      <c r="L19" s="32">
        <v>1375798.25</v>
      </c>
      <c r="M19" s="32">
        <f t="shared" si="0"/>
        <v>1577154.75</v>
      </c>
      <c r="N19" s="25"/>
      <c r="O19" s="32">
        <v>79270664</v>
      </c>
      <c r="P19" s="32">
        <v>43351764</v>
      </c>
      <c r="Q19" s="44">
        <f t="shared" si="3"/>
        <v>61311214</v>
      </c>
      <c r="R19" s="25"/>
      <c r="S19" s="25"/>
    </row>
    <row r="20" spans="1:19">
      <c r="A20" s="42">
        <v>650083</v>
      </c>
      <c r="B20" s="42" t="s">
        <v>50</v>
      </c>
      <c r="C20" s="32">
        <v>1658347</v>
      </c>
      <c r="D20" s="32">
        <v>17888312</v>
      </c>
      <c r="E20" s="32">
        <f t="shared" si="1"/>
        <v>9773329.5</v>
      </c>
      <c r="F20" s="25"/>
      <c r="G20" s="43">
        <v>685525.375</v>
      </c>
      <c r="H20" s="43">
        <v>811611.4375</v>
      </c>
      <c r="I20" s="43">
        <f t="shared" si="2"/>
        <v>748568.40625</v>
      </c>
      <c r="J20" s="25"/>
      <c r="K20" s="32">
        <v>6004378.5</v>
      </c>
      <c r="L20" s="32">
        <v>837165.3125</v>
      </c>
      <c r="M20" s="32">
        <f t="shared" si="0"/>
        <v>3420771.90625</v>
      </c>
      <c r="N20" s="25"/>
      <c r="O20" s="32">
        <v>124860960</v>
      </c>
      <c r="P20" s="32">
        <v>106952032</v>
      </c>
      <c r="Q20" s="44">
        <f t="shared" si="3"/>
        <v>115906496</v>
      </c>
      <c r="R20" s="25"/>
      <c r="S20" s="25"/>
    </row>
    <row r="21" spans="1:19">
      <c r="A21" s="42">
        <v>650109</v>
      </c>
      <c r="B21" s="42" t="s">
        <v>50</v>
      </c>
      <c r="C21" s="32">
        <v>1214700.375</v>
      </c>
      <c r="D21" s="32">
        <v>18462128</v>
      </c>
      <c r="E21" s="32">
        <f t="shared" si="1"/>
        <v>9838414.1875</v>
      </c>
      <c r="F21" s="25"/>
      <c r="G21" s="43">
        <v>416022</v>
      </c>
      <c r="H21" s="43">
        <v>548271.9375</v>
      </c>
      <c r="I21" s="43">
        <f t="shared" si="2"/>
        <v>482146.96875</v>
      </c>
      <c r="J21" s="25"/>
      <c r="K21" s="32">
        <v>3555855</v>
      </c>
      <c r="L21" s="32">
        <v>1095734.875</v>
      </c>
      <c r="M21" s="32">
        <f t="shared" si="0"/>
        <v>2325794.9375</v>
      </c>
      <c r="N21" s="25"/>
      <c r="O21" s="32">
        <v>51835752</v>
      </c>
      <c r="P21" s="32">
        <v>121407840</v>
      </c>
      <c r="Q21" s="44">
        <f t="shared" si="3"/>
        <v>86621796</v>
      </c>
      <c r="R21" s="25"/>
      <c r="S21" s="25"/>
    </row>
    <row r="22" spans="1:19">
      <c r="A22" s="42">
        <v>650111</v>
      </c>
      <c r="B22" s="42" t="s">
        <v>50</v>
      </c>
      <c r="C22" s="32">
        <v>1569687.625</v>
      </c>
      <c r="D22" s="32">
        <v>17521162</v>
      </c>
      <c r="E22" s="32">
        <f t="shared" si="1"/>
        <v>9545424.8125</v>
      </c>
      <c r="F22" s="25"/>
      <c r="G22" s="43">
        <v>544902.8125</v>
      </c>
      <c r="H22" s="43">
        <v>469502.84375</v>
      </c>
      <c r="I22" s="43">
        <f t="shared" si="2"/>
        <v>507202.828125</v>
      </c>
      <c r="J22" s="25"/>
      <c r="K22" s="32">
        <v>21119236</v>
      </c>
      <c r="L22" s="32">
        <v>1655189</v>
      </c>
      <c r="M22" s="32">
        <f t="shared" si="0"/>
        <v>11387212.5</v>
      </c>
      <c r="N22" s="25"/>
      <c r="O22" s="32">
        <v>45967836</v>
      </c>
      <c r="P22" s="32">
        <v>82685856</v>
      </c>
      <c r="Q22" s="44">
        <f t="shared" si="3"/>
        <v>64326846</v>
      </c>
      <c r="R22" s="25"/>
      <c r="S22" s="25"/>
    </row>
    <row r="23" spans="1:19">
      <c r="A23" s="42">
        <v>650137</v>
      </c>
      <c r="B23" s="42" t="s">
        <v>50</v>
      </c>
      <c r="C23" s="32">
        <v>912331.5625</v>
      </c>
      <c r="D23" s="32">
        <v>13940280</v>
      </c>
      <c r="E23" s="32">
        <f t="shared" si="1"/>
        <v>7426305.78125</v>
      </c>
      <c r="F23" s="25"/>
      <c r="G23" s="43">
        <v>844916.9375</v>
      </c>
      <c r="H23" s="43">
        <v>904155.1875</v>
      </c>
      <c r="I23" s="43">
        <f t="shared" si="2"/>
        <v>874536.0625</v>
      </c>
      <c r="J23" s="25"/>
      <c r="K23" s="32">
        <v>2608919.5</v>
      </c>
      <c r="L23" s="32">
        <v>2862380</v>
      </c>
      <c r="M23" s="32">
        <f t="shared" si="0"/>
        <v>2735649.75</v>
      </c>
      <c r="N23" s="25"/>
      <c r="O23" s="32">
        <v>143126832</v>
      </c>
      <c r="P23" s="32">
        <v>593644928</v>
      </c>
      <c r="Q23" s="44">
        <f t="shared" si="3"/>
        <v>368385880</v>
      </c>
      <c r="R23" s="25"/>
      <c r="S23" s="25"/>
    </row>
    <row r="24" spans="1:19">
      <c r="A24" s="42">
        <v>650139</v>
      </c>
      <c r="B24" s="42" t="s">
        <v>50</v>
      </c>
      <c r="C24" s="32">
        <v>1466909.875</v>
      </c>
      <c r="D24" s="32">
        <v>23697448</v>
      </c>
      <c r="E24" s="32">
        <f t="shared" si="1"/>
        <v>12582178.9375</v>
      </c>
      <c r="F24" s="25"/>
      <c r="G24" s="43">
        <v>725370.375</v>
      </c>
      <c r="H24" s="43">
        <v>689693.3125</v>
      </c>
      <c r="I24" s="43">
        <f t="shared" si="2"/>
        <v>707531.84375</v>
      </c>
      <c r="J24" s="25"/>
      <c r="K24" s="32">
        <v>3454421.75</v>
      </c>
      <c r="L24" s="32">
        <v>304372.625</v>
      </c>
      <c r="M24" s="32">
        <f t="shared" si="0"/>
        <v>1879397.1875</v>
      </c>
      <c r="N24" s="25"/>
      <c r="O24" s="32">
        <v>73705744</v>
      </c>
      <c r="P24" s="32">
        <v>125819912</v>
      </c>
      <c r="Q24" s="44">
        <f t="shared" si="3"/>
        <v>99762828</v>
      </c>
      <c r="R24" s="25"/>
      <c r="S24" s="25"/>
    </row>
    <row r="25" spans="1:19">
      <c r="A25" s="42">
        <v>650165</v>
      </c>
      <c r="B25" s="42" t="s">
        <v>50</v>
      </c>
      <c r="C25" s="46">
        <v>327065.4375</v>
      </c>
      <c r="D25" s="32">
        <v>6155204.5</v>
      </c>
      <c r="E25" s="32">
        <f>D25</f>
        <v>6155204.5</v>
      </c>
      <c r="F25" s="25"/>
      <c r="G25" s="47">
        <v>269407.28125</v>
      </c>
      <c r="H25" s="43">
        <v>265496.59375</v>
      </c>
      <c r="I25" s="43">
        <f>H25</f>
        <v>265496.59375</v>
      </c>
      <c r="J25" s="25"/>
      <c r="K25" s="46">
        <v>96719.1640625</v>
      </c>
      <c r="L25" s="32">
        <v>535699.5625</v>
      </c>
      <c r="M25" s="32">
        <f>AVERAGE(L25)</f>
        <v>535699.5625</v>
      </c>
      <c r="N25" s="25"/>
      <c r="O25" s="46">
        <v>43881288</v>
      </c>
      <c r="P25" s="32">
        <v>70028752</v>
      </c>
      <c r="Q25" s="44">
        <f>P25</f>
        <v>70028752</v>
      </c>
      <c r="R25" s="25" t="s">
        <v>90</v>
      </c>
      <c r="S25" s="25"/>
    </row>
    <row r="26" spans="1:19">
      <c r="A26" s="42">
        <v>650167</v>
      </c>
      <c r="B26" s="42" t="s">
        <v>50</v>
      </c>
      <c r="C26" s="46">
        <v>247519.375</v>
      </c>
      <c r="D26" s="32">
        <v>4351995</v>
      </c>
      <c r="E26" s="32">
        <f>D26</f>
        <v>4351995</v>
      </c>
      <c r="F26" s="25"/>
      <c r="G26" s="47">
        <v>323775.90625</v>
      </c>
      <c r="H26" s="43">
        <v>271862.59375</v>
      </c>
      <c r="I26" s="43">
        <f>H26</f>
        <v>271862.59375</v>
      </c>
      <c r="J26" s="25"/>
      <c r="K26" s="46">
        <v>665147.3125</v>
      </c>
      <c r="L26" s="32">
        <v>742674.1875</v>
      </c>
      <c r="M26" s="32">
        <f>AVERAGE(L26)</f>
        <v>742674.1875</v>
      </c>
      <c r="N26" s="25"/>
      <c r="O26" s="46">
        <v>101968536</v>
      </c>
      <c r="P26" s="32">
        <v>147413984</v>
      </c>
      <c r="Q26" s="44">
        <f>P26</f>
        <v>147413984</v>
      </c>
      <c r="R26" s="25" t="s">
        <v>90</v>
      </c>
      <c r="S26" s="25"/>
    </row>
    <row r="27" spans="1:19">
      <c r="A27" s="42">
        <v>650005</v>
      </c>
      <c r="B27" s="42" t="s">
        <v>36</v>
      </c>
      <c r="C27" s="32">
        <v>1389918.75</v>
      </c>
      <c r="D27" s="32">
        <v>12286199</v>
      </c>
      <c r="E27" s="32">
        <f t="shared" si="1"/>
        <v>6838058.875</v>
      </c>
      <c r="F27" s="25"/>
      <c r="G27" s="43">
        <v>157187.34375</v>
      </c>
      <c r="H27" s="43">
        <v>111714.5390625</v>
      </c>
      <c r="I27" s="43">
        <f t="shared" si="2"/>
        <v>134450.94140625</v>
      </c>
      <c r="J27" s="25"/>
      <c r="K27" s="32">
        <v>9123383</v>
      </c>
      <c r="L27" s="32">
        <v>1117516.125</v>
      </c>
      <c r="M27" s="32">
        <f t="shared" ref="M27:M58" si="4">AVERAGE(K27:L27)</f>
        <v>5120449.5625</v>
      </c>
      <c r="N27" s="25"/>
      <c r="O27" s="32">
        <v>23693.4609375</v>
      </c>
      <c r="P27" s="32">
        <v>17985.130859375</v>
      </c>
      <c r="Q27" s="44">
        <f t="shared" si="3"/>
        <v>20839.2958984375</v>
      </c>
      <c r="R27" s="25"/>
      <c r="S27" s="25"/>
    </row>
    <row r="28" spans="1:19">
      <c r="A28" s="42">
        <v>650007</v>
      </c>
      <c r="B28" s="42" t="s">
        <v>36</v>
      </c>
      <c r="C28" s="32">
        <v>914731.5</v>
      </c>
      <c r="D28" s="32">
        <v>11370648</v>
      </c>
      <c r="E28" s="32">
        <f t="shared" si="1"/>
        <v>6142689.75</v>
      </c>
      <c r="F28" s="25"/>
      <c r="G28" s="43">
        <v>146275.5</v>
      </c>
      <c r="H28" s="43">
        <v>111706.8046875</v>
      </c>
      <c r="I28" s="43">
        <f t="shared" si="2"/>
        <v>128991.15234375</v>
      </c>
      <c r="J28" s="25"/>
      <c r="K28" s="32">
        <v>5232954</v>
      </c>
      <c r="L28" s="32">
        <v>1393890.25</v>
      </c>
      <c r="M28" s="32">
        <f t="shared" si="4"/>
        <v>3313422.125</v>
      </c>
      <c r="N28" s="25"/>
      <c r="O28" s="32">
        <v>36424.70703125</v>
      </c>
      <c r="P28" s="32">
        <v>45278.6875</v>
      </c>
      <c r="Q28" s="44">
        <f t="shared" si="3"/>
        <v>40851.697265625</v>
      </c>
      <c r="R28" s="25"/>
      <c r="S28" s="25"/>
    </row>
    <row r="29" spans="1:19">
      <c r="A29" s="42">
        <v>650033</v>
      </c>
      <c r="B29" s="42" t="s">
        <v>36</v>
      </c>
      <c r="C29" s="32">
        <v>4514012.5</v>
      </c>
      <c r="D29" s="32">
        <v>39990280</v>
      </c>
      <c r="E29" s="32">
        <f t="shared" si="1"/>
        <v>22252146.25</v>
      </c>
      <c r="F29" s="25"/>
      <c r="G29" s="43">
        <v>278637.34375</v>
      </c>
      <c r="H29" s="43">
        <v>229520.875</v>
      </c>
      <c r="I29" s="43">
        <f t="shared" si="2"/>
        <v>254079.109375</v>
      </c>
      <c r="J29" s="25"/>
      <c r="K29" s="32">
        <v>14817361</v>
      </c>
      <c r="L29" s="32">
        <v>2354186.75</v>
      </c>
      <c r="M29" s="32">
        <f t="shared" si="4"/>
        <v>8585773.875</v>
      </c>
      <c r="N29" s="25"/>
      <c r="O29" s="32">
        <v>45152.421875</v>
      </c>
      <c r="P29" s="32">
        <v>46929.3359375</v>
      </c>
      <c r="Q29" s="44">
        <f t="shared" si="3"/>
        <v>46040.87890625</v>
      </c>
      <c r="R29" s="25"/>
      <c r="S29" s="25"/>
    </row>
    <row r="30" spans="1:19">
      <c r="A30" s="42">
        <v>650035</v>
      </c>
      <c r="B30" s="42" t="s">
        <v>36</v>
      </c>
      <c r="C30" s="32">
        <v>1707932.5</v>
      </c>
      <c r="D30" s="32">
        <v>16058051</v>
      </c>
      <c r="E30" s="32">
        <f t="shared" si="1"/>
        <v>8882991.75</v>
      </c>
      <c r="F30" s="25"/>
      <c r="G30" s="43">
        <v>261039.390625</v>
      </c>
      <c r="H30" s="43">
        <v>266804.90625</v>
      </c>
      <c r="I30" s="43">
        <f t="shared" si="2"/>
        <v>263922.1484375</v>
      </c>
      <c r="J30" s="25"/>
      <c r="K30" s="32">
        <v>13578061</v>
      </c>
      <c r="L30" s="32">
        <v>963873.25</v>
      </c>
      <c r="M30" s="32">
        <f t="shared" si="4"/>
        <v>7270967.125</v>
      </c>
      <c r="N30" s="25"/>
      <c r="O30" s="32">
        <v>277334.625</v>
      </c>
      <c r="P30" s="32">
        <v>286504.40625</v>
      </c>
      <c r="Q30" s="44">
        <f t="shared" si="3"/>
        <v>281919.515625</v>
      </c>
      <c r="R30" s="25"/>
      <c r="S30" s="25"/>
    </row>
    <row r="31" spans="1:19">
      <c r="A31" s="42">
        <v>650061</v>
      </c>
      <c r="B31" s="42" t="s">
        <v>36</v>
      </c>
      <c r="C31" s="32">
        <v>3203498.5</v>
      </c>
      <c r="D31" s="32">
        <v>30164040</v>
      </c>
      <c r="E31" s="32">
        <f t="shared" si="1"/>
        <v>16683769.25</v>
      </c>
      <c r="F31" s="25"/>
      <c r="G31" s="43">
        <v>149995.515625</v>
      </c>
      <c r="H31" s="43">
        <v>77434.09375</v>
      </c>
      <c r="I31" s="43">
        <f t="shared" si="2"/>
        <v>113714.8046875</v>
      </c>
      <c r="J31" s="25"/>
      <c r="K31" s="32">
        <v>10872608</v>
      </c>
      <c r="L31" s="32">
        <v>1442913.375</v>
      </c>
      <c r="M31" s="32">
        <f t="shared" si="4"/>
        <v>6157760.6875</v>
      </c>
      <c r="N31" s="25"/>
      <c r="O31" s="32">
        <v>38479.265625</v>
      </c>
      <c r="P31" s="32">
        <v>10509.2705078125</v>
      </c>
      <c r="Q31" s="44">
        <f t="shared" si="3"/>
        <v>24494.26806640625</v>
      </c>
      <c r="R31" s="25"/>
      <c r="S31" s="25"/>
    </row>
    <row r="32" spans="1:19">
      <c r="A32" s="42">
        <v>650063</v>
      </c>
      <c r="B32" s="42" t="s">
        <v>36</v>
      </c>
      <c r="C32" s="32">
        <v>3381900.5</v>
      </c>
      <c r="D32" s="32">
        <v>45123060</v>
      </c>
      <c r="E32" s="32">
        <f t="shared" si="1"/>
        <v>24252480.25</v>
      </c>
      <c r="F32" s="25"/>
      <c r="G32" s="43">
        <v>268859.28125</v>
      </c>
      <c r="H32" s="43">
        <v>170598.96875</v>
      </c>
      <c r="I32" s="43">
        <f t="shared" si="2"/>
        <v>219729.125</v>
      </c>
      <c r="J32" s="25"/>
      <c r="K32" s="32">
        <v>5185381</v>
      </c>
      <c r="L32" s="32">
        <v>2237837.25</v>
      </c>
      <c r="M32" s="32">
        <f t="shared" si="4"/>
        <v>3711609.125</v>
      </c>
      <c r="N32" s="25"/>
      <c r="O32" s="32">
        <v>66281.4453125</v>
      </c>
      <c r="P32" s="32">
        <v>102442.03125</v>
      </c>
      <c r="Q32" s="44">
        <f t="shared" si="3"/>
        <v>84361.73828125</v>
      </c>
      <c r="R32" s="25"/>
      <c r="S32" s="25"/>
    </row>
    <row r="33" spans="1:19">
      <c r="A33" s="42">
        <v>650089</v>
      </c>
      <c r="B33" s="42" t="s">
        <v>36</v>
      </c>
      <c r="C33" s="32">
        <v>1422303.5</v>
      </c>
      <c r="D33" s="32">
        <v>16070218</v>
      </c>
      <c r="E33" s="32">
        <f t="shared" si="1"/>
        <v>8746260.75</v>
      </c>
      <c r="F33" s="25"/>
      <c r="G33" s="43">
        <v>115840.0078125</v>
      </c>
      <c r="H33" s="43">
        <v>87941.7265625</v>
      </c>
      <c r="I33" s="43">
        <f t="shared" si="2"/>
        <v>101890.8671875</v>
      </c>
      <c r="J33" s="25"/>
      <c r="K33" s="32">
        <v>6461636.5</v>
      </c>
      <c r="L33" s="32">
        <v>2393273.25</v>
      </c>
      <c r="M33" s="32">
        <f t="shared" si="4"/>
        <v>4427454.875</v>
      </c>
      <c r="N33" s="25"/>
      <c r="O33" s="32">
        <v>18840.470703125</v>
      </c>
      <c r="P33" s="32">
        <v>13866.1826171875</v>
      </c>
      <c r="Q33" s="44">
        <f t="shared" si="3"/>
        <v>16353.32666015625</v>
      </c>
      <c r="R33" s="25"/>
      <c r="S33" s="25"/>
    </row>
    <row r="34" spans="1:19">
      <c r="A34" s="42">
        <v>650091</v>
      </c>
      <c r="B34" s="42" t="s">
        <v>36</v>
      </c>
      <c r="C34" s="32">
        <v>836867.8125</v>
      </c>
      <c r="D34" s="32">
        <v>12517745</v>
      </c>
      <c r="E34" s="32">
        <f t="shared" si="1"/>
        <v>6677306.40625</v>
      </c>
      <c r="F34" s="25"/>
      <c r="G34" s="43">
        <v>40001.9375</v>
      </c>
      <c r="H34" s="43">
        <v>24269.91015625</v>
      </c>
      <c r="I34" s="43">
        <f t="shared" si="2"/>
        <v>32135.923828125</v>
      </c>
      <c r="J34" s="25"/>
      <c r="K34" s="32">
        <v>6949107</v>
      </c>
      <c r="L34" s="32">
        <v>1061976.875</v>
      </c>
      <c r="M34" s="32">
        <f t="shared" si="4"/>
        <v>4005541.9375</v>
      </c>
      <c r="N34" s="25"/>
      <c r="O34" s="32">
        <v>13003.708984375</v>
      </c>
      <c r="P34" s="32">
        <v>12846.2822265625</v>
      </c>
      <c r="Q34" s="44">
        <f t="shared" si="3"/>
        <v>12924.99560546875</v>
      </c>
      <c r="R34" s="25"/>
      <c r="S34" s="25"/>
    </row>
    <row r="35" spans="1:19">
      <c r="A35" s="42">
        <v>650117</v>
      </c>
      <c r="B35" s="42" t="s">
        <v>36</v>
      </c>
      <c r="C35" s="32">
        <v>3235103.5</v>
      </c>
      <c r="D35" s="32">
        <v>36511340</v>
      </c>
      <c r="E35" s="32">
        <f t="shared" si="1"/>
        <v>19873221.75</v>
      </c>
      <c r="F35" s="25"/>
      <c r="G35" s="43">
        <v>204592.265625</v>
      </c>
      <c r="H35" s="43">
        <v>170665.515625</v>
      </c>
      <c r="I35" s="43">
        <f t="shared" si="2"/>
        <v>187628.890625</v>
      </c>
      <c r="J35" s="25"/>
      <c r="K35" s="32">
        <v>6859281.5</v>
      </c>
      <c r="L35" s="32">
        <v>3133536.25</v>
      </c>
      <c r="M35" s="32">
        <f t="shared" si="4"/>
        <v>4996408.875</v>
      </c>
      <c r="N35" s="25"/>
      <c r="O35" s="32">
        <v>681092.4375</v>
      </c>
      <c r="P35" s="32">
        <v>651344.4375</v>
      </c>
      <c r="Q35" s="44">
        <f t="shared" si="3"/>
        <v>666218.4375</v>
      </c>
      <c r="R35" s="25"/>
      <c r="S35" s="25"/>
    </row>
    <row r="36" spans="1:19">
      <c r="A36" s="42">
        <v>650119</v>
      </c>
      <c r="B36" s="42" t="s">
        <v>36</v>
      </c>
      <c r="C36" s="32">
        <v>968824.3125</v>
      </c>
      <c r="D36" s="32">
        <v>13822981</v>
      </c>
      <c r="E36" s="32">
        <f t="shared" si="1"/>
        <v>7395902.65625</v>
      </c>
      <c r="F36" s="25"/>
      <c r="G36" s="43">
        <v>120570.96875</v>
      </c>
      <c r="H36" s="43">
        <v>87635.1796875</v>
      </c>
      <c r="I36" s="43">
        <f t="shared" si="2"/>
        <v>104103.07421875</v>
      </c>
      <c r="J36" s="25"/>
      <c r="K36" s="32">
        <v>10804756</v>
      </c>
      <c r="L36" s="32">
        <v>912217</v>
      </c>
      <c r="M36" s="32">
        <f t="shared" si="4"/>
        <v>5858486.5</v>
      </c>
      <c r="N36" s="25"/>
      <c r="O36" s="32">
        <v>218373.828125</v>
      </c>
      <c r="P36" s="32">
        <v>206228.078125</v>
      </c>
      <c r="Q36" s="44">
        <f t="shared" si="3"/>
        <v>212300.953125</v>
      </c>
      <c r="R36" s="25"/>
      <c r="S36" s="25"/>
    </row>
    <row r="37" spans="1:19">
      <c r="A37" s="42">
        <v>650145</v>
      </c>
      <c r="B37" s="42" t="s">
        <v>36</v>
      </c>
      <c r="C37" s="32">
        <v>25612526</v>
      </c>
      <c r="D37" s="32">
        <v>34590016</v>
      </c>
      <c r="E37" s="32">
        <f t="shared" si="1"/>
        <v>30101271</v>
      </c>
      <c r="F37" s="25"/>
      <c r="G37" s="43">
        <v>365028.65625</v>
      </c>
      <c r="H37" s="43">
        <v>256275.125</v>
      </c>
      <c r="I37" s="43">
        <f t="shared" si="2"/>
        <v>310651.890625</v>
      </c>
      <c r="J37" s="25"/>
      <c r="K37" s="32">
        <v>21650436</v>
      </c>
      <c r="L37" s="32">
        <v>998436.25</v>
      </c>
      <c r="M37" s="32">
        <f t="shared" si="4"/>
        <v>11324436.125</v>
      </c>
      <c r="N37" s="25"/>
      <c r="O37" s="32">
        <v>430903.75</v>
      </c>
      <c r="P37" s="32">
        <v>708526.3125</v>
      </c>
      <c r="Q37" s="44">
        <f t="shared" si="3"/>
        <v>569715.03125</v>
      </c>
      <c r="R37" s="25"/>
      <c r="S37" s="25"/>
    </row>
    <row r="38" spans="1:19">
      <c r="A38" s="42">
        <v>650147</v>
      </c>
      <c r="B38" s="42" t="s">
        <v>36</v>
      </c>
      <c r="C38" s="32">
        <v>1809144.125</v>
      </c>
      <c r="D38" s="32">
        <v>28437006</v>
      </c>
      <c r="E38" s="32">
        <f t="shared" si="1"/>
        <v>15123075.0625</v>
      </c>
      <c r="F38" s="25"/>
      <c r="G38" s="43">
        <v>323599.4375</v>
      </c>
      <c r="H38" s="43">
        <v>193500.734375</v>
      </c>
      <c r="I38" s="43">
        <f t="shared" si="2"/>
        <v>258550.0859375</v>
      </c>
      <c r="J38" s="25"/>
      <c r="K38" s="32">
        <v>9532927</v>
      </c>
      <c r="L38" s="32">
        <v>1094062.875</v>
      </c>
      <c r="M38" s="32">
        <f t="shared" si="4"/>
        <v>5313494.9375</v>
      </c>
      <c r="N38" s="25"/>
      <c r="O38" s="32">
        <v>50425.81640625</v>
      </c>
      <c r="P38" s="32">
        <v>32121.724609375</v>
      </c>
      <c r="Q38" s="44">
        <f t="shared" si="3"/>
        <v>41273.7705078125</v>
      </c>
      <c r="R38" s="25"/>
      <c r="S38" s="25"/>
    </row>
    <row r="39" spans="1:19">
      <c r="A39" s="42">
        <v>650009</v>
      </c>
      <c r="B39" s="42" t="s">
        <v>38</v>
      </c>
      <c r="C39" s="32">
        <v>2089768.5</v>
      </c>
      <c r="D39" s="32">
        <v>15832550</v>
      </c>
      <c r="E39" s="32">
        <f t="shared" si="1"/>
        <v>8961159.25</v>
      </c>
      <c r="F39" s="25"/>
      <c r="G39" s="43">
        <v>188736.515625</v>
      </c>
      <c r="H39" s="43">
        <v>126433.96875</v>
      </c>
      <c r="I39" s="43">
        <f t="shared" si="2"/>
        <v>157585.2421875</v>
      </c>
      <c r="J39" s="25"/>
      <c r="K39" s="32">
        <v>8527219</v>
      </c>
      <c r="L39" s="32">
        <v>935419.5</v>
      </c>
      <c r="M39" s="32">
        <f t="shared" si="4"/>
        <v>4731319.25</v>
      </c>
      <c r="N39" s="25"/>
      <c r="O39" s="32">
        <v>10390.1875</v>
      </c>
      <c r="P39" s="32">
        <v>7085.68359375</v>
      </c>
      <c r="Q39" s="44">
        <f t="shared" si="3"/>
        <v>8737.935546875</v>
      </c>
      <c r="R39" s="25"/>
      <c r="S39" s="25"/>
    </row>
    <row r="40" spans="1:19">
      <c r="A40" s="42">
        <v>650011</v>
      </c>
      <c r="B40" s="42" t="s">
        <v>38</v>
      </c>
      <c r="C40" s="32">
        <v>2005274.375</v>
      </c>
      <c r="D40" s="32">
        <v>20399226</v>
      </c>
      <c r="E40" s="32">
        <f t="shared" si="1"/>
        <v>11202250.1875</v>
      </c>
      <c r="F40" s="25"/>
      <c r="G40" s="43">
        <v>93094.7890625</v>
      </c>
      <c r="H40" s="43">
        <v>79827.7265625</v>
      </c>
      <c r="I40" s="43">
        <f t="shared" si="2"/>
        <v>86461.2578125</v>
      </c>
      <c r="J40" s="25"/>
      <c r="K40" s="32">
        <v>17638818</v>
      </c>
      <c r="L40" s="32">
        <v>1868828.125</v>
      </c>
      <c r="M40" s="32">
        <f t="shared" si="4"/>
        <v>9753823.0625</v>
      </c>
      <c r="N40" s="25"/>
      <c r="O40" s="32">
        <v>84949.6640625</v>
      </c>
      <c r="P40" s="32">
        <v>80690.8203125</v>
      </c>
      <c r="Q40" s="44">
        <f t="shared" si="3"/>
        <v>82820.2421875</v>
      </c>
      <c r="R40" s="25"/>
      <c r="S40" s="25"/>
    </row>
    <row r="41" spans="1:19">
      <c r="A41" s="42">
        <v>650037</v>
      </c>
      <c r="B41" s="42" t="s">
        <v>38</v>
      </c>
      <c r="C41" s="32">
        <v>3231218</v>
      </c>
      <c r="D41" s="32">
        <v>33043916</v>
      </c>
      <c r="E41" s="32">
        <f t="shared" si="1"/>
        <v>18137567</v>
      </c>
      <c r="F41" s="25"/>
      <c r="G41" s="43">
        <v>513906.53125</v>
      </c>
      <c r="H41" s="43">
        <v>354148.03125</v>
      </c>
      <c r="I41" s="43">
        <f t="shared" si="2"/>
        <v>434027.28125</v>
      </c>
      <c r="J41" s="25"/>
      <c r="K41" s="32">
        <v>14837832</v>
      </c>
      <c r="L41" s="32">
        <v>800020.1875</v>
      </c>
      <c r="M41" s="32">
        <f t="shared" si="4"/>
        <v>7818926.09375</v>
      </c>
      <c r="N41" s="25"/>
      <c r="O41" s="32">
        <v>394099.375</v>
      </c>
      <c r="P41" s="32">
        <v>602420</v>
      </c>
      <c r="Q41" s="44">
        <f t="shared" si="3"/>
        <v>498259.6875</v>
      </c>
      <c r="R41" s="25"/>
      <c r="S41" s="25"/>
    </row>
    <row r="42" spans="1:19">
      <c r="A42" s="42">
        <v>650039</v>
      </c>
      <c r="B42" s="42" t="s">
        <v>38</v>
      </c>
      <c r="C42" s="32">
        <v>1754253.25</v>
      </c>
      <c r="D42" s="32">
        <v>24806728</v>
      </c>
      <c r="E42" s="32">
        <f t="shared" si="1"/>
        <v>13280490.625</v>
      </c>
      <c r="F42" s="25"/>
      <c r="G42" s="43">
        <v>293441.90625</v>
      </c>
      <c r="H42" s="43">
        <v>271530.4375</v>
      </c>
      <c r="I42" s="43">
        <f t="shared" si="2"/>
        <v>282486.171875</v>
      </c>
      <c r="J42" s="25"/>
      <c r="K42" s="32">
        <v>7092931</v>
      </c>
      <c r="L42" s="32">
        <v>1505916.125</v>
      </c>
      <c r="M42" s="32">
        <f t="shared" si="4"/>
        <v>4299423.5625</v>
      </c>
      <c r="N42" s="25"/>
      <c r="O42" s="32">
        <v>174973.03125</v>
      </c>
      <c r="P42" s="32">
        <v>177005.40625</v>
      </c>
      <c r="Q42" s="44">
        <f t="shared" si="3"/>
        <v>175989.21875</v>
      </c>
      <c r="R42" s="25"/>
      <c r="S42" s="25"/>
    </row>
    <row r="43" spans="1:19">
      <c r="A43" s="42">
        <v>650065</v>
      </c>
      <c r="B43" s="42" t="s">
        <v>38</v>
      </c>
      <c r="C43" s="32">
        <v>2625974.5</v>
      </c>
      <c r="D43" s="32">
        <v>23308612</v>
      </c>
      <c r="E43" s="32">
        <f t="shared" si="1"/>
        <v>12967293.25</v>
      </c>
      <c r="F43" s="25"/>
      <c r="G43" s="43">
        <v>560019.375</v>
      </c>
      <c r="H43" s="43">
        <v>278273.0625</v>
      </c>
      <c r="I43" s="43">
        <f t="shared" si="2"/>
        <v>419146.21875</v>
      </c>
      <c r="J43" s="25"/>
      <c r="K43" s="32">
        <v>5700650</v>
      </c>
      <c r="L43" s="32">
        <v>1017862.25</v>
      </c>
      <c r="M43" s="32">
        <f t="shared" si="4"/>
        <v>3359256.125</v>
      </c>
      <c r="N43" s="25"/>
      <c r="O43" s="32">
        <v>197759.984375</v>
      </c>
      <c r="P43" s="32">
        <v>123129.8515625</v>
      </c>
      <c r="Q43" s="44">
        <f t="shared" si="3"/>
        <v>160444.91796875</v>
      </c>
      <c r="R43" s="25"/>
      <c r="S43" s="25"/>
    </row>
    <row r="44" spans="1:19">
      <c r="A44" s="42">
        <v>650067</v>
      </c>
      <c r="B44" s="42" t="s">
        <v>38</v>
      </c>
      <c r="C44" s="32">
        <v>2402171.25</v>
      </c>
      <c r="D44" s="32">
        <v>35026908</v>
      </c>
      <c r="E44" s="32">
        <f t="shared" si="1"/>
        <v>18714539.625</v>
      </c>
      <c r="F44" s="25"/>
      <c r="G44" s="43">
        <v>388974.125</v>
      </c>
      <c r="H44" s="43">
        <v>315552.4375</v>
      </c>
      <c r="I44" s="43">
        <f t="shared" si="2"/>
        <v>352263.28125</v>
      </c>
      <c r="J44" s="25"/>
      <c r="K44" s="32">
        <v>9108670</v>
      </c>
      <c r="L44" s="32">
        <v>2233532.5</v>
      </c>
      <c r="M44" s="32">
        <f t="shared" si="4"/>
        <v>5671101.25</v>
      </c>
      <c r="N44" s="25"/>
      <c r="O44" s="32">
        <v>176830.9375</v>
      </c>
      <c r="P44" s="32">
        <v>93512.265625</v>
      </c>
      <c r="Q44" s="44">
        <f t="shared" si="3"/>
        <v>135171.6015625</v>
      </c>
      <c r="R44" s="25"/>
      <c r="S44" s="25"/>
    </row>
    <row r="45" spans="1:19">
      <c r="A45" s="42">
        <v>650093</v>
      </c>
      <c r="B45" s="42" t="s">
        <v>38</v>
      </c>
      <c r="C45" s="32">
        <v>1506250</v>
      </c>
      <c r="D45" s="32">
        <v>14206384</v>
      </c>
      <c r="E45" s="32">
        <f t="shared" si="1"/>
        <v>7856317</v>
      </c>
      <c r="F45" s="25"/>
      <c r="G45" s="43">
        <v>182893.25</v>
      </c>
      <c r="H45" s="43">
        <v>148228.75</v>
      </c>
      <c r="I45" s="43">
        <f t="shared" si="2"/>
        <v>165561</v>
      </c>
      <c r="J45" s="25"/>
      <c r="K45" s="32">
        <v>8589775</v>
      </c>
      <c r="L45" s="32">
        <v>433968.1875</v>
      </c>
      <c r="M45" s="32">
        <f t="shared" si="4"/>
        <v>4511871.59375</v>
      </c>
      <c r="N45" s="25"/>
      <c r="O45" s="32">
        <v>367309.5625</v>
      </c>
      <c r="P45" s="32">
        <v>438918.3125</v>
      </c>
      <c r="Q45" s="44">
        <f t="shared" si="3"/>
        <v>403113.9375</v>
      </c>
      <c r="R45" s="25"/>
      <c r="S45" s="25"/>
    </row>
    <row r="46" spans="1:19">
      <c r="A46" s="42">
        <v>650095</v>
      </c>
      <c r="B46" s="42" t="s">
        <v>38</v>
      </c>
      <c r="C46" s="32">
        <v>409574.6875</v>
      </c>
      <c r="D46" s="32">
        <v>8138492</v>
      </c>
      <c r="E46" s="32">
        <f t="shared" si="1"/>
        <v>4274033.34375</v>
      </c>
      <c r="F46" s="25"/>
      <c r="G46" s="43">
        <v>33567.2265625</v>
      </c>
      <c r="H46" s="43">
        <v>21540.05078125</v>
      </c>
      <c r="I46" s="43">
        <f t="shared" si="2"/>
        <v>27553.638671875</v>
      </c>
      <c r="J46" s="25"/>
      <c r="K46" s="32">
        <v>2523928.25</v>
      </c>
      <c r="L46" s="32">
        <v>1171570.25</v>
      </c>
      <c r="M46" s="32">
        <f t="shared" si="4"/>
        <v>1847749.25</v>
      </c>
      <c r="N46" s="25"/>
      <c r="O46" s="32">
        <v>98066.65625</v>
      </c>
      <c r="P46" s="32">
        <v>118474.28125</v>
      </c>
      <c r="Q46" s="44">
        <f t="shared" si="3"/>
        <v>108270.46875</v>
      </c>
      <c r="R46" s="25"/>
      <c r="S46" s="25"/>
    </row>
    <row r="47" spans="1:19">
      <c r="A47" s="42">
        <v>650121</v>
      </c>
      <c r="B47" s="42" t="s">
        <v>38</v>
      </c>
      <c r="C47" s="32">
        <v>1474363.5</v>
      </c>
      <c r="D47" s="32">
        <v>25458830</v>
      </c>
      <c r="E47" s="32">
        <f t="shared" si="1"/>
        <v>13466596.75</v>
      </c>
      <c r="F47" s="25"/>
      <c r="G47" s="43">
        <v>171783.6875</v>
      </c>
      <c r="H47" s="43">
        <v>147253.46875</v>
      </c>
      <c r="I47" s="43">
        <f t="shared" si="2"/>
        <v>159518.578125</v>
      </c>
      <c r="J47" s="25"/>
      <c r="K47" s="32">
        <v>6800444.5</v>
      </c>
      <c r="L47" s="32">
        <v>2057040.375</v>
      </c>
      <c r="M47" s="32">
        <f t="shared" si="4"/>
        <v>4428742.4375</v>
      </c>
      <c r="N47" s="25"/>
      <c r="O47" s="32">
        <v>395517.09375</v>
      </c>
      <c r="P47" s="32">
        <v>414089.9375</v>
      </c>
      <c r="Q47" s="44">
        <f t="shared" si="3"/>
        <v>404803.515625</v>
      </c>
      <c r="R47" s="25"/>
      <c r="S47" s="25"/>
    </row>
    <row r="48" spans="1:19">
      <c r="A48" s="42">
        <v>650123</v>
      </c>
      <c r="B48" s="42" t="s">
        <v>38</v>
      </c>
      <c r="C48" s="32">
        <v>1610458.25</v>
      </c>
      <c r="D48" s="32">
        <v>24750178</v>
      </c>
      <c r="E48" s="32">
        <f t="shared" si="1"/>
        <v>13180318.125</v>
      </c>
      <c r="F48" s="25"/>
      <c r="G48" s="43">
        <v>20013.953125</v>
      </c>
      <c r="H48" s="43">
        <v>13579.220703125</v>
      </c>
      <c r="I48" s="43">
        <f t="shared" si="2"/>
        <v>16796.5869140625</v>
      </c>
      <c r="J48" s="25"/>
      <c r="K48" s="32">
        <v>10922489</v>
      </c>
      <c r="L48" s="32">
        <v>950898.125</v>
      </c>
      <c r="M48" s="32">
        <f t="shared" si="4"/>
        <v>5936693.5625</v>
      </c>
      <c r="N48" s="25"/>
      <c r="O48" s="32">
        <v>84069.0546875</v>
      </c>
      <c r="P48" s="32">
        <v>78707.96875</v>
      </c>
      <c r="Q48" s="44">
        <f t="shared" si="3"/>
        <v>81388.51171875</v>
      </c>
      <c r="R48" s="25"/>
      <c r="S48" s="25"/>
    </row>
    <row r="49" spans="1:19">
      <c r="A49" s="42">
        <v>650149</v>
      </c>
      <c r="B49" s="42" t="s">
        <v>38</v>
      </c>
      <c r="C49" s="32">
        <v>649173</v>
      </c>
      <c r="D49" s="32">
        <v>9974870</v>
      </c>
      <c r="E49" s="32">
        <f t="shared" si="1"/>
        <v>5312021.5</v>
      </c>
      <c r="F49" s="25"/>
      <c r="G49" s="43">
        <v>33085.12890625</v>
      </c>
      <c r="H49" s="43">
        <v>18774.109375</v>
      </c>
      <c r="I49" s="43">
        <f t="shared" si="2"/>
        <v>25929.619140625</v>
      </c>
      <c r="J49" s="25"/>
      <c r="K49" s="32">
        <v>4160497.25</v>
      </c>
      <c r="L49" s="32">
        <v>1592834.25</v>
      </c>
      <c r="M49" s="32">
        <f t="shared" si="4"/>
        <v>2876665.75</v>
      </c>
      <c r="N49" s="25"/>
      <c r="O49" s="32">
        <v>20554.337890625</v>
      </c>
      <c r="P49" s="32">
        <v>22647.58984375</v>
      </c>
      <c r="Q49" s="44">
        <f t="shared" si="3"/>
        <v>21600.9638671875</v>
      </c>
      <c r="R49" s="25"/>
      <c r="S49" s="25"/>
    </row>
    <row r="50" spans="1:19">
      <c r="A50" s="42">
        <v>650151</v>
      </c>
      <c r="B50" s="42" t="s">
        <v>38</v>
      </c>
      <c r="C50" s="32">
        <v>1798282.375</v>
      </c>
      <c r="D50" s="32">
        <v>29383206</v>
      </c>
      <c r="E50" s="32">
        <f t="shared" si="1"/>
        <v>15590744.1875</v>
      </c>
      <c r="F50" s="25"/>
      <c r="G50" s="43">
        <v>83764.5234375</v>
      </c>
      <c r="H50" s="43">
        <v>74232.3203125</v>
      </c>
      <c r="I50" s="43">
        <f t="shared" si="2"/>
        <v>78998.421875</v>
      </c>
      <c r="J50" s="25"/>
      <c r="K50" s="32">
        <v>7140566</v>
      </c>
      <c r="L50" s="32">
        <v>1472435.25</v>
      </c>
      <c r="M50" s="32">
        <f t="shared" si="4"/>
        <v>4306500.625</v>
      </c>
      <c r="N50" s="25"/>
      <c r="O50" s="32">
        <v>162844.1875</v>
      </c>
      <c r="P50" s="32">
        <v>148174.5625</v>
      </c>
      <c r="Q50" s="44">
        <f t="shared" si="3"/>
        <v>155509.375</v>
      </c>
      <c r="R50" s="25"/>
      <c r="S50" s="25"/>
    </row>
    <row r="51" spans="1:19">
      <c r="A51" s="42">
        <v>650013</v>
      </c>
      <c r="B51" s="42" t="s">
        <v>44</v>
      </c>
      <c r="C51" s="32">
        <v>622507.875</v>
      </c>
      <c r="D51" s="32">
        <v>8842968</v>
      </c>
      <c r="E51" s="32">
        <f t="shared" si="1"/>
        <v>4732737.9375</v>
      </c>
      <c r="F51" s="25"/>
      <c r="G51" s="43">
        <v>278095.125</v>
      </c>
      <c r="H51" s="43">
        <v>255845.8125</v>
      </c>
      <c r="I51" s="43">
        <f t="shared" si="2"/>
        <v>266970.46875</v>
      </c>
      <c r="J51" s="25"/>
      <c r="K51" s="32">
        <v>4139163</v>
      </c>
      <c r="L51" s="32">
        <v>326719.34375</v>
      </c>
      <c r="M51" s="32">
        <f t="shared" si="4"/>
        <v>2232941.171875</v>
      </c>
      <c r="N51" s="25"/>
      <c r="O51" s="32">
        <v>3287766.75</v>
      </c>
      <c r="P51" s="32">
        <v>4648041</v>
      </c>
      <c r="Q51" s="44">
        <f t="shared" si="3"/>
        <v>3967903.875</v>
      </c>
      <c r="R51" s="25"/>
      <c r="S51" s="25"/>
    </row>
    <row r="52" spans="1:19">
      <c r="A52" s="42">
        <v>650015</v>
      </c>
      <c r="B52" s="42" t="s">
        <v>44</v>
      </c>
      <c r="C52" s="32">
        <v>3355332.5</v>
      </c>
      <c r="D52" s="32">
        <v>19175588</v>
      </c>
      <c r="E52" s="32">
        <f t="shared" si="1"/>
        <v>11265460.25</v>
      </c>
      <c r="F52" s="25"/>
      <c r="G52" s="43">
        <v>400426.03125</v>
      </c>
      <c r="H52" s="43">
        <v>269364.90625</v>
      </c>
      <c r="I52" s="43">
        <f t="shared" si="2"/>
        <v>334895.46875</v>
      </c>
      <c r="J52" s="25"/>
      <c r="K52" s="32">
        <v>9404194</v>
      </c>
      <c r="L52" s="32">
        <v>529815</v>
      </c>
      <c r="M52" s="32">
        <f t="shared" si="4"/>
        <v>4967004.5</v>
      </c>
      <c r="N52" s="25"/>
      <c r="O52" s="32">
        <v>2202623.5</v>
      </c>
      <c r="P52" s="32">
        <v>2909951.5</v>
      </c>
      <c r="Q52" s="44">
        <f t="shared" si="3"/>
        <v>2556287.5</v>
      </c>
      <c r="R52" s="25"/>
      <c r="S52" s="25"/>
    </row>
    <row r="53" spans="1:19">
      <c r="A53" s="42">
        <v>650041</v>
      </c>
      <c r="B53" s="42" t="s">
        <v>44</v>
      </c>
      <c r="C53" s="32">
        <v>1328840.25</v>
      </c>
      <c r="D53" s="32">
        <v>16562530</v>
      </c>
      <c r="E53" s="32">
        <f t="shared" si="1"/>
        <v>8945685.125</v>
      </c>
      <c r="F53" s="25"/>
      <c r="G53" s="43">
        <v>538151.1875</v>
      </c>
      <c r="H53" s="43">
        <v>426404.25</v>
      </c>
      <c r="I53" s="43">
        <f t="shared" si="2"/>
        <v>482277.71875</v>
      </c>
      <c r="J53" s="25"/>
      <c r="K53" s="32">
        <v>7809243</v>
      </c>
      <c r="L53" s="32">
        <v>652361.25</v>
      </c>
      <c r="M53" s="32">
        <f t="shared" si="4"/>
        <v>4230802.125</v>
      </c>
      <c r="N53" s="25"/>
      <c r="O53" s="32">
        <v>2453480.25</v>
      </c>
      <c r="P53" s="32">
        <v>3282082.5</v>
      </c>
      <c r="Q53" s="44">
        <f t="shared" si="3"/>
        <v>2867781.375</v>
      </c>
      <c r="R53" s="25"/>
      <c r="S53" s="25"/>
    </row>
    <row r="54" spans="1:19">
      <c r="A54" s="42">
        <v>650043</v>
      </c>
      <c r="B54" s="42" t="s">
        <v>44</v>
      </c>
      <c r="C54" s="32">
        <v>1532111.25</v>
      </c>
      <c r="D54" s="32">
        <v>17179136</v>
      </c>
      <c r="E54" s="32">
        <f t="shared" si="1"/>
        <v>9355623.625</v>
      </c>
      <c r="F54" s="25"/>
      <c r="G54" s="43">
        <v>587299.3125</v>
      </c>
      <c r="H54" s="43">
        <v>540003.25</v>
      </c>
      <c r="I54" s="43">
        <f t="shared" si="2"/>
        <v>563651.28125</v>
      </c>
      <c r="J54" s="25"/>
      <c r="K54" s="32">
        <v>15004883</v>
      </c>
      <c r="L54" s="32">
        <v>639836.0625</v>
      </c>
      <c r="M54" s="32">
        <f t="shared" si="4"/>
        <v>7822359.53125</v>
      </c>
      <c r="N54" s="25"/>
      <c r="O54" s="32">
        <v>81567568</v>
      </c>
      <c r="P54" s="32">
        <v>176253184</v>
      </c>
      <c r="Q54" s="44">
        <f t="shared" si="3"/>
        <v>128910376</v>
      </c>
      <c r="R54" s="25"/>
      <c r="S54" s="25"/>
    </row>
    <row r="55" spans="1:19">
      <c r="A55" s="42">
        <v>650069</v>
      </c>
      <c r="B55" s="42" t="s">
        <v>44</v>
      </c>
      <c r="C55" s="32">
        <v>3369632</v>
      </c>
      <c r="D55" s="32">
        <v>30927164</v>
      </c>
      <c r="E55" s="32">
        <f t="shared" si="1"/>
        <v>17148398</v>
      </c>
      <c r="F55" s="25"/>
      <c r="G55" s="43">
        <v>422848.21875</v>
      </c>
      <c r="H55" s="43">
        <v>439000.78125</v>
      </c>
      <c r="I55" s="43">
        <f t="shared" si="2"/>
        <v>430924.5</v>
      </c>
      <c r="J55" s="25"/>
      <c r="K55" s="32">
        <v>10635943</v>
      </c>
      <c r="L55" s="32">
        <v>3480361.5</v>
      </c>
      <c r="M55" s="32">
        <f t="shared" si="4"/>
        <v>7058152.25</v>
      </c>
      <c r="N55" s="25"/>
      <c r="O55" s="32">
        <v>117864.6328125</v>
      </c>
      <c r="P55" s="32">
        <v>135726.25</v>
      </c>
      <c r="Q55" s="44">
        <f t="shared" si="3"/>
        <v>126795.44140625</v>
      </c>
      <c r="R55" s="25"/>
      <c r="S55" s="25"/>
    </row>
    <row r="56" spans="1:19">
      <c r="A56" s="42">
        <v>650071</v>
      </c>
      <c r="B56" s="42" t="s">
        <v>44</v>
      </c>
      <c r="C56" s="32">
        <v>2992801.75</v>
      </c>
      <c r="D56" s="32">
        <v>28452942</v>
      </c>
      <c r="E56" s="32">
        <f t="shared" si="1"/>
        <v>15722871.875</v>
      </c>
      <c r="F56" s="25"/>
      <c r="G56" s="43">
        <v>465096.28125</v>
      </c>
      <c r="H56" s="43">
        <v>397313.40625</v>
      </c>
      <c r="I56" s="43">
        <f t="shared" si="2"/>
        <v>431204.84375</v>
      </c>
      <c r="J56" s="25"/>
      <c r="K56" s="32">
        <v>7333376.5</v>
      </c>
      <c r="L56" s="32">
        <v>1895725.625</v>
      </c>
      <c r="M56" s="32">
        <f t="shared" si="4"/>
        <v>4614551.0625</v>
      </c>
      <c r="N56" s="25"/>
      <c r="O56" s="32">
        <v>2293494.75</v>
      </c>
      <c r="P56" s="32">
        <v>1514531.5</v>
      </c>
      <c r="Q56" s="44">
        <f t="shared" si="3"/>
        <v>1904013.125</v>
      </c>
      <c r="R56" s="25"/>
      <c r="S56" s="25"/>
    </row>
    <row r="57" spans="1:19">
      <c r="A57" s="42">
        <v>650097</v>
      </c>
      <c r="B57" s="42" t="s">
        <v>44</v>
      </c>
      <c r="C57" s="32">
        <v>817988.6875</v>
      </c>
      <c r="D57" s="32">
        <v>7907346.5</v>
      </c>
      <c r="E57" s="32">
        <f t="shared" si="1"/>
        <v>4362667.59375</v>
      </c>
      <c r="F57" s="25"/>
      <c r="G57" s="43">
        <v>501544.40625</v>
      </c>
      <c r="H57" s="43">
        <v>280441.875</v>
      </c>
      <c r="I57" s="43">
        <f t="shared" si="2"/>
        <v>390993.140625</v>
      </c>
      <c r="J57" s="25"/>
      <c r="K57" s="32">
        <v>2662039.25</v>
      </c>
      <c r="L57" s="32">
        <v>857042.875</v>
      </c>
      <c r="M57" s="32">
        <f t="shared" si="4"/>
        <v>1759541.0625</v>
      </c>
      <c r="N57" s="25"/>
      <c r="O57" s="32">
        <v>5938882</v>
      </c>
      <c r="P57" s="32">
        <v>11701877</v>
      </c>
      <c r="Q57" s="44">
        <f t="shared" si="3"/>
        <v>8820379.5</v>
      </c>
      <c r="R57" s="25"/>
      <c r="S57" s="25"/>
    </row>
    <row r="58" spans="1:19">
      <c r="A58" s="42">
        <v>650099</v>
      </c>
      <c r="B58" s="42" t="s">
        <v>44</v>
      </c>
      <c r="C58" s="32">
        <v>1004524.875</v>
      </c>
      <c r="D58" s="32">
        <v>13146824</v>
      </c>
      <c r="E58" s="32">
        <f t="shared" si="1"/>
        <v>7075674.4375</v>
      </c>
      <c r="F58" s="25"/>
      <c r="G58" s="43">
        <v>901083.9375</v>
      </c>
      <c r="H58" s="43">
        <v>859515.1875</v>
      </c>
      <c r="I58" s="43">
        <f t="shared" si="2"/>
        <v>880299.5625</v>
      </c>
      <c r="J58" s="25"/>
      <c r="K58" s="32">
        <v>4371924.5</v>
      </c>
      <c r="L58" s="32">
        <v>697332.4375</v>
      </c>
      <c r="M58" s="32">
        <f t="shared" si="4"/>
        <v>2534628.46875</v>
      </c>
      <c r="N58" s="25"/>
      <c r="O58" s="32">
        <v>11872996</v>
      </c>
      <c r="P58" s="32">
        <v>20394260</v>
      </c>
      <c r="Q58" s="44">
        <f t="shared" si="3"/>
        <v>16133628</v>
      </c>
      <c r="R58" s="25"/>
      <c r="S58" s="25"/>
    </row>
    <row r="59" spans="1:19">
      <c r="A59" s="42">
        <v>650125</v>
      </c>
      <c r="B59" s="42" t="s">
        <v>44</v>
      </c>
      <c r="C59" s="32">
        <v>818507.6875</v>
      </c>
      <c r="D59" s="32">
        <v>10446043</v>
      </c>
      <c r="E59" s="32">
        <f t="shared" si="1"/>
        <v>5632275.34375</v>
      </c>
      <c r="F59" s="25"/>
      <c r="G59" s="43">
        <v>455356.0625</v>
      </c>
      <c r="H59" s="43">
        <v>551539.4375</v>
      </c>
      <c r="I59" s="43">
        <f t="shared" si="2"/>
        <v>503447.75</v>
      </c>
      <c r="J59" s="25"/>
      <c r="K59" s="32">
        <v>1597972.875</v>
      </c>
      <c r="L59" s="32">
        <v>1268698.25</v>
      </c>
      <c r="M59" s="32">
        <f t="shared" ref="M59:M90" si="5">AVERAGE(K59:L59)</f>
        <v>1433335.5625</v>
      </c>
      <c r="N59" s="25"/>
      <c r="O59" s="32">
        <v>1847999.875</v>
      </c>
      <c r="P59" s="32">
        <v>1882181.375</v>
      </c>
      <c r="Q59" s="44">
        <f t="shared" si="3"/>
        <v>1865090.625</v>
      </c>
      <c r="R59" s="25"/>
      <c r="S59" s="25"/>
    </row>
    <row r="60" spans="1:19">
      <c r="A60" s="42">
        <v>650127</v>
      </c>
      <c r="B60" s="42" t="s">
        <v>44</v>
      </c>
      <c r="C60" s="32">
        <v>937681.6875</v>
      </c>
      <c r="D60" s="32">
        <v>11648195</v>
      </c>
      <c r="E60" s="32">
        <f t="shared" si="1"/>
        <v>6292938.34375</v>
      </c>
      <c r="F60" s="25"/>
      <c r="G60" s="43">
        <v>302370.25</v>
      </c>
      <c r="H60" s="43">
        <v>248346.578125</v>
      </c>
      <c r="I60" s="43">
        <f t="shared" si="2"/>
        <v>275358.4140625</v>
      </c>
      <c r="J60" s="25"/>
      <c r="K60" s="32">
        <v>4236121.5</v>
      </c>
      <c r="L60" s="32">
        <v>848951.5</v>
      </c>
      <c r="M60" s="32">
        <f t="shared" si="5"/>
        <v>2542536.5</v>
      </c>
      <c r="N60" s="25"/>
      <c r="O60" s="32">
        <v>3350479.5</v>
      </c>
      <c r="P60" s="32">
        <v>3591664</v>
      </c>
      <c r="Q60" s="44">
        <f t="shared" si="3"/>
        <v>3471071.75</v>
      </c>
      <c r="R60" s="25"/>
      <c r="S60" s="25"/>
    </row>
    <row r="61" spans="1:19">
      <c r="A61" s="42">
        <v>650153</v>
      </c>
      <c r="B61" s="42" t="s">
        <v>44</v>
      </c>
      <c r="C61" s="32">
        <v>1220482.75</v>
      </c>
      <c r="D61" s="32">
        <v>23729730</v>
      </c>
      <c r="E61" s="32">
        <f t="shared" si="1"/>
        <v>12475106.375</v>
      </c>
      <c r="F61" s="25"/>
      <c r="G61" s="43">
        <v>196899.25</v>
      </c>
      <c r="H61" s="43">
        <v>202500.328125</v>
      </c>
      <c r="I61" s="43">
        <f t="shared" si="2"/>
        <v>199699.7890625</v>
      </c>
      <c r="J61" s="25"/>
      <c r="K61" s="32">
        <v>1838977.375</v>
      </c>
      <c r="L61" s="32">
        <v>325630.21875</v>
      </c>
      <c r="M61" s="32">
        <f t="shared" si="5"/>
        <v>1082303.796875</v>
      </c>
      <c r="N61" s="25"/>
      <c r="O61" s="32">
        <v>11065972</v>
      </c>
      <c r="P61" s="32">
        <v>10642823</v>
      </c>
      <c r="Q61" s="44">
        <f t="shared" si="3"/>
        <v>10854397.5</v>
      </c>
      <c r="R61" s="25"/>
      <c r="S61" s="25"/>
    </row>
    <row r="62" spans="1:19">
      <c r="A62" s="42">
        <v>650155</v>
      </c>
      <c r="B62" s="42" t="s">
        <v>44</v>
      </c>
      <c r="C62" s="32">
        <v>2341796</v>
      </c>
      <c r="D62" s="32">
        <v>25059160</v>
      </c>
      <c r="E62" s="32">
        <f t="shared" si="1"/>
        <v>13700478</v>
      </c>
      <c r="F62" s="25"/>
      <c r="G62" s="43">
        <v>314395.78125</v>
      </c>
      <c r="H62" s="43">
        <v>230208.515625</v>
      </c>
      <c r="I62" s="43">
        <f t="shared" si="2"/>
        <v>272302.1484375</v>
      </c>
      <c r="J62" s="25"/>
      <c r="K62" s="32">
        <v>13687968</v>
      </c>
      <c r="L62" s="32">
        <v>2249765.25</v>
      </c>
      <c r="M62" s="32">
        <f t="shared" si="5"/>
        <v>7968866.625</v>
      </c>
      <c r="N62" s="25"/>
      <c r="O62" s="32">
        <v>5323657</v>
      </c>
      <c r="P62" s="32">
        <v>6502450</v>
      </c>
      <c r="Q62" s="44">
        <f t="shared" si="3"/>
        <v>5913053.5</v>
      </c>
      <c r="R62" s="25"/>
      <c r="S62" s="25"/>
    </row>
    <row r="63" spans="1:19">
      <c r="A63" s="42">
        <v>650017</v>
      </c>
      <c r="B63" s="42" t="s">
        <v>42</v>
      </c>
      <c r="C63" s="32">
        <v>174753.6875</v>
      </c>
      <c r="D63" s="32">
        <v>3302567.5</v>
      </c>
      <c r="E63" s="32">
        <f t="shared" si="1"/>
        <v>1738660.59375</v>
      </c>
      <c r="F63" s="25"/>
      <c r="G63" s="43">
        <v>901375.8125</v>
      </c>
      <c r="H63" s="43">
        <v>707485.5625</v>
      </c>
      <c r="I63" s="43">
        <f t="shared" si="2"/>
        <v>804430.6875</v>
      </c>
      <c r="J63" s="25"/>
      <c r="K63" s="32">
        <v>1709408.75</v>
      </c>
      <c r="L63" s="32">
        <v>118896.359375</v>
      </c>
      <c r="M63" s="32">
        <f t="shared" si="5"/>
        <v>914152.5546875</v>
      </c>
      <c r="N63" s="25"/>
      <c r="O63" s="32">
        <v>447397920</v>
      </c>
      <c r="P63" s="32">
        <v>1076476672</v>
      </c>
      <c r="Q63" s="44">
        <f t="shared" si="3"/>
        <v>761937296</v>
      </c>
      <c r="R63" s="25"/>
      <c r="S63" s="25"/>
    </row>
    <row r="64" spans="1:19">
      <c r="A64" s="42">
        <v>650019</v>
      </c>
      <c r="B64" s="42" t="s">
        <v>42</v>
      </c>
      <c r="C64" s="32">
        <v>92859</v>
      </c>
      <c r="D64" s="32">
        <v>1498165.625</v>
      </c>
      <c r="E64" s="32">
        <f t="shared" si="1"/>
        <v>795512.3125</v>
      </c>
      <c r="F64" s="25"/>
      <c r="G64" s="43">
        <v>849152.375</v>
      </c>
      <c r="H64" s="43">
        <v>760856.625</v>
      </c>
      <c r="I64" s="43">
        <f t="shared" si="2"/>
        <v>805004.5</v>
      </c>
      <c r="J64" s="25"/>
      <c r="K64" s="32">
        <v>977247.3125</v>
      </c>
      <c r="L64" s="32">
        <v>137478.203125</v>
      </c>
      <c r="M64" s="32">
        <f t="shared" si="5"/>
        <v>557362.7578125</v>
      </c>
      <c r="N64" s="25"/>
      <c r="O64" s="32">
        <v>316375072</v>
      </c>
      <c r="P64" s="32">
        <v>1149934976</v>
      </c>
      <c r="Q64" s="44">
        <f t="shared" si="3"/>
        <v>733155024</v>
      </c>
      <c r="R64" s="25"/>
      <c r="S64" s="25"/>
    </row>
    <row r="65" spans="1:29">
      <c r="A65" s="42">
        <v>650045</v>
      </c>
      <c r="B65" s="42" t="s">
        <v>42</v>
      </c>
      <c r="C65" s="32">
        <v>371636.65625</v>
      </c>
      <c r="D65" s="32">
        <v>4423778</v>
      </c>
      <c r="E65" s="32">
        <f t="shared" si="1"/>
        <v>2397707.328125</v>
      </c>
      <c r="F65" s="25"/>
      <c r="G65" s="43">
        <v>1160211.5</v>
      </c>
      <c r="H65" s="43">
        <v>1141162.875</v>
      </c>
      <c r="I65" s="43">
        <f t="shared" si="2"/>
        <v>1150687.1875</v>
      </c>
      <c r="J65" s="25"/>
      <c r="K65" s="32">
        <v>636651.3125</v>
      </c>
      <c r="L65" s="32">
        <v>599561.8125</v>
      </c>
      <c r="M65" s="32">
        <f t="shared" si="5"/>
        <v>618106.5625</v>
      </c>
      <c r="N65" s="25"/>
      <c r="O65" s="32">
        <v>501825344</v>
      </c>
      <c r="P65" s="32">
        <v>749381632</v>
      </c>
      <c r="Q65" s="44">
        <f t="shared" si="3"/>
        <v>625603488</v>
      </c>
      <c r="R65" s="25"/>
      <c r="S65" s="25"/>
    </row>
    <row r="66" spans="1:29">
      <c r="A66" s="42">
        <v>650047</v>
      </c>
      <c r="B66" s="42" t="s">
        <v>42</v>
      </c>
      <c r="C66" s="32">
        <v>613505</v>
      </c>
      <c r="D66" s="32">
        <v>9162837</v>
      </c>
      <c r="E66" s="32">
        <f t="shared" si="1"/>
        <v>4888171</v>
      </c>
      <c r="F66" s="25"/>
      <c r="G66" s="47">
        <v>4909904</v>
      </c>
      <c r="H66" s="47">
        <v>3743556.75</v>
      </c>
      <c r="I66" s="47">
        <f t="shared" si="2"/>
        <v>4326730.375</v>
      </c>
      <c r="J66" s="49"/>
      <c r="K66" s="32">
        <v>6010629.5</v>
      </c>
      <c r="L66" s="32">
        <v>700688.1875</v>
      </c>
      <c r="M66" s="32">
        <f t="shared" si="5"/>
        <v>3355658.84375</v>
      </c>
      <c r="N66" s="25"/>
      <c r="O66" s="46">
        <v>2289126656</v>
      </c>
      <c r="P66" s="46">
        <v>10743696384</v>
      </c>
      <c r="Q66" s="48">
        <f t="shared" si="3"/>
        <v>6516411520</v>
      </c>
      <c r="R66" s="25" t="s">
        <v>91</v>
      </c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</row>
    <row r="67" spans="1:29">
      <c r="A67" s="42">
        <v>650073</v>
      </c>
      <c r="B67" s="42" t="s">
        <v>42</v>
      </c>
      <c r="C67" s="32">
        <v>173791.75</v>
      </c>
      <c r="D67" s="32">
        <v>3271690.5</v>
      </c>
      <c r="E67" s="32">
        <f t="shared" si="1"/>
        <v>1722741.125</v>
      </c>
      <c r="F67" s="25"/>
      <c r="G67" s="43">
        <v>1066322.875</v>
      </c>
      <c r="H67" s="43">
        <v>769404.5625</v>
      </c>
      <c r="I67" s="43">
        <f t="shared" si="2"/>
        <v>917863.71875</v>
      </c>
      <c r="J67" s="25"/>
      <c r="K67" s="32">
        <v>1104284.75</v>
      </c>
      <c r="L67" s="32">
        <v>263035</v>
      </c>
      <c r="M67" s="32">
        <f t="shared" si="5"/>
        <v>683659.875</v>
      </c>
      <c r="N67" s="25"/>
      <c r="O67" s="32">
        <v>268559968</v>
      </c>
      <c r="P67" s="32">
        <v>575366336</v>
      </c>
      <c r="Q67" s="44">
        <f t="shared" si="3"/>
        <v>421963152</v>
      </c>
      <c r="R67" s="25"/>
      <c r="S67" s="25"/>
    </row>
    <row r="68" spans="1:29">
      <c r="A68" s="42">
        <v>650075</v>
      </c>
      <c r="B68" s="42" t="s">
        <v>42</v>
      </c>
      <c r="C68" s="32">
        <v>279938.15625</v>
      </c>
      <c r="D68" s="32">
        <v>3146591.25</v>
      </c>
      <c r="E68" s="32">
        <f t="shared" si="1"/>
        <v>1713264.703125</v>
      </c>
      <c r="F68" s="25"/>
      <c r="G68" s="43">
        <v>407309.96875</v>
      </c>
      <c r="H68" s="43">
        <v>219860.96875</v>
      </c>
      <c r="I68" s="43">
        <f t="shared" ref="I68:I84" si="6">(G68+H68)/2</f>
        <v>313585.46875</v>
      </c>
      <c r="J68" s="25"/>
      <c r="K68" s="32">
        <v>741423.0625</v>
      </c>
      <c r="L68" s="32">
        <v>72221.578125</v>
      </c>
      <c r="M68" s="32">
        <f t="shared" si="5"/>
        <v>406822.3203125</v>
      </c>
      <c r="N68" s="25"/>
      <c r="O68" s="32">
        <v>334438656</v>
      </c>
      <c r="P68" s="32">
        <v>1183900288</v>
      </c>
      <c r="Q68" s="44">
        <f t="shared" si="3"/>
        <v>759169472</v>
      </c>
      <c r="R68" s="25"/>
      <c r="S68" s="25"/>
    </row>
    <row r="69" spans="1:29">
      <c r="A69" s="42">
        <v>650101</v>
      </c>
      <c r="B69" s="42" t="s">
        <v>42</v>
      </c>
      <c r="C69" s="32">
        <v>566758.0625</v>
      </c>
      <c r="D69" s="32">
        <v>7008711</v>
      </c>
      <c r="E69" s="32">
        <f t="shared" si="1"/>
        <v>3787734.53125</v>
      </c>
      <c r="F69" s="25"/>
      <c r="G69" s="43">
        <v>696175.8125</v>
      </c>
      <c r="H69" s="43">
        <v>641779.875</v>
      </c>
      <c r="I69" s="43">
        <f t="shared" si="6"/>
        <v>668977.84375</v>
      </c>
      <c r="J69" s="25"/>
      <c r="K69" s="32">
        <v>1890536</v>
      </c>
      <c r="L69" s="32">
        <v>279310.8125</v>
      </c>
      <c r="M69" s="32">
        <f t="shared" si="5"/>
        <v>1084923.40625</v>
      </c>
      <c r="N69" s="25"/>
      <c r="O69" s="32">
        <v>254167168</v>
      </c>
      <c r="P69" s="32">
        <v>450459296</v>
      </c>
      <c r="Q69" s="44">
        <f t="shared" si="3"/>
        <v>352313232</v>
      </c>
      <c r="R69" s="25"/>
      <c r="S69" s="25"/>
    </row>
    <row r="70" spans="1:29">
      <c r="A70" s="42">
        <v>650103</v>
      </c>
      <c r="B70" s="42" t="s">
        <v>42</v>
      </c>
      <c r="C70" s="32">
        <v>264808.96875</v>
      </c>
      <c r="D70" s="32">
        <v>4274794.5</v>
      </c>
      <c r="E70" s="32">
        <f t="shared" si="1"/>
        <v>2269801.734375</v>
      </c>
      <c r="F70" s="25"/>
      <c r="G70" s="43">
        <v>598299.1875</v>
      </c>
      <c r="H70" s="43">
        <v>603492.3125</v>
      </c>
      <c r="I70" s="43">
        <f t="shared" si="6"/>
        <v>600895.75</v>
      </c>
      <c r="J70" s="25"/>
      <c r="K70" s="32">
        <v>2726566.75</v>
      </c>
      <c r="L70" s="32">
        <v>512478.6875</v>
      </c>
      <c r="M70" s="32">
        <f t="shared" si="5"/>
        <v>1619522.71875</v>
      </c>
      <c r="N70" s="25"/>
      <c r="O70" s="32">
        <v>152703712</v>
      </c>
      <c r="P70" s="32">
        <v>272676000</v>
      </c>
      <c r="Q70" s="44">
        <f t="shared" si="3"/>
        <v>212689856</v>
      </c>
      <c r="R70" s="25"/>
      <c r="S70" s="25"/>
    </row>
    <row r="71" spans="1:29">
      <c r="A71" s="42">
        <v>650129</v>
      </c>
      <c r="B71" s="42" t="s">
        <v>42</v>
      </c>
      <c r="C71" s="32">
        <v>292953.9375</v>
      </c>
      <c r="D71" s="32">
        <v>4081234.5</v>
      </c>
      <c r="E71" s="32">
        <f t="shared" si="1"/>
        <v>2187094.21875</v>
      </c>
      <c r="F71" s="25"/>
      <c r="G71" s="43">
        <v>1582070.5</v>
      </c>
      <c r="H71" s="43">
        <v>1749179.625</v>
      </c>
      <c r="I71" s="43">
        <f t="shared" si="6"/>
        <v>1665625.0625</v>
      </c>
      <c r="J71" s="25"/>
      <c r="K71" s="32">
        <v>659413.875</v>
      </c>
      <c r="L71" s="32">
        <v>419614.625</v>
      </c>
      <c r="M71" s="32">
        <f t="shared" si="5"/>
        <v>539514.25</v>
      </c>
      <c r="N71" s="25"/>
      <c r="O71" s="32">
        <v>460874656</v>
      </c>
      <c r="P71" s="32">
        <v>913683328</v>
      </c>
      <c r="Q71" s="44">
        <f t="shared" si="3"/>
        <v>687278992</v>
      </c>
      <c r="R71" s="25"/>
      <c r="S71" s="25"/>
    </row>
    <row r="72" spans="1:29">
      <c r="A72" s="42">
        <v>650131</v>
      </c>
      <c r="B72" s="42" t="s">
        <v>42</v>
      </c>
      <c r="C72" s="32">
        <v>209651.3125</v>
      </c>
      <c r="D72" s="32">
        <v>3818099.5</v>
      </c>
      <c r="E72" s="32">
        <f t="shared" si="1"/>
        <v>2013875.40625</v>
      </c>
      <c r="F72" s="25"/>
      <c r="G72" s="43">
        <v>1328199.5</v>
      </c>
      <c r="H72" s="43">
        <v>980286.6875</v>
      </c>
      <c r="I72" s="43">
        <f t="shared" si="6"/>
        <v>1154243.09375</v>
      </c>
      <c r="J72" s="25"/>
      <c r="K72" s="32">
        <v>816187.5</v>
      </c>
      <c r="L72" s="32">
        <v>491776</v>
      </c>
      <c r="M72" s="32">
        <f t="shared" si="5"/>
        <v>653981.75</v>
      </c>
      <c r="N72" s="25"/>
      <c r="O72" s="32">
        <v>510352320</v>
      </c>
      <c r="P72" s="32">
        <v>1044930368</v>
      </c>
      <c r="Q72" s="44">
        <f t="shared" si="3"/>
        <v>777641344</v>
      </c>
      <c r="R72" s="25"/>
      <c r="S72" s="25"/>
    </row>
    <row r="73" spans="1:29">
      <c r="A73" s="42">
        <v>650157</v>
      </c>
      <c r="B73" s="42" t="s">
        <v>42</v>
      </c>
      <c r="C73" s="32">
        <v>486617.78125</v>
      </c>
      <c r="D73" s="32">
        <v>10658458</v>
      </c>
      <c r="E73" s="32">
        <f t="shared" si="1"/>
        <v>5572537.890625</v>
      </c>
      <c r="F73" s="25"/>
      <c r="G73" s="43">
        <v>904856.8125</v>
      </c>
      <c r="H73" s="43">
        <v>755594.5625</v>
      </c>
      <c r="I73" s="43">
        <f t="shared" si="6"/>
        <v>830225.6875</v>
      </c>
      <c r="J73" s="25"/>
      <c r="K73" s="32">
        <v>2939607.25</v>
      </c>
      <c r="L73" s="32">
        <v>444417.09375</v>
      </c>
      <c r="M73" s="32">
        <f t="shared" si="5"/>
        <v>1692012.171875</v>
      </c>
      <c r="N73" s="25"/>
      <c r="O73" s="32">
        <v>288865280</v>
      </c>
      <c r="P73" s="32">
        <v>633223936</v>
      </c>
      <c r="Q73" s="44">
        <f t="shared" si="3"/>
        <v>461044608</v>
      </c>
      <c r="R73" s="25"/>
      <c r="S73" s="25"/>
    </row>
    <row r="74" spans="1:29">
      <c r="A74" s="42">
        <v>650159</v>
      </c>
      <c r="B74" s="42" t="s">
        <v>42</v>
      </c>
      <c r="C74" s="32">
        <v>506474.59375</v>
      </c>
      <c r="D74" s="32">
        <v>8009939</v>
      </c>
      <c r="E74" s="32">
        <f t="shared" si="1"/>
        <v>4258206.796875</v>
      </c>
      <c r="F74" s="25"/>
      <c r="G74" s="43">
        <v>1508884</v>
      </c>
      <c r="H74" s="43">
        <v>1337959.75</v>
      </c>
      <c r="I74" s="43">
        <f t="shared" si="6"/>
        <v>1423421.875</v>
      </c>
      <c r="J74" s="25"/>
      <c r="K74" s="32">
        <v>5644644</v>
      </c>
      <c r="L74" s="32">
        <v>404311.4375</v>
      </c>
      <c r="M74" s="32">
        <f t="shared" si="5"/>
        <v>3024477.71875</v>
      </c>
      <c r="N74" s="25"/>
      <c r="O74" s="32">
        <v>456663744</v>
      </c>
      <c r="P74" s="32">
        <v>1274292992</v>
      </c>
      <c r="Q74" s="44">
        <f t="shared" si="3"/>
        <v>865478368</v>
      </c>
      <c r="R74" s="25"/>
      <c r="S74" s="25"/>
    </row>
    <row r="75" spans="1:29">
      <c r="A75" s="42">
        <v>650021</v>
      </c>
      <c r="B75" s="42" t="s">
        <v>45</v>
      </c>
      <c r="C75" s="32">
        <v>18281.150390625</v>
      </c>
      <c r="D75" s="32">
        <v>627662.625</v>
      </c>
      <c r="E75" s="32">
        <f t="shared" ref="E75:E84" si="7">(C75+D75)/2</f>
        <v>322971.8876953125</v>
      </c>
      <c r="F75" s="25"/>
      <c r="G75" s="43">
        <v>458575.78125</v>
      </c>
      <c r="H75" s="43">
        <v>408376.34375</v>
      </c>
      <c r="I75" s="43">
        <f t="shared" si="6"/>
        <v>433476.0625</v>
      </c>
      <c r="J75" s="25"/>
      <c r="K75" s="32">
        <v>148767.171875</v>
      </c>
      <c r="L75" s="32">
        <v>68756.09375</v>
      </c>
      <c r="M75" s="32">
        <f t="shared" si="5"/>
        <v>108761.6328125</v>
      </c>
      <c r="N75" s="25"/>
      <c r="O75" s="32">
        <v>310213760</v>
      </c>
      <c r="P75" s="32">
        <v>992714240</v>
      </c>
      <c r="Q75" s="44">
        <f t="shared" ref="Q75:Q84" si="8">(O75+P75)/2</f>
        <v>651464000</v>
      </c>
      <c r="R75" s="25"/>
      <c r="S75" s="25"/>
    </row>
    <row r="76" spans="1:29">
      <c r="A76" s="42">
        <v>650023</v>
      </c>
      <c r="B76" s="42" t="s">
        <v>45</v>
      </c>
      <c r="C76" s="32">
        <v>57191.03515625</v>
      </c>
      <c r="D76" s="32">
        <v>389980.21875</v>
      </c>
      <c r="E76" s="32">
        <f t="shared" si="7"/>
        <v>223585.626953125</v>
      </c>
      <c r="F76" s="25"/>
      <c r="G76" s="43">
        <v>308061.4375</v>
      </c>
      <c r="H76" s="43">
        <v>258234.71875</v>
      </c>
      <c r="I76" s="43">
        <f t="shared" si="6"/>
        <v>283148.078125</v>
      </c>
      <c r="J76" s="25"/>
      <c r="K76" s="32">
        <v>245410.265625</v>
      </c>
      <c r="L76" s="32">
        <v>17841.8984375</v>
      </c>
      <c r="M76" s="32">
        <f t="shared" si="5"/>
        <v>131626.08203125</v>
      </c>
      <c r="N76" s="25"/>
      <c r="O76" s="32">
        <v>180529120</v>
      </c>
      <c r="P76" s="32">
        <v>99306640</v>
      </c>
      <c r="Q76" s="44">
        <f t="shared" si="8"/>
        <v>139917880</v>
      </c>
      <c r="R76" s="25"/>
      <c r="S76" s="25"/>
    </row>
    <row r="77" spans="1:29">
      <c r="A77" s="42">
        <v>650049</v>
      </c>
      <c r="B77" s="42" t="s">
        <v>45</v>
      </c>
      <c r="C77" s="32">
        <v>26628.166015625</v>
      </c>
      <c r="D77" s="32">
        <v>538828.5</v>
      </c>
      <c r="E77" s="32">
        <f t="shared" si="7"/>
        <v>282728.3330078125</v>
      </c>
      <c r="F77" s="25"/>
      <c r="G77" s="43">
        <v>689119.25</v>
      </c>
      <c r="H77" s="43">
        <v>489844.46875</v>
      </c>
      <c r="I77" s="43">
        <f t="shared" si="6"/>
        <v>589481.859375</v>
      </c>
      <c r="J77" s="25"/>
      <c r="K77" s="32">
        <v>153784.78125</v>
      </c>
      <c r="L77" s="32">
        <v>35285.48828125</v>
      </c>
      <c r="M77" s="32">
        <f t="shared" si="5"/>
        <v>94535.134765625</v>
      </c>
      <c r="N77" s="25"/>
      <c r="O77" s="32">
        <v>659974208</v>
      </c>
      <c r="P77" s="32">
        <v>380738976</v>
      </c>
      <c r="Q77" s="44">
        <f t="shared" si="8"/>
        <v>520356592</v>
      </c>
      <c r="R77" s="25"/>
      <c r="S77" s="25"/>
    </row>
    <row r="78" spans="1:29">
      <c r="A78" s="42">
        <v>650051</v>
      </c>
      <c r="B78" s="42" t="s">
        <v>45</v>
      </c>
      <c r="C78" s="32"/>
      <c r="D78" s="32"/>
      <c r="E78" s="32"/>
      <c r="F78" s="25"/>
      <c r="G78" s="43"/>
      <c r="H78" s="43"/>
      <c r="I78" s="43"/>
      <c r="J78" s="25"/>
      <c r="K78" s="42"/>
      <c r="L78" s="32"/>
      <c r="M78" s="32"/>
      <c r="N78" s="25"/>
      <c r="O78" s="32"/>
      <c r="P78" s="32"/>
      <c r="Q78" s="44"/>
      <c r="R78" s="25" t="s">
        <v>46</v>
      </c>
      <c r="S78" s="25"/>
    </row>
    <row r="79" spans="1:29">
      <c r="A79" s="42">
        <v>650077</v>
      </c>
      <c r="B79" s="42" t="s">
        <v>45</v>
      </c>
      <c r="C79" s="32">
        <v>15441.892578125</v>
      </c>
      <c r="D79" s="32">
        <v>239514.671875</v>
      </c>
      <c r="E79" s="32">
        <f t="shared" si="7"/>
        <v>127478.2822265625</v>
      </c>
      <c r="F79" s="25"/>
      <c r="G79" s="43">
        <v>241380.578125</v>
      </c>
      <c r="H79" s="43">
        <v>232817.21875</v>
      </c>
      <c r="I79" s="43">
        <f t="shared" si="6"/>
        <v>237098.8984375</v>
      </c>
      <c r="J79" s="25"/>
      <c r="K79" s="32">
        <v>82812.59375</v>
      </c>
      <c r="L79" s="32">
        <v>41598.41796875</v>
      </c>
      <c r="M79" s="32">
        <f t="shared" ref="M79:M84" si="9">AVERAGE(K79:L79)</f>
        <v>62205.505859375</v>
      </c>
      <c r="N79" s="25"/>
      <c r="O79" s="32">
        <v>157195600</v>
      </c>
      <c r="P79" s="32">
        <v>295731584</v>
      </c>
      <c r="Q79" s="44">
        <f t="shared" si="8"/>
        <v>226463592</v>
      </c>
      <c r="R79" s="25"/>
      <c r="S79" s="25"/>
    </row>
    <row r="80" spans="1:29">
      <c r="A80" s="42">
        <v>650079</v>
      </c>
      <c r="B80" s="42" t="s">
        <v>45</v>
      </c>
      <c r="C80" s="32">
        <v>28587.08984375</v>
      </c>
      <c r="D80" s="32">
        <v>469283.15625</v>
      </c>
      <c r="E80" s="32">
        <f t="shared" si="7"/>
        <v>248935.123046875</v>
      </c>
      <c r="F80" s="25"/>
      <c r="G80" s="43">
        <v>578657.1875</v>
      </c>
      <c r="H80" s="43">
        <v>536696</v>
      </c>
      <c r="I80" s="43">
        <f t="shared" si="6"/>
        <v>557676.59375</v>
      </c>
      <c r="J80" s="25"/>
      <c r="K80" s="32">
        <v>98178.828125</v>
      </c>
      <c r="L80" s="32">
        <v>143870.09375</v>
      </c>
      <c r="M80" s="32">
        <f t="shared" si="9"/>
        <v>121024.4609375</v>
      </c>
      <c r="N80" s="25"/>
      <c r="O80" s="32">
        <v>503133888</v>
      </c>
      <c r="P80" s="32">
        <v>711203136</v>
      </c>
      <c r="Q80" s="44">
        <f t="shared" si="8"/>
        <v>607168512</v>
      </c>
      <c r="R80" s="25"/>
      <c r="S80" s="25"/>
    </row>
    <row r="81" spans="1:27">
      <c r="A81" s="42">
        <v>650105</v>
      </c>
      <c r="B81" s="42" t="s">
        <v>45</v>
      </c>
      <c r="C81" s="32">
        <v>11258.3974609375</v>
      </c>
      <c r="D81" s="32">
        <v>345652.03125</v>
      </c>
      <c r="E81" s="32">
        <f t="shared" si="7"/>
        <v>178455.21435546875</v>
      </c>
      <c r="F81" s="25"/>
      <c r="G81" s="43">
        <v>586951.5</v>
      </c>
      <c r="H81" s="43">
        <v>413636.5625</v>
      </c>
      <c r="I81" s="43">
        <f t="shared" si="6"/>
        <v>500294.03125</v>
      </c>
      <c r="J81" s="25"/>
      <c r="K81" s="32">
        <v>217819.46875</v>
      </c>
      <c r="L81" s="32">
        <v>20517.626953125</v>
      </c>
      <c r="M81" s="32">
        <f t="shared" si="9"/>
        <v>119168.5478515625</v>
      </c>
      <c r="N81" s="25"/>
      <c r="O81" s="32">
        <v>679666880</v>
      </c>
      <c r="P81" s="32">
        <v>1205119616</v>
      </c>
      <c r="Q81" s="44">
        <f t="shared" si="8"/>
        <v>942393248</v>
      </c>
      <c r="R81" s="25"/>
      <c r="S81" s="25"/>
    </row>
    <row r="82" spans="1:27">
      <c r="A82" s="42">
        <v>650107</v>
      </c>
      <c r="B82" s="42" t="s">
        <v>45</v>
      </c>
      <c r="C82" s="32">
        <v>12158.3828125</v>
      </c>
      <c r="D82" s="32">
        <v>298526.5625</v>
      </c>
      <c r="E82" s="32">
        <f t="shared" si="7"/>
        <v>155342.47265625</v>
      </c>
      <c r="F82" s="25"/>
      <c r="G82" s="43">
        <v>452333.625</v>
      </c>
      <c r="H82" s="43">
        <v>381220.46875</v>
      </c>
      <c r="I82" s="43">
        <f t="shared" si="6"/>
        <v>416777.046875</v>
      </c>
      <c r="J82" s="25"/>
      <c r="K82" s="32">
        <v>164347.34375</v>
      </c>
      <c r="L82" s="32">
        <v>77067.859375</v>
      </c>
      <c r="M82" s="32">
        <f t="shared" si="9"/>
        <v>120707.6015625</v>
      </c>
      <c r="N82" s="25"/>
      <c r="O82" s="32">
        <v>329264416</v>
      </c>
      <c r="P82" s="32">
        <v>721197632</v>
      </c>
      <c r="Q82" s="44">
        <f t="shared" si="8"/>
        <v>525231024</v>
      </c>
      <c r="R82" s="25"/>
      <c r="S82" s="25"/>
    </row>
    <row r="83" spans="1:27">
      <c r="A83" s="42">
        <v>650133</v>
      </c>
      <c r="B83" s="42" t="s">
        <v>45</v>
      </c>
      <c r="C83" s="32">
        <v>12875.8017578125</v>
      </c>
      <c r="D83" s="32">
        <v>250498.109375</v>
      </c>
      <c r="E83" s="32">
        <f t="shared" si="7"/>
        <v>131686.95556640625</v>
      </c>
      <c r="F83" s="25"/>
      <c r="G83" s="43">
        <v>960605.6875</v>
      </c>
      <c r="H83" s="43">
        <v>893165.5625</v>
      </c>
      <c r="I83" s="43">
        <f t="shared" si="6"/>
        <v>926885.625</v>
      </c>
      <c r="J83" s="25"/>
      <c r="K83" s="32">
        <v>48225.67578125</v>
      </c>
      <c r="L83" s="32">
        <v>85837.2265625</v>
      </c>
      <c r="M83" s="32">
        <f t="shared" si="9"/>
        <v>67031.451171875</v>
      </c>
      <c r="N83" s="25"/>
      <c r="O83" s="32">
        <v>805860544</v>
      </c>
      <c r="P83" s="32">
        <v>1367492992</v>
      </c>
      <c r="Q83" s="44">
        <f t="shared" si="8"/>
        <v>1086676768</v>
      </c>
      <c r="R83" s="25"/>
      <c r="S83" s="25"/>
    </row>
    <row r="84" spans="1:27">
      <c r="A84" s="42">
        <v>650135</v>
      </c>
      <c r="B84" s="42" t="s">
        <v>45</v>
      </c>
      <c r="C84" s="32">
        <v>24469.1484375</v>
      </c>
      <c r="D84" s="32">
        <v>592239.375</v>
      </c>
      <c r="E84" s="32">
        <f t="shared" si="7"/>
        <v>308354.26171875</v>
      </c>
      <c r="F84" s="25"/>
      <c r="G84" s="43">
        <v>886161.5625</v>
      </c>
      <c r="H84" s="43">
        <v>843174.375</v>
      </c>
      <c r="I84" s="43">
        <f t="shared" si="6"/>
        <v>864667.96875</v>
      </c>
      <c r="J84" s="25"/>
      <c r="K84" s="32">
        <v>176207.75</v>
      </c>
      <c r="L84" s="32">
        <v>134848.265625</v>
      </c>
      <c r="M84" s="32">
        <f t="shared" si="9"/>
        <v>155528.0078125</v>
      </c>
      <c r="N84" s="25"/>
      <c r="O84" s="46">
        <v>725319360</v>
      </c>
      <c r="P84" s="46">
        <v>4598417920</v>
      </c>
      <c r="Q84" s="48">
        <f t="shared" si="8"/>
        <v>2661868640</v>
      </c>
      <c r="R84" s="25" t="s">
        <v>91</v>
      </c>
      <c r="S84" s="25"/>
      <c r="T84" s="20"/>
      <c r="U84" s="20"/>
      <c r="V84" s="20"/>
      <c r="W84" s="20"/>
      <c r="X84" s="20"/>
      <c r="Y84" s="20"/>
      <c r="Z84" s="20"/>
      <c r="AA84" s="20"/>
    </row>
    <row r="85" spans="1:27">
      <c r="A85" s="42">
        <v>650161</v>
      </c>
      <c r="B85" s="42" t="s">
        <v>45</v>
      </c>
      <c r="C85" s="32"/>
      <c r="D85" s="32"/>
      <c r="E85" s="32"/>
      <c r="F85" s="25"/>
      <c r="G85" s="43"/>
      <c r="H85" s="43"/>
      <c r="I85" s="43"/>
      <c r="J85" s="25"/>
      <c r="K85" s="42"/>
      <c r="L85" s="32"/>
      <c r="M85" s="32"/>
      <c r="N85" s="25"/>
      <c r="O85" s="32"/>
      <c r="P85" s="32"/>
      <c r="Q85" s="32"/>
      <c r="R85" s="25" t="s">
        <v>46</v>
      </c>
      <c r="S85" s="25"/>
    </row>
    <row r="86" spans="1:27">
      <c r="A86" s="42">
        <v>650163</v>
      </c>
      <c r="B86" s="42" t="s">
        <v>45</v>
      </c>
      <c r="C86" s="32"/>
      <c r="D86" s="32"/>
      <c r="E86" s="32"/>
      <c r="F86" s="25"/>
      <c r="G86" s="43"/>
      <c r="H86" s="43"/>
      <c r="I86" s="43"/>
      <c r="J86" s="25"/>
      <c r="K86" s="42"/>
      <c r="L86" s="32"/>
      <c r="M86" s="32"/>
      <c r="N86" s="25"/>
      <c r="O86" s="32"/>
      <c r="P86" s="32"/>
      <c r="Q86" s="32"/>
      <c r="R86" s="25" t="s">
        <v>46</v>
      </c>
      <c r="S86" s="25"/>
    </row>
    <row r="87" spans="1:2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</row>
    <row r="88" spans="1:27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</row>
    <row r="89" spans="1:27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</row>
    <row r="90" spans="1:27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</row>
    <row r="91" spans="1:27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E6A3-FB38-473D-8D25-C8D44BA20B36}">
  <dimension ref="A1:W88"/>
  <sheetViews>
    <sheetView zoomScale="70" zoomScaleNormal="70" workbookViewId="0"/>
  </sheetViews>
  <sheetFormatPr defaultRowHeight="14.5"/>
  <cols>
    <col min="2" max="5" width="13.26953125" customWidth="1"/>
    <col min="7" max="9" width="13.26953125" customWidth="1"/>
    <col min="11" max="11" width="13.26953125" style="129" customWidth="1"/>
    <col min="12" max="13" width="13.26953125" customWidth="1"/>
    <col min="15" max="17" width="13.26953125" customWidth="1"/>
  </cols>
  <sheetData>
    <row r="1" spans="1:23">
      <c r="A1" s="3"/>
      <c r="B1" s="24"/>
      <c r="C1" s="126" t="s">
        <v>13</v>
      </c>
      <c r="D1" s="126" t="s">
        <v>13</v>
      </c>
      <c r="E1" s="126" t="s">
        <v>13</v>
      </c>
      <c r="F1" s="130"/>
      <c r="G1" s="126" t="s">
        <v>12</v>
      </c>
      <c r="H1" s="126" t="s">
        <v>12</v>
      </c>
      <c r="I1" s="126" t="s">
        <v>12</v>
      </c>
      <c r="J1" s="130"/>
      <c r="K1" s="126" t="s">
        <v>14</v>
      </c>
      <c r="L1" s="126" t="s">
        <v>14</v>
      </c>
      <c r="M1" s="126" t="s">
        <v>14</v>
      </c>
      <c r="N1" s="130"/>
      <c r="O1" s="126" t="s">
        <v>8</v>
      </c>
      <c r="P1" s="126" t="s">
        <v>8</v>
      </c>
      <c r="Q1" s="126" t="s">
        <v>8</v>
      </c>
    </row>
    <row r="2" spans="1:23">
      <c r="A2" s="3"/>
      <c r="B2" s="24" t="s">
        <v>64</v>
      </c>
      <c r="C2" s="128" t="s">
        <v>92</v>
      </c>
      <c r="D2" s="128" t="s">
        <v>93</v>
      </c>
      <c r="E2" s="128" t="s">
        <v>94</v>
      </c>
      <c r="F2" s="130"/>
      <c r="G2" s="126" t="s">
        <v>92</v>
      </c>
      <c r="H2" s="126" t="s">
        <v>93</v>
      </c>
      <c r="I2" s="128" t="s">
        <v>94</v>
      </c>
      <c r="J2" s="130"/>
      <c r="K2" s="126" t="s">
        <v>92</v>
      </c>
      <c r="L2" s="126" t="s">
        <v>93</v>
      </c>
      <c r="M2" s="126" t="s">
        <v>94</v>
      </c>
      <c r="N2" s="130"/>
      <c r="O2" s="126" t="s">
        <v>92</v>
      </c>
      <c r="P2" s="126" t="s">
        <v>93</v>
      </c>
      <c r="Q2" s="126" t="s">
        <v>94</v>
      </c>
    </row>
    <row r="3" spans="1:23">
      <c r="A3" s="3">
        <v>650002</v>
      </c>
      <c r="B3" s="57" t="s">
        <v>27</v>
      </c>
      <c r="C3" s="90">
        <v>264909.34375</v>
      </c>
      <c r="D3" s="90">
        <v>62726.671875</v>
      </c>
      <c r="E3" s="90">
        <f t="shared" ref="E3:E50" si="0">AVERAGE(C3:D3)</f>
        <v>163818.0078125</v>
      </c>
      <c r="F3" s="120"/>
      <c r="G3" s="50">
        <v>236328.0625</v>
      </c>
      <c r="H3" s="50">
        <v>352749.15625</v>
      </c>
      <c r="I3" s="90">
        <f t="shared" ref="I3:I50" si="1">AVERAGE(G3:H3)</f>
        <v>294538.609375</v>
      </c>
      <c r="J3" s="120"/>
      <c r="K3" s="50">
        <v>14822.81640625</v>
      </c>
      <c r="L3" s="50">
        <v>5439.767578125</v>
      </c>
      <c r="M3" s="50">
        <f t="shared" ref="M3:M66" si="2">AVERAGE(K3:L3)</f>
        <v>10131.2919921875</v>
      </c>
      <c r="N3" s="120"/>
      <c r="O3" s="50">
        <v>214596112</v>
      </c>
      <c r="P3" s="50">
        <v>438167550</v>
      </c>
      <c r="Q3" s="50">
        <f>AVERAGE(O3,P3)</f>
        <v>326381831</v>
      </c>
      <c r="R3" s="23"/>
      <c r="S3" s="23"/>
      <c r="T3" s="23"/>
      <c r="U3" s="23"/>
      <c r="V3" s="23"/>
      <c r="W3" s="23"/>
    </row>
    <row r="4" spans="1:23">
      <c r="A4" s="3">
        <v>650004</v>
      </c>
      <c r="B4" s="57" t="s">
        <v>27</v>
      </c>
      <c r="C4" s="90">
        <v>1531322.625</v>
      </c>
      <c r="D4" s="90">
        <v>516509</v>
      </c>
      <c r="E4" s="90">
        <f t="shared" si="0"/>
        <v>1023915.8125</v>
      </c>
      <c r="F4" s="120"/>
      <c r="G4" s="50">
        <v>231431.125</v>
      </c>
      <c r="H4" s="50">
        <v>412195.84375</v>
      </c>
      <c r="I4" s="90">
        <f t="shared" si="1"/>
        <v>321813.484375</v>
      </c>
      <c r="J4" s="120"/>
      <c r="K4" s="50">
        <v>10172.126953125</v>
      </c>
      <c r="L4" s="50">
        <v>4212.04150390625</v>
      </c>
      <c r="M4" s="50">
        <f t="shared" si="2"/>
        <v>7192.084228515625</v>
      </c>
      <c r="N4" s="120"/>
      <c r="O4" s="50">
        <v>51911948</v>
      </c>
      <c r="P4" s="50">
        <v>1052280200</v>
      </c>
      <c r="Q4" s="50">
        <f>AVERAGE(O4,P4)</f>
        <v>552096074</v>
      </c>
      <c r="R4" s="23"/>
      <c r="S4" s="23"/>
      <c r="T4" s="23"/>
      <c r="U4" s="23"/>
      <c r="V4" s="23"/>
      <c r="W4" s="23"/>
    </row>
    <row r="5" spans="1:23">
      <c r="A5" s="3">
        <v>650030</v>
      </c>
      <c r="B5" s="57" t="s">
        <v>27</v>
      </c>
      <c r="C5" s="90">
        <v>147296.078125</v>
      </c>
      <c r="D5" s="90">
        <v>29191.220703125</v>
      </c>
      <c r="E5" s="90">
        <f t="shared" si="0"/>
        <v>88243.6494140625</v>
      </c>
      <c r="F5" s="120"/>
      <c r="G5" s="50">
        <v>264522.46875</v>
      </c>
      <c r="H5" s="50">
        <v>508823.40625</v>
      </c>
      <c r="I5" s="90">
        <f t="shared" si="1"/>
        <v>386672.9375</v>
      </c>
      <c r="J5" s="120"/>
      <c r="K5" s="50">
        <v>16370.7763671875</v>
      </c>
      <c r="L5" s="50">
        <v>6562.01025390625</v>
      </c>
      <c r="M5" s="50">
        <f t="shared" si="2"/>
        <v>11466.393310546875</v>
      </c>
      <c r="N5" s="120"/>
      <c r="O5" s="50">
        <v>391653728</v>
      </c>
      <c r="P5" s="50">
        <v>817475650</v>
      </c>
      <c r="Q5" s="50">
        <f>AVERAGE(O5,P5)</f>
        <v>604564689</v>
      </c>
      <c r="R5" s="23"/>
      <c r="S5" s="23"/>
      <c r="T5" s="23"/>
      <c r="U5" s="23"/>
      <c r="V5" s="23"/>
      <c r="W5" s="23"/>
    </row>
    <row r="6" spans="1:23">
      <c r="A6" s="3">
        <v>650032</v>
      </c>
      <c r="B6" s="57" t="s">
        <v>27</v>
      </c>
      <c r="C6" s="90">
        <v>897352.8125</v>
      </c>
      <c r="D6" s="90">
        <v>220694.96875</v>
      </c>
      <c r="E6" s="90">
        <f t="shared" si="0"/>
        <v>559023.890625</v>
      </c>
      <c r="F6" s="120"/>
      <c r="G6" s="50">
        <v>232609.578125</v>
      </c>
      <c r="H6" s="50">
        <v>502594.25</v>
      </c>
      <c r="I6" s="90">
        <f t="shared" si="1"/>
        <v>367601.9140625</v>
      </c>
      <c r="J6" s="120"/>
      <c r="K6" s="50">
        <v>402.54620361328125</v>
      </c>
      <c r="L6" s="50">
        <v>273.38604736328125</v>
      </c>
      <c r="M6" s="50">
        <f t="shared" si="2"/>
        <v>337.96612548828125</v>
      </c>
      <c r="N6" s="120"/>
      <c r="O6" s="50">
        <v>106665544</v>
      </c>
      <c r="P6" s="50">
        <v>568234750</v>
      </c>
      <c r="Q6" s="50">
        <f>AVERAGE(O6,P6)</f>
        <v>337450147</v>
      </c>
      <c r="R6" s="23"/>
      <c r="S6" s="23"/>
      <c r="T6" s="23"/>
      <c r="U6" s="23"/>
      <c r="V6" s="23"/>
      <c r="W6" s="23"/>
    </row>
    <row r="7" spans="1:23">
      <c r="A7" s="3">
        <v>650058</v>
      </c>
      <c r="B7" s="57" t="s">
        <v>27</v>
      </c>
      <c r="C7" s="90">
        <v>432241.78125</v>
      </c>
      <c r="D7" s="90">
        <v>111448.2421875</v>
      </c>
      <c r="E7" s="90">
        <f t="shared" si="0"/>
        <v>271845.01171875</v>
      </c>
      <c r="F7" s="120"/>
      <c r="G7" s="50">
        <v>260871.125</v>
      </c>
      <c r="H7" s="50">
        <v>388505.25</v>
      </c>
      <c r="I7" s="90">
        <f t="shared" si="1"/>
        <v>324688.1875</v>
      </c>
      <c r="J7" s="120"/>
      <c r="K7" s="50">
        <v>1872.5311279296875</v>
      </c>
      <c r="L7" s="50">
        <v>817.70367431640625</v>
      </c>
      <c r="M7" s="50">
        <f t="shared" si="2"/>
        <v>1345.1174011230469</v>
      </c>
      <c r="N7" s="120"/>
      <c r="O7" s="50">
        <v>79336232</v>
      </c>
      <c r="P7" s="50">
        <v>401672750</v>
      </c>
      <c r="Q7" s="50">
        <f>AVERAGE(O7,P7)</f>
        <v>240504491</v>
      </c>
      <c r="R7" s="23"/>
      <c r="S7" s="23"/>
      <c r="T7" s="23"/>
      <c r="U7" s="23"/>
      <c r="V7" s="23"/>
      <c r="W7" s="23"/>
    </row>
    <row r="8" spans="1:23">
      <c r="A8" s="3">
        <v>650060</v>
      </c>
      <c r="B8" s="57" t="s">
        <v>27</v>
      </c>
      <c r="C8" s="90">
        <v>79728.6796875</v>
      </c>
      <c r="D8" s="90">
        <v>12617.83984375</v>
      </c>
      <c r="E8" s="90">
        <f t="shared" si="0"/>
        <v>46173.259765625</v>
      </c>
      <c r="F8" s="120"/>
      <c r="G8" s="50">
        <v>166264.078125</v>
      </c>
      <c r="H8" s="50">
        <v>303810.6875</v>
      </c>
      <c r="I8" s="90">
        <f t="shared" si="1"/>
        <v>235037.3828125</v>
      </c>
      <c r="J8" s="120"/>
      <c r="K8" s="50">
        <v>297.71896362304688</v>
      </c>
      <c r="L8" s="50">
        <v>70.040298461914063</v>
      </c>
      <c r="M8" s="50">
        <f t="shared" si="2"/>
        <v>183.87963104248047</v>
      </c>
      <c r="N8" s="120"/>
      <c r="O8" s="50">
        <v>609023360</v>
      </c>
      <c r="P8" s="50">
        <v>735779900</v>
      </c>
      <c r="Q8" s="50">
        <f>AVERAGE(O8,P8)</f>
        <v>672401630</v>
      </c>
      <c r="R8" s="23"/>
      <c r="S8" s="23"/>
      <c r="T8" s="23"/>
      <c r="U8" s="23"/>
      <c r="V8" s="23"/>
      <c r="W8" s="23"/>
    </row>
    <row r="9" spans="1:23">
      <c r="A9" s="3">
        <v>650086</v>
      </c>
      <c r="B9" s="57" t="s">
        <v>27</v>
      </c>
      <c r="C9" s="90">
        <v>249457.78125</v>
      </c>
      <c r="D9" s="90">
        <v>49503.609375</v>
      </c>
      <c r="E9" s="90">
        <f t="shared" si="0"/>
        <v>149480.6953125</v>
      </c>
      <c r="F9" s="120"/>
      <c r="G9" s="50">
        <v>311958.25</v>
      </c>
      <c r="H9" s="50">
        <v>497627.625</v>
      </c>
      <c r="I9" s="90">
        <f t="shared" si="1"/>
        <v>404792.9375</v>
      </c>
      <c r="J9" s="120"/>
      <c r="K9" s="50">
        <v>22974.6171875</v>
      </c>
      <c r="L9" s="50">
        <v>8721.755859375</v>
      </c>
      <c r="M9" s="50">
        <f t="shared" si="2"/>
        <v>15848.1865234375</v>
      </c>
      <c r="N9" s="120"/>
      <c r="O9" s="50">
        <v>772531712</v>
      </c>
      <c r="P9" s="50">
        <v>620920900</v>
      </c>
      <c r="Q9" s="50">
        <f>AVERAGE(O9,P9)</f>
        <v>696726306</v>
      </c>
      <c r="R9" s="23"/>
      <c r="S9" s="23"/>
      <c r="T9" s="23"/>
      <c r="U9" s="23"/>
      <c r="V9" s="23"/>
      <c r="W9" s="23"/>
    </row>
    <row r="10" spans="1:23">
      <c r="A10" s="3">
        <v>650088</v>
      </c>
      <c r="B10" s="57" t="s">
        <v>27</v>
      </c>
      <c r="C10" s="90">
        <v>162672.359375</v>
      </c>
      <c r="D10" s="90">
        <v>24630.15234375</v>
      </c>
      <c r="E10" s="90">
        <f t="shared" si="0"/>
        <v>93651.255859375</v>
      </c>
      <c r="F10" s="120"/>
      <c r="G10" s="50">
        <v>136198.171875</v>
      </c>
      <c r="H10" s="50">
        <v>268337.4375</v>
      </c>
      <c r="I10" s="90">
        <f t="shared" si="1"/>
        <v>202267.8046875</v>
      </c>
      <c r="J10" s="120"/>
      <c r="K10" s="50">
        <v>2187.865234375</v>
      </c>
      <c r="L10" s="50">
        <v>848.0301513671875</v>
      </c>
      <c r="M10" s="50">
        <f t="shared" si="2"/>
        <v>1517.9476928710938</v>
      </c>
      <c r="N10" s="120"/>
      <c r="O10" s="50">
        <v>287184736</v>
      </c>
      <c r="P10" s="50">
        <v>183376162.5</v>
      </c>
      <c r="Q10" s="50">
        <f>AVERAGE(O10,P10)</f>
        <v>235280449.25</v>
      </c>
      <c r="R10" s="23"/>
      <c r="S10" s="23"/>
      <c r="T10" s="23"/>
      <c r="U10" s="23"/>
      <c r="V10" s="23"/>
      <c r="W10" s="23"/>
    </row>
    <row r="11" spans="1:23">
      <c r="A11" s="3">
        <v>650114</v>
      </c>
      <c r="B11" s="57" t="s">
        <v>27</v>
      </c>
      <c r="C11" s="90">
        <v>920017.5</v>
      </c>
      <c r="D11" s="90">
        <v>227595.3125</v>
      </c>
      <c r="E11" s="90">
        <f t="shared" si="0"/>
        <v>573806.40625</v>
      </c>
      <c r="F11" s="120"/>
      <c r="G11" s="50">
        <v>246463.578125</v>
      </c>
      <c r="H11" s="50">
        <v>491660</v>
      </c>
      <c r="I11" s="90">
        <f t="shared" si="1"/>
        <v>369061.7890625</v>
      </c>
      <c r="J11" s="120"/>
      <c r="K11" s="50">
        <v>1990.781982421875</v>
      </c>
      <c r="L11" s="50">
        <v>1124.20166015625</v>
      </c>
      <c r="M11" s="50">
        <f t="shared" si="2"/>
        <v>1557.4918212890625</v>
      </c>
      <c r="N11" s="120"/>
      <c r="O11" s="50">
        <v>440254304</v>
      </c>
      <c r="P11" s="50">
        <v>326018175</v>
      </c>
      <c r="Q11" s="50">
        <f>AVERAGE(O11,P11)</f>
        <v>383136239.5</v>
      </c>
      <c r="R11" s="23"/>
      <c r="S11" s="23"/>
      <c r="T11" s="23"/>
      <c r="U11" s="23"/>
      <c r="V11" s="23"/>
      <c r="W11" s="23"/>
    </row>
    <row r="12" spans="1:23">
      <c r="A12" s="3">
        <v>650116</v>
      </c>
      <c r="B12" s="57" t="s">
        <v>27</v>
      </c>
      <c r="C12" s="90">
        <v>64718.7265625</v>
      </c>
      <c r="D12" s="90">
        <v>10904.892578125</v>
      </c>
      <c r="E12" s="90">
        <f t="shared" si="0"/>
        <v>37811.8095703125</v>
      </c>
      <c r="F12" s="120"/>
      <c r="G12" s="50">
        <v>272170.96875</v>
      </c>
      <c r="H12" s="50">
        <v>472251.84375</v>
      </c>
      <c r="I12" s="90">
        <f t="shared" si="1"/>
        <v>372211.40625</v>
      </c>
      <c r="J12" s="120"/>
      <c r="K12" s="50">
        <v>3300.0166015625</v>
      </c>
      <c r="L12" s="50">
        <v>1336.9346923828125</v>
      </c>
      <c r="M12" s="50">
        <f t="shared" si="2"/>
        <v>2318.4756469726563</v>
      </c>
      <c r="N12" s="120"/>
      <c r="O12" s="50">
        <v>400517728</v>
      </c>
      <c r="P12" s="50">
        <v>343468800</v>
      </c>
      <c r="Q12" s="50">
        <f>AVERAGE(O12,P12)</f>
        <v>371993264</v>
      </c>
      <c r="R12" s="23"/>
      <c r="S12" s="23"/>
      <c r="T12" s="23"/>
      <c r="U12" s="23"/>
      <c r="V12" s="23"/>
      <c r="W12" s="23"/>
    </row>
    <row r="13" spans="1:23">
      <c r="A13" s="3">
        <v>650142</v>
      </c>
      <c r="B13" s="57" t="s">
        <v>27</v>
      </c>
      <c r="C13" s="90">
        <v>325829.5</v>
      </c>
      <c r="D13" s="90">
        <v>86681.8203125</v>
      </c>
      <c r="E13" s="90">
        <f t="shared" si="0"/>
        <v>206255.66015625</v>
      </c>
      <c r="F13" s="120"/>
      <c r="G13" s="50">
        <v>112069.65625</v>
      </c>
      <c r="H13" s="50">
        <v>206031.0625</v>
      </c>
      <c r="I13" s="90">
        <f t="shared" si="1"/>
        <v>159050.359375</v>
      </c>
      <c r="J13" s="120"/>
      <c r="K13" s="50">
        <v>2619.228515625</v>
      </c>
      <c r="L13" s="50">
        <v>1118.833740234375</v>
      </c>
      <c r="M13" s="50">
        <f t="shared" si="2"/>
        <v>1869.0311279296875</v>
      </c>
      <c r="N13" s="120"/>
      <c r="O13" s="50">
        <v>456680576</v>
      </c>
      <c r="P13" s="50">
        <v>500887500</v>
      </c>
      <c r="Q13" s="50">
        <f>AVERAGE(O13,P13)</f>
        <v>478784038</v>
      </c>
      <c r="R13" s="23"/>
      <c r="S13" s="23"/>
      <c r="T13" s="23"/>
      <c r="U13" s="23"/>
      <c r="V13" s="23"/>
      <c r="W13" s="23"/>
    </row>
    <row r="14" spans="1:23">
      <c r="A14" s="3">
        <v>650144</v>
      </c>
      <c r="B14" s="57" t="s">
        <v>27</v>
      </c>
      <c r="C14" s="90">
        <v>163324.0625</v>
      </c>
      <c r="D14" s="90">
        <v>35948.68359375</v>
      </c>
      <c r="E14" s="90">
        <f t="shared" si="0"/>
        <v>99636.373046875</v>
      </c>
      <c r="F14" s="120"/>
      <c r="G14" s="50">
        <v>97809.203125</v>
      </c>
      <c r="H14" s="50">
        <v>202296.109375</v>
      </c>
      <c r="I14" s="90">
        <f t="shared" si="1"/>
        <v>150052.65625</v>
      </c>
      <c r="J14" s="120"/>
      <c r="K14" s="50">
        <v>371.02639770507813</v>
      </c>
      <c r="L14" s="50">
        <v>300.34783935546875</v>
      </c>
      <c r="M14" s="50">
        <f t="shared" si="2"/>
        <v>335.68711853027344</v>
      </c>
      <c r="N14" s="120"/>
      <c r="O14" s="50">
        <v>571874304</v>
      </c>
      <c r="P14" s="50">
        <v>443260400</v>
      </c>
      <c r="Q14" s="50">
        <f>AVERAGE(O14,P14)</f>
        <v>507567352</v>
      </c>
      <c r="R14" s="23"/>
      <c r="S14" s="23"/>
      <c r="T14" s="23"/>
      <c r="U14" s="23"/>
      <c r="V14" s="23"/>
      <c r="W14" s="23"/>
    </row>
    <row r="15" spans="1:23">
      <c r="A15" s="3">
        <v>650026</v>
      </c>
      <c r="B15" s="57" t="s">
        <v>50</v>
      </c>
      <c r="C15" s="90">
        <v>1575949.875</v>
      </c>
      <c r="D15" s="90">
        <v>360055.6875</v>
      </c>
      <c r="E15" s="90">
        <f t="shared" si="0"/>
        <v>968002.78125</v>
      </c>
      <c r="F15" s="120"/>
      <c r="G15" s="50">
        <v>402047.84375</v>
      </c>
      <c r="H15" s="50">
        <v>707974.25</v>
      </c>
      <c r="I15" s="90">
        <f t="shared" si="1"/>
        <v>555011.046875</v>
      </c>
      <c r="J15" s="120"/>
      <c r="K15" s="50">
        <v>4615.0390625</v>
      </c>
      <c r="L15" s="50">
        <v>1549.064697265625</v>
      </c>
      <c r="M15" s="50">
        <f t="shared" si="2"/>
        <v>3082.0518798828125</v>
      </c>
      <c r="N15" s="120"/>
      <c r="O15" s="50">
        <v>154387696</v>
      </c>
      <c r="P15" s="50">
        <v>412957150</v>
      </c>
      <c r="Q15" s="50">
        <f>AVERAGE(O15,P15)</f>
        <v>283672423</v>
      </c>
      <c r="R15" s="23"/>
      <c r="S15" s="23"/>
      <c r="T15" s="23"/>
      <c r="U15" s="23"/>
      <c r="V15" s="23"/>
      <c r="W15" s="23"/>
    </row>
    <row r="16" spans="1:23">
      <c r="A16" s="3">
        <v>650028</v>
      </c>
      <c r="B16" s="57" t="s">
        <v>50</v>
      </c>
      <c r="C16" s="90">
        <v>147675.328125</v>
      </c>
      <c r="D16" s="90">
        <v>31854.826171875</v>
      </c>
      <c r="E16" s="90">
        <f t="shared" si="0"/>
        <v>89765.0771484375</v>
      </c>
      <c r="F16" s="120"/>
      <c r="G16" s="50">
        <v>422759.71875</v>
      </c>
      <c r="H16" s="50">
        <v>804297.1875</v>
      </c>
      <c r="I16" s="90">
        <f t="shared" si="1"/>
        <v>613528.453125</v>
      </c>
      <c r="J16" s="120"/>
      <c r="K16" s="50">
        <v>1550.7606201171875</v>
      </c>
      <c r="L16" s="50">
        <v>432.20001220703125</v>
      </c>
      <c r="M16" s="50">
        <f t="shared" si="2"/>
        <v>991.48031616210938</v>
      </c>
      <c r="N16" s="120"/>
      <c r="O16" s="50">
        <v>354178176</v>
      </c>
      <c r="P16" s="50">
        <v>671907500</v>
      </c>
      <c r="Q16" s="50">
        <f>AVERAGE(O16,P16)</f>
        <v>513042838</v>
      </c>
      <c r="R16" s="23"/>
      <c r="S16" s="23"/>
      <c r="T16" s="23"/>
      <c r="U16" s="23"/>
      <c r="V16" s="23"/>
      <c r="W16" s="23"/>
    </row>
    <row r="17" spans="1:23">
      <c r="A17" s="3">
        <v>650054</v>
      </c>
      <c r="B17" s="57" t="s">
        <v>50</v>
      </c>
      <c r="C17" s="90">
        <v>91612.4140625</v>
      </c>
      <c r="D17" s="90">
        <v>10920.44921875</v>
      </c>
      <c r="E17" s="90">
        <f t="shared" si="0"/>
        <v>51266.431640625</v>
      </c>
      <c r="F17" s="120"/>
      <c r="G17" s="50">
        <v>215139.203125</v>
      </c>
      <c r="H17" s="50">
        <v>377314.4375</v>
      </c>
      <c r="I17" s="90">
        <f t="shared" si="1"/>
        <v>296226.8203125</v>
      </c>
      <c r="J17" s="120"/>
      <c r="K17" s="50">
        <v>5142.21826171875</v>
      </c>
      <c r="L17" s="50">
        <v>2269.799560546875</v>
      </c>
      <c r="M17" s="50">
        <f t="shared" si="2"/>
        <v>3706.0089111328125</v>
      </c>
      <c r="N17" s="120"/>
      <c r="O17" s="50">
        <v>416037536</v>
      </c>
      <c r="P17" s="50">
        <v>1145619100</v>
      </c>
      <c r="Q17" s="50">
        <f>AVERAGE(O17,P17)</f>
        <v>780828318</v>
      </c>
      <c r="R17" s="23"/>
      <c r="S17" s="23"/>
      <c r="T17" s="23"/>
      <c r="U17" s="23"/>
      <c r="V17" s="23"/>
      <c r="W17" s="23"/>
    </row>
    <row r="18" spans="1:23">
      <c r="A18" s="3">
        <v>650056</v>
      </c>
      <c r="B18" s="57" t="s">
        <v>50</v>
      </c>
      <c r="C18" s="90">
        <v>285565.21875</v>
      </c>
      <c r="D18" s="90">
        <v>42618.140625</v>
      </c>
      <c r="E18" s="90">
        <f t="shared" si="0"/>
        <v>164091.6796875</v>
      </c>
      <c r="F18" s="120"/>
      <c r="G18" s="50">
        <v>145492.515625</v>
      </c>
      <c r="H18" s="50">
        <v>369010.59375</v>
      </c>
      <c r="I18" s="90">
        <f t="shared" si="1"/>
        <v>257251.5546875</v>
      </c>
      <c r="J18" s="120"/>
      <c r="K18" s="50">
        <v>8173.025390625</v>
      </c>
      <c r="L18" s="50">
        <v>3384.72412109375</v>
      </c>
      <c r="M18" s="50">
        <f t="shared" si="2"/>
        <v>5778.874755859375</v>
      </c>
      <c r="N18" s="120"/>
      <c r="O18" s="50">
        <v>589045312</v>
      </c>
      <c r="P18" s="50">
        <v>641637400</v>
      </c>
      <c r="Q18" s="50">
        <f>AVERAGE(O18,P18)</f>
        <v>615341356</v>
      </c>
      <c r="R18" s="23"/>
      <c r="S18" s="23"/>
      <c r="T18" s="23"/>
      <c r="U18" s="23"/>
      <c r="V18" s="23"/>
      <c r="W18" s="23"/>
    </row>
    <row r="19" spans="1:23">
      <c r="A19" s="3">
        <v>650082</v>
      </c>
      <c r="B19" s="57" t="s">
        <v>50</v>
      </c>
      <c r="C19" s="90">
        <v>140714.015625</v>
      </c>
      <c r="D19" s="90">
        <v>18778.86328125</v>
      </c>
      <c r="E19" s="90">
        <f t="shared" si="0"/>
        <v>79746.439453125</v>
      </c>
      <c r="F19" s="120"/>
      <c r="G19" s="50">
        <v>200196.953125</v>
      </c>
      <c r="H19" s="50">
        <v>349416.28125</v>
      </c>
      <c r="I19" s="90">
        <f t="shared" si="1"/>
        <v>274806.6171875</v>
      </c>
      <c r="J19" s="120"/>
      <c r="K19" s="50">
        <v>1671.0811767578125</v>
      </c>
      <c r="L19" s="50">
        <v>866.988525390625</v>
      </c>
      <c r="M19" s="50">
        <f t="shared" si="2"/>
        <v>1269.0348510742188</v>
      </c>
      <c r="N19" s="120"/>
      <c r="O19" s="50">
        <v>447770880</v>
      </c>
      <c r="P19" s="50">
        <v>477406500</v>
      </c>
      <c r="Q19" s="50">
        <f>AVERAGE(O19,P19)</f>
        <v>462588690</v>
      </c>
      <c r="R19" s="23"/>
      <c r="S19" s="23"/>
      <c r="T19" s="23"/>
      <c r="U19" s="23"/>
      <c r="V19" s="23"/>
      <c r="W19" s="23"/>
    </row>
    <row r="20" spans="1:23">
      <c r="A20" s="3">
        <v>650084</v>
      </c>
      <c r="B20" s="57" t="s">
        <v>50</v>
      </c>
      <c r="C20" s="90">
        <v>90396.234375</v>
      </c>
      <c r="D20" s="90">
        <v>13558.59765625</v>
      </c>
      <c r="E20" s="90">
        <f t="shared" si="0"/>
        <v>51977.416015625</v>
      </c>
      <c r="F20" s="120"/>
      <c r="G20" s="50">
        <v>249823.25</v>
      </c>
      <c r="H20" s="50">
        <v>385767.53125</v>
      </c>
      <c r="I20" s="90">
        <f t="shared" si="1"/>
        <v>317795.390625</v>
      </c>
      <c r="J20" s="120"/>
      <c r="K20" s="50">
        <v>2345.343994140625</v>
      </c>
      <c r="L20" s="50">
        <v>913.10430908203125</v>
      </c>
      <c r="M20" s="50">
        <f t="shared" si="2"/>
        <v>1629.2241516113281</v>
      </c>
      <c r="N20" s="120"/>
      <c r="O20" s="50">
        <v>676827200</v>
      </c>
      <c r="P20" s="50">
        <v>529601300</v>
      </c>
      <c r="Q20" s="50">
        <f>AVERAGE(O20,P20)</f>
        <v>603214250</v>
      </c>
      <c r="R20" s="23"/>
      <c r="S20" s="23"/>
      <c r="T20" s="23"/>
      <c r="U20" s="23"/>
      <c r="V20" s="23"/>
      <c r="W20" s="23"/>
    </row>
    <row r="21" spans="1:23">
      <c r="A21" s="3">
        <v>650110</v>
      </c>
      <c r="B21" s="57" t="s">
        <v>50</v>
      </c>
      <c r="C21" s="90">
        <v>84386.9921875</v>
      </c>
      <c r="D21" s="90">
        <v>14652.8125</v>
      </c>
      <c r="E21" s="90">
        <f t="shared" si="0"/>
        <v>49519.90234375</v>
      </c>
      <c r="F21" s="120"/>
      <c r="G21" s="50">
        <v>129388.640625</v>
      </c>
      <c r="H21" s="50">
        <v>249122.515625</v>
      </c>
      <c r="I21" s="90">
        <f t="shared" si="1"/>
        <v>189255.578125</v>
      </c>
      <c r="J21" s="120"/>
      <c r="K21" s="50">
        <v>4205.9814453125</v>
      </c>
      <c r="L21" s="50">
        <v>1821.3719482421875</v>
      </c>
      <c r="M21" s="50">
        <f t="shared" si="2"/>
        <v>3013.6766967773438</v>
      </c>
      <c r="N21" s="120"/>
      <c r="O21" s="50">
        <v>396423072</v>
      </c>
      <c r="P21" s="50">
        <v>380575750</v>
      </c>
      <c r="Q21" s="50">
        <f>AVERAGE(O21,P21)</f>
        <v>388499411</v>
      </c>
      <c r="R21" s="23"/>
      <c r="S21" s="23"/>
      <c r="T21" s="23"/>
      <c r="U21" s="23"/>
      <c r="V21" s="23"/>
      <c r="W21" s="23"/>
    </row>
    <row r="22" spans="1:23">
      <c r="A22" s="3">
        <v>650112</v>
      </c>
      <c r="B22" s="57" t="s">
        <v>50</v>
      </c>
      <c r="C22" s="90">
        <v>115009.734375</v>
      </c>
      <c r="D22" s="90">
        <v>24955.69921875</v>
      </c>
      <c r="E22" s="90">
        <f t="shared" si="0"/>
        <v>69982.716796875</v>
      </c>
      <c r="F22" s="120"/>
      <c r="G22" s="50">
        <v>252899.71875</v>
      </c>
      <c r="H22" s="50">
        <v>524429.0625</v>
      </c>
      <c r="I22" s="90">
        <f t="shared" si="1"/>
        <v>388664.390625</v>
      </c>
      <c r="J22" s="120"/>
      <c r="K22" s="50">
        <v>44240.1953125</v>
      </c>
      <c r="L22" s="50">
        <v>17652.435546875</v>
      </c>
      <c r="M22" s="50">
        <f t="shared" si="2"/>
        <v>30946.3154296875</v>
      </c>
      <c r="N22" s="120"/>
      <c r="O22" s="50">
        <v>517816128</v>
      </c>
      <c r="P22" s="50">
        <v>448930650</v>
      </c>
      <c r="Q22" s="50">
        <f>AVERAGE(O22,P22)</f>
        <v>483373389</v>
      </c>
      <c r="R22" s="23"/>
      <c r="S22" s="23"/>
      <c r="T22" s="23"/>
      <c r="U22" s="23"/>
      <c r="V22" s="23"/>
      <c r="W22" s="23"/>
    </row>
    <row r="23" spans="1:23">
      <c r="A23" s="3">
        <v>650138</v>
      </c>
      <c r="B23" s="57" t="s">
        <v>50</v>
      </c>
      <c r="C23" s="90">
        <v>154963.328125</v>
      </c>
      <c r="D23" s="90">
        <v>24472.078125</v>
      </c>
      <c r="E23" s="90">
        <f t="shared" si="0"/>
        <v>89717.703125</v>
      </c>
      <c r="F23" s="120"/>
      <c r="G23" s="50">
        <v>414367.15625</v>
      </c>
      <c r="H23" s="50">
        <v>891038.875</v>
      </c>
      <c r="I23" s="90">
        <f t="shared" si="1"/>
        <v>652703.015625</v>
      </c>
      <c r="J23" s="120"/>
      <c r="K23" s="50">
        <v>2386.75146484375</v>
      </c>
      <c r="L23" s="50">
        <v>3205.46728515625</v>
      </c>
      <c r="M23" s="50">
        <f t="shared" si="2"/>
        <v>2796.109375</v>
      </c>
      <c r="N23" s="120"/>
      <c r="O23" s="50">
        <v>631266496</v>
      </c>
      <c r="P23" s="50">
        <v>653162700</v>
      </c>
      <c r="Q23" s="50">
        <f>AVERAGE(O23,P23)</f>
        <v>642214598</v>
      </c>
      <c r="R23" s="23"/>
      <c r="S23" s="23"/>
      <c r="T23" s="23"/>
      <c r="U23" s="23"/>
      <c r="V23" s="23"/>
      <c r="W23" s="23"/>
    </row>
    <row r="24" spans="1:23">
      <c r="A24" s="3">
        <v>650140</v>
      </c>
      <c r="B24" s="57" t="s">
        <v>50</v>
      </c>
      <c r="C24" s="90">
        <v>395809.96875</v>
      </c>
      <c r="D24" s="90">
        <v>117163.515625</v>
      </c>
      <c r="E24" s="90">
        <f t="shared" si="0"/>
        <v>256486.7421875</v>
      </c>
      <c r="F24" s="120"/>
      <c r="G24" s="50">
        <v>102056.15625</v>
      </c>
      <c r="H24" s="50">
        <v>207571.5625</v>
      </c>
      <c r="I24" s="90">
        <f t="shared" si="1"/>
        <v>154813.859375</v>
      </c>
      <c r="J24" s="120"/>
      <c r="K24" s="50">
        <v>899.46466064453125</v>
      </c>
      <c r="L24" s="50">
        <v>291.12890625</v>
      </c>
      <c r="M24" s="50">
        <f t="shared" si="2"/>
        <v>595.29678344726563</v>
      </c>
      <c r="N24" s="120"/>
      <c r="O24" s="50">
        <v>509608768</v>
      </c>
      <c r="P24" s="50">
        <v>376202100</v>
      </c>
      <c r="Q24" s="50">
        <f>AVERAGE(O24,P24)</f>
        <v>442905434</v>
      </c>
      <c r="R24" s="23"/>
      <c r="S24" s="23"/>
      <c r="T24" s="23"/>
      <c r="U24" s="23"/>
      <c r="V24" s="23"/>
      <c r="W24" s="23"/>
    </row>
    <row r="25" spans="1:23">
      <c r="A25" s="3">
        <v>650166</v>
      </c>
      <c r="B25" s="57" t="s">
        <v>50</v>
      </c>
      <c r="C25" s="90">
        <v>628991.3125</v>
      </c>
      <c r="D25" s="90">
        <v>172343.0625</v>
      </c>
      <c r="E25" s="90">
        <f t="shared" si="0"/>
        <v>400667.1875</v>
      </c>
      <c r="F25" s="120"/>
      <c r="G25" s="50">
        <v>134822.171875</v>
      </c>
      <c r="H25" s="50">
        <v>256849.90625</v>
      </c>
      <c r="I25" s="90">
        <f t="shared" si="1"/>
        <v>195836.0390625</v>
      </c>
      <c r="J25" s="120"/>
      <c r="K25" s="50">
        <v>2246.015380859375</v>
      </c>
      <c r="L25" s="50">
        <v>942.13861083984375</v>
      </c>
      <c r="M25" s="50">
        <f t="shared" si="2"/>
        <v>1594.0769958496094</v>
      </c>
      <c r="N25" s="120"/>
      <c r="O25" s="50">
        <v>425399776</v>
      </c>
      <c r="P25" s="50">
        <v>672631300</v>
      </c>
      <c r="Q25" s="50">
        <f>AVERAGE(O25,P25)</f>
        <v>549015538</v>
      </c>
      <c r="R25" s="23"/>
      <c r="S25" s="23"/>
      <c r="T25" s="23"/>
      <c r="U25" s="23"/>
      <c r="V25" s="23"/>
      <c r="W25" s="23"/>
    </row>
    <row r="26" spans="1:23">
      <c r="A26" s="3">
        <v>650168</v>
      </c>
      <c r="B26" s="57" t="s">
        <v>50</v>
      </c>
      <c r="C26" s="90">
        <v>288297</v>
      </c>
      <c r="D26" s="90">
        <v>56152.8984375</v>
      </c>
      <c r="E26" s="90">
        <f t="shared" si="0"/>
        <v>172224.94921875</v>
      </c>
      <c r="F26" s="120"/>
      <c r="G26" s="50">
        <v>196634.765625</v>
      </c>
      <c r="H26" s="50">
        <v>357095</v>
      </c>
      <c r="I26" s="90">
        <f t="shared" si="1"/>
        <v>276864.8828125</v>
      </c>
      <c r="J26" s="120"/>
      <c r="K26" s="50">
        <v>1453.9283447265625</v>
      </c>
      <c r="L26" s="50">
        <v>482.9345703125</v>
      </c>
      <c r="M26" s="50">
        <f t="shared" si="2"/>
        <v>968.43145751953125</v>
      </c>
      <c r="N26" s="120"/>
      <c r="O26" s="50">
        <v>461522912</v>
      </c>
      <c r="P26" s="50">
        <v>429609750</v>
      </c>
      <c r="Q26" s="50">
        <f>AVERAGE(O26,P26)</f>
        <v>445566331</v>
      </c>
      <c r="R26" s="23"/>
      <c r="S26" s="23"/>
      <c r="T26" s="23"/>
      <c r="U26" s="23"/>
      <c r="V26" s="23"/>
      <c r="W26" s="23"/>
    </row>
    <row r="27" spans="1:23">
      <c r="A27" s="3">
        <v>650006</v>
      </c>
      <c r="B27" s="57" t="s">
        <v>36</v>
      </c>
      <c r="C27" s="90">
        <v>203988.25</v>
      </c>
      <c r="D27" s="90">
        <v>30207.615234375</v>
      </c>
      <c r="E27" s="90">
        <f t="shared" si="0"/>
        <v>117097.9326171875</v>
      </c>
      <c r="F27" s="120"/>
      <c r="G27" s="50">
        <v>264487.625</v>
      </c>
      <c r="H27" s="50">
        <v>452283.125</v>
      </c>
      <c r="I27" s="90">
        <f t="shared" si="1"/>
        <v>358385.375</v>
      </c>
      <c r="J27" s="120"/>
      <c r="K27" s="50">
        <v>9498.91015625</v>
      </c>
      <c r="L27" s="50">
        <v>3104.38037109375</v>
      </c>
      <c r="M27" s="50">
        <f t="shared" si="2"/>
        <v>6301.645263671875</v>
      </c>
      <c r="N27" s="120"/>
      <c r="O27" s="50">
        <v>221714768</v>
      </c>
      <c r="P27" s="50">
        <v>567997100</v>
      </c>
      <c r="Q27" s="50">
        <f>AVERAGE(O27,P27)</f>
        <v>394855934</v>
      </c>
      <c r="R27" s="23"/>
      <c r="S27" s="23"/>
      <c r="T27" s="23"/>
      <c r="U27" s="23"/>
      <c r="V27" s="23"/>
      <c r="W27" s="23"/>
    </row>
    <row r="28" spans="1:23">
      <c r="A28" s="3">
        <v>650008</v>
      </c>
      <c r="B28" s="57" t="s">
        <v>36</v>
      </c>
      <c r="C28" s="90">
        <v>172620.359375</v>
      </c>
      <c r="D28" s="90">
        <v>41712.6171875</v>
      </c>
      <c r="E28" s="90">
        <f t="shared" si="0"/>
        <v>107166.48828125</v>
      </c>
      <c r="F28" s="120"/>
      <c r="G28" s="50">
        <v>405178.03125</v>
      </c>
      <c r="H28" s="50">
        <v>682969.0625</v>
      </c>
      <c r="I28" s="90">
        <f t="shared" si="1"/>
        <v>544073.546875</v>
      </c>
      <c r="J28" s="120"/>
      <c r="K28" s="50">
        <v>4870.7236328125</v>
      </c>
      <c r="L28" s="50">
        <v>1488.380859375</v>
      </c>
      <c r="M28" s="50">
        <f t="shared" si="2"/>
        <v>3179.55224609375</v>
      </c>
      <c r="N28" s="120"/>
      <c r="O28" s="50">
        <v>86276264</v>
      </c>
      <c r="P28" s="50">
        <v>1139843600</v>
      </c>
      <c r="Q28" s="50">
        <f>AVERAGE(O28,P28)</f>
        <v>613059932</v>
      </c>
      <c r="R28" s="23"/>
      <c r="S28" s="23"/>
      <c r="T28" s="23"/>
      <c r="U28" s="23"/>
      <c r="V28" s="23"/>
      <c r="W28" s="23"/>
    </row>
    <row r="29" spans="1:23">
      <c r="A29" s="3">
        <v>650034</v>
      </c>
      <c r="B29" s="57" t="s">
        <v>36</v>
      </c>
      <c r="C29" s="90">
        <v>148085.15625</v>
      </c>
      <c r="D29" s="90">
        <v>19274.05859375</v>
      </c>
      <c r="E29" s="90">
        <f t="shared" si="0"/>
        <v>83679.607421875</v>
      </c>
      <c r="F29" s="120"/>
      <c r="G29" s="50">
        <v>223246.3125</v>
      </c>
      <c r="H29" s="50">
        <v>334467.0625</v>
      </c>
      <c r="I29" s="90">
        <f t="shared" si="1"/>
        <v>278856.6875</v>
      </c>
      <c r="J29" s="120"/>
      <c r="K29" s="50">
        <v>16478.509765625</v>
      </c>
      <c r="L29" s="50">
        <v>6714.994140625</v>
      </c>
      <c r="M29" s="50">
        <f t="shared" si="2"/>
        <v>11596.751953125</v>
      </c>
      <c r="N29" s="120"/>
      <c r="O29" s="50">
        <v>243560336</v>
      </c>
      <c r="P29" s="50">
        <v>561151500</v>
      </c>
      <c r="Q29" s="50">
        <f>AVERAGE(O29,P29)</f>
        <v>402355918</v>
      </c>
      <c r="R29" s="23"/>
      <c r="S29" s="23"/>
      <c r="T29" s="23"/>
      <c r="U29" s="23"/>
      <c r="V29" s="23"/>
      <c r="W29" s="23"/>
    </row>
    <row r="30" spans="1:23">
      <c r="A30" s="3">
        <v>650036</v>
      </c>
      <c r="B30" s="57" t="s">
        <v>36</v>
      </c>
      <c r="C30" s="90">
        <v>411849.03125</v>
      </c>
      <c r="D30" s="90">
        <v>90307.6875</v>
      </c>
      <c r="E30" s="90">
        <f t="shared" si="0"/>
        <v>251078.359375</v>
      </c>
      <c r="F30" s="120"/>
      <c r="G30" s="50">
        <v>242461</v>
      </c>
      <c r="H30" s="50">
        <v>405027.78125</v>
      </c>
      <c r="I30" s="90">
        <f t="shared" si="1"/>
        <v>323744.390625</v>
      </c>
      <c r="J30" s="120"/>
      <c r="K30" s="50">
        <v>10770.3427734375</v>
      </c>
      <c r="L30" s="50">
        <v>4463.83642578125</v>
      </c>
      <c r="M30" s="50">
        <f t="shared" si="2"/>
        <v>7617.089599609375</v>
      </c>
      <c r="N30" s="120"/>
      <c r="O30" s="50">
        <v>837845184</v>
      </c>
      <c r="P30" s="50">
        <v>664054100</v>
      </c>
      <c r="Q30" s="50">
        <f>AVERAGE(O30,P30)</f>
        <v>750949642</v>
      </c>
      <c r="R30" s="23"/>
      <c r="S30" s="23"/>
      <c r="T30" s="23"/>
      <c r="U30" s="23"/>
      <c r="V30" s="23"/>
      <c r="W30" s="23"/>
    </row>
    <row r="31" spans="1:23">
      <c r="A31" s="3">
        <v>650062</v>
      </c>
      <c r="B31" s="57" t="s">
        <v>36</v>
      </c>
      <c r="C31" s="90">
        <v>202116.1875</v>
      </c>
      <c r="D31" s="90">
        <v>39549.87890625</v>
      </c>
      <c r="E31" s="90">
        <f t="shared" si="0"/>
        <v>120833.033203125</v>
      </c>
      <c r="F31" s="120"/>
      <c r="G31" s="50">
        <v>188986.828125</v>
      </c>
      <c r="H31" s="50">
        <v>340172.96875</v>
      </c>
      <c r="I31" s="90">
        <f t="shared" si="1"/>
        <v>264579.8984375</v>
      </c>
      <c r="J31" s="120"/>
      <c r="K31" s="50">
        <v>580.29949951171875</v>
      </c>
      <c r="L31" s="50">
        <v>198.55619812011719</v>
      </c>
      <c r="M31" s="50">
        <f t="shared" si="2"/>
        <v>389.42784881591797</v>
      </c>
      <c r="N31" s="120"/>
      <c r="O31" s="50">
        <v>514861216</v>
      </c>
      <c r="P31" s="50">
        <v>790597450</v>
      </c>
      <c r="Q31" s="50">
        <f>AVERAGE(O31,P31)</f>
        <v>652729333</v>
      </c>
      <c r="R31" s="23"/>
      <c r="S31" s="23"/>
      <c r="T31" s="23"/>
      <c r="U31" s="23"/>
      <c r="V31" s="23"/>
      <c r="W31" s="23"/>
    </row>
    <row r="32" spans="1:23">
      <c r="A32" s="3">
        <v>650064</v>
      </c>
      <c r="B32" s="57" t="s">
        <v>36</v>
      </c>
      <c r="C32" s="90">
        <v>147473.5625</v>
      </c>
      <c r="D32" s="90">
        <v>30677.4296875</v>
      </c>
      <c r="E32" s="90">
        <f t="shared" si="0"/>
        <v>89075.49609375</v>
      </c>
      <c r="F32" s="120"/>
      <c r="G32" s="50">
        <v>136196.234375</v>
      </c>
      <c r="H32" s="50">
        <v>275500.15625</v>
      </c>
      <c r="I32" s="90">
        <f t="shared" si="1"/>
        <v>205848.1953125</v>
      </c>
      <c r="J32" s="120"/>
      <c r="K32" s="50">
        <v>3673.98828125</v>
      </c>
      <c r="L32" s="50">
        <v>1618.5697021484375</v>
      </c>
      <c r="M32" s="50">
        <f t="shared" si="2"/>
        <v>2646.2789916992188</v>
      </c>
      <c r="N32" s="120"/>
      <c r="O32" s="50">
        <v>742268096</v>
      </c>
      <c r="P32" s="50">
        <v>434634200</v>
      </c>
      <c r="Q32" s="50">
        <f>AVERAGE(O32,P32)</f>
        <v>588451148</v>
      </c>
      <c r="R32" s="23"/>
      <c r="S32" s="23"/>
      <c r="T32" s="23"/>
      <c r="U32" s="23"/>
      <c r="V32" s="23"/>
      <c r="W32" s="23"/>
    </row>
    <row r="33" spans="1:23">
      <c r="A33" s="3">
        <v>650090</v>
      </c>
      <c r="B33" s="57" t="s">
        <v>36</v>
      </c>
      <c r="C33" s="90">
        <v>935021.875</v>
      </c>
      <c r="D33" s="90">
        <v>153133.90625</v>
      </c>
      <c r="E33" s="90">
        <f t="shared" si="0"/>
        <v>544077.890625</v>
      </c>
      <c r="F33" s="120"/>
      <c r="G33" s="50">
        <v>404439.53125</v>
      </c>
      <c r="H33" s="50">
        <v>787373.3125</v>
      </c>
      <c r="I33" s="90">
        <f t="shared" si="1"/>
        <v>595906.421875</v>
      </c>
      <c r="J33" s="120"/>
      <c r="K33" s="50">
        <v>11936.849609375</v>
      </c>
      <c r="L33" s="50">
        <v>4743.99755859375</v>
      </c>
      <c r="M33" s="50">
        <f t="shared" si="2"/>
        <v>8340.423583984375</v>
      </c>
      <c r="N33" s="120"/>
      <c r="O33" s="50">
        <v>400571168</v>
      </c>
      <c r="P33" s="50">
        <v>295038875</v>
      </c>
      <c r="Q33" s="50">
        <f>AVERAGE(O33,P33)</f>
        <v>347805021.5</v>
      </c>
      <c r="R33" s="23"/>
      <c r="S33" s="23"/>
      <c r="T33" s="23"/>
      <c r="U33" s="23"/>
      <c r="V33" s="23"/>
      <c r="W33" s="23"/>
    </row>
    <row r="34" spans="1:23">
      <c r="A34" s="3">
        <v>650092</v>
      </c>
      <c r="B34" s="57" t="s">
        <v>36</v>
      </c>
      <c r="C34" s="90">
        <v>257144.4375</v>
      </c>
      <c r="D34" s="90">
        <v>49150.39453125</v>
      </c>
      <c r="E34" s="90">
        <f t="shared" si="0"/>
        <v>153147.416015625</v>
      </c>
      <c r="F34" s="120"/>
      <c r="G34" s="50">
        <v>229480.796875</v>
      </c>
      <c r="H34" s="50">
        <v>450723.625</v>
      </c>
      <c r="I34" s="90">
        <f t="shared" si="1"/>
        <v>340102.2109375</v>
      </c>
      <c r="J34" s="120"/>
      <c r="K34" s="50">
        <v>6325.23291015625</v>
      </c>
      <c r="L34" s="50">
        <v>1488.1580810546875</v>
      </c>
      <c r="M34" s="50">
        <f t="shared" si="2"/>
        <v>3906.6954956054688</v>
      </c>
      <c r="N34" s="120"/>
      <c r="O34" s="50">
        <v>555819200</v>
      </c>
      <c r="P34" s="50">
        <v>540640900</v>
      </c>
      <c r="Q34" s="50">
        <f>AVERAGE(O34,P34)</f>
        <v>548230050</v>
      </c>
      <c r="R34" s="23"/>
      <c r="S34" s="23"/>
      <c r="T34" s="23"/>
      <c r="U34" s="23"/>
      <c r="V34" s="23"/>
      <c r="W34" s="23"/>
    </row>
    <row r="35" spans="1:23">
      <c r="A35" s="3">
        <v>650118</v>
      </c>
      <c r="B35" s="57" t="s">
        <v>36</v>
      </c>
      <c r="C35" s="90">
        <v>156199.828125</v>
      </c>
      <c r="D35" s="90">
        <v>20733.7421875</v>
      </c>
      <c r="E35" s="90">
        <f t="shared" si="0"/>
        <v>88466.78515625</v>
      </c>
      <c r="F35" s="120"/>
      <c r="G35" s="50">
        <v>209012.15625</v>
      </c>
      <c r="H35" s="50">
        <v>385192.6875</v>
      </c>
      <c r="I35" s="90">
        <f t="shared" si="1"/>
        <v>297102.421875</v>
      </c>
      <c r="J35" s="120"/>
      <c r="K35" s="50">
        <v>4528.77099609375</v>
      </c>
      <c r="L35" s="50">
        <v>1872.7821044921875</v>
      </c>
      <c r="M35" s="50">
        <f t="shared" si="2"/>
        <v>3200.7765502929688</v>
      </c>
      <c r="N35" s="120"/>
      <c r="O35" s="50">
        <v>458626112</v>
      </c>
      <c r="P35" s="50">
        <v>691628700</v>
      </c>
      <c r="Q35" s="50">
        <f>AVERAGE(O35,P35)</f>
        <v>575127406</v>
      </c>
      <c r="R35" s="23"/>
      <c r="S35" s="23"/>
      <c r="T35" s="23"/>
      <c r="U35" s="23"/>
      <c r="V35" s="23"/>
      <c r="W35" s="23"/>
    </row>
    <row r="36" spans="1:23">
      <c r="A36" s="3">
        <v>650120</v>
      </c>
      <c r="B36" s="57" t="s">
        <v>36</v>
      </c>
      <c r="C36" s="90">
        <v>727515.4375</v>
      </c>
      <c r="D36" s="90">
        <v>140037.28125</v>
      </c>
      <c r="E36" s="90">
        <f t="shared" si="0"/>
        <v>433776.359375</v>
      </c>
      <c r="F36" s="120"/>
      <c r="G36" s="50">
        <v>439202.9375</v>
      </c>
      <c r="H36" s="50">
        <v>823017.375</v>
      </c>
      <c r="I36" s="90">
        <f t="shared" si="1"/>
        <v>631110.15625</v>
      </c>
      <c r="J36" s="120"/>
      <c r="K36" s="50">
        <v>2770.83544921875</v>
      </c>
      <c r="L36" s="50">
        <v>932.09210205078125</v>
      </c>
      <c r="M36" s="50">
        <f t="shared" si="2"/>
        <v>1851.4637756347656</v>
      </c>
      <c r="N36" s="120"/>
      <c r="O36" s="50">
        <v>809412608</v>
      </c>
      <c r="P36" s="50">
        <v>686885900</v>
      </c>
      <c r="Q36" s="50">
        <f>AVERAGE(O36,P36)</f>
        <v>748149254</v>
      </c>
      <c r="R36" s="23"/>
      <c r="S36" s="23"/>
      <c r="T36" s="23"/>
      <c r="U36" s="23"/>
      <c r="V36" s="23"/>
      <c r="W36" s="23"/>
    </row>
    <row r="37" spans="1:23">
      <c r="A37" s="3">
        <v>650146</v>
      </c>
      <c r="B37" s="57" t="s">
        <v>36</v>
      </c>
      <c r="C37" s="90">
        <v>485666.375</v>
      </c>
      <c r="D37" s="90">
        <v>106681.1015625</v>
      </c>
      <c r="E37" s="90">
        <f t="shared" si="0"/>
        <v>296173.73828125</v>
      </c>
      <c r="F37" s="120"/>
      <c r="G37" s="50">
        <v>302687.5</v>
      </c>
      <c r="H37" s="50">
        <v>540444.9375</v>
      </c>
      <c r="I37" s="90">
        <f t="shared" si="1"/>
        <v>421566.21875</v>
      </c>
      <c r="J37" s="120"/>
      <c r="K37" s="50">
        <v>7486.88134765625</v>
      </c>
      <c r="L37" s="50">
        <v>2949.427734375</v>
      </c>
      <c r="M37" s="50">
        <f t="shared" si="2"/>
        <v>5218.154541015625</v>
      </c>
      <c r="N37" s="120"/>
      <c r="O37" s="50">
        <v>599893760</v>
      </c>
      <c r="P37" s="50">
        <v>438442550</v>
      </c>
      <c r="Q37" s="50">
        <f>AVERAGE(O37,P37)</f>
        <v>519168155</v>
      </c>
      <c r="R37" s="23"/>
      <c r="S37" s="23"/>
      <c r="T37" s="23"/>
      <c r="U37" s="23"/>
      <c r="V37" s="23"/>
      <c r="W37" s="23"/>
    </row>
    <row r="38" spans="1:23">
      <c r="A38" s="3">
        <v>650148</v>
      </c>
      <c r="B38" s="57" t="s">
        <v>36</v>
      </c>
      <c r="C38" s="90">
        <v>2540004.75</v>
      </c>
      <c r="D38" s="90">
        <v>903116.4375</v>
      </c>
      <c r="E38" s="90">
        <f t="shared" si="0"/>
        <v>1721560.59375</v>
      </c>
      <c r="F38" s="120"/>
      <c r="G38" s="50">
        <v>533099.75</v>
      </c>
      <c r="H38" s="50">
        <v>771548.875</v>
      </c>
      <c r="I38" s="90">
        <f t="shared" si="1"/>
        <v>652324.3125</v>
      </c>
      <c r="J38" s="120"/>
      <c r="K38" s="50">
        <v>16595.4375</v>
      </c>
      <c r="L38" s="50" t="s">
        <v>98</v>
      </c>
      <c r="M38" s="50">
        <f t="shared" si="2"/>
        <v>16595.4375</v>
      </c>
      <c r="N38" s="120"/>
      <c r="O38" s="50">
        <v>334238016</v>
      </c>
      <c r="P38" s="50">
        <v>325364750</v>
      </c>
      <c r="Q38" s="50">
        <f>AVERAGE(O38,P38)</f>
        <v>329801383</v>
      </c>
      <c r="R38" s="23"/>
      <c r="S38" s="23"/>
      <c r="T38" s="23"/>
      <c r="U38" s="23"/>
      <c r="V38" s="23"/>
      <c r="W38" s="23"/>
    </row>
    <row r="39" spans="1:23">
      <c r="A39" s="3">
        <v>650010</v>
      </c>
      <c r="B39" s="57" t="s">
        <v>38</v>
      </c>
      <c r="C39" s="90">
        <v>823416.0625</v>
      </c>
      <c r="D39" s="90">
        <v>266074.4375</v>
      </c>
      <c r="E39" s="90">
        <f t="shared" si="0"/>
        <v>544745.25</v>
      </c>
      <c r="F39" s="120"/>
      <c r="G39" s="50">
        <v>462047.8125</v>
      </c>
      <c r="H39" s="50">
        <v>732902.5625</v>
      </c>
      <c r="I39" s="90">
        <f t="shared" si="1"/>
        <v>597475.1875</v>
      </c>
      <c r="J39" s="120"/>
      <c r="K39" s="50">
        <v>6176.765625</v>
      </c>
      <c r="L39" s="50">
        <v>2387.82568359375</v>
      </c>
      <c r="M39" s="50">
        <f t="shared" si="2"/>
        <v>4282.295654296875</v>
      </c>
      <c r="N39" s="120"/>
      <c r="O39" s="50">
        <v>17346.0390625</v>
      </c>
      <c r="P39" s="50">
        <v>587349500</v>
      </c>
      <c r="Q39" s="50">
        <f>AVERAGE(O39,P39)</f>
        <v>293683423.01953125</v>
      </c>
      <c r="R39" s="23"/>
      <c r="S39" s="23"/>
      <c r="T39" s="23"/>
      <c r="U39" s="23"/>
      <c r="V39" s="23"/>
      <c r="W39" s="23"/>
    </row>
    <row r="40" spans="1:23">
      <c r="A40" s="3">
        <v>650012</v>
      </c>
      <c r="B40" s="57" t="s">
        <v>38</v>
      </c>
      <c r="C40" s="90">
        <v>1531043.875</v>
      </c>
      <c r="D40" s="90">
        <v>471997.53125</v>
      </c>
      <c r="E40" s="90">
        <f t="shared" si="0"/>
        <v>1001520.703125</v>
      </c>
      <c r="F40" s="120"/>
      <c r="G40" s="50">
        <v>633072.4375</v>
      </c>
      <c r="H40" s="50">
        <v>826795.9375</v>
      </c>
      <c r="I40" s="90">
        <f t="shared" si="1"/>
        <v>729934.1875</v>
      </c>
      <c r="J40" s="120"/>
      <c r="K40" s="50">
        <v>9385.5986328125</v>
      </c>
      <c r="L40" s="50">
        <v>4310.14794921875</v>
      </c>
      <c r="M40" s="50">
        <f t="shared" si="2"/>
        <v>6847.873291015625</v>
      </c>
      <c r="N40" s="120"/>
      <c r="O40" s="50">
        <v>621218304</v>
      </c>
      <c r="P40" s="50">
        <v>756466900</v>
      </c>
      <c r="Q40" s="50">
        <f>AVERAGE(O40,P40)</f>
        <v>688842602</v>
      </c>
      <c r="R40" s="23"/>
      <c r="S40" s="23"/>
      <c r="T40" s="23"/>
      <c r="U40" s="23"/>
      <c r="V40" s="23"/>
      <c r="W40" s="23"/>
    </row>
    <row r="41" spans="1:23">
      <c r="A41" s="3">
        <v>650038</v>
      </c>
      <c r="B41" s="57" t="s">
        <v>38</v>
      </c>
      <c r="C41" s="90">
        <v>84063.2734375</v>
      </c>
      <c r="D41" s="90">
        <v>11981.4462890625</v>
      </c>
      <c r="E41" s="90">
        <f t="shared" si="0"/>
        <v>48022.35986328125</v>
      </c>
      <c r="F41" s="120"/>
      <c r="G41" s="50">
        <v>212009.609375</v>
      </c>
      <c r="H41" s="50">
        <v>440115.15625</v>
      </c>
      <c r="I41" s="90">
        <f t="shared" si="1"/>
        <v>326062.3828125</v>
      </c>
      <c r="J41" s="120"/>
      <c r="K41" s="50">
        <v>7021.6220703125</v>
      </c>
      <c r="L41" s="50">
        <v>3351.777587890625</v>
      </c>
      <c r="M41" s="50">
        <f t="shared" si="2"/>
        <v>5186.6998291015625</v>
      </c>
      <c r="N41" s="120"/>
      <c r="O41" s="50">
        <v>882.8255615234375</v>
      </c>
      <c r="P41" s="50">
        <v>713402750</v>
      </c>
      <c r="Q41" s="50">
        <f>AVERAGE(O41,P41)</f>
        <v>356701816.41278076</v>
      </c>
      <c r="R41" s="23"/>
      <c r="S41" s="23"/>
      <c r="T41" s="23"/>
      <c r="U41" s="23"/>
      <c r="V41" s="23"/>
      <c r="W41" s="23"/>
    </row>
    <row r="42" spans="1:23">
      <c r="A42" s="3">
        <v>650040</v>
      </c>
      <c r="B42" s="57" t="s">
        <v>38</v>
      </c>
      <c r="C42" s="47">
        <v>14286257</v>
      </c>
      <c r="D42" s="47">
        <v>5073809</v>
      </c>
      <c r="E42" s="47">
        <f t="shared" si="0"/>
        <v>9680033</v>
      </c>
      <c r="F42" s="120"/>
      <c r="G42" s="50">
        <v>94670.3671875</v>
      </c>
      <c r="H42" s="50">
        <v>190516.15625</v>
      </c>
      <c r="I42" s="47">
        <f t="shared" si="1"/>
        <v>142593.26171875</v>
      </c>
      <c r="J42" s="120"/>
      <c r="K42" s="50">
        <v>41646.4921875</v>
      </c>
      <c r="L42" s="50">
        <v>16375.724609375</v>
      </c>
      <c r="M42" s="50">
        <f t="shared" si="2"/>
        <v>29011.1083984375</v>
      </c>
      <c r="N42" s="120"/>
      <c r="O42" s="50">
        <v>1746235.875</v>
      </c>
      <c r="P42" s="50">
        <v>16635039.0625</v>
      </c>
      <c r="Q42" s="50">
        <f>AVERAGE(O42,P42)</f>
        <v>9190637.46875</v>
      </c>
      <c r="R42" s="98" t="s">
        <v>99</v>
      </c>
      <c r="S42" s="98"/>
      <c r="T42" s="23"/>
      <c r="U42" s="23"/>
      <c r="V42" s="23"/>
      <c r="W42" s="23"/>
    </row>
    <row r="43" spans="1:23">
      <c r="A43" s="3">
        <v>650066</v>
      </c>
      <c r="B43" s="57" t="s">
        <v>38</v>
      </c>
      <c r="C43" s="90">
        <v>107810.8203125</v>
      </c>
      <c r="D43" s="90">
        <v>16857.28515625</v>
      </c>
      <c r="E43" s="90">
        <f t="shared" si="0"/>
        <v>62334.052734375</v>
      </c>
      <c r="F43" s="120"/>
      <c r="G43" s="50">
        <v>246951.875</v>
      </c>
      <c r="H43" s="50">
        <v>379022.0625</v>
      </c>
      <c r="I43" s="90">
        <f t="shared" si="1"/>
        <v>312986.96875</v>
      </c>
      <c r="J43" s="120"/>
      <c r="K43" s="50">
        <v>2543.451904296875</v>
      </c>
      <c r="L43" s="50">
        <v>1569.3321533203125</v>
      </c>
      <c r="M43" s="50">
        <f t="shared" si="2"/>
        <v>2056.3920288085938</v>
      </c>
      <c r="N43" s="120"/>
      <c r="O43" s="50">
        <v>357829792</v>
      </c>
      <c r="P43" s="50">
        <v>300322650</v>
      </c>
      <c r="Q43" s="50">
        <f>AVERAGE(O43,P43)</f>
        <v>329076221</v>
      </c>
      <c r="R43" s="23"/>
      <c r="S43" s="23"/>
      <c r="T43" s="23"/>
      <c r="U43" s="23"/>
      <c r="V43" s="23"/>
      <c r="W43" s="23"/>
    </row>
    <row r="44" spans="1:23">
      <c r="A44" s="3">
        <v>650068</v>
      </c>
      <c r="B44" s="57" t="s">
        <v>38</v>
      </c>
      <c r="C44" s="90">
        <v>224639.921875</v>
      </c>
      <c r="D44" s="90">
        <v>43459.7421875</v>
      </c>
      <c r="E44" s="90">
        <f t="shared" si="0"/>
        <v>134049.83203125</v>
      </c>
      <c r="F44" s="120"/>
      <c r="G44" s="50">
        <v>270731.25</v>
      </c>
      <c r="H44" s="50">
        <v>419060.8125</v>
      </c>
      <c r="I44" s="90">
        <f t="shared" si="1"/>
        <v>344896.03125</v>
      </c>
      <c r="J44" s="120"/>
      <c r="K44" s="50">
        <v>3024.793701171875</v>
      </c>
      <c r="L44" s="50">
        <v>1111.42236328125</v>
      </c>
      <c r="M44" s="50">
        <f t="shared" si="2"/>
        <v>2068.1080322265625</v>
      </c>
      <c r="N44" s="120"/>
      <c r="O44" s="50">
        <v>344968256</v>
      </c>
      <c r="P44" s="50">
        <v>897930600</v>
      </c>
      <c r="Q44" s="50">
        <f>AVERAGE(O44,P44)</f>
        <v>621449428</v>
      </c>
      <c r="R44" s="23"/>
      <c r="S44" s="23"/>
      <c r="T44" s="23"/>
      <c r="U44" s="23"/>
      <c r="V44" s="23"/>
      <c r="W44" s="23"/>
    </row>
    <row r="45" spans="1:23">
      <c r="A45" s="3">
        <v>650094</v>
      </c>
      <c r="B45" s="57" t="s">
        <v>38</v>
      </c>
      <c r="C45" s="90">
        <v>62419.26953125</v>
      </c>
      <c r="D45" s="90">
        <v>11209.060546875</v>
      </c>
      <c r="E45" s="90">
        <f t="shared" si="0"/>
        <v>36814.1650390625</v>
      </c>
      <c r="F45" s="120"/>
      <c r="G45" s="50">
        <v>377123.5</v>
      </c>
      <c r="H45" s="50">
        <v>631148.125</v>
      </c>
      <c r="I45" s="90">
        <f t="shared" si="1"/>
        <v>504135.8125</v>
      </c>
      <c r="J45" s="120"/>
      <c r="K45" s="50">
        <v>6979.8173828125</v>
      </c>
      <c r="L45" s="50">
        <v>3388.890380859375</v>
      </c>
      <c r="M45" s="50">
        <f t="shared" si="2"/>
        <v>5184.3538818359375</v>
      </c>
      <c r="N45" s="120"/>
      <c r="O45" s="50">
        <v>451911680</v>
      </c>
      <c r="P45" s="50">
        <v>549828800</v>
      </c>
      <c r="Q45" s="50">
        <f>AVERAGE(O45,P45)</f>
        <v>500870240</v>
      </c>
      <c r="R45" s="23"/>
      <c r="S45" s="23"/>
      <c r="T45" s="23"/>
      <c r="U45" s="23"/>
      <c r="V45" s="23"/>
      <c r="W45" s="23"/>
    </row>
    <row r="46" spans="1:23">
      <c r="A46" s="3">
        <v>650096</v>
      </c>
      <c r="B46" s="57" t="s">
        <v>38</v>
      </c>
      <c r="C46" s="90">
        <v>236393.65625</v>
      </c>
      <c r="D46" s="90">
        <v>49394.7890625</v>
      </c>
      <c r="E46" s="90">
        <f t="shared" si="0"/>
        <v>142894.22265625</v>
      </c>
      <c r="F46" s="120"/>
      <c r="G46" s="50">
        <v>418722.125</v>
      </c>
      <c r="H46" s="50">
        <v>623798.0625</v>
      </c>
      <c r="I46" s="90">
        <f t="shared" si="1"/>
        <v>521260.09375</v>
      </c>
      <c r="J46" s="120"/>
      <c r="K46" s="50">
        <v>1463.6334228515625</v>
      </c>
      <c r="L46" s="50">
        <v>727.64263916015625</v>
      </c>
      <c r="M46" s="50">
        <f t="shared" si="2"/>
        <v>1095.6380310058594</v>
      </c>
      <c r="N46" s="120"/>
      <c r="O46" s="50">
        <v>763178432</v>
      </c>
      <c r="P46" s="50">
        <v>568073000</v>
      </c>
      <c r="Q46" s="50">
        <f>AVERAGE(O46,P46)</f>
        <v>665625716</v>
      </c>
      <c r="R46" s="23"/>
      <c r="S46" s="23"/>
      <c r="T46" s="23"/>
      <c r="U46" s="23"/>
      <c r="V46" s="23"/>
      <c r="W46" s="23"/>
    </row>
    <row r="47" spans="1:23">
      <c r="A47" s="3">
        <v>650122</v>
      </c>
      <c r="B47" s="57" t="s">
        <v>38</v>
      </c>
      <c r="C47" s="90">
        <v>100361.4453125</v>
      </c>
      <c r="D47" s="90">
        <v>13246.1044921875</v>
      </c>
      <c r="E47" s="90">
        <f t="shared" si="0"/>
        <v>56803.77490234375</v>
      </c>
      <c r="F47" s="120"/>
      <c r="G47" s="50">
        <v>153789.546875</v>
      </c>
      <c r="H47" s="50">
        <v>258348.484375</v>
      </c>
      <c r="I47" s="90">
        <f t="shared" si="1"/>
        <v>206069.015625</v>
      </c>
      <c r="J47" s="120"/>
      <c r="K47" s="50">
        <v>8638.1181640625</v>
      </c>
      <c r="L47" s="50">
        <v>2681.372802734375</v>
      </c>
      <c r="M47" s="50">
        <f t="shared" si="2"/>
        <v>5659.7454833984375</v>
      </c>
      <c r="N47" s="120"/>
      <c r="O47" s="50">
        <v>310785216</v>
      </c>
      <c r="P47" s="50">
        <v>475304250</v>
      </c>
      <c r="Q47" s="50">
        <f>AVERAGE(O47,P47)</f>
        <v>393044733</v>
      </c>
      <c r="R47" s="23"/>
      <c r="S47" s="23"/>
      <c r="T47" s="23"/>
      <c r="U47" s="23"/>
      <c r="V47" s="23"/>
      <c r="W47" s="23"/>
    </row>
    <row r="48" spans="1:23">
      <c r="A48" s="3">
        <v>650124</v>
      </c>
      <c r="B48" s="57" t="s">
        <v>38</v>
      </c>
      <c r="C48" s="90">
        <v>2455341.25</v>
      </c>
      <c r="D48" s="90">
        <v>867042.5</v>
      </c>
      <c r="E48" s="90">
        <f t="shared" si="0"/>
        <v>1661191.875</v>
      </c>
      <c r="F48" s="120"/>
      <c r="G48" s="50">
        <v>136962.921875</v>
      </c>
      <c r="H48" s="50">
        <v>280642.375</v>
      </c>
      <c r="I48" s="90">
        <f t="shared" si="1"/>
        <v>208802.6484375</v>
      </c>
      <c r="J48" s="120"/>
      <c r="K48" s="50">
        <v>26513.35546875</v>
      </c>
      <c r="L48" s="50">
        <v>8548.4296875</v>
      </c>
      <c r="M48" s="50">
        <f t="shared" si="2"/>
        <v>17530.892578125</v>
      </c>
      <c r="N48" s="120"/>
      <c r="O48" s="50">
        <v>473931456</v>
      </c>
      <c r="P48" s="50">
        <v>404032225</v>
      </c>
      <c r="Q48" s="50">
        <f>AVERAGE(O48,P48)</f>
        <v>438981840.5</v>
      </c>
      <c r="R48" s="23"/>
      <c r="S48" s="23"/>
      <c r="T48" s="23"/>
      <c r="U48" s="23"/>
      <c r="V48" s="23"/>
      <c r="W48" s="23"/>
    </row>
    <row r="49" spans="1:23">
      <c r="A49" s="3">
        <v>650150</v>
      </c>
      <c r="B49" s="57" t="s">
        <v>38</v>
      </c>
      <c r="C49" s="90">
        <v>593738.25</v>
      </c>
      <c r="D49" s="90">
        <v>181815.609375</v>
      </c>
      <c r="E49" s="90">
        <f t="shared" si="0"/>
        <v>387776.9296875</v>
      </c>
      <c r="F49" s="120"/>
      <c r="G49" s="50">
        <v>79258.015625</v>
      </c>
      <c r="H49" s="50">
        <v>137391.15625</v>
      </c>
      <c r="I49" s="90">
        <f t="shared" si="1"/>
        <v>108324.5859375</v>
      </c>
      <c r="J49" s="120"/>
      <c r="K49" s="50">
        <v>1452.3958740234375</v>
      </c>
      <c r="L49" s="50">
        <v>806.47894287109375</v>
      </c>
      <c r="M49" s="50">
        <f t="shared" si="2"/>
        <v>1129.4374084472656</v>
      </c>
      <c r="N49" s="120"/>
      <c r="O49" s="50">
        <v>637671680</v>
      </c>
      <c r="P49" s="50">
        <v>322117625</v>
      </c>
      <c r="Q49" s="50">
        <f>AVERAGE(O49,P49)</f>
        <v>479894652.5</v>
      </c>
      <c r="R49" s="23"/>
      <c r="S49" s="23"/>
      <c r="T49" s="23"/>
      <c r="U49" s="23"/>
      <c r="V49" s="23"/>
      <c r="W49" s="23"/>
    </row>
    <row r="50" spans="1:23">
      <c r="A50" s="3">
        <v>650152</v>
      </c>
      <c r="B50" s="57" t="s">
        <v>38</v>
      </c>
      <c r="C50" s="90">
        <v>264774.75</v>
      </c>
      <c r="D50" s="90">
        <v>60210.08203125</v>
      </c>
      <c r="E50" s="90">
        <f t="shared" si="0"/>
        <v>162492.416015625</v>
      </c>
      <c r="F50" s="120"/>
      <c r="G50" s="50">
        <v>167488.90625</v>
      </c>
      <c r="H50" s="50">
        <v>304175.03125</v>
      </c>
      <c r="I50" s="90">
        <f t="shared" si="1"/>
        <v>235831.96875</v>
      </c>
      <c r="J50" s="120"/>
      <c r="K50" s="50">
        <v>1011.4478759765625</v>
      </c>
      <c r="L50" s="50">
        <v>447.95071411132813</v>
      </c>
      <c r="M50" s="50">
        <f t="shared" si="2"/>
        <v>729.69929504394531</v>
      </c>
      <c r="N50" s="120"/>
      <c r="O50" s="50">
        <v>515564832</v>
      </c>
      <c r="P50" s="50">
        <v>431668900</v>
      </c>
      <c r="Q50" s="50">
        <f>AVERAGE(O50,P50)</f>
        <v>473616866</v>
      </c>
      <c r="R50" s="23"/>
      <c r="S50" s="23"/>
      <c r="T50" s="23"/>
      <c r="U50" s="23"/>
      <c r="V50" s="23"/>
      <c r="W50" s="23"/>
    </row>
    <row r="51" spans="1:23">
      <c r="A51" s="3">
        <v>650014</v>
      </c>
      <c r="B51" s="57" t="s">
        <v>44</v>
      </c>
      <c r="C51" s="90">
        <v>937081.375</v>
      </c>
      <c r="D51" s="90">
        <v>230542.734375</v>
      </c>
      <c r="E51" s="90">
        <f>AVERAGE(C51:D51)</f>
        <v>583812.0546875</v>
      </c>
      <c r="F51" s="120"/>
      <c r="G51" s="50">
        <v>490877.6875</v>
      </c>
      <c r="H51" s="50">
        <v>772225.6875</v>
      </c>
      <c r="I51" s="90">
        <f>AVERAGE(G51:H51)</f>
        <v>631551.6875</v>
      </c>
      <c r="J51" s="120"/>
      <c r="K51" s="50">
        <v>3710.114501953125</v>
      </c>
      <c r="L51" s="50">
        <v>1327.72216796875</v>
      </c>
      <c r="M51" s="50">
        <f>AVERAGE(K51:L51)</f>
        <v>2518.9183349609375</v>
      </c>
      <c r="N51" s="120"/>
      <c r="O51" s="50">
        <v>204150160</v>
      </c>
      <c r="P51" s="50">
        <v>802947000</v>
      </c>
      <c r="Q51" s="50">
        <f>AVERAGE(O51,P51)</f>
        <v>503548580</v>
      </c>
      <c r="R51" s="23"/>
      <c r="S51" s="23"/>
      <c r="T51" s="23"/>
      <c r="U51" s="23"/>
      <c r="V51" s="23"/>
      <c r="W51" s="23"/>
    </row>
    <row r="52" spans="1:23">
      <c r="A52" s="3">
        <v>650016</v>
      </c>
      <c r="B52" s="57" t="s">
        <v>44</v>
      </c>
      <c r="C52" s="90">
        <v>1208122</v>
      </c>
      <c r="D52" s="90">
        <v>467334.40625</v>
      </c>
      <c r="E52" s="90">
        <f>AVERAGE(C52:D52)</f>
        <v>837728.203125</v>
      </c>
      <c r="F52" s="120"/>
      <c r="G52" s="50">
        <v>359558.90625</v>
      </c>
      <c r="H52" s="50">
        <v>779101.875</v>
      </c>
      <c r="I52" s="90">
        <f>AVERAGE(G52:H52)</f>
        <v>569330.390625</v>
      </c>
      <c r="J52" s="120"/>
      <c r="K52" s="50">
        <v>10809.7021484375</v>
      </c>
      <c r="L52" s="50">
        <v>4100.58349609375</v>
      </c>
      <c r="M52" s="50">
        <f>AVERAGE(K52:L52)</f>
        <v>7455.142822265625</v>
      </c>
      <c r="N52" s="120"/>
      <c r="O52" s="50">
        <v>161873568</v>
      </c>
      <c r="P52" s="50">
        <v>354739250</v>
      </c>
      <c r="Q52" s="50">
        <f>AVERAGE(O52,P52)</f>
        <v>258306409</v>
      </c>
      <c r="R52" s="23"/>
      <c r="S52" s="23"/>
      <c r="T52" s="23"/>
      <c r="U52" s="23"/>
      <c r="V52" s="23"/>
      <c r="W52" s="23"/>
    </row>
    <row r="53" spans="1:23">
      <c r="A53" s="124" t="s">
        <v>95</v>
      </c>
      <c r="B53" s="57" t="s">
        <v>44</v>
      </c>
      <c r="C53" s="51"/>
      <c r="D53" s="51"/>
      <c r="E53" s="90"/>
      <c r="F53" s="120"/>
      <c r="G53" s="22"/>
      <c r="H53" s="22"/>
      <c r="I53" s="90"/>
      <c r="J53" s="120"/>
      <c r="K53" s="22"/>
      <c r="L53" s="22"/>
      <c r="M53" s="22"/>
      <c r="N53" s="120"/>
      <c r="O53" s="22"/>
      <c r="P53" s="50"/>
      <c r="Q53" s="22"/>
      <c r="R53" s="125" t="s">
        <v>46</v>
      </c>
      <c r="S53" s="23"/>
      <c r="T53" s="23"/>
      <c r="U53" s="23"/>
      <c r="V53" s="23"/>
      <c r="W53" s="23"/>
    </row>
    <row r="54" spans="1:23">
      <c r="A54" s="3">
        <v>650044</v>
      </c>
      <c r="B54" s="57" t="s">
        <v>44</v>
      </c>
      <c r="C54" s="90">
        <v>108233.203125</v>
      </c>
      <c r="D54" s="52">
        <v>15313.6845703125</v>
      </c>
      <c r="E54" s="90">
        <f>AVERAGE(C54:D54)</f>
        <v>61773.44384765625</v>
      </c>
      <c r="F54" s="120"/>
      <c r="G54" s="50">
        <v>79823.5390625</v>
      </c>
      <c r="H54" s="50">
        <v>175745.734375</v>
      </c>
      <c r="I54" s="90">
        <f>AVERAGE(G54:H54)</f>
        <v>127784.63671875</v>
      </c>
      <c r="J54" s="120"/>
      <c r="K54" s="50">
        <v>7223.52783203125</v>
      </c>
      <c r="L54" s="50">
        <v>1997.415771484375</v>
      </c>
      <c r="M54" s="50">
        <f>AVERAGE(K54:L54)</f>
        <v>4610.4718017578125</v>
      </c>
      <c r="N54" s="120"/>
      <c r="O54" s="50">
        <v>389638496</v>
      </c>
      <c r="P54" s="50">
        <v>288838900</v>
      </c>
      <c r="Q54" s="50">
        <f>AVERAGE(O54,P54)</f>
        <v>339238698</v>
      </c>
      <c r="R54" s="23"/>
      <c r="S54" s="23"/>
      <c r="T54" s="23"/>
      <c r="U54" s="23"/>
      <c r="V54" s="23"/>
      <c r="W54" s="23"/>
    </row>
    <row r="55" spans="1:23">
      <c r="A55" s="3">
        <v>650070</v>
      </c>
      <c r="B55" s="57" t="s">
        <v>44</v>
      </c>
      <c r="C55" s="90">
        <v>107198.703125</v>
      </c>
      <c r="D55" s="90">
        <v>15350.0390625</v>
      </c>
      <c r="E55" s="90">
        <f>AVERAGE(C55:D55)</f>
        <v>61274.37109375</v>
      </c>
      <c r="F55" s="120"/>
      <c r="G55" s="50">
        <v>189168.453125</v>
      </c>
      <c r="H55" s="50">
        <v>268442.5</v>
      </c>
      <c r="I55" s="90">
        <f>AVERAGE(G55:H55)</f>
        <v>228805.4765625</v>
      </c>
      <c r="J55" s="120"/>
      <c r="K55" s="50">
        <v>6376.54248046875</v>
      </c>
      <c r="L55" s="50">
        <v>2200.9130859375</v>
      </c>
      <c r="M55" s="50">
        <f>AVERAGE(K55:L55)</f>
        <v>4288.727783203125</v>
      </c>
      <c r="N55" s="120"/>
      <c r="O55" s="50">
        <v>484148832</v>
      </c>
      <c r="P55" s="50">
        <v>400827675</v>
      </c>
      <c r="Q55" s="50">
        <f>AVERAGE(O55,P55)</f>
        <v>442488253.5</v>
      </c>
      <c r="R55" s="23"/>
      <c r="S55" s="23"/>
      <c r="T55" s="23"/>
      <c r="U55" s="23"/>
      <c r="V55" s="23"/>
      <c r="W55" s="23"/>
    </row>
    <row r="56" spans="1:23">
      <c r="A56" s="3">
        <v>650072</v>
      </c>
      <c r="B56" s="57" t="s">
        <v>44</v>
      </c>
      <c r="C56" s="90">
        <v>1950686.25</v>
      </c>
      <c r="D56" s="90">
        <v>468050.6875</v>
      </c>
      <c r="E56" s="90">
        <f>AVERAGE(C56:D56)</f>
        <v>1209368.46875</v>
      </c>
      <c r="F56" s="120"/>
      <c r="G56" s="50">
        <v>152252.140625</v>
      </c>
      <c r="H56" s="50">
        <v>271963.125</v>
      </c>
      <c r="I56" s="90">
        <f>AVERAGE(G56:H56)</f>
        <v>212107.6328125</v>
      </c>
      <c r="J56" s="120"/>
      <c r="K56" s="50">
        <v>6312.20654296875</v>
      </c>
      <c r="L56" s="50">
        <v>2742.184326171875</v>
      </c>
      <c r="M56" s="50">
        <f>AVERAGE(K56:L56)</f>
        <v>4527.1954345703125</v>
      </c>
      <c r="N56" s="120"/>
      <c r="O56" s="50">
        <v>66079576</v>
      </c>
      <c r="P56" s="50">
        <v>127415012.5</v>
      </c>
      <c r="Q56" s="50">
        <f>AVERAGE(O56,P56)</f>
        <v>96747294.25</v>
      </c>
      <c r="R56" s="23"/>
      <c r="S56" s="23"/>
      <c r="T56" s="23"/>
      <c r="U56" s="23"/>
      <c r="V56" s="23"/>
      <c r="W56" s="23"/>
    </row>
    <row r="57" spans="1:23">
      <c r="A57" s="3">
        <v>650098</v>
      </c>
      <c r="B57" s="57" t="s">
        <v>44</v>
      </c>
      <c r="C57" s="90">
        <v>1302002.75</v>
      </c>
      <c r="D57" s="90">
        <v>399444.3125</v>
      </c>
      <c r="E57" s="90">
        <f>AVERAGE(C57:D57)</f>
        <v>850723.53125</v>
      </c>
      <c r="F57" s="120"/>
      <c r="G57" s="50">
        <v>302753.5625</v>
      </c>
      <c r="H57" s="50">
        <v>505707.46875</v>
      </c>
      <c r="I57" s="90">
        <f>AVERAGE(G57:H57)</f>
        <v>404230.515625</v>
      </c>
      <c r="J57" s="120"/>
      <c r="K57" s="50">
        <v>5851.51806640625</v>
      </c>
      <c r="L57" s="50">
        <v>2323.8583984375</v>
      </c>
      <c r="M57" s="50">
        <f>AVERAGE(K57:L57)</f>
        <v>4087.688232421875</v>
      </c>
      <c r="N57" s="120"/>
      <c r="O57" s="50">
        <v>645361984</v>
      </c>
      <c r="P57" s="50">
        <v>786513000</v>
      </c>
      <c r="Q57" s="50">
        <f>AVERAGE(O57,P57)</f>
        <v>715937492</v>
      </c>
      <c r="R57" s="23"/>
      <c r="S57" s="23"/>
      <c r="T57" s="23"/>
      <c r="U57" s="23"/>
      <c r="V57" s="23"/>
      <c r="W57" s="23"/>
    </row>
    <row r="58" spans="1:23">
      <c r="A58" s="3">
        <v>650100</v>
      </c>
      <c r="B58" s="57" t="s">
        <v>44</v>
      </c>
      <c r="C58" s="90">
        <v>689508.125</v>
      </c>
      <c r="D58" s="90">
        <v>146955.015625</v>
      </c>
      <c r="E58" s="90">
        <f>AVERAGE(C58:D58)</f>
        <v>418231.5703125</v>
      </c>
      <c r="F58" s="120"/>
      <c r="G58" s="50">
        <v>381558.6875</v>
      </c>
      <c r="H58" s="50">
        <v>634621.875</v>
      </c>
      <c r="I58" s="90">
        <f>AVERAGE(G58:H58)</f>
        <v>508090.28125</v>
      </c>
      <c r="J58" s="120"/>
      <c r="K58" s="50">
        <v>3082.60791015625</v>
      </c>
      <c r="L58" s="50">
        <v>1221.7503662109375</v>
      </c>
      <c r="M58" s="50">
        <f>AVERAGE(K58:L58)</f>
        <v>2152.1791381835938</v>
      </c>
      <c r="N58" s="120"/>
      <c r="O58" s="50">
        <v>316523328</v>
      </c>
      <c r="P58" s="50">
        <v>402069100</v>
      </c>
      <c r="Q58" s="50">
        <f>AVERAGE(O58,P58)</f>
        <v>359296214</v>
      </c>
      <c r="R58" s="23"/>
      <c r="S58" s="23"/>
      <c r="T58" s="23"/>
      <c r="U58" s="23"/>
      <c r="V58" s="23"/>
      <c r="W58" s="23"/>
    </row>
    <row r="59" spans="1:23">
      <c r="A59" s="124" t="s">
        <v>96</v>
      </c>
      <c r="B59" s="57" t="s">
        <v>44</v>
      </c>
      <c r="C59" s="51"/>
      <c r="D59" s="51"/>
      <c r="E59" s="90"/>
      <c r="F59" s="120"/>
      <c r="G59" s="22"/>
      <c r="H59" s="22"/>
      <c r="I59" s="90"/>
      <c r="J59" s="120"/>
      <c r="K59" s="22"/>
      <c r="L59" s="22"/>
      <c r="M59" s="22"/>
      <c r="N59" s="120"/>
      <c r="O59" s="22"/>
      <c r="P59" s="50"/>
      <c r="Q59" s="22"/>
      <c r="R59" s="125" t="s">
        <v>46</v>
      </c>
      <c r="S59" s="23"/>
      <c r="T59" s="23"/>
      <c r="U59" s="23"/>
      <c r="V59" s="23"/>
      <c r="W59" s="23"/>
    </row>
    <row r="60" spans="1:23">
      <c r="A60" s="3">
        <v>650128</v>
      </c>
      <c r="B60" s="57" t="s">
        <v>44</v>
      </c>
      <c r="C60" s="90">
        <v>961361.25</v>
      </c>
      <c r="D60" s="90">
        <v>231128.4375</v>
      </c>
      <c r="E60" s="90">
        <f t="shared" ref="E60:E86" si="3">AVERAGE(C60:D60)</f>
        <v>596244.84375</v>
      </c>
      <c r="F60" s="120"/>
      <c r="G60" s="50">
        <v>209659.4375</v>
      </c>
      <c r="H60" s="50">
        <v>384391.40625</v>
      </c>
      <c r="I60" s="90">
        <f t="shared" ref="I60:I86" si="4">AVERAGE(G60:H60)</f>
        <v>297025.421875</v>
      </c>
      <c r="J60" s="120"/>
      <c r="K60" s="50">
        <v>5469.1484375</v>
      </c>
      <c r="L60" s="50">
        <v>1175.6591796875</v>
      </c>
      <c r="M60" s="50">
        <f>AVERAGE(K60:L60)</f>
        <v>3322.40380859375</v>
      </c>
      <c r="N60" s="120"/>
      <c r="O60" s="50">
        <v>441613312</v>
      </c>
      <c r="P60" s="50">
        <v>462294950</v>
      </c>
      <c r="Q60" s="50">
        <f>AVERAGE(O60,P60)</f>
        <v>451954131</v>
      </c>
      <c r="R60" s="23"/>
      <c r="S60" s="23"/>
      <c r="T60" s="23"/>
      <c r="U60" s="23"/>
      <c r="V60" s="23"/>
      <c r="W60" s="23"/>
    </row>
    <row r="61" spans="1:23">
      <c r="A61" s="3">
        <v>650154</v>
      </c>
      <c r="B61" s="57" t="s">
        <v>44</v>
      </c>
      <c r="C61" s="90">
        <v>677403.6875</v>
      </c>
      <c r="D61" s="90">
        <v>143893.828125</v>
      </c>
      <c r="E61" s="90">
        <f t="shared" si="3"/>
        <v>410648.7578125</v>
      </c>
      <c r="F61" s="120"/>
      <c r="G61" s="50">
        <v>144593.109375</v>
      </c>
      <c r="H61" s="50">
        <v>260240.5625</v>
      </c>
      <c r="I61" s="90">
        <f t="shared" si="4"/>
        <v>202416.8359375</v>
      </c>
      <c r="J61" s="120"/>
      <c r="K61" s="50">
        <v>1184.125732421875</v>
      </c>
      <c r="L61" s="50">
        <v>601.05059814453125</v>
      </c>
      <c r="M61" s="50">
        <f>AVERAGE(K61:L61)</f>
        <v>892.58816528320313</v>
      </c>
      <c r="N61" s="120"/>
      <c r="O61" s="50">
        <v>490406752</v>
      </c>
      <c r="P61" s="50">
        <v>576156250</v>
      </c>
      <c r="Q61" s="50">
        <f>AVERAGE(O61,P61)</f>
        <v>533281501</v>
      </c>
      <c r="R61" s="23"/>
      <c r="S61" s="23"/>
      <c r="T61" s="23"/>
      <c r="U61" s="23"/>
      <c r="V61" s="23"/>
      <c r="W61" s="23"/>
    </row>
    <row r="62" spans="1:23">
      <c r="A62" s="3">
        <v>650156</v>
      </c>
      <c r="B62" s="57" t="s">
        <v>44</v>
      </c>
      <c r="C62" s="90">
        <v>118702.6484375</v>
      </c>
      <c r="D62" s="90">
        <v>23327.166015625</v>
      </c>
      <c r="E62" s="90">
        <f t="shared" si="3"/>
        <v>71014.9072265625</v>
      </c>
      <c r="F62" s="120"/>
      <c r="G62" s="50">
        <v>187499.703125</v>
      </c>
      <c r="H62" s="50">
        <v>336331.75</v>
      </c>
      <c r="I62" s="90">
        <f t="shared" si="4"/>
        <v>261915.7265625</v>
      </c>
      <c r="J62" s="120"/>
      <c r="K62" s="50">
        <v>3076.082275390625</v>
      </c>
      <c r="L62" s="50">
        <v>1014.6148071289063</v>
      </c>
      <c r="M62" s="50">
        <f>AVERAGE(K62:L62)</f>
        <v>2045.3485412597656</v>
      </c>
      <c r="N62" s="120"/>
      <c r="O62" s="50">
        <v>722179136</v>
      </c>
      <c r="P62" s="50">
        <v>480143500</v>
      </c>
      <c r="Q62" s="50">
        <f>AVERAGE(O62,P62)</f>
        <v>601161318</v>
      </c>
      <c r="R62" s="23"/>
      <c r="S62" s="23"/>
      <c r="T62" s="23"/>
      <c r="U62" s="23"/>
      <c r="V62" s="23"/>
      <c r="W62" s="23"/>
    </row>
    <row r="63" spans="1:23">
      <c r="A63" s="3">
        <v>650018</v>
      </c>
      <c r="B63" s="57" t="s">
        <v>42</v>
      </c>
      <c r="C63" s="90">
        <v>160299.4375</v>
      </c>
      <c r="D63" s="90">
        <v>45385.19921875</v>
      </c>
      <c r="E63" s="90">
        <f t="shared" si="3"/>
        <v>102842.318359375</v>
      </c>
      <c r="F63" s="120"/>
      <c r="G63" s="50">
        <v>280890.46875</v>
      </c>
      <c r="H63" s="50">
        <v>512511.8125</v>
      </c>
      <c r="I63" s="90">
        <f t="shared" si="4"/>
        <v>396701.140625</v>
      </c>
      <c r="J63" s="120"/>
      <c r="K63" s="50">
        <v>33548.84375</v>
      </c>
      <c r="L63" s="50">
        <v>14187.6171875</v>
      </c>
      <c r="M63" s="50">
        <f t="shared" si="2"/>
        <v>23868.23046875</v>
      </c>
      <c r="N63" s="120"/>
      <c r="O63" s="50">
        <v>532.35223388671875</v>
      </c>
      <c r="P63" s="50">
        <v>526179700</v>
      </c>
      <c r="Q63" s="50">
        <f>AVERAGE(O63,P63)</f>
        <v>263090116.17611694</v>
      </c>
      <c r="R63" s="23"/>
      <c r="S63" s="23"/>
      <c r="T63" s="23"/>
      <c r="U63" s="23"/>
      <c r="V63" s="23"/>
      <c r="W63" s="23"/>
    </row>
    <row r="64" spans="1:23">
      <c r="A64" s="3">
        <v>650020</v>
      </c>
      <c r="B64" s="57" t="s">
        <v>42</v>
      </c>
      <c r="C64" s="90">
        <v>329358.46875</v>
      </c>
      <c r="D64" s="90">
        <v>83875.96875</v>
      </c>
      <c r="E64" s="90">
        <f t="shared" si="3"/>
        <v>206617.21875</v>
      </c>
      <c r="F64" s="120"/>
      <c r="G64" s="50">
        <v>505343.75</v>
      </c>
      <c r="H64" s="50">
        <v>659111.125</v>
      </c>
      <c r="I64" s="90">
        <f t="shared" si="4"/>
        <v>582227.4375</v>
      </c>
      <c r="J64" s="120"/>
      <c r="K64" s="50">
        <v>11393.90234375</v>
      </c>
      <c r="L64" s="50">
        <v>6617.16943359375</v>
      </c>
      <c r="M64" s="50">
        <f t="shared" si="2"/>
        <v>9005.535888671875</v>
      </c>
      <c r="N64" s="120"/>
      <c r="O64" s="50" t="s">
        <v>98</v>
      </c>
      <c r="P64" s="50">
        <v>893532800</v>
      </c>
      <c r="Q64" s="50">
        <f>AVERAGE(O64,P64)</f>
        <v>893532800</v>
      </c>
      <c r="R64" s="23"/>
      <c r="S64" s="23"/>
      <c r="T64" s="23"/>
      <c r="U64" s="23"/>
      <c r="V64" s="23"/>
      <c r="W64" s="23"/>
    </row>
    <row r="65" spans="1:23">
      <c r="A65" s="3">
        <v>650046</v>
      </c>
      <c r="B65" s="57" t="s">
        <v>42</v>
      </c>
      <c r="C65" s="90">
        <v>275445.96875</v>
      </c>
      <c r="D65" s="52">
        <v>44526.4609375</v>
      </c>
      <c r="E65" s="90">
        <f t="shared" si="3"/>
        <v>159986.21484375</v>
      </c>
      <c r="F65" s="120"/>
      <c r="G65" s="50">
        <v>400604.28125</v>
      </c>
      <c r="H65" s="50">
        <v>778718.3125</v>
      </c>
      <c r="I65" s="90">
        <f t="shared" si="4"/>
        <v>589661.296875</v>
      </c>
      <c r="J65" s="120"/>
      <c r="K65" s="50">
        <v>22710.923828125</v>
      </c>
      <c r="L65" s="50">
        <v>8484.7890625</v>
      </c>
      <c r="M65" s="50">
        <f t="shared" si="2"/>
        <v>15597.8564453125</v>
      </c>
      <c r="N65" s="120"/>
      <c r="O65" s="50">
        <v>152992048</v>
      </c>
      <c r="P65" s="50">
        <v>1116833700</v>
      </c>
      <c r="Q65" s="50">
        <f>AVERAGE(O65,P65)</f>
        <v>634912874</v>
      </c>
      <c r="R65" s="23"/>
      <c r="S65" s="23"/>
      <c r="T65" s="23"/>
      <c r="U65" s="23"/>
      <c r="V65" s="23"/>
      <c r="W65" s="23"/>
    </row>
    <row r="66" spans="1:23">
      <c r="A66" s="3">
        <v>650048</v>
      </c>
      <c r="B66" s="57" t="s">
        <v>42</v>
      </c>
      <c r="C66" s="90">
        <v>315917.84375</v>
      </c>
      <c r="D66" s="90">
        <v>49619.13671875</v>
      </c>
      <c r="E66" s="90">
        <f t="shared" si="3"/>
        <v>182768.490234375</v>
      </c>
      <c r="F66" s="120"/>
      <c r="G66" s="50">
        <v>279252.8125</v>
      </c>
      <c r="H66" s="50">
        <v>501054.4375</v>
      </c>
      <c r="I66" s="90">
        <f t="shared" si="4"/>
        <v>390153.625</v>
      </c>
      <c r="J66" s="120"/>
      <c r="K66" s="50">
        <v>6041.767578125</v>
      </c>
      <c r="L66" s="50">
        <v>2307.920166015625</v>
      </c>
      <c r="M66" s="50">
        <f t="shared" si="2"/>
        <v>4174.8438720703125</v>
      </c>
      <c r="N66" s="120"/>
      <c r="O66" s="50">
        <v>615010816</v>
      </c>
      <c r="P66" s="50">
        <v>438279900</v>
      </c>
      <c r="Q66" s="50">
        <f>AVERAGE(O66,P66)</f>
        <v>526645358</v>
      </c>
      <c r="R66" s="23"/>
      <c r="S66" s="23"/>
      <c r="T66" s="23"/>
      <c r="U66" s="23"/>
      <c r="V66" s="23"/>
      <c r="W66" s="23"/>
    </row>
    <row r="67" spans="1:23">
      <c r="A67" s="3">
        <v>650074</v>
      </c>
      <c r="B67" s="57" t="s">
        <v>42</v>
      </c>
      <c r="C67" s="90">
        <v>873116.125</v>
      </c>
      <c r="D67" s="90">
        <v>351461.5625</v>
      </c>
      <c r="E67" s="90">
        <f t="shared" si="3"/>
        <v>612288.84375</v>
      </c>
      <c r="F67" s="120"/>
      <c r="G67" s="50">
        <v>164780.578125</v>
      </c>
      <c r="H67" s="50">
        <v>440920.4375</v>
      </c>
      <c r="I67" s="90">
        <f t="shared" si="4"/>
        <v>302850.5078125</v>
      </c>
      <c r="J67" s="120"/>
      <c r="K67" s="50">
        <v>2074.437255859375</v>
      </c>
      <c r="L67" s="50">
        <v>955.50103759765625</v>
      </c>
      <c r="M67" s="50">
        <f t="shared" ref="M67:M73" si="5">AVERAGE(K67:L67)</f>
        <v>1514.9691467285156</v>
      </c>
      <c r="N67" s="120"/>
      <c r="O67" s="50">
        <v>499302720</v>
      </c>
      <c r="P67" s="50">
        <v>449585900</v>
      </c>
      <c r="Q67" s="50">
        <f>AVERAGE(O67,P67)</f>
        <v>474444310</v>
      </c>
      <c r="R67" s="23"/>
      <c r="S67" s="23"/>
      <c r="T67" s="23"/>
      <c r="U67" s="23"/>
      <c r="V67" s="23"/>
      <c r="W67" s="23"/>
    </row>
    <row r="68" spans="1:23">
      <c r="A68" s="3">
        <v>650076</v>
      </c>
      <c r="B68" s="57" t="s">
        <v>42</v>
      </c>
      <c r="C68" s="90">
        <v>464769</v>
      </c>
      <c r="D68" s="90">
        <v>124258.7578125</v>
      </c>
      <c r="E68" s="90">
        <f t="shared" si="3"/>
        <v>294513.87890625</v>
      </c>
      <c r="F68" s="120"/>
      <c r="G68" s="50">
        <v>187460.484375</v>
      </c>
      <c r="H68" s="50">
        <v>348884.25</v>
      </c>
      <c r="I68" s="90">
        <f t="shared" si="4"/>
        <v>268172.3671875</v>
      </c>
      <c r="J68" s="120"/>
      <c r="K68" s="50">
        <v>662.74945068359375</v>
      </c>
      <c r="L68" s="50">
        <v>332.34078979492188</v>
      </c>
      <c r="M68" s="50">
        <f t="shared" si="5"/>
        <v>497.54512023925781</v>
      </c>
      <c r="N68" s="120"/>
      <c r="O68" s="50">
        <v>439962272</v>
      </c>
      <c r="P68" s="50">
        <v>362169025</v>
      </c>
      <c r="Q68" s="50">
        <f>AVERAGE(O68,P68)</f>
        <v>401065648.5</v>
      </c>
      <c r="R68" s="23"/>
      <c r="S68" s="23"/>
      <c r="T68" s="23"/>
      <c r="U68" s="23"/>
      <c r="V68" s="23"/>
      <c r="W68" s="23"/>
    </row>
    <row r="69" spans="1:23">
      <c r="A69" s="3">
        <v>650102</v>
      </c>
      <c r="B69" s="57" t="s">
        <v>42</v>
      </c>
      <c r="C69" s="90">
        <v>210143.015625</v>
      </c>
      <c r="D69" s="90">
        <v>29762.984375</v>
      </c>
      <c r="E69" s="90">
        <f t="shared" si="3"/>
        <v>119953</v>
      </c>
      <c r="F69" s="120"/>
      <c r="G69" s="50">
        <v>273702.40625</v>
      </c>
      <c r="H69" s="50">
        <v>431543.40625</v>
      </c>
      <c r="I69" s="90">
        <f t="shared" si="4"/>
        <v>352622.90625</v>
      </c>
      <c r="J69" s="120"/>
      <c r="K69" s="50">
        <v>6499.64697265625</v>
      </c>
      <c r="L69" s="50">
        <v>2386.345703125</v>
      </c>
      <c r="M69" s="50">
        <f t="shared" si="5"/>
        <v>4442.996337890625</v>
      </c>
      <c r="N69" s="120"/>
      <c r="O69" s="50">
        <v>781520064</v>
      </c>
      <c r="P69" s="50">
        <v>714248350</v>
      </c>
      <c r="Q69" s="50">
        <f>AVERAGE(O69,P69)</f>
        <v>747884207</v>
      </c>
      <c r="R69" s="23"/>
      <c r="S69" s="23"/>
      <c r="T69" s="23"/>
      <c r="U69" s="23"/>
      <c r="V69" s="23"/>
      <c r="W69" s="23"/>
    </row>
    <row r="70" spans="1:23">
      <c r="A70" s="3">
        <v>650104</v>
      </c>
      <c r="B70" s="57" t="s">
        <v>42</v>
      </c>
      <c r="C70" s="90">
        <v>1007480.3125</v>
      </c>
      <c r="D70" s="90">
        <v>283434.25</v>
      </c>
      <c r="E70" s="90">
        <f t="shared" si="3"/>
        <v>645457.28125</v>
      </c>
      <c r="F70" s="120"/>
      <c r="G70" s="50">
        <v>100903.8671875</v>
      </c>
      <c r="H70" s="50">
        <v>192410.46875</v>
      </c>
      <c r="I70" s="90">
        <f t="shared" si="4"/>
        <v>146657.16796875</v>
      </c>
      <c r="J70" s="120"/>
      <c r="K70" s="50">
        <v>5090.3798828125</v>
      </c>
      <c r="L70" s="50">
        <v>1167.76904296875</v>
      </c>
      <c r="M70" s="50">
        <f t="shared" si="5"/>
        <v>3129.074462890625</v>
      </c>
      <c r="N70" s="120"/>
      <c r="O70" s="50">
        <v>319759872</v>
      </c>
      <c r="P70" s="50">
        <v>307906550</v>
      </c>
      <c r="Q70" s="50">
        <f>AVERAGE(O70,P70)</f>
        <v>313833211</v>
      </c>
      <c r="R70" s="23"/>
      <c r="S70" s="23"/>
      <c r="T70" s="23"/>
      <c r="U70" s="23"/>
      <c r="V70" s="23"/>
      <c r="W70" s="23"/>
    </row>
    <row r="71" spans="1:23">
      <c r="A71" s="3">
        <v>650130</v>
      </c>
      <c r="B71" s="57" t="s">
        <v>42</v>
      </c>
      <c r="C71" s="90">
        <v>99086.640625</v>
      </c>
      <c r="D71" s="90">
        <v>21531.380859375</v>
      </c>
      <c r="E71" s="90">
        <f t="shared" si="3"/>
        <v>60309.0107421875</v>
      </c>
      <c r="F71" s="120"/>
      <c r="G71" s="50">
        <v>189207.046875</v>
      </c>
      <c r="H71" s="50">
        <v>356457.3125</v>
      </c>
      <c r="I71" s="90">
        <f t="shared" si="4"/>
        <v>272832.1796875</v>
      </c>
      <c r="J71" s="120"/>
      <c r="K71" s="50">
        <v>2561.7802734375</v>
      </c>
      <c r="L71" s="50">
        <v>938.356689453125</v>
      </c>
      <c r="M71" s="50">
        <f t="shared" si="5"/>
        <v>1750.0684814453125</v>
      </c>
      <c r="N71" s="120"/>
      <c r="O71" s="50">
        <v>422535552</v>
      </c>
      <c r="P71" s="50">
        <v>410232725</v>
      </c>
      <c r="Q71" s="50">
        <f>AVERAGE(O71,P71)</f>
        <v>416384138.5</v>
      </c>
      <c r="R71" s="23"/>
      <c r="S71" s="23"/>
      <c r="T71" s="23"/>
      <c r="U71" s="23"/>
      <c r="V71" s="23"/>
      <c r="W71" s="23"/>
    </row>
    <row r="72" spans="1:23">
      <c r="A72" s="3">
        <v>650132</v>
      </c>
      <c r="B72" s="57" t="s">
        <v>42</v>
      </c>
      <c r="C72" s="90">
        <v>267424.09375</v>
      </c>
      <c r="D72" s="90">
        <v>62011.0234375</v>
      </c>
      <c r="E72" s="90">
        <f t="shared" si="3"/>
        <v>164717.55859375</v>
      </c>
      <c r="F72" s="120"/>
      <c r="G72" s="50">
        <v>320678.03125</v>
      </c>
      <c r="H72" s="50">
        <v>559639.5</v>
      </c>
      <c r="I72" s="90">
        <f t="shared" si="4"/>
        <v>440158.765625</v>
      </c>
      <c r="J72" s="120"/>
      <c r="K72" s="50">
        <v>1963.746826171875</v>
      </c>
      <c r="L72" s="50">
        <v>4094.264404296875</v>
      </c>
      <c r="M72" s="50">
        <f t="shared" si="5"/>
        <v>3029.005615234375</v>
      </c>
      <c r="N72" s="120"/>
      <c r="O72" s="50">
        <v>804271680</v>
      </c>
      <c r="P72" s="50">
        <v>974014600</v>
      </c>
      <c r="Q72" s="50">
        <f>AVERAGE(O72,P72)</f>
        <v>889143140</v>
      </c>
      <c r="R72" s="23"/>
      <c r="S72" s="23"/>
      <c r="T72" s="23"/>
      <c r="U72" s="23"/>
      <c r="V72" s="23"/>
      <c r="W72" s="23"/>
    </row>
    <row r="73" spans="1:23">
      <c r="A73" s="3">
        <v>650158</v>
      </c>
      <c r="B73" s="57" t="s">
        <v>42</v>
      </c>
      <c r="C73" s="90">
        <v>220587.890625</v>
      </c>
      <c r="D73" s="90">
        <v>52341.5703125</v>
      </c>
      <c r="E73" s="90">
        <f t="shared" si="3"/>
        <v>136464.73046875</v>
      </c>
      <c r="F73" s="120"/>
      <c r="G73" s="50">
        <v>82447.65625</v>
      </c>
      <c r="H73" s="50">
        <v>158078.71875</v>
      </c>
      <c r="I73" s="90">
        <f t="shared" si="4"/>
        <v>120263.1875</v>
      </c>
      <c r="J73" s="120"/>
      <c r="K73" s="50">
        <v>2549.48681640625</v>
      </c>
      <c r="L73" s="50">
        <v>626.498046875</v>
      </c>
      <c r="M73" s="50">
        <f t="shared" si="5"/>
        <v>1587.992431640625</v>
      </c>
      <c r="N73" s="120"/>
      <c r="O73" s="50">
        <v>388173248</v>
      </c>
      <c r="P73" s="50">
        <v>330274625</v>
      </c>
      <c r="Q73" s="50">
        <f>AVERAGE(O73,P73)</f>
        <v>359223936.5</v>
      </c>
      <c r="R73" s="23"/>
      <c r="S73" s="23"/>
      <c r="T73" s="23"/>
      <c r="U73" s="23"/>
      <c r="V73" s="23"/>
      <c r="W73" s="23"/>
    </row>
    <row r="74" spans="1:23">
      <c r="A74" s="124" t="s">
        <v>97</v>
      </c>
      <c r="B74" s="57" t="s">
        <v>42</v>
      </c>
      <c r="C74" s="51"/>
      <c r="D74" s="51"/>
      <c r="E74" s="90"/>
      <c r="F74" s="120"/>
      <c r="G74" s="22"/>
      <c r="H74" s="22"/>
      <c r="I74" s="90"/>
      <c r="J74" s="120"/>
      <c r="K74" s="22"/>
      <c r="L74" s="22"/>
      <c r="M74" s="22"/>
      <c r="N74" s="120"/>
      <c r="O74" s="22"/>
      <c r="P74" s="50"/>
      <c r="Q74" s="22"/>
      <c r="R74" s="125" t="s">
        <v>46</v>
      </c>
      <c r="S74" s="23"/>
      <c r="T74" s="23"/>
      <c r="U74" s="23"/>
      <c r="V74" s="23"/>
      <c r="W74" s="23"/>
    </row>
    <row r="75" spans="1:23">
      <c r="A75" s="3">
        <v>650022</v>
      </c>
      <c r="B75" s="57" t="s">
        <v>45</v>
      </c>
      <c r="C75" s="90">
        <v>691605.9375</v>
      </c>
      <c r="D75" s="90">
        <v>205779.765625</v>
      </c>
      <c r="E75" s="90">
        <f t="shared" si="3"/>
        <v>448692.8515625</v>
      </c>
      <c r="F75" s="120"/>
      <c r="G75" s="50">
        <v>387489.625</v>
      </c>
      <c r="H75" s="50">
        <v>565541.5</v>
      </c>
      <c r="I75" s="90">
        <f t="shared" si="4"/>
        <v>476515.5625</v>
      </c>
      <c r="J75" s="120"/>
      <c r="K75" s="50">
        <v>392.18798828125</v>
      </c>
      <c r="L75" s="50">
        <v>400.02774047851563</v>
      </c>
      <c r="M75" s="50">
        <f t="shared" ref="M75:M86" si="6">AVERAGE(K75:L75)</f>
        <v>396.10786437988281</v>
      </c>
      <c r="N75" s="120"/>
      <c r="O75" s="50">
        <v>289721280</v>
      </c>
      <c r="P75" s="50">
        <v>409258075</v>
      </c>
      <c r="Q75" s="50">
        <f>AVERAGE(O75,P75)</f>
        <v>349489677.5</v>
      </c>
      <c r="R75" s="23"/>
      <c r="S75" s="23"/>
      <c r="T75" s="23"/>
      <c r="U75" s="23"/>
      <c r="V75" s="23"/>
      <c r="W75" s="23"/>
    </row>
    <row r="76" spans="1:23">
      <c r="A76" s="3">
        <v>650024</v>
      </c>
      <c r="B76" s="57" t="s">
        <v>45</v>
      </c>
      <c r="C76" s="90">
        <v>262620.96875</v>
      </c>
      <c r="D76" s="90">
        <v>55098.23828125</v>
      </c>
      <c r="E76" s="90">
        <f t="shared" si="3"/>
        <v>158859.603515625</v>
      </c>
      <c r="F76" s="120"/>
      <c r="G76" s="50">
        <v>302398.46875</v>
      </c>
      <c r="H76" s="50">
        <v>512640.375</v>
      </c>
      <c r="I76" s="90">
        <f t="shared" si="4"/>
        <v>407519.421875</v>
      </c>
      <c r="J76" s="120"/>
      <c r="K76" s="50">
        <v>741.44921875</v>
      </c>
      <c r="L76" s="50">
        <v>744.50457763671875</v>
      </c>
      <c r="M76" s="50">
        <f t="shared" si="6"/>
        <v>742.97689819335938</v>
      </c>
      <c r="N76" s="120"/>
      <c r="O76" s="50">
        <v>147042352</v>
      </c>
      <c r="P76" s="50">
        <v>778946300</v>
      </c>
      <c r="Q76" s="50">
        <f>AVERAGE(O76,P76)</f>
        <v>462994326</v>
      </c>
      <c r="R76" s="23"/>
      <c r="S76" s="23"/>
      <c r="T76" s="23"/>
      <c r="U76" s="23"/>
      <c r="V76" s="23"/>
      <c r="W76" s="23"/>
    </row>
    <row r="77" spans="1:23">
      <c r="A77" s="3">
        <v>650050</v>
      </c>
      <c r="B77" s="57" t="s">
        <v>45</v>
      </c>
      <c r="C77" s="90">
        <v>129502.6640625</v>
      </c>
      <c r="D77" s="90">
        <v>21660.55859375</v>
      </c>
      <c r="E77" s="90">
        <f t="shared" si="3"/>
        <v>75581.611328125</v>
      </c>
      <c r="F77" s="120"/>
      <c r="G77" s="50">
        <v>220887.046875</v>
      </c>
      <c r="H77" s="50">
        <v>379444.03125</v>
      </c>
      <c r="I77" s="90">
        <f t="shared" si="4"/>
        <v>300165.5390625</v>
      </c>
      <c r="J77" s="120"/>
      <c r="K77" s="50">
        <v>2912.85107421875</v>
      </c>
      <c r="L77" s="50">
        <v>1122.9259033203125</v>
      </c>
      <c r="M77" s="50">
        <f t="shared" si="6"/>
        <v>2017.8884887695313</v>
      </c>
      <c r="N77" s="120"/>
      <c r="O77" s="50">
        <v>463752800</v>
      </c>
      <c r="P77" s="50">
        <v>576605750</v>
      </c>
      <c r="Q77" s="50">
        <f>AVERAGE(O77,P77)</f>
        <v>520179275</v>
      </c>
      <c r="R77" s="23"/>
      <c r="S77" s="23"/>
      <c r="T77" s="23"/>
      <c r="U77" s="23"/>
      <c r="V77" s="23"/>
      <c r="W77" s="23"/>
    </row>
    <row r="78" spans="1:23">
      <c r="A78" s="3">
        <v>650052</v>
      </c>
      <c r="B78" s="57" t="s">
        <v>45</v>
      </c>
      <c r="C78" s="90">
        <v>351929.1875</v>
      </c>
      <c r="D78" s="90">
        <v>86523</v>
      </c>
      <c r="E78" s="90">
        <f t="shared" si="3"/>
        <v>219226.09375</v>
      </c>
      <c r="F78" s="120"/>
      <c r="G78" s="50">
        <v>222041.609375</v>
      </c>
      <c r="H78" s="50">
        <v>367488.03125</v>
      </c>
      <c r="I78" s="90">
        <f t="shared" si="4"/>
        <v>294764.8203125</v>
      </c>
      <c r="J78" s="120"/>
      <c r="K78" s="50">
        <v>2332.906005859375</v>
      </c>
      <c r="L78" s="50">
        <v>745.4609375</v>
      </c>
      <c r="M78" s="50">
        <f t="shared" si="6"/>
        <v>1539.1834716796875</v>
      </c>
      <c r="N78" s="120"/>
      <c r="O78" s="50">
        <v>210542.359375</v>
      </c>
      <c r="P78" s="50">
        <v>306410900</v>
      </c>
      <c r="Q78" s="50">
        <f>AVERAGE(O78,P78)</f>
        <v>153310721.1796875</v>
      </c>
      <c r="R78" s="23"/>
      <c r="S78" s="23"/>
      <c r="T78" s="23"/>
      <c r="U78" s="23"/>
      <c r="V78" s="23"/>
      <c r="W78" s="23"/>
    </row>
    <row r="79" spans="1:23">
      <c r="A79" s="3">
        <v>650078</v>
      </c>
      <c r="B79" s="57" t="s">
        <v>45</v>
      </c>
      <c r="C79" s="90">
        <v>100643.921875</v>
      </c>
      <c r="D79" s="90">
        <v>11631.1611328125</v>
      </c>
      <c r="E79" s="90">
        <f t="shared" si="3"/>
        <v>56137.54150390625</v>
      </c>
      <c r="F79" s="120"/>
      <c r="G79" s="50">
        <v>300113.03125</v>
      </c>
      <c r="H79" s="50">
        <v>560629.625</v>
      </c>
      <c r="I79" s="90">
        <f t="shared" si="4"/>
        <v>430371.328125</v>
      </c>
      <c r="J79" s="120"/>
      <c r="K79" s="50">
        <v>457.10427856445313</v>
      </c>
      <c r="L79" s="50">
        <v>200.25039672851563</v>
      </c>
      <c r="M79" s="50">
        <f t="shared" si="6"/>
        <v>328.67733764648438</v>
      </c>
      <c r="N79" s="120"/>
      <c r="O79" s="50">
        <v>395011296</v>
      </c>
      <c r="P79" s="50">
        <v>425403200</v>
      </c>
      <c r="Q79" s="50">
        <f>AVERAGE(O79,P79)</f>
        <v>410207248</v>
      </c>
      <c r="R79" s="23"/>
      <c r="S79" s="23"/>
      <c r="T79" s="23"/>
      <c r="U79" s="23"/>
      <c r="V79" s="23"/>
      <c r="W79" s="23"/>
    </row>
    <row r="80" spans="1:23">
      <c r="A80" s="3">
        <v>650080</v>
      </c>
      <c r="B80" s="57" t="s">
        <v>45</v>
      </c>
      <c r="C80" s="90">
        <v>133630.40625</v>
      </c>
      <c r="D80" s="90">
        <v>34731.30859375</v>
      </c>
      <c r="E80" s="90">
        <f t="shared" si="3"/>
        <v>84180.857421875</v>
      </c>
      <c r="F80" s="120"/>
      <c r="G80" s="50">
        <v>258640.296875</v>
      </c>
      <c r="H80" s="50">
        <v>410344</v>
      </c>
      <c r="I80" s="90">
        <f t="shared" si="4"/>
        <v>334492.1484375</v>
      </c>
      <c r="J80" s="120"/>
      <c r="K80" s="50">
        <v>234.13502502441406</v>
      </c>
      <c r="L80" s="50">
        <v>123.93067169189453</v>
      </c>
      <c r="M80" s="50">
        <f t="shared" si="6"/>
        <v>179.0328483581543</v>
      </c>
      <c r="N80" s="120"/>
      <c r="O80" s="50">
        <v>427555200</v>
      </c>
      <c r="P80" s="50">
        <v>579629800</v>
      </c>
      <c r="Q80" s="50">
        <f>AVERAGE(O80,P80)</f>
        <v>503592500</v>
      </c>
      <c r="R80" s="23"/>
      <c r="S80" s="23"/>
      <c r="T80" s="23"/>
      <c r="U80" s="23"/>
      <c r="V80" s="23"/>
      <c r="W80" s="23"/>
    </row>
    <row r="81" spans="1:23">
      <c r="A81" s="3">
        <v>650106</v>
      </c>
      <c r="B81" s="57" t="s">
        <v>45</v>
      </c>
      <c r="C81" s="90">
        <v>496921.96875</v>
      </c>
      <c r="D81" s="90">
        <v>115169.859375</v>
      </c>
      <c r="E81" s="90">
        <f t="shared" si="3"/>
        <v>306045.9140625</v>
      </c>
      <c r="F81" s="120"/>
      <c r="G81" s="50">
        <v>229077.328125</v>
      </c>
      <c r="H81" s="50">
        <v>439612.46875</v>
      </c>
      <c r="I81" s="90">
        <f t="shared" si="4"/>
        <v>334344.8984375</v>
      </c>
      <c r="J81" s="120"/>
      <c r="K81" s="50">
        <v>510.93060302734375</v>
      </c>
      <c r="L81" s="50">
        <v>137.72836303710938</v>
      </c>
      <c r="M81" s="50">
        <f t="shared" si="6"/>
        <v>324.32948303222656</v>
      </c>
      <c r="N81" s="120"/>
      <c r="O81" s="50">
        <v>527534624</v>
      </c>
      <c r="P81" s="50">
        <v>436761650</v>
      </c>
      <c r="Q81" s="50">
        <f>AVERAGE(O81,P81)</f>
        <v>482148137</v>
      </c>
      <c r="R81" s="23"/>
      <c r="S81" s="23"/>
      <c r="T81" s="23"/>
      <c r="U81" s="23"/>
      <c r="V81" s="23"/>
      <c r="W81" s="23"/>
    </row>
    <row r="82" spans="1:23">
      <c r="A82" s="3">
        <v>650108</v>
      </c>
      <c r="B82" s="57" t="s">
        <v>45</v>
      </c>
      <c r="C82" s="90">
        <v>417551.96875</v>
      </c>
      <c r="D82" s="90">
        <v>104488.3359375</v>
      </c>
      <c r="E82" s="90">
        <f t="shared" si="3"/>
        <v>261020.15234375</v>
      </c>
      <c r="F82" s="120"/>
      <c r="G82" s="50">
        <v>377250.59375</v>
      </c>
      <c r="H82" s="50">
        <v>771502.3125</v>
      </c>
      <c r="I82" s="90">
        <f t="shared" si="4"/>
        <v>574376.453125</v>
      </c>
      <c r="J82" s="120"/>
      <c r="K82" s="50">
        <v>768.10223388671875</v>
      </c>
      <c r="L82" s="50">
        <v>209.54592895507813</v>
      </c>
      <c r="M82" s="50">
        <f t="shared" si="6"/>
        <v>488.82408142089844</v>
      </c>
      <c r="N82" s="120"/>
      <c r="O82" s="50">
        <v>804746432</v>
      </c>
      <c r="P82" s="50">
        <v>669233100</v>
      </c>
      <c r="Q82" s="50">
        <f>AVERAGE(O82,P82)</f>
        <v>736989766</v>
      </c>
      <c r="R82" s="23"/>
      <c r="S82" s="23"/>
      <c r="T82" s="23"/>
      <c r="U82" s="23"/>
      <c r="V82" s="23"/>
      <c r="W82" s="23"/>
    </row>
    <row r="83" spans="1:23">
      <c r="A83" s="3">
        <v>650134</v>
      </c>
      <c r="B83" s="57" t="s">
        <v>45</v>
      </c>
      <c r="C83" s="90">
        <v>159026.515625</v>
      </c>
      <c r="D83" s="90">
        <v>31221.17578125</v>
      </c>
      <c r="E83" s="90">
        <f t="shared" si="3"/>
        <v>95123.845703125</v>
      </c>
      <c r="F83" s="120"/>
      <c r="G83" s="50">
        <v>278232.21875</v>
      </c>
      <c r="H83" s="50">
        <v>432389.75</v>
      </c>
      <c r="I83" s="90">
        <f t="shared" si="4"/>
        <v>355310.984375</v>
      </c>
      <c r="J83" s="120"/>
      <c r="K83" s="50">
        <v>2003.1181640625</v>
      </c>
      <c r="L83" s="50">
        <v>518.12799072265625</v>
      </c>
      <c r="M83" s="50">
        <f t="shared" si="6"/>
        <v>1260.6230773925781</v>
      </c>
      <c r="N83" s="120"/>
      <c r="O83" s="50">
        <v>631099008</v>
      </c>
      <c r="P83" s="50">
        <v>669115700</v>
      </c>
      <c r="Q83" s="50">
        <f>AVERAGE(O83,P83)</f>
        <v>650107354</v>
      </c>
      <c r="R83" s="23"/>
      <c r="S83" s="23"/>
      <c r="T83" s="23"/>
      <c r="U83" s="23"/>
      <c r="V83" s="23"/>
      <c r="W83" s="23"/>
    </row>
    <row r="84" spans="1:23">
      <c r="A84" s="3">
        <v>650136</v>
      </c>
      <c r="B84" s="57" t="s">
        <v>45</v>
      </c>
      <c r="C84" s="90">
        <v>192456.15625</v>
      </c>
      <c r="D84" s="90">
        <v>29051.3671875</v>
      </c>
      <c r="E84" s="90">
        <f t="shared" si="3"/>
        <v>110753.76171875</v>
      </c>
      <c r="F84" s="120"/>
      <c r="G84" s="50">
        <v>275036.4375</v>
      </c>
      <c r="H84" s="50">
        <v>483194.21875</v>
      </c>
      <c r="I84" s="90">
        <f t="shared" si="4"/>
        <v>379115.328125</v>
      </c>
      <c r="J84" s="120"/>
      <c r="K84" s="50">
        <v>6416.93408203125</v>
      </c>
      <c r="L84" s="50">
        <v>1645.0303955078125</v>
      </c>
      <c r="M84" s="50">
        <f t="shared" si="6"/>
        <v>4030.9822387695313</v>
      </c>
      <c r="N84" s="120"/>
      <c r="O84" s="50">
        <v>747528448</v>
      </c>
      <c r="P84" s="50">
        <v>495492750</v>
      </c>
      <c r="Q84" s="50">
        <f>AVERAGE(O84,P84)</f>
        <v>621510599</v>
      </c>
      <c r="R84" s="23"/>
      <c r="S84" s="23"/>
      <c r="T84" s="23"/>
      <c r="U84" s="23"/>
      <c r="V84" s="23"/>
      <c r="W84" s="23"/>
    </row>
    <row r="85" spans="1:23">
      <c r="A85" s="3">
        <v>650162</v>
      </c>
      <c r="B85" s="57" t="s">
        <v>45</v>
      </c>
      <c r="C85" s="90">
        <v>71528.84375</v>
      </c>
      <c r="D85" s="90">
        <v>19333.76953125</v>
      </c>
      <c r="E85" s="90">
        <f t="shared" si="3"/>
        <v>45431.306640625</v>
      </c>
      <c r="F85" s="120"/>
      <c r="G85" s="50">
        <v>176481.671875</v>
      </c>
      <c r="H85" s="50">
        <v>316619.46875</v>
      </c>
      <c r="I85" s="90">
        <f t="shared" si="4"/>
        <v>246550.5703125</v>
      </c>
      <c r="J85" s="120"/>
      <c r="K85" s="50">
        <v>456.41073608398438</v>
      </c>
      <c r="L85" s="50">
        <v>51.162174224853516</v>
      </c>
      <c r="M85" s="50">
        <f t="shared" si="6"/>
        <v>253.78645515441895</v>
      </c>
      <c r="N85" s="120"/>
      <c r="O85" s="50">
        <v>297338016</v>
      </c>
      <c r="P85" s="50">
        <v>368870950</v>
      </c>
      <c r="Q85" s="50">
        <f>AVERAGE(O85,P85)</f>
        <v>333104483</v>
      </c>
      <c r="R85" s="23"/>
      <c r="S85" s="23"/>
      <c r="T85" s="23"/>
      <c r="U85" s="23"/>
      <c r="V85" s="23"/>
      <c r="W85" s="23"/>
    </row>
    <row r="86" spans="1:23">
      <c r="A86" s="3">
        <v>650164</v>
      </c>
      <c r="B86" s="57" t="s">
        <v>45</v>
      </c>
      <c r="C86" s="90">
        <v>219515.625</v>
      </c>
      <c r="D86" s="90">
        <v>55661.25390625</v>
      </c>
      <c r="E86" s="90">
        <f t="shared" si="3"/>
        <v>137588.439453125</v>
      </c>
      <c r="F86" s="120"/>
      <c r="G86" s="50">
        <v>155622.703125</v>
      </c>
      <c r="H86" s="50">
        <v>281251.875</v>
      </c>
      <c r="I86" s="90">
        <f t="shared" si="4"/>
        <v>218437.2890625</v>
      </c>
      <c r="J86" s="120"/>
      <c r="K86" s="50">
        <v>57.7933349609375</v>
      </c>
      <c r="L86" s="50">
        <v>32.6380615234375</v>
      </c>
      <c r="M86" s="50">
        <f t="shared" si="6"/>
        <v>45.2156982421875</v>
      </c>
      <c r="N86" s="120"/>
      <c r="O86" s="50">
        <v>364757920</v>
      </c>
      <c r="P86" s="50">
        <v>553642400</v>
      </c>
      <c r="Q86" s="50">
        <f>AVERAGE(O86,P86)</f>
        <v>459200160</v>
      </c>
      <c r="R86" s="23"/>
      <c r="S86" s="23"/>
      <c r="T86" s="23"/>
      <c r="U86" s="23"/>
      <c r="V86" s="23"/>
      <c r="W86" s="23"/>
    </row>
    <row r="87" spans="1:23">
      <c r="B87" s="23"/>
      <c r="C87" s="23"/>
      <c r="D87" s="23"/>
      <c r="E87" s="23"/>
      <c r="F87" s="120"/>
      <c r="G87" s="23"/>
      <c r="H87" s="23"/>
      <c r="I87" s="23"/>
      <c r="J87" s="120"/>
      <c r="K87" s="131"/>
      <c r="L87" s="23"/>
      <c r="M87" s="23"/>
      <c r="N87" s="120"/>
      <c r="O87" s="23"/>
      <c r="P87" s="23"/>
      <c r="Q87" s="23"/>
      <c r="R87" s="23"/>
      <c r="S87" s="23"/>
      <c r="T87" s="23"/>
      <c r="U87" s="23"/>
      <c r="V87" s="23"/>
      <c r="W87" s="23"/>
    </row>
    <row r="88" spans="1:23">
      <c r="N88" s="5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4D98-5341-4649-8776-F840C84F608E}">
  <dimension ref="A1:AU90"/>
  <sheetViews>
    <sheetView zoomScale="70" zoomScaleNormal="70" workbookViewId="0"/>
  </sheetViews>
  <sheetFormatPr defaultRowHeight="14.5"/>
  <cols>
    <col min="5" max="5" width="8.7265625" style="134"/>
    <col min="7" max="7" width="8.7265625" style="129"/>
    <col min="11" max="11" width="8.7265625" style="134"/>
    <col min="13" max="13" width="8.7265625" style="129"/>
    <col min="17" max="17" width="8.7265625" style="134"/>
    <col min="19" max="19" width="8.7265625" style="129"/>
    <col min="23" max="23" width="8.7265625" style="134"/>
    <col min="25" max="25" width="8.7265625" style="129"/>
    <col min="29" max="29" width="8.7265625" style="134"/>
    <col min="31" max="31" width="8.7265625" style="129"/>
    <col min="35" max="35" width="8.7265625" style="134"/>
    <col min="37" max="37" width="8.7265625" style="129"/>
    <col min="41" max="41" width="8.7265625" style="134"/>
    <col min="43" max="43" width="8.7265625" style="129"/>
    <col min="47" max="47" width="8.7265625" style="134"/>
  </cols>
  <sheetData>
    <row r="1" spans="1:47">
      <c r="A1" s="26"/>
      <c r="B1" s="26"/>
      <c r="C1" s="26" t="s">
        <v>123</v>
      </c>
      <c r="D1" s="26" t="s">
        <v>123</v>
      </c>
      <c r="E1" s="26" t="s">
        <v>123</v>
      </c>
      <c r="F1" s="132"/>
      <c r="G1" s="26"/>
      <c r="H1" s="26"/>
      <c r="I1" s="26" t="s">
        <v>124</v>
      </c>
      <c r="J1" s="26" t="s">
        <v>124</v>
      </c>
      <c r="K1" s="26" t="s">
        <v>124</v>
      </c>
      <c r="L1" s="132"/>
      <c r="M1" s="26"/>
      <c r="O1" s="26" t="s">
        <v>272</v>
      </c>
      <c r="P1" s="26" t="s">
        <v>272</v>
      </c>
      <c r="Q1" s="26" t="s">
        <v>272</v>
      </c>
      <c r="R1" s="132"/>
      <c r="S1" s="26"/>
      <c r="T1" s="26"/>
      <c r="U1" s="26" t="s">
        <v>273</v>
      </c>
      <c r="V1" s="26" t="s">
        <v>273</v>
      </c>
      <c r="W1" s="26" t="s">
        <v>273</v>
      </c>
      <c r="X1" s="132"/>
      <c r="Y1" s="26"/>
      <c r="Z1" s="26"/>
      <c r="AA1" s="26" t="s">
        <v>274</v>
      </c>
      <c r="AB1" s="26" t="s">
        <v>274</v>
      </c>
      <c r="AC1" s="26" t="s">
        <v>274</v>
      </c>
      <c r="AD1" s="132"/>
      <c r="AE1" s="26"/>
      <c r="AF1" s="26"/>
      <c r="AG1" s="26" t="s">
        <v>125</v>
      </c>
      <c r="AH1" s="26" t="s">
        <v>125</v>
      </c>
      <c r="AI1" s="26" t="s">
        <v>125</v>
      </c>
      <c r="AJ1" s="132"/>
      <c r="AK1" s="26"/>
      <c r="AL1" s="26"/>
      <c r="AM1" s="26" t="s">
        <v>126</v>
      </c>
      <c r="AN1" s="26" t="s">
        <v>126</v>
      </c>
      <c r="AO1" s="26" t="s">
        <v>126</v>
      </c>
      <c r="AP1" s="132"/>
      <c r="AQ1" s="26"/>
      <c r="AS1" s="26" t="s">
        <v>206</v>
      </c>
      <c r="AT1" s="26" t="s">
        <v>206</v>
      </c>
      <c r="AU1" s="26" t="s">
        <v>206</v>
      </c>
    </row>
    <row r="2" spans="1:47">
      <c r="A2" s="26" t="s">
        <v>81</v>
      </c>
      <c r="B2" s="26" t="s">
        <v>64</v>
      </c>
      <c r="C2" s="26" t="s">
        <v>121</v>
      </c>
      <c r="D2" s="26" t="s">
        <v>122</v>
      </c>
      <c r="E2" s="26" t="s">
        <v>94</v>
      </c>
      <c r="F2" s="132"/>
      <c r="G2" s="26" t="s">
        <v>81</v>
      </c>
      <c r="H2" s="26" t="s">
        <v>64</v>
      </c>
      <c r="I2" s="26" t="s">
        <v>121</v>
      </c>
      <c r="J2" s="26" t="s">
        <v>122</v>
      </c>
      <c r="K2" s="26" t="s">
        <v>94</v>
      </c>
      <c r="L2" s="132"/>
      <c r="M2" s="26" t="s">
        <v>81</v>
      </c>
      <c r="N2" s="26" t="s">
        <v>64</v>
      </c>
      <c r="O2" s="26" t="s">
        <v>121</v>
      </c>
      <c r="P2" s="26" t="s">
        <v>122</v>
      </c>
      <c r="Q2" s="26" t="s">
        <v>94</v>
      </c>
      <c r="R2" s="132"/>
      <c r="S2" s="26" t="s">
        <v>81</v>
      </c>
      <c r="T2" s="26" t="s">
        <v>64</v>
      </c>
      <c r="U2" s="26" t="s">
        <v>121</v>
      </c>
      <c r="V2" s="26" t="s">
        <v>122</v>
      </c>
      <c r="W2" s="26" t="s">
        <v>94</v>
      </c>
      <c r="X2" s="132"/>
      <c r="Y2" s="26" t="s">
        <v>81</v>
      </c>
      <c r="Z2" s="26" t="s">
        <v>64</v>
      </c>
      <c r="AA2" s="26" t="s">
        <v>121</v>
      </c>
      <c r="AB2" s="26" t="s">
        <v>122</v>
      </c>
      <c r="AC2" s="26" t="s">
        <v>94</v>
      </c>
      <c r="AD2" s="132"/>
      <c r="AE2" s="26" t="s">
        <v>81</v>
      </c>
      <c r="AF2" s="26" t="s">
        <v>64</v>
      </c>
      <c r="AG2" s="26" t="s">
        <v>121</v>
      </c>
      <c r="AH2" s="26" t="s">
        <v>122</v>
      </c>
      <c r="AI2" s="26" t="s">
        <v>94</v>
      </c>
      <c r="AJ2" s="132"/>
      <c r="AK2" s="26" t="s">
        <v>81</v>
      </c>
      <c r="AL2" s="26" t="s">
        <v>64</v>
      </c>
      <c r="AM2" s="26" t="s">
        <v>121</v>
      </c>
      <c r="AN2" s="26" t="s">
        <v>122</v>
      </c>
      <c r="AO2" s="26" t="s">
        <v>94</v>
      </c>
      <c r="AP2" s="132"/>
      <c r="AQ2" s="55" t="s">
        <v>81</v>
      </c>
      <c r="AR2" s="26" t="s">
        <v>64</v>
      </c>
      <c r="AS2" s="26" t="s">
        <v>121</v>
      </c>
      <c r="AT2" s="26" t="s">
        <v>122</v>
      </c>
      <c r="AU2" s="26" t="s">
        <v>94</v>
      </c>
    </row>
    <row r="3" spans="1:47">
      <c r="A3" s="32">
        <v>650002</v>
      </c>
      <c r="B3" s="32" t="s">
        <v>27</v>
      </c>
      <c r="C3" s="32">
        <v>71368.2265625</v>
      </c>
      <c r="D3" s="32">
        <v>111427.62109375</v>
      </c>
      <c r="E3" s="32">
        <f>AVERAGE(C3:D3)</f>
        <v>91397.923828125</v>
      </c>
      <c r="F3" s="133"/>
      <c r="G3" s="32">
        <v>650002</v>
      </c>
      <c r="H3" s="32" t="s">
        <v>27</v>
      </c>
      <c r="I3" s="32">
        <v>30639.6044921875</v>
      </c>
      <c r="J3" s="32">
        <v>13851.4169921875</v>
      </c>
      <c r="K3" s="32">
        <f>AVERAGE(I3:J3)</f>
        <v>22245.5107421875</v>
      </c>
      <c r="L3" s="133"/>
      <c r="M3" s="32">
        <v>650002</v>
      </c>
      <c r="N3" s="32" t="s">
        <v>27</v>
      </c>
      <c r="O3" s="32">
        <v>4934.12939453125</v>
      </c>
      <c r="P3" s="32">
        <v>4587.399169921875</v>
      </c>
      <c r="Q3" s="32">
        <f>AVERAGE(O3:P3)</f>
        <v>4760.7642822265625</v>
      </c>
      <c r="R3" s="133"/>
      <c r="S3" s="32">
        <v>650002</v>
      </c>
      <c r="T3" s="32" t="s">
        <v>27</v>
      </c>
      <c r="U3" s="32">
        <v>1231.774658203125</v>
      </c>
      <c r="V3" s="32">
        <v>1510.9754028320313</v>
      </c>
      <c r="W3" s="32">
        <f>AVERAGE(U3:V3)</f>
        <v>1371.3750305175781</v>
      </c>
      <c r="X3" s="133"/>
      <c r="Y3" s="32">
        <v>650002</v>
      </c>
      <c r="Z3" s="32" t="s">
        <v>27</v>
      </c>
      <c r="AA3" s="32">
        <v>174844.8984375</v>
      </c>
      <c r="AB3" s="32">
        <v>160501.3046875</v>
      </c>
      <c r="AC3" s="32">
        <f>AVERAGE(AA3:AB3)</f>
        <v>167673.1015625</v>
      </c>
      <c r="AD3" s="133"/>
      <c r="AE3" s="32">
        <v>650002</v>
      </c>
      <c r="AF3" s="32" t="s">
        <v>27</v>
      </c>
      <c r="AG3" s="32">
        <v>37005.6484375</v>
      </c>
      <c r="AH3" s="32">
        <v>21992.9501953125</v>
      </c>
      <c r="AI3" s="32">
        <f>AVERAGE(AG3:AH3)</f>
        <v>29499.29931640625</v>
      </c>
      <c r="AJ3" s="133"/>
      <c r="AK3" s="32">
        <v>650002</v>
      </c>
      <c r="AL3" s="32" t="s">
        <v>27</v>
      </c>
      <c r="AM3" s="32">
        <v>104768.48828125</v>
      </c>
      <c r="AN3" s="32">
        <v>157708.453125</v>
      </c>
      <c r="AO3" s="32">
        <f>AVERAGE(AM3:AN3)</f>
        <v>131238.470703125</v>
      </c>
      <c r="AP3" s="133"/>
      <c r="AQ3" s="32">
        <v>650002</v>
      </c>
      <c r="AR3" s="32" t="s">
        <v>27</v>
      </c>
      <c r="AS3" s="32">
        <v>547332.9375</v>
      </c>
      <c r="AT3" s="32">
        <v>1266469.125</v>
      </c>
      <c r="AU3" s="56">
        <v>906901.03125</v>
      </c>
    </row>
    <row r="4" spans="1:47">
      <c r="A4" s="32">
        <v>650004</v>
      </c>
      <c r="B4" s="32" t="s">
        <v>27</v>
      </c>
      <c r="C4" s="32">
        <v>223271.046875</v>
      </c>
      <c r="D4" s="32">
        <v>285181.9375</v>
      </c>
      <c r="E4" s="32">
        <f t="shared" ref="E4:E73" si="0">AVERAGE(C4:D4)</f>
        <v>254226.4921875</v>
      </c>
      <c r="F4" s="133"/>
      <c r="G4" s="32">
        <v>650004</v>
      </c>
      <c r="H4" s="32" t="s">
        <v>27</v>
      </c>
      <c r="I4" s="32">
        <v>145162.03125</v>
      </c>
      <c r="J4" s="32">
        <v>85091.5390625</v>
      </c>
      <c r="K4" s="32">
        <f t="shared" ref="K4:K73" si="1">AVERAGE(I4:J4)</f>
        <v>115126.78515625</v>
      </c>
      <c r="L4" s="133"/>
      <c r="M4" s="32">
        <v>650004</v>
      </c>
      <c r="N4" s="32" t="s">
        <v>27</v>
      </c>
      <c r="O4" s="32">
        <v>17099.732421875</v>
      </c>
      <c r="P4" s="32">
        <v>16188.0517578125</v>
      </c>
      <c r="Q4" s="32">
        <f t="shared" ref="Q4:Q73" si="2">AVERAGE(O4:P4)</f>
        <v>16643.89208984375</v>
      </c>
      <c r="R4" s="133"/>
      <c r="S4" s="32">
        <v>650004</v>
      </c>
      <c r="T4" s="32" t="s">
        <v>27</v>
      </c>
      <c r="U4" s="32">
        <v>3039.876708984375</v>
      </c>
      <c r="V4" s="32">
        <v>5002.73486328125</v>
      </c>
      <c r="W4" s="32">
        <f t="shared" ref="W4:W73" si="3">AVERAGE(U4:V4)</f>
        <v>4021.3057861328125</v>
      </c>
      <c r="X4" s="133"/>
      <c r="Y4" s="32">
        <v>650004</v>
      </c>
      <c r="Z4" s="32" t="s">
        <v>27</v>
      </c>
      <c r="AA4" s="32">
        <v>258500.8125</v>
      </c>
      <c r="AB4" s="32">
        <v>264605.625</v>
      </c>
      <c r="AC4" s="32">
        <f t="shared" ref="AC4:AC67" si="4">AVERAGE(AA4:AB4)</f>
        <v>261553.21875</v>
      </c>
      <c r="AD4" s="133"/>
      <c r="AE4" s="32">
        <v>650004</v>
      </c>
      <c r="AF4" s="32" t="s">
        <v>27</v>
      </c>
      <c r="AG4" s="32">
        <v>68615.5859375</v>
      </c>
      <c r="AH4" s="32">
        <v>40569.0625</v>
      </c>
      <c r="AI4" s="32">
        <f t="shared" ref="AI4:AI73" si="5">AVERAGE(AG4:AH4)</f>
        <v>54592.32421875</v>
      </c>
      <c r="AJ4" s="133"/>
      <c r="AK4" s="32">
        <v>650004</v>
      </c>
      <c r="AL4" s="32" t="s">
        <v>27</v>
      </c>
      <c r="AM4" s="32">
        <v>237487.984375</v>
      </c>
      <c r="AN4" s="32">
        <v>337517.46875</v>
      </c>
      <c r="AO4" s="32">
        <f t="shared" ref="AO4:AO73" si="6">AVERAGE(AM4:AN4)</f>
        <v>287502.7265625</v>
      </c>
      <c r="AP4" s="133"/>
      <c r="AQ4" s="32">
        <v>650004</v>
      </c>
      <c r="AR4" s="32" t="s">
        <v>27</v>
      </c>
      <c r="AS4" s="32">
        <v>843651.5</v>
      </c>
      <c r="AT4" s="32">
        <v>1875302.125</v>
      </c>
      <c r="AU4" s="56">
        <v>1359476.8125</v>
      </c>
    </row>
    <row r="5" spans="1:47">
      <c r="A5" s="32">
        <v>650030</v>
      </c>
      <c r="B5" s="32" t="s">
        <v>27</v>
      </c>
      <c r="C5" s="32">
        <v>200782.640625</v>
      </c>
      <c r="D5" s="32">
        <v>206394.421875</v>
      </c>
      <c r="E5" s="32">
        <f t="shared" si="0"/>
        <v>203588.53125</v>
      </c>
      <c r="F5" s="133"/>
      <c r="G5" s="32">
        <v>650030</v>
      </c>
      <c r="H5" s="32" t="s">
        <v>27</v>
      </c>
      <c r="I5" s="32">
        <v>176145.40625</v>
      </c>
      <c r="J5" s="32">
        <v>97479.7109375</v>
      </c>
      <c r="K5" s="32">
        <f t="shared" si="1"/>
        <v>136812.55859375</v>
      </c>
      <c r="L5" s="133"/>
      <c r="M5" s="32">
        <v>650030</v>
      </c>
      <c r="N5" s="32" t="s">
        <v>27</v>
      </c>
      <c r="O5" s="32">
        <v>25535.181640625</v>
      </c>
      <c r="P5" s="32">
        <v>24887.83984375</v>
      </c>
      <c r="Q5" s="32">
        <f t="shared" si="2"/>
        <v>25211.5107421875</v>
      </c>
      <c r="R5" s="133"/>
      <c r="S5" s="32">
        <v>650030</v>
      </c>
      <c r="T5" s="32" t="s">
        <v>27</v>
      </c>
      <c r="U5" s="32">
        <v>5090.41943359375</v>
      </c>
      <c r="V5" s="32">
        <v>7345.7841796875</v>
      </c>
      <c r="W5" s="32">
        <f t="shared" si="3"/>
        <v>6218.101806640625</v>
      </c>
      <c r="X5" s="133"/>
      <c r="Y5" s="32">
        <v>650030</v>
      </c>
      <c r="Z5" s="32" t="s">
        <v>27</v>
      </c>
      <c r="AA5" s="32">
        <v>355291</v>
      </c>
      <c r="AB5" s="32">
        <v>445245.5625</v>
      </c>
      <c r="AC5" s="32">
        <f t="shared" si="4"/>
        <v>400268.28125</v>
      </c>
      <c r="AD5" s="133"/>
      <c r="AE5" s="32">
        <v>650030</v>
      </c>
      <c r="AF5" s="32" t="s">
        <v>27</v>
      </c>
      <c r="AG5" s="32">
        <v>79763.9609375</v>
      </c>
      <c r="AH5" s="32">
        <v>64953.48828125</v>
      </c>
      <c r="AI5" s="32">
        <f t="shared" si="5"/>
        <v>72358.724609375</v>
      </c>
      <c r="AJ5" s="133"/>
      <c r="AK5" s="32">
        <v>650030</v>
      </c>
      <c r="AL5" s="32" t="s">
        <v>27</v>
      </c>
      <c r="AM5" s="32">
        <v>265288.96875</v>
      </c>
      <c r="AN5" s="32">
        <v>404060.3125</v>
      </c>
      <c r="AO5" s="32">
        <f t="shared" si="6"/>
        <v>334674.640625</v>
      </c>
      <c r="AP5" s="133"/>
      <c r="AQ5" s="32">
        <v>650030</v>
      </c>
      <c r="AR5" s="32" t="s">
        <v>27</v>
      </c>
      <c r="AS5" s="32">
        <v>2885633</v>
      </c>
      <c r="AT5" s="32">
        <v>6726150</v>
      </c>
      <c r="AU5" s="56">
        <v>4805891.5</v>
      </c>
    </row>
    <row r="6" spans="1:47">
      <c r="A6" s="32">
        <v>650032</v>
      </c>
      <c r="B6" s="32" t="s">
        <v>27</v>
      </c>
      <c r="C6" s="32">
        <v>116432.96875</v>
      </c>
      <c r="D6" s="32">
        <v>198836.625</v>
      </c>
      <c r="E6" s="32">
        <f t="shared" si="0"/>
        <v>157634.796875</v>
      </c>
      <c r="F6" s="133"/>
      <c r="G6" s="32">
        <v>650032</v>
      </c>
      <c r="H6" s="32" t="s">
        <v>27</v>
      </c>
      <c r="I6" s="32">
        <v>58951.25390625</v>
      </c>
      <c r="J6" s="32">
        <v>33365.703125</v>
      </c>
      <c r="K6" s="32">
        <f t="shared" si="1"/>
        <v>46158.478515625</v>
      </c>
      <c r="L6" s="133"/>
      <c r="M6" s="32">
        <v>650032</v>
      </c>
      <c r="N6" s="32" t="s">
        <v>27</v>
      </c>
      <c r="O6" s="32">
        <v>12727.8759765625</v>
      </c>
      <c r="P6" s="32">
        <v>13699.4990234375</v>
      </c>
      <c r="Q6" s="32">
        <f t="shared" si="2"/>
        <v>13213.6875</v>
      </c>
      <c r="R6" s="133"/>
      <c r="S6" s="32">
        <v>650032</v>
      </c>
      <c r="T6" s="32" t="s">
        <v>27</v>
      </c>
      <c r="U6" s="32">
        <v>1430.5087890625</v>
      </c>
      <c r="V6" s="32">
        <v>3572.82373046875</v>
      </c>
      <c r="W6" s="32">
        <f t="shared" si="3"/>
        <v>2501.666259765625</v>
      </c>
      <c r="X6" s="133"/>
      <c r="Y6" s="32">
        <v>650032</v>
      </c>
      <c r="Z6" s="32" t="s">
        <v>27</v>
      </c>
      <c r="AA6" s="32">
        <v>283862.90625</v>
      </c>
      <c r="AB6" s="32">
        <v>560499.375</v>
      </c>
      <c r="AC6" s="32">
        <f t="shared" si="4"/>
        <v>422181.140625</v>
      </c>
      <c r="AD6" s="133"/>
      <c r="AE6" s="32">
        <v>650032</v>
      </c>
      <c r="AF6" s="32" t="s">
        <v>27</v>
      </c>
      <c r="AG6" s="32">
        <v>108219.4375</v>
      </c>
      <c r="AH6" s="32">
        <v>45296.66796875</v>
      </c>
      <c r="AI6" s="32">
        <f t="shared" si="5"/>
        <v>76758.052734375</v>
      </c>
      <c r="AJ6" s="133"/>
      <c r="AK6" s="32">
        <v>650032</v>
      </c>
      <c r="AL6" s="32" t="s">
        <v>27</v>
      </c>
      <c r="AM6" s="32">
        <v>334606.53125</v>
      </c>
      <c r="AN6" s="32">
        <v>489508.40625</v>
      </c>
      <c r="AO6" s="32">
        <f t="shared" si="6"/>
        <v>412057.46875</v>
      </c>
      <c r="AP6" s="133"/>
      <c r="AQ6" s="32">
        <v>650032</v>
      </c>
      <c r="AR6" s="32" t="s">
        <v>27</v>
      </c>
      <c r="AS6" s="32">
        <v>703125.25</v>
      </c>
      <c r="AT6" s="32">
        <v>1514667.125</v>
      </c>
      <c r="AU6" s="56">
        <v>1108896.1875</v>
      </c>
    </row>
    <row r="7" spans="1:47">
      <c r="A7" s="32">
        <v>650058</v>
      </c>
      <c r="B7" s="32" t="s">
        <v>27</v>
      </c>
      <c r="C7" s="32">
        <v>138887.09375</v>
      </c>
      <c r="D7" s="32">
        <v>190527.515625</v>
      </c>
      <c r="E7" s="32">
        <f t="shared" si="0"/>
        <v>164707.3046875</v>
      </c>
      <c r="F7" s="133"/>
      <c r="G7" s="32">
        <v>650058</v>
      </c>
      <c r="H7" s="32" t="s">
        <v>27</v>
      </c>
      <c r="I7" s="32">
        <v>160652.75</v>
      </c>
      <c r="J7" s="32">
        <v>86421.859375</v>
      </c>
      <c r="K7" s="32">
        <f t="shared" si="1"/>
        <v>123537.3046875</v>
      </c>
      <c r="L7" s="133"/>
      <c r="M7" s="32">
        <v>650058</v>
      </c>
      <c r="N7" s="32" t="s">
        <v>27</v>
      </c>
      <c r="O7" s="32">
        <v>22744.12109375</v>
      </c>
      <c r="P7" s="32">
        <v>22767.888671875</v>
      </c>
      <c r="Q7" s="32">
        <f t="shared" si="2"/>
        <v>22756.0048828125</v>
      </c>
      <c r="R7" s="133"/>
      <c r="S7" s="32">
        <v>650058</v>
      </c>
      <c r="T7" s="32" t="s">
        <v>27</v>
      </c>
      <c r="U7" s="32">
        <v>9817.4677734375</v>
      </c>
      <c r="V7" s="32">
        <v>22053.705078125</v>
      </c>
      <c r="W7" s="32">
        <f t="shared" si="3"/>
        <v>15935.58642578125</v>
      </c>
      <c r="X7" s="133"/>
      <c r="Y7" s="32">
        <v>650058</v>
      </c>
      <c r="Z7" s="32" t="s">
        <v>27</v>
      </c>
      <c r="AA7" s="32">
        <v>157461.296875</v>
      </c>
      <c r="AB7" s="32">
        <v>1092613</v>
      </c>
      <c r="AC7" s="32">
        <f t="shared" si="4"/>
        <v>625037.1484375</v>
      </c>
      <c r="AD7" s="133"/>
      <c r="AE7" s="32">
        <v>650058</v>
      </c>
      <c r="AF7" s="32" t="s">
        <v>27</v>
      </c>
      <c r="AG7" s="32">
        <v>211603.5625</v>
      </c>
      <c r="AH7" s="32">
        <v>139942.703125</v>
      </c>
      <c r="AI7" s="32">
        <f t="shared" si="5"/>
        <v>175773.1328125</v>
      </c>
      <c r="AJ7" s="133"/>
      <c r="AK7" s="32">
        <v>650058</v>
      </c>
      <c r="AL7" s="32" t="s">
        <v>27</v>
      </c>
      <c r="AM7" s="32">
        <v>629630.25</v>
      </c>
      <c r="AN7" s="32">
        <v>841188.1875</v>
      </c>
      <c r="AO7" s="32">
        <f t="shared" si="6"/>
        <v>735409.21875</v>
      </c>
      <c r="AP7" s="133"/>
      <c r="AQ7" s="32">
        <v>650058</v>
      </c>
      <c r="AR7" s="32" t="s">
        <v>27</v>
      </c>
      <c r="AS7" s="32">
        <v>529197.9375</v>
      </c>
      <c r="AT7" s="32">
        <v>1324521.25</v>
      </c>
      <c r="AU7" s="56">
        <v>926859.59375</v>
      </c>
    </row>
    <row r="8" spans="1:47">
      <c r="A8" s="32">
        <v>650060</v>
      </c>
      <c r="B8" s="32" t="s">
        <v>27</v>
      </c>
      <c r="C8" s="32">
        <v>52062.16796875</v>
      </c>
      <c r="D8" s="32">
        <v>114531</v>
      </c>
      <c r="E8" s="32">
        <f t="shared" si="0"/>
        <v>83296.583984375</v>
      </c>
      <c r="F8" s="133"/>
      <c r="G8" s="32">
        <v>650060</v>
      </c>
      <c r="H8" s="32" t="s">
        <v>27</v>
      </c>
      <c r="I8" s="32">
        <v>40425.16015625</v>
      </c>
      <c r="J8" s="32">
        <v>23323.205078125</v>
      </c>
      <c r="K8" s="32">
        <f t="shared" si="1"/>
        <v>31874.1826171875</v>
      </c>
      <c r="L8" s="133"/>
      <c r="M8" s="32">
        <v>650060</v>
      </c>
      <c r="N8" s="32" t="s">
        <v>27</v>
      </c>
      <c r="O8" s="32">
        <v>10261.7216796875</v>
      </c>
      <c r="P8" s="32">
        <v>11133.4501953125</v>
      </c>
      <c r="Q8" s="32">
        <f t="shared" si="2"/>
        <v>10697.5859375</v>
      </c>
      <c r="R8" s="133"/>
      <c r="S8" s="32">
        <v>650060</v>
      </c>
      <c r="T8" s="32" t="s">
        <v>27</v>
      </c>
      <c r="U8" s="32">
        <v>2837.165771484375</v>
      </c>
      <c r="V8" s="32">
        <v>5251.22705078125</v>
      </c>
      <c r="W8" s="32">
        <f t="shared" si="3"/>
        <v>4044.1964111328125</v>
      </c>
      <c r="X8" s="133"/>
      <c r="Y8" s="32">
        <v>650060</v>
      </c>
      <c r="Z8" s="32" t="s">
        <v>27</v>
      </c>
      <c r="AA8" s="32">
        <v>118378.390625</v>
      </c>
      <c r="AB8" s="32">
        <v>160955.390625</v>
      </c>
      <c r="AC8" s="32">
        <f t="shared" si="4"/>
        <v>139666.890625</v>
      </c>
      <c r="AD8" s="133"/>
      <c r="AE8" s="32">
        <v>650060</v>
      </c>
      <c r="AF8" s="32" t="s">
        <v>27</v>
      </c>
      <c r="AG8" s="32">
        <v>72760.03125</v>
      </c>
      <c r="AH8" s="32">
        <v>48958.015625</v>
      </c>
      <c r="AI8" s="32">
        <f t="shared" si="5"/>
        <v>60859.0234375</v>
      </c>
      <c r="AJ8" s="133"/>
      <c r="AK8" s="32">
        <v>650060</v>
      </c>
      <c r="AL8" s="32" t="s">
        <v>27</v>
      </c>
      <c r="AM8" s="32">
        <v>210176</v>
      </c>
      <c r="AN8" s="32">
        <v>273683.5</v>
      </c>
      <c r="AO8" s="32">
        <f t="shared" si="6"/>
        <v>241929.75</v>
      </c>
      <c r="AP8" s="133"/>
      <c r="AQ8" s="32">
        <v>650060</v>
      </c>
      <c r="AR8" s="32" t="s">
        <v>27</v>
      </c>
      <c r="AS8" s="32">
        <v>1688638.625</v>
      </c>
      <c r="AT8" s="32">
        <v>3493511</v>
      </c>
      <c r="AU8" s="56">
        <v>2591074.8125</v>
      </c>
    </row>
    <row r="9" spans="1:47">
      <c r="A9" s="32">
        <v>650086</v>
      </c>
      <c r="B9" s="32" t="s">
        <v>27</v>
      </c>
      <c r="C9" s="32">
        <v>18329.025390625</v>
      </c>
      <c r="D9" s="32">
        <v>28981.296875</v>
      </c>
      <c r="E9" s="32">
        <f t="shared" si="0"/>
        <v>23655.1611328125</v>
      </c>
      <c r="F9" s="133"/>
      <c r="G9" s="32">
        <v>650086</v>
      </c>
      <c r="H9" s="32" t="s">
        <v>27</v>
      </c>
      <c r="I9" s="32">
        <v>7377.33837890625</v>
      </c>
      <c r="J9" s="32">
        <v>2461.749755859375</v>
      </c>
      <c r="K9" s="32">
        <f t="shared" si="1"/>
        <v>4919.5440673828125</v>
      </c>
      <c r="L9" s="133"/>
      <c r="M9" s="32">
        <v>650086</v>
      </c>
      <c r="N9" s="32" t="s">
        <v>27</v>
      </c>
      <c r="O9" s="32">
        <v>23593.8828125</v>
      </c>
      <c r="P9" s="32">
        <v>16581.955078125</v>
      </c>
      <c r="Q9" s="32">
        <f t="shared" si="2"/>
        <v>20087.9189453125</v>
      </c>
      <c r="R9" s="133"/>
      <c r="S9" s="32">
        <v>650086</v>
      </c>
      <c r="T9" s="32" t="s">
        <v>27</v>
      </c>
      <c r="U9" s="32">
        <v>1752.0828857421875</v>
      </c>
      <c r="V9" s="32">
        <v>2234.6240234375</v>
      </c>
      <c r="W9" s="32">
        <f t="shared" si="3"/>
        <v>1993.3534545898438</v>
      </c>
      <c r="X9" s="133"/>
      <c r="Y9" s="32">
        <v>650086</v>
      </c>
      <c r="Z9" s="32" t="s">
        <v>27</v>
      </c>
      <c r="AA9" s="32">
        <v>113528.0078125</v>
      </c>
      <c r="AB9" s="32">
        <v>134301.921875</v>
      </c>
      <c r="AC9" s="32">
        <f t="shared" si="4"/>
        <v>123914.96484375</v>
      </c>
      <c r="AD9" s="133"/>
      <c r="AE9" s="32">
        <v>650086</v>
      </c>
      <c r="AF9" s="32" t="s">
        <v>27</v>
      </c>
      <c r="AG9" s="32">
        <v>34521.8125</v>
      </c>
      <c r="AH9" s="32">
        <v>17345.6796875</v>
      </c>
      <c r="AI9" s="32">
        <f t="shared" si="5"/>
        <v>25933.74609375</v>
      </c>
      <c r="AJ9" s="133"/>
      <c r="AK9" s="32">
        <v>650086</v>
      </c>
      <c r="AL9" s="32" t="s">
        <v>27</v>
      </c>
      <c r="AM9" s="32">
        <v>103308.4921875</v>
      </c>
      <c r="AN9" s="32">
        <v>135703.15625</v>
      </c>
      <c r="AO9" s="32">
        <f t="shared" si="6"/>
        <v>119505.82421875</v>
      </c>
      <c r="AP9" s="133"/>
      <c r="AQ9" s="32">
        <v>650086</v>
      </c>
      <c r="AR9" s="32" t="s">
        <v>27</v>
      </c>
      <c r="AS9" s="32">
        <v>443805.78125</v>
      </c>
      <c r="AT9" s="32">
        <v>1375920</v>
      </c>
      <c r="AU9" s="56">
        <v>909862.890625</v>
      </c>
    </row>
    <row r="10" spans="1:47">
      <c r="A10" s="32">
        <v>650088</v>
      </c>
      <c r="B10" s="32" t="s">
        <v>27</v>
      </c>
      <c r="C10" s="32">
        <v>40384.0546875</v>
      </c>
      <c r="D10" s="32">
        <v>79353.34375</v>
      </c>
      <c r="E10" s="32">
        <f t="shared" si="0"/>
        <v>59868.69921875</v>
      </c>
      <c r="F10" s="133"/>
      <c r="G10" s="32">
        <v>650088</v>
      </c>
      <c r="H10" s="32" t="s">
        <v>27</v>
      </c>
      <c r="I10" s="32">
        <v>19497.353515625</v>
      </c>
      <c r="J10" s="32">
        <v>8421.7236328125</v>
      </c>
      <c r="K10" s="32">
        <f t="shared" si="1"/>
        <v>13959.53857421875</v>
      </c>
      <c r="L10" s="133"/>
      <c r="M10" s="32">
        <v>650088</v>
      </c>
      <c r="N10" s="32" t="s">
        <v>27</v>
      </c>
      <c r="O10" s="32">
        <v>10153.779296875</v>
      </c>
      <c r="P10" s="32">
        <v>10217.5625</v>
      </c>
      <c r="Q10" s="32">
        <f t="shared" si="2"/>
        <v>10185.6708984375</v>
      </c>
      <c r="R10" s="133"/>
      <c r="S10" s="32">
        <v>650088</v>
      </c>
      <c r="T10" s="32" t="s">
        <v>27</v>
      </c>
      <c r="U10" s="32">
        <v>2208.131103515625</v>
      </c>
      <c r="V10" s="32">
        <v>1896.454833984375</v>
      </c>
      <c r="W10" s="32">
        <f t="shared" si="3"/>
        <v>2052.29296875</v>
      </c>
      <c r="X10" s="133"/>
      <c r="Y10" s="32">
        <v>650088</v>
      </c>
      <c r="Z10" s="32" t="s">
        <v>27</v>
      </c>
      <c r="AA10" s="32">
        <v>123866.34375</v>
      </c>
      <c r="AB10" s="32">
        <v>112726.6171875</v>
      </c>
      <c r="AC10" s="32">
        <f t="shared" si="4"/>
        <v>118296.48046875</v>
      </c>
      <c r="AD10" s="133"/>
      <c r="AE10" s="32">
        <v>650088</v>
      </c>
      <c r="AF10" s="32" t="s">
        <v>27</v>
      </c>
      <c r="AG10" s="32">
        <v>31640.92578125</v>
      </c>
      <c r="AH10" s="32">
        <v>19302.509765625</v>
      </c>
      <c r="AI10" s="32">
        <f t="shared" si="5"/>
        <v>25471.7177734375</v>
      </c>
      <c r="AJ10" s="133"/>
      <c r="AK10" s="32">
        <v>650088</v>
      </c>
      <c r="AL10" s="32" t="s">
        <v>27</v>
      </c>
      <c r="AM10" s="32">
        <v>97038.609375</v>
      </c>
      <c r="AN10" s="32">
        <v>149125.078125</v>
      </c>
      <c r="AO10" s="32">
        <f t="shared" si="6"/>
        <v>123081.84375</v>
      </c>
      <c r="AP10" s="133"/>
      <c r="AQ10" s="32">
        <v>650088</v>
      </c>
      <c r="AR10" s="32" t="s">
        <v>27</v>
      </c>
      <c r="AS10" s="32">
        <v>530709.375</v>
      </c>
      <c r="AT10" s="32">
        <v>1382429.125</v>
      </c>
      <c r="AU10" s="56">
        <v>956569.25</v>
      </c>
    </row>
    <row r="11" spans="1:47">
      <c r="A11" s="32">
        <v>650114</v>
      </c>
      <c r="B11" s="32" t="s">
        <v>27</v>
      </c>
      <c r="C11" s="32">
        <v>39251.43359375</v>
      </c>
      <c r="D11" s="32">
        <v>82041.984375</v>
      </c>
      <c r="E11" s="32">
        <f t="shared" si="0"/>
        <v>60646.708984375</v>
      </c>
      <c r="F11" s="133"/>
      <c r="G11" s="32">
        <v>650114</v>
      </c>
      <c r="H11" s="32" t="s">
        <v>27</v>
      </c>
      <c r="I11" s="32">
        <v>114442.1640625</v>
      </c>
      <c r="J11" s="32">
        <v>59702.51953125</v>
      </c>
      <c r="K11" s="32">
        <f t="shared" si="1"/>
        <v>87072.341796875</v>
      </c>
      <c r="L11" s="133"/>
      <c r="M11" s="32">
        <v>650114</v>
      </c>
      <c r="N11" s="32" t="s">
        <v>27</v>
      </c>
      <c r="O11" s="32">
        <v>15462.8056640625</v>
      </c>
      <c r="P11" s="32">
        <v>15690.9990234375</v>
      </c>
      <c r="Q11" s="32">
        <f t="shared" si="2"/>
        <v>15576.90234375</v>
      </c>
      <c r="R11" s="133"/>
      <c r="S11" s="32">
        <v>650114</v>
      </c>
      <c r="T11" s="32" t="s">
        <v>27</v>
      </c>
      <c r="U11" s="32">
        <v>7228.65625</v>
      </c>
      <c r="V11" s="32">
        <v>19045.615234375</v>
      </c>
      <c r="W11" s="32">
        <f t="shared" si="3"/>
        <v>13137.1357421875</v>
      </c>
      <c r="X11" s="133"/>
      <c r="Y11" s="32">
        <v>650114</v>
      </c>
      <c r="Z11" s="32" t="s">
        <v>27</v>
      </c>
      <c r="AA11" s="32">
        <v>235607.28125</v>
      </c>
      <c r="AB11" s="32">
        <v>289809.4375</v>
      </c>
      <c r="AC11" s="32">
        <f t="shared" si="4"/>
        <v>262708.359375</v>
      </c>
      <c r="AD11" s="133"/>
      <c r="AE11" s="32">
        <v>650114</v>
      </c>
      <c r="AF11" s="32" t="s">
        <v>27</v>
      </c>
      <c r="AG11" s="32">
        <v>176741.71875</v>
      </c>
      <c r="AH11" s="32">
        <v>97377.6171875</v>
      </c>
      <c r="AI11" s="32">
        <f t="shared" si="5"/>
        <v>137059.66796875</v>
      </c>
      <c r="AJ11" s="133"/>
      <c r="AK11" s="32">
        <v>650114</v>
      </c>
      <c r="AL11" s="32" t="s">
        <v>27</v>
      </c>
      <c r="AM11" s="32">
        <v>347583.625</v>
      </c>
      <c r="AN11" s="32">
        <v>551847.1875</v>
      </c>
      <c r="AO11" s="32">
        <f t="shared" si="6"/>
        <v>449715.40625</v>
      </c>
      <c r="AP11" s="133"/>
      <c r="AQ11" s="32">
        <v>650114</v>
      </c>
      <c r="AR11" s="32" t="s">
        <v>27</v>
      </c>
      <c r="AS11" s="32">
        <v>2773121</v>
      </c>
      <c r="AT11" s="32">
        <v>5135175.5</v>
      </c>
      <c r="AU11" s="56">
        <v>3954148.25</v>
      </c>
    </row>
    <row r="12" spans="1:47">
      <c r="A12" s="32">
        <v>650116</v>
      </c>
      <c r="B12" s="32" t="s">
        <v>27</v>
      </c>
      <c r="C12" s="32"/>
      <c r="D12" s="32">
        <v>102553.5</v>
      </c>
      <c r="E12" s="32">
        <f t="shared" si="0"/>
        <v>102553.5</v>
      </c>
      <c r="F12" s="133"/>
      <c r="G12" s="32">
        <v>650116</v>
      </c>
      <c r="H12" s="32" t="s">
        <v>27</v>
      </c>
      <c r="I12" s="32">
        <v>57271.953125</v>
      </c>
      <c r="J12" s="32">
        <v>21458.515625</v>
      </c>
      <c r="K12" s="32">
        <f t="shared" si="1"/>
        <v>39365.234375</v>
      </c>
      <c r="L12" s="133"/>
      <c r="M12" s="32">
        <v>650116</v>
      </c>
      <c r="N12" s="32" t="s">
        <v>27</v>
      </c>
      <c r="O12" s="32">
        <v>19310.787109375</v>
      </c>
      <c r="P12" s="32">
        <v>17342.740234375</v>
      </c>
      <c r="Q12" s="32">
        <f t="shared" si="2"/>
        <v>18326.763671875</v>
      </c>
      <c r="R12" s="133"/>
      <c r="S12" s="32">
        <v>650116</v>
      </c>
      <c r="T12" s="32" t="s">
        <v>27</v>
      </c>
      <c r="U12" s="32">
        <v>3436.415283203125</v>
      </c>
      <c r="V12" s="32">
        <v>4906.71240234375</v>
      </c>
      <c r="W12" s="32">
        <f t="shared" si="3"/>
        <v>4171.5638427734375</v>
      </c>
      <c r="X12" s="133"/>
      <c r="Y12" s="32">
        <v>650116</v>
      </c>
      <c r="Z12" s="32" t="s">
        <v>27</v>
      </c>
      <c r="AA12" s="32">
        <v>239411.4375</v>
      </c>
      <c r="AB12" s="32">
        <v>286367.28125</v>
      </c>
      <c r="AC12" s="32">
        <f t="shared" si="4"/>
        <v>262889.359375</v>
      </c>
      <c r="AD12" s="133"/>
      <c r="AE12" s="32">
        <v>650116</v>
      </c>
      <c r="AF12" s="32" t="s">
        <v>27</v>
      </c>
      <c r="AG12" s="32">
        <v>60110.15234375</v>
      </c>
      <c r="AH12" s="32">
        <v>32823.12109375</v>
      </c>
      <c r="AI12" s="32">
        <f t="shared" si="5"/>
        <v>46466.63671875</v>
      </c>
      <c r="AJ12" s="133"/>
      <c r="AK12" s="32">
        <v>650116</v>
      </c>
      <c r="AL12" s="32" t="s">
        <v>27</v>
      </c>
      <c r="AM12" s="32">
        <v>191319.78125</v>
      </c>
      <c r="AN12" s="32">
        <v>279691.25</v>
      </c>
      <c r="AO12" s="32">
        <f t="shared" si="6"/>
        <v>235505.515625</v>
      </c>
      <c r="AP12" s="133"/>
      <c r="AQ12" s="32">
        <v>650116</v>
      </c>
      <c r="AR12" s="32" t="s">
        <v>27</v>
      </c>
      <c r="AS12" s="32">
        <v>1311289</v>
      </c>
      <c r="AT12" s="32">
        <v>3098464.25</v>
      </c>
      <c r="AU12" s="56">
        <v>2204876.625</v>
      </c>
    </row>
    <row r="13" spans="1:47">
      <c r="A13" s="32">
        <v>650142</v>
      </c>
      <c r="B13" s="32" t="s">
        <v>27</v>
      </c>
      <c r="C13" s="32">
        <v>25269.728515625</v>
      </c>
      <c r="D13" s="32">
        <v>36914.046875</v>
      </c>
      <c r="E13" s="32">
        <f t="shared" si="0"/>
        <v>31091.8876953125</v>
      </c>
      <c r="F13" s="133"/>
      <c r="G13" s="32">
        <v>650142</v>
      </c>
      <c r="H13" s="32" t="s">
        <v>27</v>
      </c>
      <c r="I13" s="32">
        <v>27832.416015625</v>
      </c>
      <c r="J13" s="32">
        <v>14576.1064453125</v>
      </c>
      <c r="K13" s="32">
        <f t="shared" si="1"/>
        <v>21204.26123046875</v>
      </c>
      <c r="L13" s="133"/>
      <c r="M13" s="32">
        <v>650142</v>
      </c>
      <c r="N13" s="32" t="s">
        <v>27</v>
      </c>
      <c r="O13" s="32">
        <v>14858.6533203125</v>
      </c>
      <c r="P13" s="32">
        <v>13298.6533203125</v>
      </c>
      <c r="Q13" s="32">
        <f t="shared" si="2"/>
        <v>14078.6533203125</v>
      </c>
      <c r="R13" s="133"/>
      <c r="S13" s="32">
        <v>650142</v>
      </c>
      <c r="T13" s="32" t="s">
        <v>27</v>
      </c>
      <c r="U13" s="32">
        <v>1626.924560546875</v>
      </c>
      <c r="V13" s="32">
        <v>2443.76904296875</v>
      </c>
      <c r="W13" s="32">
        <f t="shared" si="3"/>
        <v>2035.3468017578125</v>
      </c>
      <c r="X13" s="133"/>
      <c r="Y13" s="32">
        <v>650142</v>
      </c>
      <c r="Z13" s="32" t="s">
        <v>27</v>
      </c>
      <c r="AA13" s="32">
        <v>137337.359375</v>
      </c>
      <c r="AB13" s="32">
        <v>184397.34375</v>
      </c>
      <c r="AC13" s="32">
        <f t="shared" si="4"/>
        <v>160867.3515625</v>
      </c>
      <c r="AD13" s="133"/>
      <c r="AE13" s="32">
        <v>650142</v>
      </c>
      <c r="AF13" s="32" t="s">
        <v>27</v>
      </c>
      <c r="AG13" s="32">
        <v>38438.9296875</v>
      </c>
      <c r="AH13" s="32">
        <v>31447.544921875</v>
      </c>
      <c r="AI13" s="32">
        <f t="shared" si="5"/>
        <v>34943.2373046875</v>
      </c>
      <c r="AJ13" s="133"/>
      <c r="AK13" s="32">
        <v>650142</v>
      </c>
      <c r="AL13" s="32" t="s">
        <v>27</v>
      </c>
      <c r="AM13" s="32">
        <v>93865.46875</v>
      </c>
      <c r="AN13" s="32">
        <v>150731.15625</v>
      </c>
      <c r="AO13" s="32">
        <f t="shared" si="6"/>
        <v>122298.3125</v>
      </c>
      <c r="AP13" s="133"/>
      <c r="AQ13" s="32">
        <v>650142</v>
      </c>
      <c r="AR13" s="32" t="s">
        <v>27</v>
      </c>
      <c r="AS13" s="32">
        <v>537846.375</v>
      </c>
      <c r="AT13" s="32">
        <v>1105177.125</v>
      </c>
      <c r="AU13" s="56">
        <v>821511.75</v>
      </c>
    </row>
    <row r="14" spans="1:47">
      <c r="A14" s="32">
        <v>650144</v>
      </c>
      <c r="B14" s="32" t="s">
        <v>27</v>
      </c>
      <c r="C14" s="32">
        <v>131872.203125</v>
      </c>
      <c r="D14" s="32">
        <v>202223.515625</v>
      </c>
      <c r="E14" s="32">
        <f t="shared" si="0"/>
        <v>167047.859375</v>
      </c>
      <c r="F14" s="133"/>
      <c r="G14" s="32">
        <v>650144</v>
      </c>
      <c r="H14" s="32" t="s">
        <v>27</v>
      </c>
      <c r="I14" s="32">
        <v>59714.60546875</v>
      </c>
      <c r="J14" s="32">
        <v>36930.078125</v>
      </c>
      <c r="K14" s="32">
        <f t="shared" si="1"/>
        <v>48322.341796875</v>
      </c>
      <c r="L14" s="133"/>
      <c r="M14" s="32">
        <v>650144</v>
      </c>
      <c r="N14" s="32" t="s">
        <v>27</v>
      </c>
      <c r="O14" s="32">
        <v>14699.8408203125</v>
      </c>
      <c r="P14" s="32">
        <v>14455.484375</v>
      </c>
      <c r="Q14" s="32">
        <f t="shared" si="2"/>
        <v>14577.66259765625</v>
      </c>
      <c r="R14" s="133"/>
      <c r="S14" s="32">
        <v>650144</v>
      </c>
      <c r="T14" s="32" t="s">
        <v>27</v>
      </c>
      <c r="U14" s="32">
        <v>1444.3948974609375</v>
      </c>
      <c r="V14" s="32">
        <v>6014.052734375</v>
      </c>
      <c r="W14" s="32">
        <f t="shared" si="3"/>
        <v>3729.2238159179688</v>
      </c>
      <c r="X14" s="133"/>
      <c r="Y14" s="32">
        <v>650144</v>
      </c>
      <c r="Z14" s="32" t="s">
        <v>27</v>
      </c>
      <c r="AA14" s="32">
        <v>114302.6953125</v>
      </c>
      <c r="AB14" s="32">
        <v>203349.859375</v>
      </c>
      <c r="AC14" s="32">
        <f t="shared" si="4"/>
        <v>158826.27734375</v>
      </c>
      <c r="AD14" s="133"/>
      <c r="AE14" s="32">
        <v>650144</v>
      </c>
      <c r="AF14" s="32" t="s">
        <v>27</v>
      </c>
      <c r="AG14" s="32">
        <v>68270.6953125</v>
      </c>
      <c r="AH14" s="32">
        <v>54321.09765625</v>
      </c>
      <c r="AI14" s="32">
        <f t="shared" si="5"/>
        <v>61295.896484375</v>
      </c>
      <c r="AJ14" s="133"/>
      <c r="AK14" s="32">
        <v>650144</v>
      </c>
      <c r="AL14" s="32" t="s">
        <v>27</v>
      </c>
      <c r="AM14" s="32">
        <v>214779.84375</v>
      </c>
      <c r="AN14" s="32">
        <v>312830.75</v>
      </c>
      <c r="AO14" s="32">
        <f t="shared" si="6"/>
        <v>263805.296875</v>
      </c>
      <c r="AP14" s="133"/>
      <c r="AQ14" s="32">
        <v>650144</v>
      </c>
      <c r="AR14" s="32" t="s">
        <v>27</v>
      </c>
      <c r="AS14" s="32">
        <v>759108</v>
      </c>
      <c r="AT14" s="32">
        <v>7228723</v>
      </c>
      <c r="AU14" s="56">
        <v>3993915.5</v>
      </c>
    </row>
    <row r="15" spans="1:47">
      <c r="A15" s="32">
        <v>650026</v>
      </c>
      <c r="B15" s="32" t="s">
        <v>50</v>
      </c>
      <c r="C15" s="32">
        <v>160245.765625</v>
      </c>
      <c r="D15" s="32">
        <v>262864.203125</v>
      </c>
      <c r="E15" s="32">
        <f t="shared" si="0"/>
        <v>211554.984375</v>
      </c>
      <c r="F15" s="133"/>
      <c r="G15" s="32">
        <v>650026</v>
      </c>
      <c r="H15" s="32" t="s">
        <v>50</v>
      </c>
      <c r="I15" s="32">
        <v>173635.9765625</v>
      </c>
      <c r="J15" s="32">
        <v>129999.96484375</v>
      </c>
      <c r="K15" s="32">
        <f t="shared" si="1"/>
        <v>151817.970703125</v>
      </c>
      <c r="L15" s="133"/>
      <c r="M15" s="32">
        <v>650026</v>
      </c>
      <c r="N15" s="32" t="s">
        <v>50</v>
      </c>
      <c r="O15" s="32">
        <v>14538.95166015625</v>
      </c>
      <c r="P15" s="32">
        <v>13535.33740234375</v>
      </c>
      <c r="Q15" s="32">
        <f t="shared" si="2"/>
        <v>14037.14453125</v>
      </c>
      <c r="R15" s="133"/>
      <c r="S15" s="32">
        <v>650026</v>
      </c>
      <c r="T15" s="32" t="s">
        <v>50</v>
      </c>
      <c r="U15" s="32">
        <v>9248.74365234375</v>
      </c>
      <c r="V15" s="32">
        <v>18782.6005859375</v>
      </c>
      <c r="W15" s="32">
        <f t="shared" si="3"/>
        <v>14015.672119140625</v>
      </c>
      <c r="X15" s="133"/>
      <c r="Y15" s="32">
        <v>650026</v>
      </c>
      <c r="Z15" s="32" t="s">
        <v>50</v>
      </c>
      <c r="AA15" s="32">
        <v>587327.15625</v>
      </c>
      <c r="AB15" s="32">
        <v>755919.625</v>
      </c>
      <c r="AC15" s="32">
        <f t="shared" si="4"/>
        <v>671623.390625</v>
      </c>
      <c r="AD15" s="133"/>
      <c r="AE15" s="32">
        <v>650026</v>
      </c>
      <c r="AF15" s="32" t="s">
        <v>50</v>
      </c>
      <c r="AG15" s="32">
        <v>53498.306640625</v>
      </c>
      <c r="AH15" s="32">
        <v>49898.6953125</v>
      </c>
      <c r="AI15" s="32">
        <f t="shared" si="5"/>
        <v>51698.5009765625</v>
      </c>
      <c r="AJ15" s="133"/>
      <c r="AK15" s="32">
        <v>650026</v>
      </c>
      <c r="AL15" s="32" t="s">
        <v>50</v>
      </c>
      <c r="AM15" s="32">
        <v>338584.6875</v>
      </c>
      <c r="AN15" s="32">
        <v>453078.390625</v>
      </c>
      <c r="AO15" s="32">
        <f t="shared" si="6"/>
        <v>395831.5390625</v>
      </c>
      <c r="AP15" s="133"/>
      <c r="AQ15" s="32">
        <v>650026</v>
      </c>
      <c r="AR15" s="32" t="s">
        <v>50</v>
      </c>
      <c r="AS15" s="32">
        <v>1265578.6875</v>
      </c>
      <c r="AT15" s="32">
        <v>2614141.75</v>
      </c>
      <c r="AU15" s="56">
        <v>1939860.21875</v>
      </c>
    </row>
    <row r="16" spans="1:47">
      <c r="A16" s="32">
        <v>650028</v>
      </c>
      <c r="B16" s="32" t="s">
        <v>50</v>
      </c>
      <c r="C16" s="32">
        <v>92134.203125</v>
      </c>
      <c r="D16" s="32">
        <v>163129.90625</v>
      </c>
      <c r="E16" s="32">
        <f t="shared" si="0"/>
        <v>127632.0546875</v>
      </c>
      <c r="F16" s="133"/>
      <c r="G16" s="32">
        <v>650028</v>
      </c>
      <c r="H16" s="32" t="s">
        <v>50</v>
      </c>
      <c r="I16" s="32">
        <v>172090.375</v>
      </c>
      <c r="J16" s="32">
        <v>96673.078125</v>
      </c>
      <c r="K16" s="32">
        <f t="shared" si="1"/>
        <v>134381.7265625</v>
      </c>
      <c r="L16" s="133"/>
      <c r="M16" s="32">
        <v>650028</v>
      </c>
      <c r="N16" s="32" t="s">
        <v>50</v>
      </c>
      <c r="O16" s="32">
        <v>13202.86328125</v>
      </c>
      <c r="P16" s="32">
        <v>12683.7978515625</v>
      </c>
      <c r="Q16" s="32">
        <f t="shared" si="2"/>
        <v>12943.33056640625</v>
      </c>
      <c r="R16" s="133"/>
      <c r="S16" s="32">
        <v>650028</v>
      </c>
      <c r="T16" s="32" t="s">
        <v>50</v>
      </c>
      <c r="U16" s="32">
        <v>3877.911376953125</v>
      </c>
      <c r="V16" s="32">
        <v>4914.9150390625</v>
      </c>
      <c r="W16" s="32">
        <f t="shared" si="3"/>
        <v>4396.4132080078125</v>
      </c>
      <c r="X16" s="133"/>
      <c r="Y16" s="32">
        <v>650028</v>
      </c>
      <c r="Z16" s="32" t="s">
        <v>50</v>
      </c>
      <c r="AA16" s="32">
        <v>204036.6875</v>
      </c>
      <c r="AB16" s="32">
        <v>206466.375</v>
      </c>
      <c r="AC16" s="32">
        <f t="shared" si="4"/>
        <v>205251.53125</v>
      </c>
      <c r="AD16" s="133"/>
      <c r="AE16" s="32">
        <v>650028</v>
      </c>
      <c r="AF16" s="32" t="s">
        <v>50</v>
      </c>
      <c r="AG16" s="32">
        <v>50817.984375</v>
      </c>
      <c r="AH16" s="32">
        <v>36030.51171875</v>
      </c>
      <c r="AI16" s="32">
        <f t="shared" si="5"/>
        <v>43424.248046875</v>
      </c>
      <c r="AJ16" s="133"/>
      <c r="AK16" s="32">
        <v>650028</v>
      </c>
      <c r="AL16" s="32" t="s">
        <v>50</v>
      </c>
      <c r="AM16" s="32">
        <v>135087.015625</v>
      </c>
      <c r="AN16" s="32">
        <v>202894.8125</v>
      </c>
      <c r="AO16" s="32">
        <f t="shared" si="6"/>
        <v>168990.9140625</v>
      </c>
      <c r="AP16" s="133"/>
      <c r="AQ16" s="32">
        <v>650028</v>
      </c>
      <c r="AR16" s="32" t="s">
        <v>50</v>
      </c>
      <c r="AS16" s="32">
        <v>575938.1875</v>
      </c>
      <c r="AT16" s="32">
        <v>1654286.25</v>
      </c>
      <c r="AU16" s="56">
        <v>1115112.21875</v>
      </c>
    </row>
    <row r="17" spans="1:47">
      <c r="A17" s="32">
        <v>650054</v>
      </c>
      <c r="B17" s="32" t="s">
        <v>50</v>
      </c>
      <c r="C17" s="32">
        <v>98932.828125</v>
      </c>
      <c r="D17" s="32">
        <v>165890.203125</v>
      </c>
      <c r="E17" s="32">
        <f t="shared" si="0"/>
        <v>132411.515625</v>
      </c>
      <c r="F17" s="133"/>
      <c r="G17" s="32">
        <v>650054</v>
      </c>
      <c r="H17" s="32" t="s">
        <v>50</v>
      </c>
      <c r="I17" s="32">
        <v>59270.12890625</v>
      </c>
      <c r="J17" s="32">
        <v>28238.25390625</v>
      </c>
      <c r="K17" s="32">
        <f t="shared" si="1"/>
        <v>43754.19140625</v>
      </c>
      <c r="L17" s="133"/>
      <c r="M17" s="32">
        <v>650054</v>
      </c>
      <c r="N17" s="32" t="s">
        <v>50</v>
      </c>
      <c r="O17" s="32">
        <v>11478.0966796875</v>
      </c>
      <c r="P17" s="32">
        <v>10357.24609375</v>
      </c>
      <c r="Q17" s="32">
        <f t="shared" si="2"/>
        <v>10917.67138671875</v>
      </c>
      <c r="R17" s="133"/>
      <c r="S17" s="32">
        <v>650054</v>
      </c>
      <c r="T17" s="32" t="s">
        <v>50</v>
      </c>
      <c r="U17" s="32">
        <v>2088.630615234375</v>
      </c>
      <c r="V17" s="32">
        <v>3312.77783203125</v>
      </c>
      <c r="W17" s="32">
        <f t="shared" si="3"/>
        <v>2700.7042236328125</v>
      </c>
      <c r="X17" s="133"/>
      <c r="Y17" s="32">
        <v>650054</v>
      </c>
      <c r="Z17" s="32" t="s">
        <v>50</v>
      </c>
      <c r="AA17" s="32">
        <v>431535.96875</v>
      </c>
      <c r="AB17" s="32">
        <v>549595.5</v>
      </c>
      <c r="AC17" s="32">
        <f t="shared" si="4"/>
        <v>490565.734375</v>
      </c>
      <c r="AD17" s="133"/>
      <c r="AE17" s="32">
        <v>650054</v>
      </c>
      <c r="AF17" s="32" t="s">
        <v>50</v>
      </c>
      <c r="AG17" s="32">
        <v>116163.5234375</v>
      </c>
      <c r="AH17" s="32">
        <v>58813.34375</v>
      </c>
      <c r="AI17" s="32">
        <f t="shared" si="5"/>
        <v>87488.43359375</v>
      </c>
      <c r="AJ17" s="133"/>
      <c r="AK17" s="32">
        <v>650054</v>
      </c>
      <c r="AL17" s="32" t="s">
        <v>50</v>
      </c>
      <c r="AM17" s="32">
        <v>229655.5</v>
      </c>
      <c r="AN17" s="32">
        <v>310852.6875</v>
      </c>
      <c r="AO17" s="32">
        <f t="shared" si="6"/>
        <v>270254.09375</v>
      </c>
      <c r="AP17" s="133"/>
      <c r="AQ17" s="32">
        <v>650054</v>
      </c>
      <c r="AR17" s="32" t="s">
        <v>50</v>
      </c>
      <c r="AS17" s="32">
        <v>572060.125</v>
      </c>
      <c r="AT17" s="32">
        <v>1361553.75</v>
      </c>
      <c r="AU17" s="56">
        <v>966806.9375</v>
      </c>
    </row>
    <row r="18" spans="1:47">
      <c r="A18" s="32">
        <v>650056</v>
      </c>
      <c r="B18" s="32" t="s">
        <v>50</v>
      </c>
      <c r="C18" s="32">
        <v>134885.328125</v>
      </c>
      <c r="D18" s="32">
        <v>239844.953125</v>
      </c>
      <c r="E18" s="32">
        <f t="shared" si="0"/>
        <v>187365.140625</v>
      </c>
      <c r="F18" s="133"/>
      <c r="G18" s="32">
        <v>650056</v>
      </c>
      <c r="H18" s="32" t="s">
        <v>50</v>
      </c>
      <c r="I18" s="32">
        <v>61754.53125</v>
      </c>
      <c r="J18" s="32">
        <v>28583.96875</v>
      </c>
      <c r="K18" s="32">
        <f t="shared" si="1"/>
        <v>45169.25</v>
      </c>
      <c r="L18" s="133"/>
      <c r="M18" s="32">
        <v>650056</v>
      </c>
      <c r="N18" s="32" t="s">
        <v>50</v>
      </c>
      <c r="O18" s="32">
        <v>11977.7177734375</v>
      </c>
      <c r="P18" s="32">
        <v>10180.671875</v>
      </c>
      <c r="Q18" s="32">
        <f t="shared" si="2"/>
        <v>11079.19482421875</v>
      </c>
      <c r="R18" s="133"/>
      <c r="S18" s="32">
        <v>650056</v>
      </c>
      <c r="T18" s="32" t="s">
        <v>50</v>
      </c>
      <c r="U18" s="32">
        <v>3552.217041015625</v>
      </c>
      <c r="V18" s="32">
        <v>6046.7900390625</v>
      </c>
      <c r="W18" s="32">
        <f t="shared" si="3"/>
        <v>4799.5035400390625</v>
      </c>
      <c r="X18" s="133"/>
      <c r="Y18" s="32">
        <v>650056</v>
      </c>
      <c r="Z18" s="32" t="s">
        <v>50</v>
      </c>
      <c r="AA18" s="32">
        <v>318902.3125</v>
      </c>
      <c r="AB18" s="32">
        <v>338018.03125</v>
      </c>
      <c r="AC18" s="32">
        <f t="shared" si="4"/>
        <v>328460.171875</v>
      </c>
      <c r="AD18" s="133"/>
      <c r="AE18" s="32">
        <v>650056</v>
      </c>
      <c r="AF18" s="32" t="s">
        <v>50</v>
      </c>
      <c r="AG18" s="32">
        <v>67820.6015625</v>
      </c>
      <c r="AH18" s="32">
        <v>47465.51953125</v>
      </c>
      <c r="AI18" s="32">
        <f t="shared" si="5"/>
        <v>57643.060546875</v>
      </c>
      <c r="AJ18" s="133"/>
      <c r="AK18" s="32">
        <v>650056</v>
      </c>
      <c r="AL18" s="32" t="s">
        <v>50</v>
      </c>
      <c r="AM18" s="32">
        <v>262163.34375</v>
      </c>
      <c r="AN18" s="32">
        <v>503514.34375</v>
      </c>
      <c r="AO18" s="32">
        <f t="shared" si="6"/>
        <v>382838.84375</v>
      </c>
      <c r="AP18" s="133"/>
      <c r="AQ18" s="32">
        <v>650056</v>
      </c>
      <c r="AR18" s="32" t="s">
        <v>50</v>
      </c>
      <c r="AS18" s="32">
        <v>815943.9375</v>
      </c>
      <c r="AT18" s="32">
        <v>1929392.75</v>
      </c>
      <c r="AU18" s="56">
        <v>1372668.34375</v>
      </c>
    </row>
    <row r="19" spans="1:47">
      <c r="A19" s="32">
        <v>650082</v>
      </c>
      <c r="B19" s="32" t="s">
        <v>50</v>
      </c>
      <c r="C19" s="32">
        <v>61979.38671875</v>
      </c>
      <c r="D19" s="32">
        <v>116276.4140625</v>
      </c>
      <c r="E19" s="32">
        <f t="shared" si="0"/>
        <v>89127.900390625</v>
      </c>
      <c r="F19" s="133"/>
      <c r="G19" s="32">
        <v>650082</v>
      </c>
      <c r="H19" s="32" t="s">
        <v>50</v>
      </c>
      <c r="I19" s="32">
        <v>26311.7109375</v>
      </c>
      <c r="J19" s="32">
        <v>12510.64453125</v>
      </c>
      <c r="K19" s="32">
        <f t="shared" si="1"/>
        <v>19411.177734375</v>
      </c>
      <c r="L19" s="133"/>
      <c r="M19" s="32">
        <v>650082</v>
      </c>
      <c r="N19" s="32" t="s">
        <v>50</v>
      </c>
      <c r="O19" s="32">
        <v>11464.572265625</v>
      </c>
      <c r="P19" s="32">
        <v>10650.7001953125</v>
      </c>
      <c r="Q19" s="32">
        <f t="shared" si="2"/>
        <v>11057.63623046875</v>
      </c>
      <c r="R19" s="133"/>
      <c r="S19" s="32">
        <v>650082</v>
      </c>
      <c r="T19" s="32" t="s">
        <v>50</v>
      </c>
      <c r="U19" s="32">
        <v>3842.21826171875</v>
      </c>
      <c r="V19" s="32">
        <v>7095.388671875</v>
      </c>
      <c r="W19" s="32">
        <f t="shared" si="3"/>
        <v>5468.803466796875</v>
      </c>
      <c r="X19" s="133"/>
      <c r="Y19" s="32">
        <v>650082</v>
      </c>
      <c r="Z19" s="32" t="s">
        <v>50</v>
      </c>
      <c r="AA19" s="32">
        <v>250964.53125</v>
      </c>
      <c r="AB19" s="32">
        <v>338126.78125</v>
      </c>
      <c r="AC19" s="32">
        <f t="shared" si="4"/>
        <v>294545.65625</v>
      </c>
      <c r="AD19" s="133"/>
      <c r="AE19" s="32">
        <v>650082</v>
      </c>
      <c r="AF19" s="32" t="s">
        <v>50</v>
      </c>
      <c r="AG19" s="32">
        <v>63059.859375</v>
      </c>
      <c r="AH19" s="32">
        <v>44732.1640625</v>
      </c>
      <c r="AI19" s="32">
        <f t="shared" si="5"/>
        <v>53896.01171875</v>
      </c>
      <c r="AJ19" s="133"/>
      <c r="AK19" s="32">
        <v>650082</v>
      </c>
      <c r="AL19" s="32" t="s">
        <v>50</v>
      </c>
      <c r="AM19" s="32">
        <v>160189.765625</v>
      </c>
      <c r="AN19" s="32">
        <v>246124.578125</v>
      </c>
      <c r="AO19" s="32">
        <f t="shared" si="6"/>
        <v>203157.171875</v>
      </c>
      <c r="AP19" s="133"/>
      <c r="AQ19" s="32">
        <v>650082</v>
      </c>
      <c r="AR19" s="32" t="s">
        <v>50</v>
      </c>
      <c r="AS19" s="32">
        <v>128693.2890625</v>
      </c>
      <c r="AT19" s="32">
        <v>882941.5625</v>
      </c>
      <c r="AU19" s="56">
        <v>505817.42578125</v>
      </c>
    </row>
    <row r="20" spans="1:47">
      <c r="A20" s="32">
        <v>650084</v>
      </c>
      <c r="B20" s="32" t="s">
        <v>50</v>
      </c>
      <c r="C20" s="32">
        <v>177790</v>
      </c>
      <c r="D20" s="32">
        <v>224652.4375</v>
      </c>
      <c r="E20" s="32">
        <f t="shared" si="0"/>
        <v>201221.21875</v>
      </c>
      <c r="F20" s="133"/>
      <c r="G20" s="32">
        <v>650084</v>
      </c>
      <c r="H20" s="32" t="s">
        <v>50</v>
      </c>
      <c r="I20" s="32">
        <v>103934.6953125</v>
      </c>
      <c r="J20" s="32">
        <v>50737.78125</v>
      </c>
      <c r="K20" s="32">
        <f t="shared" si="1"/>
        <v>77336.23828125</v>
      </c>
      <c r="L20" s="133"/>
      <c r="M20" s="32">
        <v>650084</v>
      </c>
      <c r="N20" s="32" t="s">
        <v>50</v>
      </c>
      <c r="O20" s="32">
        <v>14714.330078125</v>
      </c>
      <c r="P20" s="32">
        <v>14748.083984375</v>
      </c>
      <c r="Q20" s="32">
        <f t="shared" si="2"/>
        <v>14731.20703125</v>
      </c>
      <c r="R20" s="133"/>
      <c r="S20" s="32">
        <v>650084</v>
      </c>
      <c r="T20" s="32" t="s">
        <v>50</v>
      </c>
      <c r="U20" s="32">
        <v>3379.257568359375</v>
      </c>
      <c r="V20" s="32">
        <v>6136.9951171875</v>
      </c>
      <c r="W20" s="32">
        <f t="shared" si="3"/>
        <v>4758.1263427734375</v>
      </c>
      <c r="X20" s="133"/>
      <c r="Y20" s="32">
        <v>650084</v>
      </c>
      <c r="Z20" s="32" t="s">
        <v>50</v>
      </c>
      <c r="AA20" s="32">
        <v>414812.3125</v>
      </c>
      <c r="AB20" s="32">
        <v>511458.0625</v>
      </c>
      <c r="AC20" s="32">
        <f t="shared" si="4"/>
        <v>463135.1875</v>
      </c>
      <c r="AD20" s="133"/>
      <c r="AE20" s="32">
        <v>650084</v>
      </c>
      <c r="AF20" s="32" t="s">
        <v>50</v>
      </c>
      <c r="AG20" s="32">
        <v>83585.5859375</v>
      </c>
      <c r="AH20" s="32">
        <v>43557.47265625</v>
      </c>
      <c r="AI20" s="32">
        <f t="shared" si="5"/>
        <v>63571.529296875</v>
      </c>
      <c r="AJ20" s="133"/>
      <c r="AK20" s="32">
        <v>650084</v>
      </c>
      <c r="AL20" s="32" t="s">
        <v>50</v>
      </c>
      <c r="AM20" s="32">
        <v>197162.421875</v>
      </c>
      <c r="AN20" s="32">
        <v>313567.125</v>
      </c>
      <c r="AO20" s="32">
        <f t="shared" si="6"/>
        <v>255364.7734375</v>
      </c>
      <c r="AP20" s="133"/>
      <c r="AQ20" s="32">
        <v>650084</v>
      </c>
      <c r="AR20" s="32" t="s">
        <v>50</v>
      </c>
      <c r="AS20" s="32">
        <v>852611.25</v>
      </c>
      <c r="AT20" s="32">
        <v>2641577</v>
      </c>
      <c r="AU20" s="56">
        <v>1747094.125</v>
      </c>
    </row>
    <row r="21" spans="1:47">
      <c r="A21" s="32">
        <v>650110</v>
      </c>
      <c r="B21" s="32" t="s">
        <v>50</v>
      </c>
      <c r="C21" s="32">
        <v>22745.37890625</v>
      </c>
      <c r="D21" s="32">
        <v>76491.28125</v>
      </c>
      <c r="E21" s="32">
        <f t="shared" si="0"/>
        <v>49618.330078125</v>
      </c>
      <c r="F21" s="133"/>
      <c r="G21" s="32">
        <v>650110</v>
      </c>
      <c r="H21" s="32" t="s">
        <v>50</v>
      </c>
      <c r="I21" s="32">
        <v>14260.5341796875</v>
      </c>
      <c r="J21" s="32">
        <v>7381.943359375</v>
      </c>
      <c r="K21" s="32">
        <f t="shared" si="1"/>
        <v>10821.23876953125</v>
      </c>
      <c r="L21" s="133"/>
      <c r="M21" s="32">
        <v>650110</v>
      </c>
      <c r="N21" s="32" t="s">
        <v>50</v>
      </c>
      <c r="O21" s="32">
        <v>8518.126953125</v>
      </c>
      <c r="P21" s="32">
        <v>8520.80859375</v>
      </c>
      <c r="Q21" s="32">
        <f t="shared" si="2"/>
        <v>8519.4677734375</v>
      </c>
      <c r="R21" s="133"/>
      <c r="S21" s="32">
        <v>650110</v>
      </c>
      <c r="T21" s="32" t="s">
        <v>50</v>
      </c>
      <c r="U21" s="32">
        <v>1131.6767578125</v>
      </c>
      <c r="V21" s="32">
        <v>2231.408447265625</v>
      </c>
      <c r="W21" s="32">
        <f t="shared" si="3"/>
        <v>1681.5426025390625</v>
      </c>
      <c r="X21" s="133"/>
      <c r="Y21" s="32">
        <v>650110</v>
      </c>
      <c r="Z21" s="32" t="s">
        <v>50</v>
      </c>
      <c r="AA21" s="32">
        <v>92802.140625</v>
      </c>
      <c r="AB21" s="32">
        <v>99499.515625</v>
      </c>
      <c r="AC21" s="32">
        <f t="shared" si="4"/>
        <v>96150.828125</v>
      </c>
      <c r="AD21" s="133"/>
      <c r="AE21" s="32">
        <v>650110</v>
      </c>
      <c r="AF21" s="32" t="s">
        <v>50</v>
      </c>
      <c r="AG21" s="32">
        <v>56604.48046875</v>
      </c>
      <c r="AH21" s="32">
        <v>31137.455078125</v>
      </c>
      <c r="AI21" s="32">
        <f t="shared" si="5"/>
        <v>43870.9677734375</v>
      </c>
      <c r="AJ21" s="133"/>
      <c r="AK21" s="32">
        <v>650110</v>
      </c>
      <c r="AL21" s="32" t="s">
        <v>50</v>
      </c>
      <c r="AM21" s="32">
        <v>57336.109375</v>
      </c>
      <c r="AN21" s="32">
        <v>89058.203125</v>
      </c>
      <c r="AO21" s="32">
        <f t="shared" si="6"/>
        <v>73197.15625</v>
      </c>
      <c r="AP21" s="133"/>
      <c r="AQ21" s="32">
        <v>650110</v>
      </c>
      <c r="AR21" s="32" t="s">
        <v>50</v>
      </c>
      <c r="AS21" s="32">
        <v>394079.84375</v>
      </c>
      <c r="AT21" s="32">
        <v>967328.5</v>
      </c>
      <c r="AU21" s="56">
        <v>680704.171875</v>
      </c>
    </row>
    <row r="22" spans="1:47">
      <c r="A22" s="32">
        <v>650112</v>
      </c>
      <c r="B22" s="32" t="s">
        <v>50</v>
      </c>
      <c r="C22" s="32">
        <v>44111.42578125</v>
      </c>
      <c r="D22" s="32">
        <v>85104.375</v>
      </c>
      <c r="E22" s="32">
        <f t="shared" si="0"/>
        <v>64607.900390625</v>
      </c>
      <c r="F22" s="133"/>
      <c r="G22" s="32">
        <v>650112</v>
      </c>
      <c r="H22" s="32" t="s">
        <v>50</v>
      </c>
      <c r="I22" s="32">
        <v>22370.580078125</v>
      </c>
      <c r="J22" s="32">
        <v>16655.40234375</v>
      </c>
      <c r="K22" s="32">
        <f t="shared" si="1"/>
        <v>19512.9912109375</v>
      </c>
      <c r="L22" s="133"/>
      <c r="M22" s="32">
        <v>650112</v>
      </c>
      <c r="N22" s="32" t="s">
        <v>50</v>
      </c>
      <c r="O22" s="32">
        <v>16955.751953125</v>
      </c>
      <c r="P22" s="32">
        <v>17012.412109375</v>
      </c>
      <c r="Q22" s="32">
        <f t="shared" si="2"/>
        <v>16984.08203125</v>
      </c>
      <c r="R22" s="133"/>
      <c r="S22" s="32">
        <v>650112</v>
      </c>
      <c r="T22" s="32" t="s">
        <v>50</v>
      </c>
      <c r="U22" s="32">
        <v>1812.0697021484375</v>
      </c>
      <c r="V22" s="32">
        <v>3546.572265625</v>
      </c>
      <c r="W22" s="32">
        <f t="shared" si="3"/>
        <v>2679.3209838867188</v>
      </c>
      <c r="X22" s="133"/>
      <c r="Y22" s="32">
        <v>650112</v>
      </c>
      <c r="Z22" s="32" t="s">
        <v>50</v>
      </c>
      <c r="AA22" s="32">
        <v>190693.96875</v>
      </c>
      <c r="AB22" s="32">
        <v>214287.890625</v>
      </c>
      <c r="AC22" s="32">
        <f t="shared" si="4"/>
        <v>202490.9296875</v>
      </c>
      <c r="AD22" s="133"/>
      <c r="AE22" s="32">
        <v>650112</v>
      </c>
      <c r="AF22" s="32" t="s">
        <v>50</v>
      </c>
      <c r="AG22" s="32">
        <v>67966.796875</v>
      </c>
      <c r="AH22" s="32">
        <v>34587.625</v>
      </c>
      <c r="AI22" s="32">
        <f t="shared" si="5"/>
        <v>51277.2109375</v>
      </c>
      <c r="AJ22" s="133"/>
      <c r="AK22" s="32">
        <v>650112</v>
      </c>
      <c r="AL22" s="32" t="s">
        <v>50</v>
      </c>
      <c r="AM22" s="32">
        <v>212264.109375</v>
      </c>
      <c r="AN22" s="32">
        <v>308729.46875</v>
      </c>
      <c r="AO22" s="32">
        <f t="shared" si="6"/>
        <v>260496.7890625</v>
      </c>
      <c r="AP22" s="133"/>
      <c r="AQ22" s="32">
        <v>650112</v>
      </c>
      <c r="AR22" s="32" t="s">
        <v>50</v>
      </c>
      <c r="AS22" s="32">
        <v>1294195.5</v>
      </c>
      <c r="AT22" s="32">
        <v>3217410.75</v>
      </c>
      <c r="AU22" s="56">
        <v>2255803.125</v>
      </c>
    </row>
    <row r="23" spans="1:47">
      <c r="A23" s="32">
        <v>650138</v>
      </c>
      <c r="B23" s="32" t="s">
        <v>50</v>
      </c>
      <c r="C23" s="32">
        <v>151368.875</v>
      </c>
      <c r="D23" s="32">
        <v>240889.234375</v>
      </c>
      <c r="E23" s="32">
        <f t="shared" si="0"/>
        <v>196129.0546875</v>
      </c>
      <c r="F23" s="133"/>
      <c r="G23" s="32">
        <v>650138</v>
      </c>
      <c r="H23" s="32" t="s">
        <v>50</v>
      </c>
      <c r="I23" s="32">
        <v>100419.9921875</v>
      </c>
      <c r="J23" s="32">
        <v>39734.19921875</v>
      </c>
      <c r="K23" s="32">
        <f t="shared" si="1"/>
        <v>70077.095703125</v>
      </c>
      <c r="L23" s="133"/>
      <c r="M23" s="32">
        <v>650138</v>
      </c>
      <c r="N23" s="32" t="s">
        <v>50</v>
      </c>
      <c r="O23" s="32">
        <v>11584.8798828125</v>
      </c>
      <c r="P23" s="32">
        <v>12047.0166015625</v>
      </c>
      <c r="Q23" s="32">
        <f t="shared" si="2"/>
        <v>11815.9482421875</v>
      </c>
      <c r="R23" s="133"/>
      <c r="S23" s="32">
        <v>650138</v>
      </c>
      <c r="T23" s="32" t="s">
        <v>50</v>
      </c>
      <c r="U23" s="32">
        <v>3856.832763671875</v>
      </c>
      <c r="V23" s="32">
        <v>6761.67626953125</v>
      </c>
      <c r="W23" s="32">
        <f t="shared" si="3"/>
        <v>5309.2545166015625</v>
      </c>
      <c r="X23" s="133"/>
      <c r="Y23" s="32">
        <v>650138</v>
      </c>
      <c r="Z23" s="32" t="s">
        <v>50</v>
      </c>
      <c r="AA23" s="32">
        <v>284917.78125</v>
      </c>
      <c r="AB23" s="32">
        <v>349492.875</v>
      </c>
      <c r="AC23" s="32">
        <f t="shared" si="4"/>
        <v>317205.328125</v>
      </c>
      <c r="AD23" s="133"/>
      <c r="AE23" s="32">
        <v>650138</v>
      </c>
      <c r="AF23" s="32" t="s">
        <v>50</v>
      </c>
      <c r="AG23" s="32">
        <v>64638.5</v>
      </c>
      <c r="AH23" s="32">
        <v>30560.09375</v>
      </c>
      <c r="AI23" s="32">
        <f t="shared" si="5"/>
        <v>47599.296875</v>
      </c>
      <c r="AJ23" s="133"/>
      <c r="AK23" s="32">
        <v>650138</v>
      </c>
      <c r="AL23" s="32" t="s">
        <v>50</v>
      </c>
      <c r="AM23" s="32">
        <v>201541.234375</v>
      </c>
      <c r="AN23" s="32">
        <v>266653</v>
      </c>
      <c r="AO23" s="32">
        <f t="shared" si="6"/>
        <v>234097.1171875</v>
      </c>
      <c r="AP23" s="133"/>
      <c r="AQ23" s="32">
        <v>650138</v>
      </c>
      <c r="AR23" s="32" t="s">
        <v>50</v>
      </c>
      <c r="AS23" s="32">
        <v>1513302.25</v>
      </c>
      <c r="AT23" s="32">
        <v>3018045</v>
      </c>
      <c r="AU23" s="56">
        <v>2265673.625</v>
      </c>
    </row>
    <row r="24" spans="1:47">
      <c r="A24" s="32">
        <v>650140</v>
      </c>
      <c r="B24" s="32" t="s">
        <v>50</v>
      </c>
      <c r="C24" s="32">
        <v>128802.2421875</v>
      </c>
      <c r="D24" s="32">
        <v>130199.5625</v>
      </c>
      <c r="E24" s="32">
        <f t="shared" si="0"/>
        <v>129500.90234375</v>
      </c>
      <c r="F24" s="133"/>
      <c r="G24" s="32">
        <v>650140</v>
      </c>
      <c r="H24" s="32" t="s">
        <v>50</v>
      </c>
      <c r="I24" s="32">
        <v>217384.890625</v>
      </c>
      <c r="J24" s="32">
        <v>126067.078125</v>
      </c>
      <c r="K24" s="32">
        <f t="shared" si="1"/>
        <v>171725.984375</v>
      </c>
      <c r="L24" s="133"/>
      <c r="M24" s="32">
        <v>650140</v>
      </c>
      <c r="N24" s="32" t="s">
        <v>50</v>
      </c>
      <c r="O24" s="32">
        <v>22908.05078125</v>
      </c>
      <c r="P24" s="32">
        <v>20731.580078125</v>
      </c>
      <c r="Q24" s="32">
        <f t="shared" si="2"/>
        <v>21819.8154296875</v>
      </c>
      <c r="R24" s="133"/>
      <c r="S24" s="32">
        <v>650140</v>
      </c>
      <c r="T24" s="32" t="s">
        <v>50</v>
      </c>
      <c r="U24" s="32">
        <v>15644.8193359375</v>
      </c>
      <c r="V24" s="32">
        <v>25353.369140625</v>
      </c>
      <c r="W24" s="32">
        <f t="shared" si="3"/>
        <v>20499.09423828125</v>
      </c>
      <c r="X24" s="133"/>
      <c r="Y24" s="32">
        <v>650140</v>
      </c>
      <c r="Z24" s="32" t="s">
        <v>50</v>
      </c>
      <c r="AA24" s="32">
        <v>191743.09375</v>
      </c>
      <c r="AB24" s="32">
        <v>324840.9375</v>
      </c>
      <c r="AC24" s="32">
        <f t="shared" si="4"/>
        <v>258292.015625</v>
      </c>
      <c r="AD24" s="133"/>
      <c r="AE24" s="32">
        <v>650140</v>
      </c>
      <c r="AF24" s="32" t="s">
        <v>50</v>
      </c>
      <c r="AG24" s="32">
        <v>151876.703125</v>
      </c>
      <c r="AH24" s="32">
        <v>103260.046875</v>
      </c>
      <c r="AI24" s="32">
        <f t="shared" si="5"/>
        <v>127568.375</v>
      </c>
      <c r="AJ24" s="133"/>
      <c r="AK24" s="32">
        <v>650140</v>
      </c>
      <c r="AL24" s="32" t="s">
        <v>50</v>
      </c>
      <c r="AM24" s="32">
        <v>367194.1875</v>
      </c>
      <c r="AN24" s="32">
        <v>510744.25</v>
      </c>
      <c r="AO24" s="32">
        <f t="shared" si="6"/>
        <v>438969.21875</v>
      </c>
      <c r="AP24" s="133"/>
      <c r="AQ24" s="32">
        <v>650140</v>
      </c>
      <c r="AR24" s="32" t="s">
        <v>50</v>
      </c>
      <c r="AS24" s="32">
        <v>4138180.25</v>
      </c>
      <c r="AT24" s="32">
        <v>9312953</v>
      </c>
      <c r="AU24" s="56">
        <v>6725566.625</v>
      </c>
    </row>
    <row r="25" spans="1:47">
      <c r="A25" s="32">
        <v>650166</v>
      </c>
      <c r="B25" s="32" t="s">
        <v>50</v>
      </c>
      <c r="C25" s="32">
        <v>8686.2587890625</v>
      </c>
      <c r="D25" s="32">
        <v>11633.296875</v>
      </c>
      <c r="E25" s="32">
        <f t="shared" si="0"/>
        <v>10159.77783203125</v>
      </c>
      <c r="F25" s="133"/>
      <c r="G25" s="32">
        <v>650166</v>
      </c>
      <c r="H25" s="32" t="s">
        <v>50</v>
      </c>
      <c r="I25" s="32">
        <v>57545.53515625</v>
      </c>
      <c r="J25" s="32">
        <v>11912.26171875</v>
      </c>
      <c r="K25" s="32">
        <f t="shared" si="1"/>
        <v>34728.8984375</v>
      </c>
      <c r="L25" s="133"/>
      <c r="M25" s="32">
        <v>650166</v>
      </c>
      <c r="N25" s="32" t="s">
        <v>50</v>
      </c>
      <c r="O25" s="32">
        <v>3236.599365234375</v>
      </c>
      <c r="P25" s="32">
        <v>3075.773193359375</v>
      </c>
      <c r="Q25" s="32">
        <f t="shared" si="2"/>
        <v>3156.186279296875</v>
      </c>
      <c r="R25" s="133"/>
      <c r="S25" s="32">
        <v>650166</v>
      </c>
      <c r="T25" s="32" t="s">
        <v>50</v>
      </c>
      <c r="U25" s="32">
        <v>418.67019653320313</v>
      </c>
      <c r="V25" s="32">
        <v>838.59088134765625</v>
      </c>
      <c r="W25" s="32">
        <f t="shared" si="3"/>
        <v>628.63053894042969</v>
      </c>
      <c r="X25" s="133"/>
      <c r="Y25" s="32">
        <v>650166</v>
      </c>
      <c r="Z25" s="32" t="s">
        <v>50</v>
      </c>
      <c r="AA25" s="32">
        <v>12506.19921875</v>
      </c>
      <c r="AB25" s="32">
        <v>9289.861328125</v>
      </c>
      <c r="AC25" s="32">
        <f t="shared" si="4"/>
        <v>10898.0302734375</v>
      </c>
      <c r="AD25" s="133"/>
      <c r="AE25" s="32">
        <v>650166</v>
      </c>
      <c r="AF25" s="32" t="s">
        <v>50</v>
      </c>
      <c r="AG25" s="32">
        <v>12380.50390625</v>
      </c>
      <c r="AH25" s="32">
        <v>6161.81787109375</v>
      </c>
      <c r="AI25" s="32">
        <f t="shared" si="5"/>
        <v>9271.160888671875</v>
      </c>
      <c r="AJ25" s="133"/>
      <c r="AK25" s="32">
        <v>650166</v>
      </c>
      <c r="AL25" s="32" t="s">
        <v>50</v>
      </c>
      <c r="AM25" s="32">
        <v>24468.576171875</v>
      </c>
      <c r="AN25" s="32">
        <v>34712.1328125</v>
      </c>
      <c r="AO25" s="32">
        <f t="shared" si="6"/>
        <v>29590.3544921875</v>
      </c>
      <c r="AP25" s="133"/>
      <c r="AQ25" s="32">
        <v>650166</v>
      </c>
      <c r="AR25" s="32" t="s">
        <v>50</v>
      </c>
      <c r="AS25" s="32">
        <v>869613.5</v>
      </c>
      <c r="AT25" s="32">
        <v>537779</v>
      </c>
      <c r="AU25" s="56">
        <v>703696.25</v>
      </c>
    </row>
    <row r="26" spans="1:47">
      <c r="A26" s="32">
        <v>650168</v>
      </c>
      <c r="B26" s="32" t="s">
        <v>50</v>
      </c>
      <c r="C26" s="32">
        <v>8667.326171875</v>
      </c>
      <c r="D26" s="32">
        <v>51557.9609375</v>
      </c>
      <c r="E26" s="32">
        <f t="shared" si="0"/>
        <v>30112.6435546875</v>
      </c>
      <c r="F26" s="133"/>
      <c r="G26" s="32">
        <v>650168</v>
      </c>
      <c r="H26" s="32" t="s">
        <v>50</v>
      </c>
      <c r="I26" s="32">
        <v>30397.419921875</v>
      </c>
      <c r="J26" s="32">
        <v>72146.3984375</v>
      </c>
      <c r="K26" s="32">
        <f t="shared" si="1"/>
        <v>51271.9091796875</v>
      </c>
      <c r="L26" s="133"/>
      <c r="M26" s="32">
        <v>650168</v>
      </c>
      <c r="N26" s="32" t="s">
        <v>50</v>
      </c>
      <c r="O26" s="32">
        <v>10874.306640625</v>
      </c>
      <c r="P26" s="32">
        <v>9357.8759765625</v>
      </c>
      <c r="Q26" s="32">
        <f t="shared" si="2"/>
        <v>10116.09130859375</v>
      </c>
      <c r="R26" s="133"/>
      <c r="S26" s="32">
        <v>650168</v>
      </c>
      <c r="T26" s="32" t="s">
        <v>50</v>
      </c>
      <c r="U26" s="32">
        <v>1451.567626953125</v>
      </c>
      <c r="V26" s="32">
        <v>1399.5390625</v>
      </c>
      <c r="W26" s="32">
        <f t="shared" si="3"/>
        <v>1425.5533447265625</v>
      </c>
      <c r="X26" s="133"/>
      <c r="Y26" s="32">
        <v>650168</v>
      </c>
      <c r="Z26" s="32" t="s">
        <v>50</v>
      </c>
      <c r="AA26" s="32">
        <v>37821</v>
      </c>
      <c r="AB26" s="32">
        <v>37518.078125</v>
      </c>
      <c r="AC26" s="32">
        <f t="shared" si="4"/>
        <v>37669.5390625</v>
      </c>
      <c r="AD26" s="133"/>
      <c r="AE26" s="32">
        <v>650168</v>
      </c>
      <c r="AF26" s="32" t="s">
        <v>50</v>
      </c>
      <c r="AG26" s="32">
        <v>84449.921875</v>
      </c>
      <c r="AH26" s="32">
        <v>45681.5625</v>
      </c>
      <c r="AI26" s="32">
        <f t="shared" si="5"/>
        <v>65065.7421875</v>
      </c>
      <c r="AJ26" s="133"/>
      <c r="AK26" s="32">
        <v>650168</v>
      </c>
      <c r="AL26" s="32" t="s">
        <v>50</v>
      </c>
      <c r="AM26" s="32">
        <v>135372.734375</v>
      </c>
      <c r="AN26" s="32">
        <v>214257.03125</v>
      </c>
      <c r="AO26" s="32">
        <f t="shared" si="6"/>
        <v>174814.8828125</v>
      </c>
      <c r="AP26" s="133"/>
      <c r="AQ26" s="32">
        <v>650168</v>
      </c>
      <c r="AR26" s="32" t="s">
        <v>50</v>
      </c>
      <c r="AS26" s="32">
        <v>1197196.375</v>
      </c>
      <c r="AT26" s="32">
        <v>1814883.25</v>
      </c>
      <c r="AU26" s="56">
        <v>1506039.8125</v>
      </c>
    </row>
    <row r="27" spans="1:47">
      <c r="A27" s="32">
        <v>650006</v>
      </c>
      <c r="B27" s="32" t="s">
        <v>36</v>
      </c>
      <c r="C27" s="32">
        <v>55631.609375</v>
      </c>
      <c r="D27" s="32">
        <v>98087.00390625</v>
      </c>
      <c r="E27" s="32">
        <f t="shared" si="0"/>
        <v>76859.306640625</v>
      </c>
      <c r="F27" s="133"/>
      <c r="G27" s="32">
        <v>650006</v>
      </c>
      <c r="H27" s="32" t="s">
        <v>36</v>
      </c>
      <c r="I27" s="32">
        <v>46747.349609375</v>
      </c>
      <c r="J27" s="32">
        <v>28912.5478515625</v>
      </c>
      <c r="K27" s="32">
        <f t="shared" si="1"/>
        <v>37829.94873046875</v>
      </c>
      <c r="L27" s="133"/>
      <c r="M27" s="32">
        <v>650006</v>
      </c>
      <c r="N27" s="32" t="s">
        <v>36</v>
      </c>
      <c r="O27" s="32">
        <v>7687.279052734375</v>
      </c>
      <c r="P27" s="32">
        <v>7499.7216796875</v>
      </c>
      <c r="Q27" s="32">
        <f t="shared" si="2"/>
        <v>7593.5003662109375</v>
      </c>
      <c r="R27" s="133"/>
      <c r="S27" s="32">
        <v>650006</v>
      </c>
      <c r="T27" s="32" t="s">
        <v>36</v>
      </c>
      <c r="U27" s="32">
        <v>2403.05810546875</v>
      </c>
      <c r="V27" s="32">
        <v>5488.600830078125</v>
      </c>
      <c r="W27" s="32">
        <f t="shared" si="3"/>
        <v>3945.8294677734375</v>
      </c>
      <c r="X27" s="133"/>
      <c r="Y27" s="32">
        <v>650006</v>
      </c>
      <c r="Z27" s="32" t="s">
        <v>36</v>
      </c>
      <c r="AA27" s="32">
        <v>157834.875</v>
      </c>
      <c r="AB27" s="32">
        <v>150119.046875</v>
      </c>
      <c r="AC27" s="32">
        <f t="shared" si="4"/>
        <v>153976.9609375</v>
      </c>
      <c r="AD27" s="133"/>
      <c r="AE27" s="32">
        <v>650006</v>
      </c>
      <c r="AF27" s="32" t="s">
        <v>36</v>
      </c>
      <c r="AG27" s="32">
        <v>93709.96875</v>
      </c>
      <c r="AH27" s="32">
        <v>52908.271484375</v>
      </c>
      <c r="AI27" s="32">
        <f t="shared" si="5"/>
        <v>73309.1201171875</v>
      </c>
      <c r="AJ27" s="133"/>
      <c r="AK27" s="32">
        <v>650006</v>
      </c>
      <c r="AL27" s="32" t="s">
        <v>36</v>
      </c>
      <c r="AM27" s="32">
        <v>215810.7578125</v>
      </c>
      <c r="AN27" s="32">
        <v>311653.703125</v>
      </c>
      <c r="AO27" s="32">
        <f t="shared" si="6"/>
        <v>263732.23046875</v>
      </c>
      <c r="AP27" s="133"/>
      <c r="AQ27" s="32">
        <v>650006</v>
      </c>
      <c r="AR27" s="32">
        <v>0.68</v>
      </c>
      <c r="AS27" s="32">
        <v>972770.71875</v>
      </c>
      <c r="AT27" s="32">
        <v>2308311.25</v>
      </c>
      <c r="AU27" s="56">
        <v>1640540.984375</v>
      </c>
    </row>
    <row r="28" spans="1:47">
      <c r="A28" s="32">
        <v>650008</v>
      </c>
      <c r="B28" s="32" t="s">
        <v>36</v>
      </c>
      <c r="C28" s="32">
        <v>92780.6015625</v>
      </c>
      <c r="D28" s="32">
        <v>151585.265625</v>
      </c>
      <c r="E28" s="32">
        <f t="shared" si="0"/>
        <v>122182.93359375</v>
      </c>
      <c r="F28" s="133"/>
      <c r="G28" s="32">
        <v>650008</v>
      </c>
      <c r="H28" s="32" t="s">
        <v>36</v>
      </c>
      <c r="I28" s="32">
        <v>58857.86328125</v>
      </c>
      <c r="J28" s="32">
        <v>37708.5078125</v>
      </c>
      <c r="K28" s="32">
        <f t="shared" si="1"/>
        <v>48283.185546875</v>
      </c>
      <c r="L28" s="133"/>
      <c r="M28" s="32">
        <v>650008</v>
      </c>
      <c r="N28" s="32" t="s">
        <v>36</v>
      </c>
      <c r="O28" s="32">
        <v>8597.015625</v>
      </c>
      <c r="P28" s="32">
        <v>8101.072265625</v>
      </c>
      <c r="Q28" s="32">
        <f t="shared" si="2"/>
        <v>8349.0439453125</v>
      </c>
      <c r="R28" s="133"/>
      <c r="S28" s="32">
        <v>650008</v>
      </c>
      <c r="T28" s="32" t="s">
        <v>36</v>
      </c>
      <c r="U28" s="32">
        <v>3133.5482177734375</v>
      </c>
      <c r="V28" s="32">
        <v>3969.009765625</v>
      </c>
      <c r="W28" s="32">
        <f t="shared" si="3"/>
        <v>3551.2789916992188</v>
      </c>
      <c r="X28" s="133"/>
      <c r="Y28" s="32">
        <v>650008</v>
      </c>
      <c r="Z28" s="32" t="s">
        <v>36</v>
      </c>
      <c r="AA28" s="32">
        <v>217265.171875</v>
      </c>
      <c r="AB28" s="32">
        <v>335394.40625</v>
      </c>
      <c r="AC28" s="32">
        <f t="shared" si="4"/>
        <v>276329.7890625</v>
      </c>
      <c r="AD28" s="133"/>
      <c r="AE28" s="32">
        <v>650008</v>
      </c>
      <c r="AF28" s="32" t="s">
        <v>36</v>
      </c>
      <c r="AG28" s="32">
        <v>68721.40625</v>
      </c>
      <c r="AH28" s="32">
        <v>32554.6484375</v>
      </c>
      <c r="AI28" s="32">
        <f t="shared" si="5"/>
        <v>50638.02734375</v>
      </c>
      <c r="AJ28" s="133"/>
      <c r="AK28" s="32">
        <v>650008</v>
      </c>
      <c r="AL28" s="32" t="s">
        <v>36</v>
      </c>
      <c r="AM28" s="32">
        <v>138071.25</v>
      </c>
      <c r="AN28" s="32">
        <v>219977.6875</v>
      </c>
      <c r="AO28" s="32">
        <f t="shared" si="6"/>
        <v>179024.46875</v>
      </c>
      <c r="AP28" s="133"/>
      <c r="AQ28" s="32">
        <v>650008</v>
      </c>
      <c r="AR28" s="32">
        <v>0.68</v>
      </c>
      <c r="AS28" s="32">
        <v>1207605.75</v>
      </c>
      <c r="AT28" s="32">
        <v>2385476</v>
      </c>
      <c r="AU28" s="56">
        <v>1796540.875</v>
      </c>
    </row>
    <row r="29" spans="1:47">
      <c r="A29" s="32">
        <v>650034</v>
      </c>
      <c r="B29" s="32" t="s">
        <v>36</v>
      </c>
      <c r="C29" s="32">
        <v>82115.3984375</v>
      </c>
      <c r="D29" s="32">
        <v>186452.796875</v>
      </c>
      <c r="E29" s="32">
        <f t="shared" si="0"/>
        <v>134284.09765625</v>
      </c>
      <c r="F29" s="133"/>
      <c r="G29" s="32">
        <v>650034</v>
      </c>
      <c r="H29" s="32" t="s">
        <v>36</v>
      </c>
      <c r="I29" s="32">
        <v>81641.9140625</v>
      </c>
      <c r="J29" s="32">
        <v>44156.1953125</v>
      </c>
      <c r="K29" s="32">
        <f t="shared" si="1"/>
        <v>62899.0546875</v>
      </c>
      <c r="L29" s="133"/>
      <c r="M29" s="32">
        <v>650034</v>
      </c>
      <c r="N29" s="32" t="s">
        <v>36</v>
      </c>
      <c r="O29" s="32">
        <v>19029.90625</v>
      </c>
      <c r="P29" s="32">
        <v>19773.603515625</v>
      </c>
      <c r="Q29" s="32">
        <f t="shared" si="2"/>
        <v>19401.7548828125</v>
      </c>
      <c r="R29" s="133"/>
      <c r="S29" s="32">
        <v>650034</v>
      </c>
      <c r="T29" s="32" t="s">
        <v>36</v>
      </c>
      <c r="U29" s="32">
        <v>2352.28076171875</v>
      </c>
      <c r="V29" s="32">
        <v>3227.460693359375</v>
      </c>
      <c r="W29" s="32">
        <f t="shared" si="3"/>
        <v>2789.8707275390625</v>
      </c>
      <c r="X29" s="133"/>
      <c r="Y29" s="32">
        <v>650034</v>
      </c>
      <c r="Z29" s="32" t="s">
        <v>36</v>
      </c>
      <c r="AA29" s="32">
        <v>229934.625</v>
      </c>
      <c r="AB29" s="32">
        <v>202116.328125</v>
      </c>
      <c r="AC29" s="32">
        <f t="shared" si="4"/>
        <v>216025.4765625</v>
      </c>
      <c r="AD29" s="133"/>
      <c r="AE29" s="32">
        <v>650034</v>
      </c>
      <c r="AF29" s="32" t="s">
        <v>36</v>
      </c>
      <c r="AG29" s="32">
        <v>78540.2890625</v>
      </c>
      <c r="AH29" s="32">
        <v>36159.36328125</v>
      </c>
      <c r="AI29" s="32">
        <f t="shared" si="5"/>
        <v>57349.826171875</v>
      </c>
      <c r="AJ29" s="133"/>
      <c r="AK29" s="32">
        <v>650034</v>
      </c>
      <c r="AL29" s="32" t="s">
        <v>36</v>
      </c>
      <c r="AM29" s="32">
        <v>216305.875</v>
      </c>
      <c r="AN29" s="32">
        <v>299325.84375</v>
      </c>
      <c r="AO29" s="32">
        <f t="shared" si="6"/>
        <v>257815.859375</v>
      </c>
      <c r="AP29" s="133"/>
      <c r="AQ29" s="32">
        <v>650034</v>
      </c>
      <c r="AR29" s="32">
        <v>0.68</v>
      </c>
      <c r="AS29" s="32">
        <v>627605.625</v>
      </c>
      <c r="AT29" s="32">
        <v>1470370.625</v>
      </c>
      <c r="AU29" s="56">
        <v>1048988.125</v>
      </c>
    </row>
    <row r="30" spans="1:47">
      <c r="A30" s="32">
        <v>650036</v>
      </c>
      <c r="B30" s="32" t="s">
        <v>36</v>
      </c>
      <c r="C30" s="32">
        <v>24723.15625</v>
      </c>
      <c r="D30" s="32">
        <v>101935.5703125</v>
      </c>
      <c r="E30" s="32">
        <f t="shared" si="0"/>
        <v>63329.36328125</v>
      </c>
      <c r="F30" s="133"/>
      <c r="G30" s="32">
        <v>650036</v>
      </c>
      <c r="H30" s="32" t="s">
        <v>36</v>
      </c>
      <c r="I30" s="32">
        <v>71098.6171875</v>
      </c>
      <c r="J30" s="32">
        <v>31444.7734375</v>
      </c>
      <c r="K30" s="32">
        <f t="shared" si="1"/>
        <v>51271.6953125</v>
      </c>
      <c r="L30" s="133"/>
      <c r="M30" s="32">
        <v>650036</v>
      </c>
      <c r="N30" s="32" t="s">
        <v>36</v>
      </c>
      <c r="O30" s="32">
        <v>19681.65625</v>
      </c>
      <c r="P30" s="32">
        <v>18864.873046875</v>
      </c>
      <c r="Q30" s="32">
        <f t="shared" si="2"/>
        <v>19273.2646484375</v>
      </c>
      <c r="R30" s="133"/>
      <c r="S30" s="32">
        <v>650036</v>
      </c>
      <c r="T30" s="32" t="s">
        <v>36</v>
      </c>
      <c r="U30" s="32">
        <v>1710.428466796875</v>
      </c>
      <c r="V30" s="32">
        <v>3569.46337890625</v>
      </c>
      <c r="W30" s="32">
        <f t="shared" si="3"/>
        <v>2639.9459228515625</v>
      </c>
      <c r="X30" s="133"/>
      <c r="Y30" s="32">
        <v>650036</v>
      </c>
      <c r="Z30" s="32" t="s">
        <v>36</v>
      </c>
      <c r="AA30" s="32">
        <v>242732.59375</v>
      </c>
      <c r="AB30" s="32">
        <v>305453.09375</v>
      </c>
      <c r="AC30" s="32">
        <f t="shared" si="4"/>
        <v>274092.84375</v>
      </c>
      <c r="AD30" s="133"/>
      <c r="AE30" s="32">
        <v>650036</v>
      </c>
      <c r="AF30" s="32" t="s">
        <v>36</v>
      </c>
      <c r="AG30" s="32">
        <v>52970.203125</v>
      </c>
      <c r="AH30" s="32">
        <v>33243.38671875</v>
      </c>
      <c r="AI30" s="32">
        <f t="shared" si="5"/>
        <v>43106.794921875</v>
      </c>
      <c r="AJ30" s="133"/>
      <c r="AK30" s="32">
        <v>650036</v>
      </c>
      <c r="AL30" s="32" t="s">
        <v>36</v>
      </c>
      <c r="AM30" s="32">
        <v>176538.578125</v>
      </c>
      <c r="AN30" s="32">
        <v>217828.953125</v>
      </c>
      <c r="AO30" s="32">
        <f t="shared" si="6"/>
        <v>197183.765625</v>
      </c>
      <c r="AP30" s="133"/>
      <c r="AQ30" s="32">
        <v>650036</v>
      </c>
      <c r="AR30" s="32">
        <v>0.68</v>
      </c>
      <c r="AS30" s="32">
        <v>638420.125</v>
      </c>
      <c r="AT30" s="32">
        <v>1141146.375</v>
      </c>
      <c r="AU30" s="56">
        <v>889783.25</v>
      </c>
    </row>
    <row r="31" spans="1:47">
      <c r="A31" s="32">
        <v>650062</v>
      </c>
      <c r="B31" s="32" t="s">
        <v>36</v>
      </c>
      <c r="C31" s="32">
        <v>122200.0390625</v>
      </c>
      <c r="D31" s="32">
        <v>234489.390625</v>
      </c>
      <c r="E31" s="32">
        <f t="shared" si="0"/>
        <v>178344.71484375</v>
      </c>
      <c r="F31" s="133"/>
      <c r="G31" s="32">
        <v>650062</v>
      </c>
      <c r="H31" s="32" t="s">
        <v>36</v>
      </c>
      <c r="I31" s="32">
        <v>151066.5</v>
      </c>
      <c r="J31" s="32">
        <v>86255.625</v>
      </c>
      <c r="K31" s="32">
        <f t="shared" si="1"/>
        <v>118661.0625</v>
      </c>
      <c r="L31" s="133"/>
      <c r="M31" s="32">
        <v>650062</v>
      </c>
      <c r="N31" s="32" t="s">
        <v>36</v>
      </c>
      <c r="O31" s="32">
        <v>13739.234375</v>
      </c>
      <c r="P31" s="32">
        <v>12833.1865234375</v>
      </c>
      <c r="Q31" s="32">
        <f t="shared" si="2"/>
        <v>13286.21044921875</v>
      </c>
      <c r="R31" s="133"/>
      <c r="S31" s="32">
        <v>650062</v>
      </c>
      <c r="T31" s="32" t="s">
        <v>36</v>
      </c>
      <c r="U31" s="32">
        <v>2789.118896484375</v>
      </c>
      <c r="V31" s="32">
        <v>3937.1708984375</v>
      </c>
      <c r="W31" s="32">
        <f t="shared" si="3"/>
        <v>3363.1448974609375</v>
      </c>
      <c r="X31" s="133"/>
      <c r="Y31" s="32">
        <v>650062</v>
      </c>
      <c r="Z31" s="32" t="s">
        <v>36</v>
      </c>
      <c r="AA31" s="32">
        <v>331613.78125</v>
      </c>
      <c r="AB31" s="32">
        <v>460445.59375</v>
      </c>
      <c r="AC31" s="32">
        <f t="shared" si="4"/>
        <v>396029.6875</v>
      </c>
      <c r="AD31" s="133"/>
      <c r="AE31" s="32">
        <v>650062</v>
      </c>
      <c r="AF31" s="32" t="s">
        <v>36</v>
      </c>
      <c r="AG31" s="32">
        <v>96342.4375</v>
      </c>
      <c r="AH31" s="32">
        <v>50889.6640625</v>
      </c>
      <c r="AI31" s="32">
        <f t="shared" si="5"/>
        <v>73616.05078125</v>
      </c>
      <c r="AJ31" s="133"/>
      <c r="AK31" s="32">
        <v>650062</v>
      </c>
      <c r="AL31" s="32" t="s">
        <v>36</v>
      </c>
      <c r="AM31" s="32">
        <v>190108.515625</v>
      </c>
      <c r="AN31" s="32">
        <v>331059.1875</v>
      </c>
      <c r="AO31" s="32">
        <f t="shared" si="6"/>
        <v>260583.8515625</v>
      </c>
      <c r="AP31" s="133"/>
      <c r="AQ31" s="32">
        <v>650062</v>
      </c>
      <c r="AR31" s="32">
        <v>0.68</v>
      </c>
      <c r="AS31" s="32">
        <v>1275866.375</v>
      </c>
      <c r="AT31" s="32">
        <v>4173169.5</v>
      </c>
      <c r="AU31" s="56">
        <v>2724517.9375</v>
      </c>
    </row>
    <row r="32" spans="1:47">
      <c r="A32" s="32">
        <v>650064</v>
      </c>
      <c r="B32" s="32" t="s">
        <v>36</v>
      </c>
      <c r="C32" s="32">
        <v>123724.8828125</v>
      </c>
      <c r="D32" s="32">
        <v>201324.265625</v>
      </c>
      <c r="E32" s="32">
        <f t="shared" si="0"/>
        <v>162524.57421875</v>
      </c>
      <c r="F32" s="133"/>
      <c r="G32" s="32">
        <v>650064</v>
      </c>
      <c r="H32" s="32" t="s">
        <v>36</v>
      </c>
      <c r="I32" s="32">
        <v>132955.9375</v>
      </c>
      <c r="J32" s="32">
        <v>55047.61328125</v>
      </c>
      <c r="K32" s="32">
        <f t="shared" si="1"/>
        <v>94001.775390625</v>
      </c>
      <c r="L32" s="133"/>
      <c r="M32" s="32">
        <v>650064</v>
      </c>
      <c r="N32" s="32" t="s">
        <v>36</v>
      </c>
      <c r="O32" s="32">
        <v>14784.6728515625</v>
      </c>
      <c r="P32" s="32">
        <v>15052.90234375</v>
      </c>
      <c r="Q32" s="32">
        <f t="shared" si="2"/>
        <v>14918.78759765625</v>
      </c>
      <c r="R32" s="133"/>
      <c r="S32" s="32">
        <v>650064</v>
      </c>
      <c r="T32" s="32" t="s">
        <v>36</v>
      </c>
      <c r="U32" s="32">
        <v>3708.78466796875</v>
      </c>
      <c r="V32" s="32">
        <v>4503.27978515625</v>
      </c>
      <c r="W32" s="32">
        <f t="shared" si="3"/>
        <v>4106.0322265625</v>
      </c>
      <c r="X32" s="133"/>
      <c r="Y32" s="32">
        <v>650064</v>
      </c>
      <c r="Z32" s="32" t="s">
        <v>36</v>
      </c>
      <c r="AA32" s="32">
        <v>215424.609375</v>
      </c>
      <c r="AB32" s="32">
        <v>418357.375</v>
      </c>
      <c r="AC32" s="32">
        <f t="shared" si="4"/>
        <v>316890.9921875</v>
      </c>
      <c r="AD32" s="133"/>
      <c r="AE32" s="32">
        <v>650064</v>
      </c>
      <c r="AF32" s="32" t="s">
        <v>36</v>
      </c>
      <c r="AG32" s="32">
        <v>69560.4921875</v>
      </c>
      <c r="AH32" s="32">
        <v>41115.5390625</v>
      </c>
      <c r="AI32" s="32">
        <f t="shared" si="5"/>
        <v>55338.015625</v>
      </c>
      <c r="AJ32" s="133"/>
      <c r="AK32" s="32">
        <v>650064</v>
      </c>
      <c r="AL32" s="32" t="s">
        <v>36</v>
      </c>
      <c r="AM32" s="32">
        <v>192549.984375</v>
      </c>
      <c r="AN32" s="32">
        <v>256645.078125</v>
      </c>
      <c r="AO32" s="32">
        <f t="shared" si="6"/>
        <v>224597.53125</v>
      </c>
      <c r="AP32" s="133"/>
      <c r="AQ32" s="32">
        <v>650064</v>
      </c>
      <c r="AR32" s="32">
        <v>0.68</v>
      </c>
      <c r="AS32" s="32">
        <v>563345.5</v>
      </c>
      <c r="AT32" s="32">
        <v>1434859.875</v>
      </c>
      <c r="AU32" s="56">
        <v>999102.6875</v>
      </c>
    </row>
    <row r="33" spans="1:47">
      <c r="A33" s="32">
        <v>650090</v>
      </c>
      <c r="B33" s="32" t="s">
        <v>36</v>
      </c>
      <c r="C33" s="32">
        <v>101778.2734375</v>
      </c>
      <c r="D33" s="32">
        <v>152107.4375</v>
      </c>
      <c r="E33" s="32">
        <f t="shared" si="0"/>
        <v>126942.85546875</v>
      </c>
      <c r="F33" s="133"/>
      <c r="G33" s="32">
        <v>650090</v>
      </c>
      <c r="H33" s="32" t="s">
        <v>36</v>
      </c>
      <c r="I33" s="32">
        <v>111671.765625</v>
      </c>
      <c r="J33" s="32">
        <v>78577.6328125</v>
      </c>
      <c r="K33" s="32">
        <f t="shared" si="1"/>
        <v>95124.69921875</v>
      </c>
      <c r="L33" s="133"/>
      <c r="M33" s="32">
        <v>650090</v>
      </c>
      <c r="N33" s="32" t="s">
        <v>36</v>
      </c>
      <c r="O33" s="32">
        <v>12827.75</v>
      </c>
      <c r="P33" s="32">
        <v>13039.8193359375</v>
      </c>
      <c r="Q33" s="32">
        <f t="shared" si="2"/>
        <v>12933.78466796875</v>
      </c>
      <c r="R33" s="133"/>
      <c r="S33" s="32">
        <v>650090</v>
      </c>
      <c r="T33" s="32" t="s">
        <v>36</v>
      </c>
      <c r="U33" s="32">
        <v>6971.478515625</v>
      </c>
      <c r="V33" s="32">
        <v>11680.873046875</v>
      </c>
      <c r="W33" s="32">
        <f t="shared" si="3"/>
        <v>9326.17578125</v>
      </c>
      <c r="X33" s="133"/>
      <c r="Y33" s="32">
        <v>650090</v>
      </c>
      <c r="Z33" s="32" t="s">
        <v>36</v>
      </c>
      <c r="AA33" s="32">
        <v>274136.375</v>
      </c>
      <c r="AB33" s="32">
        <v>448157.84375</v>
      </c>
      <c r="AC33" s="32">
        <f t="shared" si="4"/>
        <v>361147.109375</v>
      </c>
      <c r="AD33" s="133"/>
      <c r="AE33" s="32">
        <v>650090</v>
      </c>
      <c r="AF33" s="32" t="s">
        <v>36</v>
      </c>
      <c r="AG33" s="32">
        <v>74477.6484375</v>
      </c>
      <c r="AH33" s="32">
        <v>49967.234375</v>
      </c>
      <c r="AI33" s="32">
        <f t="shared" si="5"/>
        <v>62222.44140625</v>
      </c>
      <c r="AJ33" s="133"/>
      <c r="AK33" s="32">
        <v>650090</v>
      </c>
      <c r="AL33" s="32" t="s">
        <v>36</v>
      </c>
      <c r="AM33" s="32">
        <v>182659.9375</v>
      </c>
      <c r="AN33" s="32"/>
      <c r="AO33" s="32">
        <f t="shared" si="6"/>
        <v>182659.9375</v>
      </c>
      <c r="AP33" s="133"/>
      <c r="AQ33" s="32">
        <v>650090</v>
      </c>
      <c r="AR33" s="32">
        <v>0.68</v>
      </c>
      <c r="AS33" s="32">
        <v>1618651.625</v>
      </c>
      <c r="AT33" s="32">
        <v>3225246.75</v>
      </c>
      <c r="AU33" s="56">
        <v>2421949.1875</v>
      </c>
    </row>
    <row r="34" spans="1:47">
      <c r="A34" s="32">
        <v>650092</v>
      </c>
      <c r="B34" s="32" t="s">
        <v>36</v>
      </c>
      <c r="C34" s="32">
        <v>79577.609375</v>
      </c>
      <c r="D34" s="32">
        <v>128861.34375</v>
      </c>
      <c r="E34" s="32">
        <f t="shared" si="0"/>
        <v>104219.4765625</v>
      </c>
      <c r="F34" s="133"/>
      <c r="G34" s="32">
        <v>650092</v>
      </c>
      <c r="H34" s="32" t="s">
        <v>36</v>
      </c>
      <c r="I34" s="32">
        <v>40374.85546875</v>
      </c>
      <c r="J34" s="32">
        <v>23512.42578125</v>
      </c>
      <c r="K34" s="32">
        <f t="shared" si="1"/>
        <v>31943.640625</v>
      </c>
      <c r="L34" s="133"/>
      <c r="M34" s="32">
        <v>650092</v>
      </c>
      <c r="N34" s="32" t="s">
        <v>36</v>
      </c>
      <c r="O34" s="32">
        <v>12003.310546875</v>
      </c>
      <c r="P34" s="32">
        <v>11767.7861328125</v>
      </c>
      <c r="Q34" s="32">
        <f t="shared" si="2"/>
        <v>11885.54833984375</v>
      </c>
      <c r="R34" s="133"/>
      <c r="S34" s="32">
        <v>650092</v>
      </c>
      <c r="T34" s="32" t="s">
        <v>36</v>
      </c>
      <c r="U34" s="32">
        <v>5652.70849609375</v>
      </c>
      <c r="V34" s="32">
        <v>6713.8837890625</v>
      </c>
      <c r="W34" s="32">
        <f t="shared" si="3"/>
        <v>6183.296142578125</v>
      </c>
      <c r="X34" s="133"/>
      <c r="Y34" s="32">
        <v>650092</v>
      </c>
      <c r="Z34" s="32" t="s">
        <v>36</v>
      </c>
      <c r="AA34" s="32">
        <v>221149.484375</v>
      </c>
      <c r="AB34" s="32">
        <v>380237.4375</v>
      </c>
      <c r="AC34" s="32">
        <f t="shared" si="4"/>
        <v>300693.4609375</v>
      </c>
      <c r="AD34" s="133"/>
      <c r="AE34" s="32">
        <v>650092</v>
      </c>
      <c r="AF34" s="32" t="s">
        <v>36</v>
      </c>
      <c r="AG34" s="32">
        <v>108629.8125</v>
      </c>
      <c r="AH34" s="32">
        <v>73375</v>
      </c>
      <c r="AI34" s="32">
        <f t="shared" si="5"/>
        <v>91002.40625</v>
      </c>
      <c r="AJ34" s="133"/>
      <c r="AK34" s="32">
        <v>650092</v>
      </c>
      <c r="AL34" s="32" t="s">
        <v>36</v>
      </c>
      <c r="AM34" s="32">
        <v>376044.96875</v>
      </c>
      <c r="AN34" s="32">
        <v>541955.1875</v>
      </c>
      <c r="AO34" s="32">
        <f t="shared" si="6"/>
        <v>459000.078125</v>
      </c>
      <c r="AP34" s="133"/>
      <c r="AQ34" s="32">
        <v>650092</v>
      </c>
      <c r="AR34" s="32">
        <v>0.68</v>
      </c>
      <c r="AS34" s="32">
        <v>892947.25</v>
      </c>
      <c r="AT34" s="32">
        <v>1710829.5</v>
      </c>
      <c r="AU34" s="56">
        <v>1301888.375</v>
      </c>
    </row>
    <row r="35" spans="1:47">
      <c r="A35" s="32">
        <v>650118</v>
      </c>
      <c r="B35" s="32" t="s">
        <v>36</v>
      </c>
      <c r="C35" s="32">
        <v>109607.4921875</v>
      </c>
      <c r="D35" s="32">
        <v>166319.0625</v>
      </c>
      <c r="E35" s="32">
        <f t="shared" si="0"/>
        <v>137963.27734375</v>
      </c>
      <c r="F35" s="133"/>
      <c r="G35" s="32">
        <v>650118</v>
      </c>
      <c r="H35" s="32" t="s">
        <v>36</v>
      </c>
      <c r="I35" s="32">
        <v>36170.84765625</v>
      </c>
      <c r="J35" s="32">
        <v>18795.578125</v>
      </c>
      <c r="K35" s="32">
        <f t="shared" si="1"/>
        <v>27483.212890625</v>
      </c>
      <c r="L35" s="133"/>
      <c r="M35" s="32">
        <v>650118</v>
      </c>
      <c r="N35" s="32" t="s">
        <v>36</v>
      </c>
      <c r="O35" s="32">
        <v>19809.9453125</v>
      </c>
      <c r="P35" s="32">
        <v>18870.27734375</v>
      </c>
      <c r="Q35" s="32">
        <f t="shared" si="2"/>
        <v>19340.111328125</v>
      </c>
      <c r="R35" s="133"/>
      <c r="S35" s="32">
        <v>650118</v>
      </c>
      <c r="T35" s="32" t="s">
        <v>36</v>
      </c>
      <c r="U35" s="32">
        <v>5555.65380859375</v>
      </c>
      <c r="V35" s="32">
        <v>8970.2158203125</v>
      </c>
      <c r="W35" s="32">
        <f t="shared" si="3"/>
        <v>7262.934814453125</v>
      </c>
      <c r="X35" s="133"/>
      <c r="Y35" s="32">
        <v>650118</v>
      </c>
      <c r="Z35" s="32" t="s">
        <v>36</v>
      </c>
      <c r="AA35" s="32">
        <v>266352.09375</v>
      </c>
      <c r="AB35" s="32">
        <v>451095.46875</v>
      </c>
      <c r="AC35" s="32">
        <f t="shared" si="4"/>
        <v>358723.78125</v>
      </c>
      <c r="AD35" s="133"/>
      <c r="AE35" s="32">
        <v>650118</v>
      </c>
      <c r="AF35" s="32" t="s">
        <v>36</v>
      </c>
      <c r="AG35" s="32">
        <v>51112.06640625</v>
      </c>
      <c r="AH35" s="32">
        <v>22431.755859375</v>
      </c>
      <c r="AI35" s="32">
        <f t="shared" si="5"/>
        <v>36771.9111328125</v>
      </c>
      <c r="AJ35" s="133"/>
      <c r="AK35" s="32">
        <v>650118</v>
      </c>
      <c r="AL35" s="32" t="s">
        <v>36</v>
      </c>
      <c r="AM35" s="32">
        <v>251902.140625</v>
      </c>
      <c r="AN35" s="32">
        <v>339065.28125</v>
      </c>
      <c r="AO35" s="32">
        <f t="shared" si="6"/>
        <v>295483.7109375</v>
      </c>
      <c r="AP35" s="133"/>
      <c r="AQ35" s="32">
        <v>650118</v>
      </c>
      <c r="AR35" s="32">
        <v>0.68</v>
      </c>
      <c r="AS35" s="32">
        <v>1140323.875</v>
      </c>
      <c r="AT35" s="32">
        <v>2758886.5</v>
      </c>
      <c r="AU35" s="56">
        <v>1949605.1875</v>
      </c>
    </row>
    <row r="36" spans="1:47">
      <c r="A36" s="32">
        <v>650120</v>
      </c>
      <c r="B36" s="32" t="s">
        <v>36</v>
      </c>
      <c r="C36" s="32">
        <v>102771.859375</v>
      </c>
      <c r="D36" s="32">
        <v>76193.25</v>
      </c>
      <c r="E36" s="32">
        <f t="shared" si="0"/>
        <v>89482.5546875</v>
      </c>
      <c r="F36" s="133"/>
      <c r="G36" s="32">
        <v>650120</v>
      </c>
      <c r="H36" s="32" t="s">
        <v>36</v>
      </c>
      <c r="I36" s="32">
        <v>64298.70703125</v>
      </c>
      <c r="J36" s="32">
        <v>14862.470703125</v>
      </c>
      <c r="K36" s="32">
        <f t="shared" si="1"/>
        <v>39580.5888671875</v>
      </c>
      <c r="L36" s="133"/>
      <c r="M36" s="32">
        <v>650120</v>
      </c>
      <c r="N36" s="32" t="s">
        <v>36</v>
      </c>
      <c r="O36" s="32">
        <v>17947.626953125</v>
      </c>
      <c r="P36" s="32">
        <v>16941.1015625</v>
      </c>
      <c r="Q36" s="32">
        <f t="shared" si="2"/>
        <v>17444.3642578125</v>
      </c>
      <c r="R36" s="133"/>
      <c r="S36" s="32">
        <v>650120</v>
      </c>
      <c r="T36" s="32" t="s">
        <v>36</v>
      </c>
      <c r="U36" s="32">
        <v>3583.73388671875</v>
      </c>
      <c r="V36" s="32">
        <v>6188.95361328125</v>
      </c>
      <c r="W36" s="32">
        <f t="shared" si="3"/>
        <v>4886.34375</v>
      </c>
      <c r="X36" s="133"/>
      <c r="Y36" s="32">
        <v>650120</v>
      </c>
      <c r="Z36" s="32" t="s">
        <v>36</v>
      </c>
      <c r="AA36" s="32">
        <v>187841.734375</v>
      </c>
      <c r="AB36" s="32">
        <v>276181.21875</v>
      </c>
      <c r="AC36" s="32">
        <f t="shared" si="4"/>
        <v>232011.4765625</v>
      </c>
      <c r="AD36" s="133"/>
      <c r="AE36" s="32">
        <v>650120</v>
      </c>
      <c r="AF36" s="32" t="s">
        <v>36</v>
      </c>
      <c r="AG36" s="32">
        <v>49525.53515625</v>
      </c>
      <c r="AH36" s="32">
        <v>26907.5625</v>
      </c>
      <c r="AI36" s="32">
        <f t="shared" si="5"/>
        <v>38216.548828125</v>
      </c>
      <c r="AJ36" s="133"/>
      <c r="AK36" s="32">
        <v>650120</v>
      </c>
      <c r="AL36" s="32" t="s">
        <v>36</v>
      </c>
      <c r="AM36" s="32">
        <v>239161.421875</v>
      </c>
      <c r="AN36" s="32">
        <v>327598.8125</v>
      </c>
      <c r="AO36" s="32">
        <f t="shared" si="6"/>
        <v>283380.1171875</v>
      </c>
      <c r="AP36" s="133"/>
      <c r="AQ36" s="32">
        <v>650120</v>
      </c>
      <c r="AR36" s="32">
        <v>0.68</v>
      </c>
      <c r="AS36" s="32">
        <v>636462.4375</v>
      </c>
      <c r="AT36" s="32">
        <v>1758911.625</v>
      </c>
      <c r="AU36" s="56">
        <v>1197687.03125</v>
      </c>
    </row>
    <row r="37" spans="1:47">
      <c r="A37" s="32">
        <v>650146</v>
      </c>
      <c r="B37" s="32" t="s">
        <v>36</v>
      </c>
      <c r="C37" s="32">
        <v>198957.890625</v>
      </c>
      <c r="D37" s="32">
        <v>225946.765625</v>
      </c>
      <c r="E37" s="32">
        <f t="shared" si="0"/>
        <v>212452.328125</v>
      </c>
      <c r="F37" s="133"/>
      <c r="G37" s="32">
        <v>650146</v>
      </c>
      <c r="H37" s="32" t="s">
        <v>36</v>
      </c>
      <c r="I37" s="32">
        <v>178203.5625</v>
      </c>
      <c r="J37" s="32">
        <v>143739.234375</v>
      </c>
      <c r="K37" s="32">
        <f t="shared" si="1"/>
        <v>160971.3984375</v>
      </c>
      <c r="L37" s="133"/>
      <c r="M37" s="32">
        <v>650146</v>
      </c>
      <c r="N37" s="32" t="s">
        <v>36</v>
      </c>
      <c r="O37" s="32">
        <v>9402.4375</v>
      </c>
      <c r="P37" s="32">
        <v>8729.1025390625</v>
      </c>
      <c r="Q37" s="32">
        <f t="shared" si="2"/>
        <v>9065.77001953125</v>
      </c>
      <c r="R37" s="133"/>
      <c r="S37" s="32">
        <v>650146</v>
      </c>
      <c r="T37" s="32" t="s">
        <v>36</v>
      </c>
      <c r="U37" s="32">
        <v>8175.439453125</v>
      </c>
      <c r="V37" s="32">
        <v>12290.2705078125</v>
      </c>
      <c r="W37" s="32">
        <f t="shared" si="3"/>
        <v>10232.85498046875</v>
      </c>
      <c r="X37" s="133"/>
      <c r="Y37" s="32">
        <v>650146</v>
      </c>
      <c r="Z37" s="32" t="s">
        <v>36</v>
      </c>
      <c r="AA37" s="32">
        <v>272534.65625</v>
      </c>
      <c r="AB37" s="32">
        <v>429307.46875</v>
      </c>
      <c r="AC37" s="32">
        <f t="shared" si="4"/>
        <v>350921.0625</v>
      </c>
      <c r="AD37" s="133"/>
      <c r="AE37" s="32">
        <v>650146</v>
      </c>
      <c r="AF37" s="32" t="s">
        <v>36</v>
      </c>
      <c r="AG37" s="32">
        <v>81824.7734375</v>
      </c>
      <c r="AH37" s="32">
        <v>62546.68359375</v>
      </c>
      <c r="AI37" s="32">
        <f t="shared" si="5"/>
        <v>72185.728515625</v>
      </c>
      <c r="AJ37" s="133"/>
      <c r="AK37" s="32">
        <v>650146</v>
      </c>
      <c r="AL37" s="32" t="s">
        <v>36</v>
      </c>
      <c r="AM37" s="32">
        <v>344158.21875</v>
      </c>
      <c r="AN37" s="32">
        <v>475136.34375</v>
      </c>
      <c r="AO37" s="32">
        <f t="shared" si="6"/>
        <v>409647.28125</v>
      </c>
      <c r="AP37" s="133"/>
      <c r="AQ37" s="32">
        <v>650146</v>
      </c>
      <c r="AR37" s="32">
        <v>0.68</v>
      </c>
      <c r="AS37" s="32">
        <v>3640487.75</v>
      </c>
      <c r="AT37" s="32">
        <v>3746795.25</v>
      </c>
      <c r="AU37" s="56">
        <v>3693641.5</v>
      </c>
    </row>
    <row r="38" spans="1:47">
      <c r="A38" s="32">
        <v>650148</v>
      </c>
      <c r="B38" s="32" t="s">
        <v>36</v>
      </c>
      <c r="C38" s="32">
        <v>175206.90625</v>
      </c>
      <c r="D38" s="32">
        <v>240784.40625</v>
      </c>
      <c r="E38" s="32">
        <f t="shared" si="0"/>
        <v>207995.65625</v>
      </c>
      <c r="F38" s="133"/>
      <c r="G38" s="32">
        <v>650148</v>
      </c>
      <c r="H38" s="32" t="s">
        <v>36</v>
      </c>
      <c r="I38" s="32">
        <v>79631.765625</v>
      </c>
      <c r="J38" s="32">
        <v>57896.37890625</v>
      </c>
      <c r="K38" s="32">
        <f t="shared" si="1"/>
        <v>68764.072265625</v>
      </c>
      <c r="L38" s="133"/>
      <c r="M38" s="32">
        <v>650148</v>
      </c>
      <c r="N38" s="32" t="s">
        <v>36</v>
      </c>
      <c r="O38" s="32">
        <v>31024.8359375</v>
      </c>
      <c r="P38" s="32">
        <v>28141.072265625</v>
      </c>
      <c r="Q38" s="32">
        <f t="shared" si="2"/>
        <v>29582.9541015625</v>
      </c>
      <c r="R38" s="133"/>
      <c r="S38" s="32">
        <v>650148</v>
      </c>
      <c r="T38" s="32" t="s">
        <v>36</v>
      </c>
      <c r="U38" s="32">
        <v>6552.0078125</v>
      </c>
      <c r="V38" s="32">
        <v>11026.5146484375</v>
      </c>
      <c r="W38" s="32">
        <f t="shared" si="3"/>
        <v>8789.26123046875</v>
      </c>
      <c r="X38" s="133"/>
      <c r="Y38" s="32">
        <v>650148</v>
      </c>
      <c r="Z38" s="32" t="s">
        <v>36</v>
      </c>
      <c r="AA38" s="32">
        <v>195731.578125</v>
      </c>
      <c r="AB38" s="32">
        <v>276344.78125</v>
      </c>
      <c r="AC38" s="32">
        <f t="shared" si="4"/>
        <v>236038.1796875</v>
      </c>
      <c r="AD38" s="133"/>
      <c r="AE38" s="32">
        <v>650148</v>
      </c>
      <c r="AF38" s="32" t="s">
        <v>36</v>
      </c>
      <c r="AG38" s="32">
        <v>65363.63671875</v>
      </c>
      <c r="AH38" s="32">
        <v>43839.08203125</v>
      </c>
      <c r="AI38" s="32">
        <f t="shared" si="5"/>
        <v>54601.359375</v>
      </c>
      <c r="AJ38" s="133"/>
      <c r="AK38" s="32">
        <v>650148</v>
      </c>
      <c r="AL38" s="32" t="s">
        <v>36</v>
      </c>
      <c r="AM38" s="32">
        <v>223890.96875</v>
      </c>
      <c r="AN38" s="32">
        <v>314699.125</v>
      </c>
      <c r="AO38" s="32">
        <f t="shared" si="6"/>
        <v>269295.046875</v>
      </c>
      <c r="AP38" s="133"/>
      <c r="AQ38" s="32">
        <v>650148</v>
      </c>
      <c r="AR38" s="32">
        <v>0.68</v>
      </c>
      <c r="AS38" s="32">
        <v>1197461.5</v>
      </c>
      <c r="AT38" s="32">
        <v>3103106.25</v>
      </c>
      <c r="AU38" s="56">
        <v>2150283.875</v>
      </c>
    </row>
    <row r="39" spans="1:47">
      <c r="A39" s="32">
        <v>650010</v>
      </c>
      <c r="B39" s="32" t="s">
        <v>38</v>
      </c>
      <c r="C39" s="32">
        <v>102486.69140625</v>
      </c>
      <c r="D39" s="32">
        <v>175441.203125</v>
      </c>
      <c r="E39" s="32">
        <f t="shared" si="0"/>
        <v>138963.947265625</v>
      </c>
      <c r="F39" s="133"/>
      <c r="G39" s="32">
        <v>650010</v>
      </c>
      <c r="H39" s="32" t="s">
        <v>38</v>
      </c>
      <c r="I39" s="32">
        <v>165375.25</v>
      </c>
      <c r="J39" s="32">
        <v>107165.29296875</v>
      </c>
      <c r="K39" s="32">
        <f t="shared" si="1"/>
        <v>136270.271484375</v>
      </c>
      <c r="L39" s="133"/>
      <c r="M39" s="32">
        <v>650010</v>
      </c>
      <c r="N39" s="32" t="s">
        <v>38</v>
      </c>
      <c r="O39" s="32">
        <v>10810.39208984375</v>
      </c>
      <c r="P39" s="32">
        <v>12029.1669921875</v>
      </c>
      <c r="Q39" s="32">
        <f t="shared" si="2"/>
        <v>11419.779541015625</v>
      </c>
      <c r="R39" s="133"/>
      <c r="S39" s="32">
        <v>650010</v>
      </c>
      <c r="T39" s="32" t="s">
        <v>38</v>
      </c>
      <c r="U39" s="32">
        <v>6910.477294921875</v>
      </c>
      <c r="V39" s="32">
        <v>11270.9345703125</v>
      </c>
      <c r="W39" s="32">
        <f t="shared" si="3"/>
        <v>9090.7059326171875</v>
      </c>
      <c r="X39" s="133"/>
      <c r="Y39" s="32">
        <v>650010</v>
      </c>
      <c r="Z39" s="32" t="s">
        <v>38</v>
      </c>
      <c r="AA39" s="32">
        <v>313364.109375</v>
      </c>
      <c r="AB39" s="32">
        <v>422291.234375</v>
      </c>
      <c r="AC39" s="32">
        <f t="shared" si="4"/>
        <v>367827.671875</v>
      </c>
      <c r="AD39" s="133"/>
      <c r="AE39" s="32">
        <v>650010</v>
      </c>
      <c r="AF39" s="32" t="s">
        <v>38</v>
      </c>
      <c r="AG39" s="32">
        <v>117936.1328125</v>
      </c>
      <c r="AH39" s="32">
        <v>65864.232421875</v>
      </c>
      <c r="AI39" s="32">
        <f t="shared" si="5"/>
        <v>91900.1826171875</v>
      </c>
      <c r="AJ39" s="133"/>
      <c r="AK39" s="32">
        <v>650010</v>
      </c>
      <c r="AL39" s="32" t="s">
        <v>38</v>
      </c>
      <c r="AM39" s="32">
        <v>472323.578125</v>
      </c>
      <c r="AN39" s="32">
        <v>657978.625</v>
      </c>
      <c r="AO39" s="32">
        <f t="shared" si="6"/>
        <v>565151.1015625</v>
      </c>
      <c r="AP39" s="133"/>
      <c r="AQ39" s="32">
        <v>650010</v>
      </c>
      <c r="AR39" s="32">
        <v>2.1</v>
      </c>
      <c r="AS39" s="32">
        <v>4389373.5</v>
      </c>
      <c r="AT39" s="32">
        <v>8274205.5</v>
      </c>
      <c r="AU39" s="56">
        <v>6331789.5</v>
      </c>
    </row>
    <row r="40" spans="1:47">
      <c r="A40" s="32">
        <v>650012</v>
      </c>
      <c r="B40" s="32" t="s">
        <v>38</v>
      </c>
      <c r="C40" s="32">
        <v>47222.4296875</v>
      </c>
      <c r="D40" s="32">
        <v>82623.9375</v>
      </c>
      <c r="E40" s="32">
        <f t="shared" si="0"/>
        <v>64923.18359375</v>
      </c>
      <c r="F40" s="133"/>
      <c r="G40" s="32">
        <v>650012</v>
      </c>
      <c r="H40" s="32" t="s">
        <v>38</v>
      </c>
      <c r="I40" s="32">
        <v>80276.109375</v>
      </c>
      <c r="J40" s="32">
        <v>42603.8515625</v>
      </c>
      <c r="K40" s="32">
        <f t="shared" si="1"/>
        <v>61439.98046875</v>
      </c>
      <c r="L40" s="133"/>
      <c r="M40" s="32">
        <v>650012</v>
      </c>
      <c r="N40" s="32" t="s">
        <v>38</v>
      </c>
      <c r="O40" s="32">
        <v>8882.1474609375</v>
      </c>
      <c r="P40" s="32">
        <v>9983.7470703125</v>
      </c>
      <c r="Q40" s="32">
        <f t="shared" si="2"/>
        <v>9432.947265625</v>
      </c>
      <c r="R40" s="133"/>
      <c r="S40" s="32">
        <v>650012</v>
      </c>
      <c r="T40" s="32" t="s">
        <v>38</v>
      </c>
      <c r="U40" s="32">
        <v>2076.0166015625</v>
      </c>
      <c r="V40" s="32">
        <v>3801.63525390625</v>
      </c>
      <c r="W40" s="32">
        <f t="shared" si="3"/>
        <v>2938.825927734375</v>
      </c>
      <c r="X40" s="133"/>
      <c r="Y40" s="32">
        <v>650012</v>
      </c>
      <c r="Z40" s="32" t="s">
        <v>38</v>
      </c>
      <c r="AA40" s="32">
        <v>188396.59375</v>
      </c>
      <c r="AB40" s="32">
        <v>276407.46875</v>
      </c>
      <c r="AC40" s="32">
        <f t="shared" si="4"/>
        <v>232402.03125</v>
      </c>
      <c r="AD40" s="133"/>
      <c r="AE40" s="32">
        <v>650012</v>
      </c>
      <c r="AF40" s="32" t="s">
        <v>38</v>
      </c>
      <c r="AG40" s="32">
        <v>51126.6171875</v>
      </c>
      <c r="AH40" s="32">
        <v>22270.3203125</v>
      </c>
      <c r="AI40" s="32">
        <f t="shared" si="5"/>
        <v>36698.46875</v>
      </c>
      <c r="AJ40" s="133"/>
      <c r="AK40" s="32">
        <v>650012</v>
      </c>
      <c r="AL40" s="32" t="s">
        <v>38</v>
      </c>
      <c r="AM40" s="32">
        <v>84808.7109375</v>
      </c>
      <c r="AN40" s="32">
        <v>170994.046875</v>
      </c>
      <c r="AO40" s="32">
        <f t="shared" si="6"/>
        <v>127901.37890625</v>
      </c>
      <c r="AP40" s="133"/>
      <c r="AQ40" s="32">
        <v>650012</v>
      </c>
      <c r="AR40" s="32">
        <v>2.1</v>
      </c>
      <c r="AS40" s="32">
        <v>849486.3125</v>
      </c>
      <c r="AT40" s="32">
        <v>1807223.875</v>
      </c>
      <c r="AU40" s="56">
        <v>1328355.09375</v>
      </c>
    </row>
    <row r="41" spans="1:47">
      <c r="A41" s="32">
        <v>650038</v>
      </c>
      <c r="B41" s="32" t="s">
        <v>38</v>
      </c>
      <c r="C41" s="32">
        <v>139867.59375</v>
      </c>
      <c r="D41" s="32">
        <v>167456.03125</v>
      </c>
      <c r="E41" s="32">
        <f t="shared" si="0"/>
        <v>153661.8125</v>
      </c>
      <c r="F41" s="133"/>
      <c r="G41" s="32">
        <v>650038</v>
      </c>
      <c r="H41" s="32" t="s">
        <v>38</v>
      </c>
      <c r="I41" s="32">
        <v>72290.296875</v>
      </c>
      <c r="J41" s="32">
        <v>33492.7734375</v>
      </c>
      <c r="K41" s="32">
        <f t="shared" si="1"/>
        <v>52891.53515625</v>
      </c>
      <c r="L41" s="133"/>
      <c r="M41" s="32">
        <v>650038</v>
      </c>
      <c r="N41" s="32" t="s">
        <v>38</v>
      </c>
      <c r="O41" s="32">
        <v>13418.3720703125</v>
      </c>
      <c r="P41" s="32">
        <v>11454.8486328125</v>
      </c>
      <c r="Q41" s="32">
        <f t="shared" si="2"/>
        <v>12436.6103515625</v>
      </c>
      <c r="R41" s="133"/>
      <c r="S41" s="32">
        <v>650038</v>
      </c>
      <c r="T41" s="32" t="s">
        <v>38</v>
      </c>
      <c r="U41" s="32">
        <v>2144.62548828125</v>
      </c>
      <c r="V41" s="32">
        <v>2981.0458984375</v>
      </c>
      <c r="W41" s="32">
        <f t="shared" si="3"/>
        <v>2562.835693359375</v>
      </c>
      <c r="X41" s="133"/>
      <c r="Y41" s="32">
        <v>650038</v>
      </c>
      <c r="Z41" s="32" t="s">
        <v>38</v>
      </c>
      <c r="AA41" s="32">
        <v>236025.453125</v>
      </c>
      <c r="AB41" s="32">
        <v>396038.71875</v>
      </c>
      <c r="AC41" s="32">
        <f t="shared" si="4"/>
        <v>316032.0859375</v>
      </c>
      <c r="AD41" s="133"/>
      <c r="AE41" s="32">
        <v>650038</v>
      </c>
      <c r="AF41" s="32" t="s">
        <v>38</v>
      </c>
      <c r="AG41" s="32">
        <v>70878.796875</v>
      </c>
      <c r="AH41" s="32">
        <v>55777.734375</v>
      </c>
      <c r="AI41" s="32">
        <f t="shared" si="5"/>
        <v>63328.265625</v>
      </c>
      <c r="AJ41" s="133"/>
      <c r="AK41" s="32">
        <v>650038</v>
      </c>
      <c r="AL41" s="32" t="s">
        <v>38</v>
      </c>
      <c r="AM41" s="32">
        <v>228545.125</v>
      </c>
      <c r="AN41" s="32">
        <v>353602.0625</v>
      </c>
      <c r="AO41" s="32">
        <f t="shared" si="6"/>
        <v>291073.59375</v>
      </c>
      <c r="AP41" s="133"/>
      <c r="AQ41" s="32">
        <v>650038</v>
      </c>
      <c r="AR41" s="32">
        <v>2.1</v>
      </c>
      <c r="AS41" s="32">
        <v>720900.75</v>
      </c>
      <c r="AT41" s="32">
        <v>1648050.375</v>
      </c>
      <c r="AU41" s="56">
        <v>1184475.5625</v>
      </c>
    </row>
    <row r="42" spans="1:47">
      <c r="A42" s="32">
        <v>650040</v>
      </c>
      <c r="B42" s="32" t="s">
        <v>38</v>
      </c>
      <c r="C42" s="32">
        <v>150313.390625</v>
      </c>
      <c r="D42" s="32">
        <v>262625.78125</v>
      </c>
      <c r="E42" s="32">
        <f t="shared" si="0"/>
        <v>206469.5859375</v>
      </c>
      <c r="F42" s="133"/>
      <c r="G42" s="32">
        <v>650040</v>
      </c>
      <c r="H42" s="32" t="s">
        <v>38</v>
      </c>
      <c r="I42" s="32">
        <v>125608.5859375</v>
      </c>
      <c r="J42" s="32">
        <v>91443.9296875</v>
      </c>
      <c r="K42" s="32">
        <f t="shared" si="1"/>
        <v>108526.2578125</v>
      </c>
      <c r="L42" s="133"/>
      <c r="M42" s="32">
        <v>650040</v>
      </c>
      <c r="N42" s="32" t="s">
        <v>38</v>
      </c>
      <c r="O42" s="32">
        <v>18170.505859375</v>
      </c>
      <c r="P42" s="32">
        <v>16430.490234375</v>
      </c>
      <c r="Q42" s="32">
        <f t="shared" si="2"/>
        <v>17300.498046875</v>
      </c>
      <c r="R42" s="133"/>
      <c r="S42" s="32">
        <v>650040</v>
      </c>
      <c r="T42" s="32" t="s">
        <v>38</v>
      </c>
      <c r="U42" s="32">
        <v>2057.91650390625</v>
      </c>
      <c r="V42" s="32">
        <v>2785.299560546875</v>
      </c>
      <c r="W42" s="32">
        <f t="shared" si="3"/>
        <v>2421.6080322265625</v>
      </c>
      <c r="X42" s="133"/>
      <c r="Y42" s="32">
        <v>650040</v>
      </c>
      <c r="Z42" s="32" t="s">
        <v>38</v>
      </c>
      <c r="AA42" s="32">
        <v>70479.953125</v>
      </c>
      <c r="AB42" s="32"/>
      <c r="AC42" s="32">
        <f t="shared" si="4"/>
        <v>70479.953125</v>
      </c>
      <c r="AD42" s="133"/>
      <c r="AE42" s="32">
        <v>650040</v>
      </c>
      <c r="AF42" s="32" t="s">
        <v>38</v>
      </c>
      <c r="AG42" s="32">
        <v>28122.203125</v>
      </c>
      <c r="AH42" s="32">
        <v>16077.91015625</v>
      </c>
      <c r="AI42" s="32">
        <f t="shared" si="5"/>
        <v>22100.056640625</v>
      </c>
      <c r="AJ42" s="133"/>
      <c r="AK42" s="32">
        <v>650040</v>
      </c>
      <c r="AL42" s="32" t="s">
        <v>38</v>
      </c>
      <c r="AM42" s="32">
        <v>29731.97265625</v>
      </c>
      <c r="AN42" s="32">
        <v>43365.1875</v>
      </c>
      <c r="AO42" s="32">
        <f t="shared" si="6"/>
        <v>36548.580078125</v>
      </c>
      <c r="AP42" s="133"/>
      <c r="AQ42" s="32">
        <v>650040</v>
      </c>
      <c r="AR42" s="32">
        <v>2.1</v>
      </c>
      <c r="AS42" s="32">
        <v>238367</v>
      </c>
      <c r="AT42" s="32">
        <v>716659.1875</v>
      </c>
      <c r="AU42" s="56">
        <v>477513.09375</v>
      </c>
    </row>
    <row r="43" spans="1:47">
      <c r="A43" s="32">
        <v>650066</v>
      </c>
      <c r="B43" s="32" t="s">
        <v>38</v>
      </c>
      <c r="C43" s="32">
        <v>108204.9921875</v>
      </c>
      <c r="D43" s="32">
        <v>146138.53125</v>
      </c>
      <c r="E43" s="32">
        <f t="shared" si="0"/>
        <v>127171.76171875</v>
      </c>
      <c r="F43" s="133"/>
      <c r="G43" s="32">
        <v>650066</v>
      </c>
      <c r="H43" s="32" t="s">
        <v>38</v>
      </c>
      <c r="I43" s="32">
        <v>145729.171875</v>
      </c>
      <c r="J43" s="32">
        <v>68774.3515625</v>
      </c>
      <c r="K43" s="32">
        <f t="shared" si="1"/>
        <v>107251.76171875</v>
      </c>
      <c r="L43" s="133"/>
      <c r="M43" s="32">
        <v>650066</v>
      </c>
      <c r="N43" s="32" t="s">
        <v>38</v>
      </c>
      <c r="O43" s="32">
        <v>13626.8369140625</v>
      </c>
      <c r="P43" s="32">
        <v>14061.109375</v>
      </c>
      <c r="Q43" s="32">
        <f t="shared" si="2"/>
        <v>13843.97314453125</v>
      </c>
      <c r="R43" s="133"/>
      <c r="S43" s="32">
        <v>650066</v>
      </c>
      <c r="T43" s="32" t="s">
        <v>38</v>
      </c>
      <c r="U43" s="32">
        <v>1207.566162109375</v>
      </c>
      <c r="V43" s="32">
        <v>2515.446533203125</v>
      </c>
      <c r="W43" s="32">
        <f t="shared" si="3"/>
        <v>1861.50634765625</v>
      </c>
      <c r="X43" s="133"/>
      <c r="Y43" s="32">
        <v>650066</v>
      </c>
      <c r="Z43" s="32" t="s">
        <v>38</v>
      </c>
      <c r="AA43" s="32">
        <v>329504.71875</v>
      </c>
      <c r="AB43" s="32">
        <v>499494.84375</v>
      </c>
      <c r="AC43" s="32">
        <f t="shared" si="4"/>
        <v>414499.78125</v>
      </c>
      <c r="AD43" s="133"/>
      <c r="AE43" s="32">
        <v>650066</v>
      </c>
      <c r="AF43" s="32" t="s">
        <v>38</v>
      </c>
      <c r="AG43" s="32">
        <v>86122.171875</v>
      </c>
      <c r="AH43" s="32">
        <v>34653.31640625</v>
      </c>
      <c r="AI43" s="32">
        <f t="shared" si="5"/>
        <v>60387.744140625</v>
      </c>
      <c r="AJ43" s="133"/>
      <c r="AK43" s="32">
        <v>650066</v>
      </c>
      <c r="AL43" s="32" t="s">
        <v>38</v>
      </c>
      <c r="AM43" s="32">
        <v>247638.046875</v>
      </c>
      <c r="AN43" s="32">
        <v>384376.28125</v>
      </c>
      <c r="AO43" s="32">
        <f t="shared" si="6"/>
        <v>316007.1640625</v>
      </c>
      <c r="AP43" s="133"/>
      <c r="AQ43" s="32">
        <v>650066</v>
      </c>
      <c r="AR43" s="32">
        <v>2.1</v>
      </c>
      <c r="AS43" s="32">
        <v>2001721.25</v>
      </c>
      <c r="AT43" s="32">
        <v>4486673</v>
      </c>
      <c r="AU43" s="56">
        <v>3244197.125</v>
      </c>
    </row>
    <row r="44" spans="1:47">
      <c r="A44" s="32">
        <v>650068</v>
      </c>
      <c r="B44" s="32" t="s">
        <v>38</v>
      </c>
      <c r="C44" s="32">
        <v>88365.3359375</v>
      </c>
      <c r="D44" s="32">
        <v>178639.6875</v>
      </c>
      <c r="E44" s="32">
        <f t="shared" si="0"/>
        <v>133502.51171875</v>
      </c>
      <c r="F44" s="133"/>
      <c r="G44" s="32">
        <v>650068</v>
      </c>
      <c r="H44" s="32" t="s">
        <v>38</v>
      </c>
      <c r="I44" s="32">
        <v>44749.9609375</v>
      </c>
      <c r="J44" s="32">
        <v>21305.271484375</v>
      </c>
      <c r="K44" s="32">
        <f t="shared" si="1"/>
        <v>33027.6162109375</v>
      </c>
      <c r="L44" s="133"/>
      <c r="M44" s="32">
        <v>650068</v>
      </c>
      <c r="N44" s="32" t="s">
        <v>38</v>
      </c>
      <c r="O44" s="32">
        <v>26025.775390625</v>
      </c>
      <c r="P44" s="32">
        <v>24774.408203125</v>
      </c>
      <c r="Q44" s="32">
        <f t="shared" si="2"/>
        <v>25400.091796875</v>
      </c>
      <c r="R44" s="133"/>
      <c r="S44" s="32">
        <v>650068</v>
      </c>
      <c r="T44" s="32" t="s">
        <v>38</v>
      </c>
      <c r="U44" s="32">
        <v>6368.046875</v>
      </c>
      <c r="V44" s="32">
        <v>3931.43310546875</v>
      </c>
      <c r="W44" s="32">
        <f t="shared" si="3"/>
        <v>5149.739990234375</v>
      </c>
      <c r="X44" s="133"/>
      <c r="Y44" s="32">
        <v>650068</v>
      </c>
      <c r="Z44" s="32" t="s">
        <v>38</v>
      </c>
      <c r="AA44" s="32">
        <v>234520.65625</v>
      </c>
      <c r="AB44" s="32">
        <v>357733.34375</v>
      </c>
      <c r="AC44" s="32">
        <f t="shared" si="4"/>
        <v>296127</v>
      </c>
      <c r="AD44" s="133"/>
      <c r="AE44" s="32">
        <v>650068</v>
      </c>
      <c r="AF44" s="32" t="s">
        <v>38</v>
      </c>
      <c r="AG44" s="32">
        <v>127104.734375</v>
      </c>
      <c r="AH44" s="32">
        <v>65070.11328125</v>
      </c>
      <c r="AI44" s="32">
        <f t="shared" si="5"/>
        <v>96087.423828125</v>
      </c>
      <c r="AJ44" s="133"/>
      <c r="AK44" s="32">
        <v>650068</v>
      </c>
      <c r="AL44" s="32" t="s">
        <v>38</v>
      </c>
      <c r="AM44" s="32">
        <v>377769.5</v>
      </c>
      <c r="AN44" s="32">
        <v>505377.78125</v>
      </c>
      <c r="AO44" s="32">
        <f t="shared" si="6"/>
        <v>441573.640625</v>
      </c>
      <c r="AP44" s="133"/>
      <c r="AQ44" s="32">
        <v>650068</v>
      </c>
      <c r="AR44" s="32">
        <v>2.1</v>
      </c>
      <c r="AS44" s="32">
        <v>3985309.5</v>
      </c>
      <c r="AT44" s="32">
        <v>4776608.5</v>
      </c>
      <c r="AU44" s="56">
        <v>4380959</v>
      </c>
    </row>
    <row r="45" spans="1:47">
      <c r="A45" s="32">
        <v>650094</v>
      </c>
      <c r="B45" s="32" t="s">
        <v>38</v>
      </c>
      <c r="C45" s="32">
        <v>69848.484375</v>
      </c>
      <c r="D45" s="32">
        <v>79397.9765625</v>
      </c>
      <c r="E45" s="32">
        <f t="shared" si="0"/>
        <v>74623.23046875</v>
      </c>
      <c r="F45" s="133"/>
      <c r="G45" s="32">
        <v>650094</v>
      </c>
      <c r="H45" s="32" t="s">
        <v>38</v>
      </c>
      <c r="I45" s="32">
        <v>43666.04296875</v>
      </c>
      <c r="J45" s="32">
        <v>26227.251953125</v>
      </c>
      <c r="K45" s="32">
        <f t="shared" si="1"/>
        <v>34946.6474609375</v>
      </c>
      <c r="L45" s="133"/>
      <c r="M45" s="32">
        <v>650094</v>
      </c>
      <c r="N45" s="32" t="s">
        <v>38</v>
      </c>
      <c r="O45" s="32">
        <v>8943.115234375</v>
      </c>
      <c r="P45" s="32">
        <v>8882.9921875</v>
      </c>
      <c r="Q45" s="32">
        <f t="shared" si="2"/>
        <v>8913.0537109375</v>
      </c>
      <c r="R45" s="133"/>
      <c r="S45" s="32">
        <v>650094</v>
      </c>
      <c r="T45" s="32" t="s">
        <v>38</v>
      </c>
      <c r="U45" s="32">
        <v>3095.56201171875</v>
      </c>
      <c r="V45" s="32">
        <v>5706.412109375</v>
      </c>
      <c r="W45" s="32">
        <f t="shared" si="3"/>
        <v>4400.987060546875</v>
      </c>
      <c r="X45" s="133"/>
      <c r="Y45" s="32">
        <v>650094</v>
      </c>
      <c r="Z45" s="32" t="s">
        <v>38</v>
      </c>
      <c r="AA45" s="32">
        <v>278656.1875</v>
      </c>
      <c r="AB45" s="32">
        <v>610759.9375</v>
      </c>
      <c r="AC45" s="32">
        <f t="shared" si="4"/>
        <v>444708.0625</v>
      </c>
      <c r="AD45" s="133"/>
      <c r="AE45" s="32">
        <v>650094</v>
      </c>
      <c r="AF45" s="32" t="s">
        <v>38</v>
      </c>
      <c r="AG45" s="32">
        <v>108853.2109375</v>
      </c>
      <c r="AH45" s="32">
        <v>60100.0390625</v>
      </c>
      <c r="AI45" s="32">
        <f t="shared" si="5"/>
        <v>84476.625</v>
      </c>
      <c r="AJ45" s="133"/>
      <c r="AK45" s="32">
        <v>650094</v>
      </c>
      <c r="AL45" s="32" t="s">
        <v>38</v>
      </c>
      <c r="AM45" s="32">
        <v>223988.609375</v>
      </c>
      <c r="AN45" s="32">
        <v>387091.28125</v>
      </c>
      <c r="AO45" s="32">
        <f t="shared" si="6"/>
        <v>305539.9453125</v>
      </c>
      <c r="AP45" s="133"/>
      <c r="AQ45" s="32">
        <v>650094</v>
      </c>
      <c r="AR45" s="32">
        <v>2.1</v>
      </c>
      <c r="AS45" s="32">
        <v>1178535.625</v>
      </c>
      <c r="AT45" s="32">
        <v>2653940</v>
      </c>
      <c r="AU45" s="56">
        <v>1916237.8125</v>
      </c>
    </row>
    <row r="46" spans="1:47">
      <c r="A46" s="32">
        <v>650096</v>
      </c>
      <c r="B46" s="32" t="s">
        <v>38</v>
      </c>
      <c r="C46" s="32">
        <v>62514.33203125</v>
      </c>
      <c r="D46" s="32">
        <v>109769.53125</v>
      </c>
      <c r="E46" s="32">
        <f t="shared" si="0"/>
        <v>86141.931640625</v>
      </c>
      <c r="F46" s="133"/>
      <c r="G46" s="32">
        <v>650096</v>
      </c>
      <c r="H46" s="32" t="s">
        <v>38</v>
      </c>
      <c r="I46" s="32">
        <v>39654.96875</v>
      </c>
      <c r="J46" s="32">
        <v>18230.03515625</v>
      </c>
      <c r="K46" s="32">
        <f t="shared" si="1"/>
        <v>28942.501953125</v>
      </c>
      <c r="L46" s="133"/>
      <c r="M46" s="32">
        <v>650096</v>
      </c>
      <c r="N46" s="32" t="s">
        <v>38</v>
      </c>
      <c r="O46" s="32">
        <v>13232.5517578125</v>
      </c>
      <c r="P46" s="32">
        <v>11884.5302734375</v>
      </c>
      <c r="Q46" s="32">
        <f t="shared" si="2"/>
        <v>12558.541015625</v>
      </c>
      <c r="R46" s="133"/>
      <c r="S46" s="32">
        <v>650096</v>
      </c>
      <c r="T46" s="32" t="s">
        <v>38</v>
      </c>
      <c r="U46" s="32">
        <v>2033.55908203125</v>
      </c>
      <c r="V46" s="32">
        <v>2423.070068359375</v>
      </c>
      <c r="W46" s="32">
        <f t="shared" si="3"/>
        <v>2228.3145751953125</v>
      </c>
      <c r="X46" s="133"/>
      <c r="Y46" s="32">
        <v>650096</v>
      </c>
      <c r="Z46" s="32" t="s">
        <v>38</v>
      </c>
      <c r="AA46" s="32">
        <v>151166.796875</v>
      </c>
      <c r="AB46" s="32">
        <v>167975.75</v>
      </c>
      <c r="AC46" s="32">
        <f t="shared" si="4"/>
        <v>159571.2734375</v>
      </c>
      <c r="AD46" s="133"/>
      <c r="AE46" s="32">
        <v>650096</v>
      </c>
      <c r="AF46" s="32" t="s">
        <v>38</v>
      </c>
      <c r="AG46" s="32">
        <v>53138.53125</v>
      </c>
      <c r="AH46" s="32">
        <v>26147.884765625</v>
      </c>
      <c r="AI46" s="32">
        <f t="shared" si="5"/>
        <v>39643.2080078125</v>
      </c>
      <c r="AJ46" s="133"/>
      <c r="AK46" s="32">
        <v>650096</v>
      </c>
      <c r="AL46" s="32" t="s">
        <v>38</v>
      </c>
      <c r="AM46" s="32">
        <v>119544.0859375</v>
      </c>
      <c r="AN46" s="32">
        <v>157414.390625</v>
      </c>
      <c r="AO46" s="32">
        <f t="shared" si="6"/>
        <v>138479.23828125</v>
      </c>
      <c r="AP46" s="133"/>
      <c r="AQ46" s="32">
        <v>650096</v>
      </c>
      <c r="AR46" s="32">
        <v>2.1</v>
      </c>
      <c r="AS46" s="32">
        <v>787871.5</v>
      </c>
      <c r="AT46" s="32">
        <v>2308390.5</v>
      </c>
      <c r="AU46" s="56">
        <v>1548131</v>
      </c>
    </row>
    <row r="47" spans="1:47">
      <c r="A47" s="32">
        <v>650122</v>
      </c>
      <c r="B47" s="32" t="s">
        <v>38</v>
      </c>
      <c r="C47" s="32">
        <v>74663.390625</v>
      </c>
      <c r="D47" s="32">
        <v>164308.578125</v>
      </c>
      <c r="E47" s="32">
        <f t="shared" si="0"/>
        <v>119485.984375</v>
      </c>
      <c r="F47" s="133"/>
      <c r="G47" s="32">
        <v>650122</v>
      </c>
      <c r="H47" s="32" t="s">
        <v>38</v>
      </c>
      <c r="I47" s="32">
        <v>22937.025390625</v>
      </c>
      <c r="J47" s="32">
        <v>31379.587890625</v>
      </c>
      <c r="K47" s="32">
        <f t="shared" si="1"/>
        <v>27158.306640625</v>
      </c>
      <c r="L47" s="133"/>
      <c r="M47" s="32">
        <v>650122</v>
      </c>
      <c r="N47" s="32" t="s">
        <v>38</v>
      </c>
      <c r="O47" s="32">
        <v>10633.4228515625</v>
      </c>
      <c r="P47" s="32">
        <v>14452.861328125</v>
      </c>
      <c r="Q47" s="32">
        <f t="shared" si="2"/>
        <v>12543.14208984375</v>
      </c>
      <c r="R47" s="133"/>
      <c r="S47" s="32">
        <v>650122</v>
      </c>
      <c r="T47" s="32" t="s">
        <v>38</v>
      </c>
      <c r="U47" s="32">
        <v>2587.88134765625</v>
      </c>
      <c r="V47" s="32">
        <v>3289.79296875</v>
      </c>
      <c r="W47" s="32">
        <f t="shared" si="3"/>
        <v>2938.837158203125</v>
      </c>
      <c r="X47" s="133"/>
      <c r="Y47" s="32">
        <v>650122</v>
      </c>
      <c r="Z47" s="32" t="s">
        <v>38</v>
      </c>
      <c r="AA47" s="32">
        <v>254562.171875</v>
      </c>
      <c r="AB47" s="32">
        <v>213948.546875</v>
      </c>
      <c r="AC47" s="32">
        <f t="shared" si="4"/>
        <v>234255.359375</v>
      </c>
      <c r="AD47" s="133"/>
      <c r="AE47" s="32">
        <v>650122</v>
      </c>
      <c r="AF47" s="32" t="s">
        <v>38</v>
      </c>
      <c r="AG47" s="32">
        <v>63892.109375</v>
      </c>
      <c r="AH47" s="32">
        <v>41245.28125</v>
      </c>
      <c r="AI47" s="32">
        <f t="shared" si="5"/>
        <v>52568.6953125</v>
      </c>
      <c r="AJ47" s="133"/>
      <c r="AK47" s="32">
        <v>650122</v>
      </c>
      <c r="AL47" s="32" t="s">
        <v>38</v>
      </c>
      <c r="AM47" s="32">
        <v>249632.1875</v>
      </c>
      <c r="AN47" s="32">
        <v>383736</v>
      </c>
      <c r="AO47" s="32">
        <f t="shared" si="6"/>
        <v>316684.09375</v>
      </c>
      <c r="AP47" s="133"/>
      <c r="AQ47" s="32">
        <v>650122</v>
      </c>
      <c r="AR47" s="32">
        <v>2.1</v>
      </c>
      <c r="AS47" s="32">
        <v>626320.1875</v>
      </c>
      <c r="AT47" s="32">
        <v>1915502.25</v>
      </c>
      <c r="AU47" s="56">
        <v>1270911.21875</v>
      </c>
    </row>
    <row r="48" spans="1:47">
      <c r="A48" s="32">
        <v>650124</v>
      </c>
      <c r="B48" s="32" t="s">
        <v>38</v>
      </c>
      <c r="C48" s="32">
        <v>109714.78125</v>
      </c>
      <c r="D48" s="32">
        <v>161925.96875</v>
      </c>
      <c r="E48" s="32">
        <f t="shared" si="0"/>
        <v>135820.375</v>
      </c>
      <c r="F48" s="133"/>
      <c r="G48" s="32">
        <v>650124</v>
      </c>
      <c r="H48" s="32" t="s">
        <v>38</v>
      </c>
      <c r="I48" s="32">
        <v>106819.203125</v>
      </c>
      <c r="J48" s="32">
        <v>93351.765625</v>
      </c>
      <c r="K48" s="32">
        <f t="shared" si="1"/>
        <v>100085.484375</v>
      </c>
      <c r="L48" s="133"/>
      <c r="M48" s="32">
        <v>650124</v>
      </c>
      <c r="N48" s="32" t="s">
        <v>38</v>
      </c>
      <c r="O48" s="32">
        <v>35098.0078125</v>
      </c>
      <c r="P48" s="32">
        <v>34157.76171875</v>
      </c>
      <c r="Q48" s="32">
        <f t="shared" si="2"/>
        <v>34627.884765625</v>
      </c>
      <c r="R48" s="133"/>
      <c r="S48" s="32">
        <v>650124</v>
      </c>
      <c r="T48" s="32" t="s">
        <v>38</v>
      </c>
      <c r="U48" s="32">
        <v>10929.3759765625</v>
      </c>
      <c r="V48" s="32">
        <v>18358.81640625</v>
      </c>
      <c r="W48" s="32">
        <f t="shared" si="3"/>
        <v>14644.09619140625</v>
      </c>
      <c r="X48" s="133"/>
      <c r="Y48" s="32">
        <v>650124</v>
      </c>
      <c r="Z48" s="32" t="s">
        <v>38</v>
      </c>
      <c r="AA48" s="32">
        <v>262684.1875</v>
      </c>
      <c r="AB48" s="32">
        <v>298105.96875</v>
      </c>
      <c r="AC48" s="32">
        <f t="shared" si="4"/>
        <v>280395.078125</v>
      </c>
      <c r="AD48" s="133"/>
      <c r="AE48" s="32">
        <v>650124</v>
      </c>
      <c r="AF48" s="32" t="s">
        <v>38</v>
      </c>
      <c r="AG48" s="32">
        <v>144536.453125</v>
      </c>
      <c r="AH48" s="32">
        <v>111296.5546875</v>
      </c>
      <c r="AI48" s="32">
        <f t="shared" si="5"/>
        <v>127916.50390625</v>
      </c>
      <c r="AJ48" s="133"/>
      <c r="AK48" s="32">
        <v>650124</v>
      </c>
      <c r="AL48" s="32" t="s">
        <v>38</v>
      </c>
      <c r="AM48" s="32">
        <v>518460.96875</v>
      </c>
      <c r="AN48" s="32">
        <v>761242.875</v>
      </c>
      <c r="AO48" s="32">
        <f t="shared" si="6"/>
        <v>639851.921875</v>
      </c>
      <c r="AP48" s="133"/>
      <c r="AQ48" s="32">
        <v>650124</v>
      </c>
      <c r="AR48" s="32">
        <v>2.1</v>
      </c>
      <c r="AS48" s="32">
        <v>4765197.5</v>
      </c>
      <c r="AT48" s="32">
        <v>8642167</v>
      </c>
      <c r="AU48" s="56">
        <v>6703682.25</v>
      </c>
    </row>
    <row r="49" spans="1:47">
      <c r="A49" s="32">
        <v>650150</v>
      </c>
      <c r="B49" s="32" t="s">
        <v>38</v>
      </c>
      <c r="C49" s="32">
        <v>56676.578125</v>
      </c>
      <c r="D49" s="32">
        <v>143279.390625</v>
      </c>
      <c r="E49" s="32">
        <f t="shared" si="0"/>
        <v>99977.984375</v>
      </c>
      <c r="F49" s="133"/>
      <c r="G49" s="32">
        <v>650150</v>
      </c>
      <c r="H49" s="32" t="s">
        <v>38</v>
      </c>
      <c r="I49" s="32">
        <v>233922.03125</v>
      </c>
      <c r="J49" s="32">
        <v>118177.6640625</v>
      </c>
      <c r="K49" s="32">
        <f t="shared" si="1"/>
        <v>176049.84765625</v>
      </c>
      <c r="L49" s="133"/>
      <c r="M49" s="32">
        <v>650150</v>
      </c>
      <c r="N49" s="32" t="s">
        <v>38</v>
      </c>
      <c r="O49" s="32">
        <v>11068.986328125</v>
      </c>
      <c r="P49" s="32">
        <v>10805.75</v>
      </c>
      <c r="Q49" s="32">
        <f t="shared" si="2"/>
        <v>10937.3681640625</v>
      </c>
      <c r="R49" s="133"/>
      <c r="S49" s="32">
        <v>650150</v>
      </c>
      <c r="T49" s="32" t="s">
        <v>38</v>
      </c>
      <c r="U49" s="32">
        <v>9789.8408203125</v>
      </c>
      <c r="V49" s="32">
        <v>15067.9267578125</v>
      </c>
      <c r="W49" s="32">
        <f t="shared" si="3"/>
        <v>12428.8837890625</v>
      </c>
      <c r="X49" s="133"/>
      <c r="Y49" s="32">
        <v>650150</v>
      </c>
      <c r="Z49" s="32" t="s">
        <v>38</v>
      </c>
      <c r="AA49" s="32">
        <v>333191.03125</v>
      </c>
      <c r="AB49" s="32">
        <v>446255.34375</v>
      </c>
      <c r="AC49" s="32">
        <f t="shared" si="4"/>
        <v>389723.1875</v>
      </c>
      <c r="AD49" s="133"/>
      <c r="AE49" s="32">
        <v>650150</v>
      </c>
      <c r="AF49" s="32" t="s">
        <v>38</v>
      </c>
      <c r="AG49" s="32">
        <v>197326.40625</v>
      </c>
      <c r="AH49" s="32">
        <v>121392.484375</v>
      </c>
      <c r="AI49" s="32">
        <f t="shared" si="5"/>
        <v>159359.4453125</v>
      </c>
      <c r="AJ49" s="133"/>
      <c r="AK49" s="32">
        <v>650150</v>
      </c>
      <c r="AL49" s="32" t="s">
        <v>38</v>
      </c>
      <c r="AM49" s="32">
        <v>411702.4375</v>
      </c>
      <c r="AN49" s="32">
        <v>643467.875</v>
      </c>
      <c r="AO49" s="32">
        <f t="shared" si="6"/>
        <v>527585.15625</v>
      </c>
      <c r="AP49" s="133"/>
      <c r="AQ49" s="32">
        <v>650150</v>
      </c>
      <c r="AR49" s="32">
        <v>2.1</v>
      </c>
      <c r="AS49" s="32">
        <v>2248971.25</v>
      </c>
      <c r="AT49" s="32">
        <v>9094085</v>
      </c>
      <c r="AU49" s="56">
        <v>5671528.125</v>
      </c>
    </row>
    <row r="50" spans="1:47">
      <c r="A50" s="32">
        <v>650152</v>
      </c>
      <c r="B50" s="32" t="s">
        <v>38</v>
      </c>
      <c r="C50" s="32">
        <v>43580.58984375</v>
      </c>
      <c r="D50" s="32">
        <v>54995.125</v>
      </c>
      <c r="E50" s="32">
        <f t="shared" si="0"/>
        <v>49287.857421875</v>
      </c>
      <c r="F50" s="133"/>
      <c r="G50" s="32">
        <v>650152</v>
      </c>
      <c r="H50" s="32" t="s">
        <v>38</v>
      </c>
      <c r="I50" s="32">
        <v>53652.37890625</v>
      </c>
      <c r="J50" s="32">
        <v>22433.162109375</v>
      </c>
      <c r="K50" s="32">
        <f t="shared" si="1"/>
        <v>38042.7705078125</v>
      </c>
      <c r="L50" s="133"/>
      <c r="M50" s="32">
        <v>650152</v>
      </c>
      <c r="N50" s="32" t="s">
        <v>38</v>
      </c>
      <c r="O50" s="32">
        <v>8616.6435546875</v>
      </c>
      <c r="P50" s="32">
        <v>8925.1044921875</v>
      </c>
      <c r="Q50" s="32">
        <f t="shared" si="2"/>
        <v>8770.8740234375</v>
      </c>
      <c r="R50" s="133"/>
      <c r="S50" s="32">
        <v>650152</v>
      </c>
      <c r="T50" s="32" t="s">
        <v>38</v>
      </c>
      <c r="U50" s="32">
        <v>1136.11767578125</v>
      </c>
      <c r="V50" s="32">
        <v>1803.156982421875</v>
      </c>
      <c r="W50" s="32">
        <f t="shared" si="3"/>
        <v>1469.6373291015625</v>
      </c>
      <c r="X50" s="133"/>
      <c r="Y50" s="32">
        <v>650152</v>
      </c>
      <c r="Z50" s="32" t="s">
        <v>38</v>
      </c>
      <c r="AA50" s="32">
        <v>106817.5859375</v>
      </c>
      <c r="AB50" s="32">
        <v>83359.4375</v>
      </c>
      <c r="AC50" s="32">
        <f t="shared" si="4"/>
        <v>95088.51171875</v>
      </c>
      <c r="AD50" s="133"/>
      <c r="AE50" s="32">
        <v>650152</v>
      </c>
      <c r="AF50" s="32" t="s">
        <v>38</v>
      </c>
      <c r="AG50" s="32">
        <v>54474.703125</v>
      </c>
      <c r="AH50" s="32">
        <v>36329.18359375</v>
      </c>
      <c r="AI50" s="32">
        <f t="shared" si="5"/>
        <v>45401.943359375</v>
      </c>
      <c r="AJ50" s="133"/>
      <c r="AK50" s="32">
        <v>650152</v>
      </c>
      <c r="AL50" s="32" t="s">
        <v>38</v>
      </c>
      <c r="AM50" s="32">
        <v>181690.171875</v>
      </c>
      <c r="AN50" s="32">
        <v>255131.328125</v>
      </c>
      <c r="AO50" s="32">
        <f t="shared" si="6"/>
        <v>218410.75</v>
      </c>
      <c r="AP50" s="133"/>
      <c r="AQ50" s="32">
        <v>650152</v>
      </c>
      <c r="AR50" s="32">
        <v>2.1</v>
      </c>
      <c r="AS50" s="32">
        <v>428650.1875</v>
      </c>
      <c r="AT50" s="32">
        <v>1051324.5</v>
      </c>
      <c r="AU50" s="56">
        <v>739987.34375</v>
      </c>
    </row>
    <row r="51" spans="1:47">
      <c r="A51" s="32">
        <v>650014</v>
      </c>
      <c r="B51" s="32" t="s">
        <v>44</v>
      </c>
      <c r="C51" s="32">
        <v>58530.5546875</v>
      </c>
      <c r="D51" s="32">
        <v>106184.1796875</v>
      </c>
      <c r="E51" s="32">
        <f>AVERAGE(C51:D51)</f>
        <v>82357.3671875</v>
      </c>
      <c r="F51" s="133"/>
      <c r="G51" s="32">
        <v>650014</v>
      </c>
      <c r="H51" s="32" t="s">
        <v>44</v>
      </c>
      <c r="I51" s="32">
        <v>72065.94140625</v>
      </c>
      <c r="J51" s="32">
        <v>42012.060546875</v>
      </c>
      <c r="K51" s="32">
        <f>AVERAGE(I51:J51)</f>
        <v>57039.0009765625</v>
      </c>
      <c r="L51" s="133"/>
      <c r="M51" s="32">
        <v>650014</v>
      </c>
      <c r="N51" s="32" t="s">
        <v>44</v>
      </c>
      <c r="O51" s="32">
        <v>7193.112060546875</v>
      </c>
      <c r="P51" s="32">
        <v>7677.9794921875</v>
      </c>
      <c r="Q51" s="32">
        <f>AVERAGE(O51:P51)</f>
        <v>7435.5457763671875</v>
      </c>
      <c r="R51" s="133"/>
      <c r="S51" s="32">
        <v>650014</v>
      </c>
      <c r="T51" s="32" t="s">
        <v>44</v>
      </c>
      <c r="U51" s="32">
        <v>2755.9630126953125</v>
      </c>
      <c r="V51" s="32">
        <v>5880.575439453125</v>
      </c>
      <c r="W51" s="32">
        <f>AVERAGE(U51:V51)</f>
        <v>4318.2692260742188</v>
      </c>
      <c r="X51" s="133"/>
      <c r="Y51" s="32">
        <v>650014</v>
      </c>
      <c r="Z51" s="32" t="s">
        <v>44</v>
      </c>
      <c r="AA51" s="32">
        <v>226089.6015625</v>
      </c>
      <c r="AB51" s="32">
        <v>316574.21875</v>
      </c>
      <c r="AC51" s="32">
        <f t="shared" si="4"/>
        <v>271331.91015625</v>
      </c>
      <c r="AD51" s="133"/>
      <c r="AE51" s="32">
        <v>650014</v>
      </c>
      <c r="AF51" s="32" t="s">
        <v>44</v>
      </c>
      <c r="AG51" s="32">
        <v>60012.90234375</v>
      </c>
      <c r="AH51" s="32">
        <v>31179.8876953125</v>
      </c>
      <c r="AI51" s="32">
        <f>AVERAGE(AG51:AH51)</f>
        <v>45596.39501953125</v>
      </c>
      <c r="AJ51" s="133"/>
      <c r="AK51" s="32">
        <v>650014</v>
      </c>
      <c r="AL51" s="32" t="s">
        <v>44</v>
      </c>
      <c r="AM51" s="32">
        <v>143251.94921875</v>
      </c>
      <c r="AN51" s="32">
        <v>191929.453125</v>
      </c>
      <c r="AO51" s="32">
        <f>AVERAGE(AM51:AN51)</f>
        <v>167590.701171875</v>
      </c>
      <c r="AP51" s="133"/>
      <c r="AQ51" s="32">
        <v>650014</v>
      </c>
      <c r="AR51" s="32">
        <v>6.8</v>
      </c>
      <c r="AS51" s="32">
        <v>762751.09375</v>
      </c>
      <c r="AT51" s="32">
        <v>2142833.9375</v>
      </c>
      <c r="AU51" s="56">
        <v>1452792.515625</v>
      </c>
    </row>
    <row r="52" spans="1:47">
      <c r="A52" s="32">
        <v>650016</v>
      </c>
      <c r="B52" s="32" t="s">
        <v>44</v>
      </c>
      <c r="C52" s="32">
        <v>63413.90234375</v>
      </c>
      <c r="D52" s="32">
        <v>91190.8125</v>
      </c>
      <c r="E52" s="32">
        <f>AVERAGE(C52:D52)</f>
        <v>77302.357421875</v>
      </c>
      <c r="F52" s="133"/>
      <c r="G52" s="32">
        <v>650016</v>
      </c>
      <c r="H52" s="32" t="s">
        <v>44</v>
      </c>
      <c r="I52" s="32">
        <v>108163.0703125</v>
      </c>
      <c r="J52" s="32">
        <v>62893.89453125</v>
      </c>
      <c r="K52" s="32">
        <f>AVERAGE(I52:J52)</f>
        <v>85528.482421875</v>
      </c>
      <c r="L52" s="133"/>
      <c r="M52" s="32">
        <v>650016</v>
      </c>
      <c r="N52" s="32" t="s">
        <v>44</v>
      </c>
      <c r="O52" s="32">
        <v>16861.1875</v>
      </c>
      <c r="P52" s="32">
        <v>17298.91015625</v>
      </c>
      <c r="Q52" s="32">
        <f>AVERAGE(O52:P52)</f>
        <v>17080.048828125</v>
      </c>
      <c r="R52" s="133"/>
      <c r="S52" s="32">
        <v>650016</v>
      </c>
      <c r="T52" s="32" t="s">
        <v>44</v>
      </c>
      <c r="U52" s="32">
        <v>5848.3095703125</v>
      </c>
      <c r="V52" s="32">
        <v>9106.5302734375</v>
      </c>
      <c r="W52" s="32">
        <f>AVERAGE(U52:V52)</f>
        <v>7477.419921875</v>
      </c>
      <c r="X52" s="133"/>
      <c r="Y52" s="32">
        <v>650016</v>
      </c>
      <c r="Z52" s="32" t="s">
        <v>44</v>
      </c>
      <c r="AA52" s="32">
        <v>254824.625</v>
      </c>
      <c r="AB52" s="32">
        <v>426785.5</v>
      </c>
      <c r="AC52" s="32">
        <f t="shared" si="4"/>
        <v>340805.0625</v>
      </c>
      <c r="AD52" s="133"/>
      <c r="AE52" s="32">
        <v>650016</v>
      </c>
      <c r="AF52" s="32" t="s">
        <v>44</v>
      </c>
      <c r="AG52" s="32">
        <v>107019.7578125</v>
      </c>
      <c r="AH52" s="32">
        <v>53083.24609375</v>
      </c>
      <c r="AI52" s="32">
        <f>AVERAGE(AG52:AH52)</f>
        <v>80051.501953125</v>
      </c>
      <c r="AJ52" s="133"/>
      <c r="AK52" s="32">
        <v>650016</v>
      </c>
      <c r="AL52" s="32" t="s">
        <v>44</v>
      </c>
      <c r="AM52" s="32">
        <v>347246.34375</v>
      </c>
      <c r="AN52" s="32">
        <v>513602.84375</v>
      </c>
      <c r="AO52" s="32">
        <f>AVERAGE(AM52:AN52)</f>
        <v>430424.59375</v>
      </c>
      <c r="AP52" s="133"/>
      <c r="AQ52" s="32">
        <v>650016</v>
      </c>
      <c r="AR52" s="32">
        <v>6.8</v>
      </c>
      <c r="AS52" s="32">
        <v>1746336</v>
      </c>
      <c r="AT52" s="32">
        <v>3140862.25</v>
      </c>
      <c r="AU52" s="56">
        <v>2443599.125</v>
      </c>
    </row>
    <row r="53" spans="1:47">
      <c r="A53" s="32">
        <v>650042</v>
      </c>
      <c r="B53" s="32" t="s">
        <v>44</v>
      </c>
      <c r="C53" s="32"/>
      <c r="D53" s="32"/>
      <c r="E53" s="32"/>
      <c r="F53" s="133"/>
      <c r="G53" s="32">
        <v>650042</v>
      </c>
      <c r="H53" s="32" t="s">
        <v>44</v>
      </c>
      <c r="I53" s="32"/>
      <c r="J53" s="32"/>
      <c r="K53" s="32"/>
      <c r="L53" s="133"/>
      <c r="M53" s="32">
        <v>650042</v>
      </c>
      <c r="N53" s="32" t="s">
        <v>44</v>
      </c>
      <c r="O53" s="32"/>
      <c r="P53" s="32"/>
      <c r="Q53" s="32"/>
      <c r="R53" s="133"/>
      <c r="S53" s="32">
        <v>650042</v>
      </c>
      <c r="T53" s="32" t="s">
        <v>44</v>
      </c>
      <c r="U53" s="32"/>
      <c r="V53" s="32"/>
      <c r="W53" s="32"/>
      <c r="X53" s="133"/>
      <c r="Y53" s="32">
        <v>650042</v>
      </c>
      <c r="Z53" s="32" t="s">
        <v>44</v>
      </c>
      <c r="AA53" s="32"/>
      <c r="AB53" s="32"/>
      <c r="AC53" s="32"/>
      <c r="AD53" s="133"/>
      <c r="AE53" s="32">
        <v>650042</v>
      </c>
      <c r="AF53" s="32" t="s">
        <v>44</v>
      </c>
      <c r="AG53" s="32"/>
      <c r="AH53" s="32"/>
      <c r="AI53" s="32"/>
      <c r="AJ53" s="133"/>
      <c r="AK53" s="32">
        <v>650042</v>
      </c>
      <c r="AL53" s="32" t="s">
        <v>44</v>
      </c>
      <c r="AM53" s="32"/>
      <c r="AN53" s="32"/>
      <c r="AO53" s="32"/>
      <c r="AP53" s="133"/>
      <c r="AQ53" s="32">
        <v>650042</v>
      </c>
      <c r="AR53" s="32"/>
      <c r="AS53" s="32"/>
      <c r="AT53" s="32"/>
      <c r="AU53" s="57"/>
    </row>
    <row r="54" spans="1:47">
      <c r="A54" s="32">
        <v>650044</v>
      </c>
      <c r="B54" s="32" t="s">
        <v>44</v>
      </c>
      <c r="C54" s="32">
        <v>113642.4296875</v>
      </c>
      <c r="D54" s="32">
        <v>147304.3125</v>
      </c>
      <c r="E54" s="32">
        <f>AVERAGE(C54:D54)</f>
        <v>130473.37109375</v>
      </c>
      <c r="F54" s="133"/>
      <c r="G54" s="32">
        <v>650044</v>
      </c>
      <c r="H54" s="32" t="s">
        <v>44</v>
      </c>
      <c r="I54" s="32">
        <v>85437.90625</v>
      </c>
      <c r="J54" s="32">
        <v>48580</v>
      </c>
      <c r="K54" s="32">
        <f>AVERAGE(I54:J54)</f>
        <v>67008.953125</v>
      </c>
      <c r="L54" s="133"/>
      <c r="M54" s="32">
        <v>650044</v>
      </c>
      <c r="N54" s="32" t="s">
        <v>44</v>
      </c>
      <c r="O54" s="32">
        <v>17620.73828125</v>
      </c>
      <c r="P54" s="32">
        <v>18277.78515625</v>
      </c>
      <c r="Q54" s="32">
        <f>AVERAGE(O54:P54)</f>
        <v>17949.26171875</v>
      </c>
      <c r="R54" s="133"/>
      <c r="S54" s="32">
        <v>650044</v>
      </c>
      <c r="T54" s="32" t="s">
        <v>44</v>
      </c>
      <c r="U54" s="32">
        <v>5814.71923828125</v>
      </c>
      <c r="V54" s="32">
        <v>8055.7333984375</v>
      </c>
      <c r="W54" s="32">
        <f>AVERAGE(U54:V54)</f>
        <v>6935.226318359375</v>
      </c>
      <c r="X54" s="133"/>
      <c r="Y54" s="32">
        <v>650044</v>
      </c>
      <c r="Z54" s="32" t="s">
        <v>44</v>
      </c>
      <c r="AA54" s="32">
        <v>232788.1875</v>
      </c>
      <c r="AB54" s="32">
        <v>299114.625</v>
      </c>
      <c r="AC54" s="32">
        <f t="shared" si="4"/>
        <v>265951.40625</v>
      </c>
      <c r="AD54" s="133"/>
      <c r="AE54" s="32">
        <v>650044</v>
      </c>
      <c r="AF54" s="32" t="s">
        <v>44</v>
      </c>
      <c r="AG54" s="32">
        <v>75888.6875</v>
      </c>
      <c r="AH54" s="32">
        <v>50235.78515625</v>
      </c>
      <c r="AI54" s="32">
        <f>AVERAGE(AG54:AH54)</f>
        <v>63062.236328125</v>
      </c>
      <c r="AJ54" s="133"/>
      <c r="AK54" s="32">
        <v>650044</v>
      </c>
      <c r="AL54" s="32" t="s">
        <v>44</v>
      </c>
      <c r="AM54" s="32">
        <v>337549.46875</v>
      </c>
      <c r="AN54" s="32">
        <v>415128.375</v>
      </c>
      <c r="AO54" s="32">
        <f>AVERAGE(AM54:AN54)</f>
        <v>376338.921875</v>
      </c>
      <c r="AP54" s="133"/>
      <c r="AQ54" s="32">
        <v>650044</v>
      </c>
      <c r="AR54" s="32">
        <v>6.8</v>
      </c>
      <c r="AS54" s="32">
        <v>817859.0625</v>
      </c>
      <c r="AT54" s="32">
        <v>1787075.9375</v>
      </c>
      <c r="AU54" s="56">
        <v>1302467.5</v>
      </c>
    </row>
    <row r="55" spans="1:47">
      <c r="A55" s="32">
        <v>650070</v>
      </c>
      <c r="B55" s="32" t="s">
        <v>44</v>
      </c>
      <c r="C55" s="32">
        <v>95870.40625</v>
      </c>
      <c r="D55" s="32">
        <v>161707.453125</v>
      </c>
      <c r="E55" s="32">
        <f>AVERAGE(C55:D55)</f>
        <v>128788.9296875</v>
      </c>
      <c r="F55" s="133"/>
      <c r="G55" s="32">
        <v>650070</v>
      </c>
      <c r="H55" s="32" t="s">
        <v>44</v>
      </c>
      <c r="I55" s="32">
        <v>63517.76171875</v>
      </c>
      <c r="J55" s="32">
        <v>31504.9296875</v>
      </c>
      <c r="K55" s="32">
        <f>AVERAGE(I55:J55)</f>
        <v>47511.345703125</v>
      </c>
      <c r="L55" s="133"/>
      <c r="M55" s="32">
        <v>650070</v>
      </c>
      <c r="N55" s="32" t="s">
        <v>44</v>
      </c>
      <c r="O55" s="32">
        <v>14016.1357421875</v>
      </c>
      <c r="P55" s="32">
        <v>15039.548828125</v>
      </c>
      <c r="Q55" s="32">
        <f>AVERAGE(O55:P55)</f>
        <v>14527.84228515625</v>
      </c>
      <c r="R55" s="133"/>
      <c r="S55" s="32">
        <v>650070</v>
      </c>
      <c r="T55" s="32" t="s">
        <v>44</v>
      </c>
      <c r="U55" s="32">
        <v>2667.779541015625</v>
      </c>
      <c r="V55" s="32">
        <v>5511.1220703125</v>
      </c>
      <c r="W55" s="32">
        <f>AVERAGE(U55:V55)</f>
        <v>4089.4508056640625</v>
      </c>
      <c r="X55" s="133"/>
      <c r="Y55" s="32">
        <v>650070</v>
      </c>
      <c r="Z55" s="32" t="s">
        <v>44</v>
      </c>
      <c r="AA55" s="32">
        <v>307802.125</v>
      </c>
      <c r="AB55" s="32">
        <v>348907.96875</v>
      </c>
      <c r="AC55" s="32">
        <f t="shared" si="4"/>
        <v>328355.046875</v>
      </c>
      <c r="AD55" s="133"/>
      <c r="AE55" s="32">
        <v>650070</v>
      </c>
      <c r="AF55" s="32" t="s">
        <v>44</v>
      </c>
      <c r="AG55" s="32">
        <v>110826.125</v>
      </c>
      <c r="AH55" s="32">
        <v>56476.3203125</v>
      </c>
      <c r="AI55" s="32">
        <f>AVERAGE(AG55:AH55)</f>
        <v>83651.22265625</v>
      </c>
      <c r="AJ55" s="133"/>
      <c r="AK55" s="32">
        <v>650070</v>
      </c>
      <c r="AL55" s="32" t="s">
        <v>44</v>
      </c>
      <c r="AM55" s="32">
        <v>245103.125</v>
      </c>
      <c r="AN55" s="32">
        <v>392010.6875</v>
      </c>
      <c r="AO55" s="32">
        <f>AVERAGE(AM55:AN55)</f>
        <v>318556.90625</v>
      </c>
      <c r="AP55" s="133"/>
      <c r="AQ55" s="32">
        <v>650070</v>
      </c>
      <c r="AR55" s="32">
        <v>6.8</v>
      </c>
      <c r="AS55" s="32">
        <v>794018.0625</v>
      </c>
      <c r="AT55" s="32">
        <v>2052302.875</v>
      </c>
      <c r="AU55" s="56">
        <v>1423160.46875</v>
      </c>
    </row>
    <row r="56" spans="1:47">
      <c r="A56" s="32">
        <v>650072</v>
      </c>
      <c r="B56" s="32" t="s">
        <v>44</v>
      </c>
      <c r="C56" s="32">
        <v>145991.8125</v>
      </c>
      <c r="D56" s="32">
        <v>187567.84375</v>
      </c>
      <c r="E56" s="32">
        <f>AVERAGE(C56:D56)</f>
        <v>166779.828125</v>
      </c>
      <c r="F56" s="133"/>
      <c r="G56" s="32">
        <v>650072</v>
      </c>
      <c r="H56" s="32" t="s">
        <v>44</v>
      </c>
      <c r="I56" s="32">
        <v>110158.1484375</v>
      </c>
      <c r="J56" s="32">
        <v>53611.890625</v>
      </c>
      <c r="K56" s="32">
        <f>AVERAGE(I56:J56)</f>
        <v>81885.01953125</v>
      </c>
      <c r="L56" s="133"/>
      <c r="M56" s="32">
        <v>650072</v>
      </c>
      <c r="N56" s="32" t="s">
        <v>44</v>
      </c>
      <c r="O56" s="32">
        <v>8240.498046875</v>
      </c>
      <c r="P56" s="32">
        <v>6875.69921875</v>
      </c>
      <c r="Q56" s="32">
        <f>AVERAGE(O56:P56)</f>
        <v>7558.0986328125</v>
      </c>
      <c r="R56" s="133"/>
      <c r="S56" s="32">
        <v>650072</v>
      </c>
      <c r="T56" s="32" t="s">
        <v>44</v>
      </c>
      <c r="U56" s="32">
        <v>2249.38720703125</v>
      </c>
      <c r="V56" s="32">
        <v>3136.167236328125</v>
      </c>
      <c r="W56" s="32">
        <f>AVERAGE(U56:V56)</f>
        <v>2692.7772216796875</v>
      </c>
      <c r="X56" s="133"/>
      <c r="Y56" s="32">
        <v>650072</v>
      </c>
      <c r="Z56" s="32" t="s">
        <v>44</v>
      </c>
      <c r="AA56" s="32">
        <v>127353.9453125</v>
      </c>
      <c r="AB56" s="32">
        <v>143094.265625</v>
      </c>
      <c r="AC56" s="32">
        <f t="shared" si="4"/>
        <v>135224.10546875</v>
      </c>
      <c r="AD56" s="133"/>
      <c r="AE56" s="32">
        <v>650072</v>
      </c>
      <c r="AF56" s="32" t="s">
        <v>44</v>
      </c>
      <c r="AG56" s="32">
        <v>13830.6494140625</v>
      </c>
      <c r="AH56" s="32">
        <v>6736.29248046875</v>
      </c>
      <c r="AI56" s="32">
        <f>AVERAGE(AG56:AH56)</f>
        <v>10283.470947265625</v>
      </c>
      <c r="AJ56" s="133"/>
      <c r="AK56" s="32">
        <v>650072</v>
      </c>
      <c r="AL56" s="32" t="s">
        <v>44</v>
      </c>
      <c r="AM56" s="32">
        <v>28408.291015625</v>
      </c>
      <c r="AN56" s="32">
        <v>43353.46875</v>
      </c>
      <c r="AO56" s="32">
        <f>AVERAGE(AM56:AN56)</f>
        <v>35880.8798828125</v>
      </c>
      <c r="AP56" s="133"/>
      <c r="AQ56" s="32">
        <v>650072</v>
      </c>
      <c r="AR56" s="32">
        <v>6.8</v>
      </c>
      <c r="AS56" s="32">
        <v>3181075.5</v>
      </c>
      <c r="AT56" s="32">
        <v>596756.9375</v>
      </c>
      <c r="AU56" s="56">
        <v>1888916.21875</v>
      </c>
    </row>
    <row r="57" spans="1:47">
      <c r="A57" s="32">
        <v>650098</v>
      </c>
      <c r="B57" s="32" t="s">
        <v>44</v>
      </c>
      <c r="C57" s="32">
        <v>28279.052734375</v>
      </c>
      <c r="D57" s="32">
        <v>64378</v>
      </c>
      <c r="E57" s="32">
        <f>AVERAGE(C57:D57)</f>
        <v>46328.5263671875</v>
      </c>
      <c r="F57" s="133"/>
      <c r="G57" s="32">
        <v>650098</v>
      </c>
      <c r="H57" s="32" t="s">
        <v>44</v>
      </c>
      <c r="I57" s="32">
        <v>29407.1796875</v>
      </c>
      <c r="J57" s="32">
        <v>13372.544921875</v>
      </c>
      <c r="K57" s="32">
        <f>AVERAGE(I57:J57)</f>
        <v>21389.8623046875</v>
      </c>
      <c r="L57" s="133"/>
      <c r="M57" s="32">
        <v>650098</v>
      </c>
      <c r="N57" s="32" t="s">
        <v>44</v>
      </c>
      <c r="O57" s="32">
        <v>7901.58154296875</v>
      </c>
      <c r="P57" s="32">
        <v>8759.7626953125</v>
      </c>
      <c r="Q57" s="32">
        <f>AVERAGE(O57:P57)</f>
        <v>8330.672119140625</v>
      </c>
      <c r="R57" s="133"/>
      <c r="S57" s="32">
        <v>650098</v>
      </c>
      <c r="T57" s="32" t="s">
        <v>44</v>
      </c>
      <c r="U57" s="32">
        <v>1009.5206298828125</v>
      </c>
      <c r="V57" s="32">
        <v>1284.4827880859375</v>
      </c>
      <c r="W57" s="32">
        <f>AVERAGE(U57:V57)</f>
        <v>1147.001708984375</v>
      </c>
      <c r="X57" s="133"/>
      <c r="Y57" s="32">
        <v>650098</v>
      </c>
      <c r="Z57" s="32" t="s">
        <v>44</v>
      </c>
      <c r="AA57" s="32">
        <v>75443.578125</v>
      </c>
      <c r="AB57" s="32">
        <v>100445.9453125</v>
      </c>
      <c r="AC57" s="32">
        <f t="shared" si="4"/>
        <v>87944.76171875</v>
      </c>
      <c r="AD57" s="133"/>
      <c r="AE57" s="32">
        <v>650098</v>
      </c>
      <c r="AF57" s="32" t="s">
        <v>44</v>
      </c>
      <c r="AG57" s="32">
        <v>27013.369140625</v>
      </c>
      <c r="AH57" s="32">
        <v>17147</v>
      </c>
      <c r="AI57" s="32">
        <f>AVERAGE(AG57:AH57)</f>
        <v>22080.1845703125</v>
      </c>
      <c r="AJ57" s="133"/>
      <c r="AK57" s="32">
        <v>650098</v>
      </c>
      <c r="AL57" s="32" t="s">
        <v>44</v>
      </c>
      <c r="AM57" s="32">
        <v>87019.3046875</v>
      </c>
      <c r="AN57" s="32">
        <v>116288.5</v>
      </c>
      <c r="AO57" s="32">
        <f>AVERAGE(AM57:AN57)</f>
        <v>101653.90234375</v>
      </c>
      <c r="AP57" s="133"/>
      <c r="AQ57" s="32">
        <v>650098</v>
      </c>
      <c r="AR57" s="32">
        <v>6.8</v>
      </c>
      <c r="AS57" s="32">
        <v>235476.5</v>
      </c>
      <c r="AT57" s="32">
        <v>703926.1875</v>
      </c>
      <c r="AU57" s="56">
        <v>469701.34375</v>
      </c>
    </row>
    <row r="58" spans="1:47">
      <c r="A58" s="32">
        <v>650100</v>
      </c>
      <c r="B58" s="32" t="s">
        <v>44</v>
      </c>
      <c r="C58" s="32">
        <v>38331.453125</v>
      </c>
      <c r="D58" s="32">
        <v>68459.25</v>
      </c>
      <c r="E58" s="32">
        <f>AVERAGE(C58:D58)</f>
        <v>53395.3515625</v>
      </c>
      <c r="F58" s="133"/>
      <c r="G58" s="32">
        <v>650100</v>
      </c>
      <c r="H58" s="32" t="s">
        <v>44</v>
      </c>
      <c r="I58" s="32">
        <v>42694.91796875</v>
      </c>
      <c r="J58" s="32">
        <v>20651.015625</v>
      </c>
      <c r="K58" s="32">
        <f>AVERAGE(I58:J58)</f>
        <v>31672.966796875</v>
      </c>
      <c r="L58" s="133"/>
      <c r="M58" s="32">
        <v>650100</v>
      </c>
      <c r="N58" s="32" t="s">
        <v>44</v>
      </c>
      <c r="O58" s="32">
        <v>11624.5849609375</v>
      </c>
      <c r="P58" s="32">
        <v>10960.8232421875</v>
      </c>
      <c r="Q58" s="32">
        <f>AVERAGE(O58:P58)</f>
        <v>11292.7041015625</v>
      </c>
      <c r="R58" s="133"/>
      <c r="S58" s="32">
        <v>650100</v>
      </c>
      <c r="T58" s="32" t="s">
        <v>44</v>
      </c>
      <c r="U58" s="32">
        <v>1549.8369140625</v>
      </c>
      <c r="V58" s="32">
        <v>1972.3402099609375</v>
      </c>
      <c r="W58" s="32">
        <f>AVERAGE(U58:V58)</f>
        <v>1761.0885620117188</v>
      </c>
      <c r="X58" s="133"/>
      <c r="Y58" s="32">
        <v>650100</v>
      </c>
      <c r="Z58" s="32" t="s">
        <v>44</v>
      </c>
      <c r="AA58" s="32">
        <v>182043.265625</v>
      </c>
      <c r="AB58" s="32">
        <v>137614.9375</v>
      </c>
      <c r="AC58" s="32">
        <f t="shared" si="4"/>
        <v>159829.1015625</v>
      </c>
      <c r="AD58" s="133"/>
      <c r="AE58" s="32">
        <v>650100</v>
      </c>
      <c r="AF58" s="32" t="s">
        <v>44</v>
      </c>
      <c r="AG58" s="32">
        <v>67035.625</v>
      </c>
      <c r="AH58" s="32">
        <v>36820.4140625</v>
      </c>
      <c r="AI58" s="32">
        <f>AVERAGE(AG58:AH58)</f>
        <v>51928.01953125</v>
      </c>
      <c r="AJ58" s="133"/>
      <c r="AK58" s="32">
        <v>650100</v>
      </c>
      <c r="AL58" s="32" t="s">
        <v>44</v>
      </c>
      <c r="AM58" s="32">
        <v>187459.09375</v>
      </c>
      <c r="AN58" s="32">
        <v>278576.25</v>
      </c>
      <c r="AO58" s="32">
        <f>AVERAGE(AM58:AN58)</f>
        <v>233017.671875</v>
      </c>
      <c r="AP58" s="133"/>
      <c r="AQ58" s="32">
        <v>650100</v>
      </c>
      <c r="AR58" s="32">
        <v>6.8</v>
      </c>
      <c r="AS58" s="32">
        <v>410268.0625</v>
      </c>
      <c r="AT58" s="32">
        <v>1056278.125</v>
      </c>
      <c r="AU58" s="56">
        <v>733273.09375</v>
      </c>
    </row>
    <row r="59" spans="1:47">
      <c r="A59" s="32">
        <v>650126</v>
      </c>
      <c r="B59" s="32" t="s">
        <v>44</v>
      </c>
      <c r="C59" s="32"/>
      <c r="D59" s="32"/>
      <c r="E59" s="32"/>
      <c r="F59" s="133"/>
      <c r="G59" s="32">
        <v>650126</v>
      </c>
      <c r="H59" s="32" t="s">
        <v>44</v>
      </c>
      <c r="I59" s="32"/>
      <c r="J59" s="32"/>
      <c r="K59" s="32"/>
      <c r="L59" s="133"/>
      <c r="M59" s="32">
        <v>650126</v>
      </c>
      <c r="N59" s="32" t="s">
        <v>44</v>
      </c>
      <c r="O59" s="32"/>
      <c r="P59" s="32"/>
      <c r="Q59" s="32"/>
      <c r="R59" s="133"/>
      <c r="S59" s="32">
        <v>650126</v>
      </c>
      <c r="T59" s="32" t="s">
        <v>44</v>
      </c>
      <c r="U59" s="32"/>
      <c r="V59" s="32"/>
      <c r="W59" s="32"/>
      <c r="X59" s="133"/>
      <c r="Y59" s="32">
        <v>650126</v>
      </c>
      <c r="Z59" s="32" t="s">
        <v>44</v>
      </c>
      <c r="AA59" s="32"/>
      <c r="AB59" s="32"/>
      <c r="AC59" s="32"/>
      <c r="AD59" s="133"/>
      <c r="AE59" s="32">
        <v>650126</v>
      </c>
      <c r="AF59" s="32" t="s">
        <v>44</v>
      </c>
      <c r="AG59" s="32"/>
      <c r="AH59" s="32"/>
      <c r="AI59" s="32"/>
      <c r="AJ59" s="133"/>
      <c r="AK59" s="32">
        <v>650126</v>
      </c>
      <c r="AL59" s="32" t="s">
        <v>44</v>
      </c>
      <c r="AM59" s="32"/>
      <c r="AN59" s="32"/>
      <c r="AO59" s="32"/>
      <c r="AP59" s="133"/>
      <c r="AQ59" s="32">
        <v>650126</v>
      </c>
      <c r="AR59" s="32"/>
      <c r="AS59" s="32"/>
      <c r="AT59" s="32"/>
      <c r="AU59" s="57"/>
    </row>
    <row r="60" spans="1:47">
      <c r="A60" s="32">
        <v>650128</v>
      </c>
      <c r="B60" s="32" t="s">
        <v>44</v>
      </c>
      <c r="C60" s="32">
        <v>110357.9296875</v>
      </c>
      <c r="D60" s="32">
        <v>147333.78125</v>
      </c>
      <c r="E60" s="32">
        <f>AVERAGE(C60:D60)</f>
        <v>128845.85546875</v>
      </c>
      <c r="F60" s="133"/>
      <c r="G60" s="32">
        <v>650128</v>
      </c>
      <c r="H60" s="32" t="s">
        <v>44</v>
      </c>
      <c r="I60" s="32">
        <v>166419.703125</v>
      </c>
      <c r="J60" s="32">
        <v>126605.53125</v>
      </c>
      <c r="K60" s="32">
        <f>AVERAGE(I60:J60)</f>
        <v>146512.6171875</v>
      </c>
      <c r="L60" s="133"/>
      <c r="M60" s="32">
        <v>650128</v>
      </c>
      <c r="N60" s="32" t="s">
        <v>44</v>
      </c>
      <c r="O60" s="32">
        <v>13562.599609375</v>
      </c>
      <c r="P60" s="32">
        <v>13552.5419921875</v>
      </c>
      <c r="Q60" s="32">
        <f>AVERAGE(O60:P60)</f>
        <v>13557.57080078125</v>
      </c>
      <c r="R60" s="133"/>
      <c r="S60" s="32">
        <v>650128</v>
      </c>
      <c r="T60" s="32" t="s">
        <v>44</v>
      </c>
      <c r="U60" s="32">
        <v>9105.0146484375</v>
      </c>
      <c r="V60" s="32">
        <v>18257.345703125</v>
      </c>
      <c r="W60" s="32">
        <f>AVERAGE(U60:V60)</f>
        <v>13681.18017578125</v>
      </c>
      <c r="X60" s="133"/>
      <c r="Y60" s="32">
        <v>650128</v>
      </c>
      <c r="Z60" s="32" t="s">
        <v>44</v>
      </c>
      <c r="AA60" s="32">
        <v>125814.5859375</v>
      </c>
      <c r="AB60" s="32">
        <v>205408.546875</v>
      </c>
      <c r="AC60" s="32">
        <f t="shared" si="4"/>
        <v>165611.56640625</v>
      </c>
      <c r="AD60" s="133"/>
      <c r="AE60" s="32">
        <v>650128</v>
      </c>
      <c r="AF60" s="32" t="s">
        <v>44</v>
      </c>
      <c r="AG60" s="32">
        <v>227147.609375</v>
      </c>
      <c r="AH60" s="32">
        <v>131957.859375</v>
      </c>
      <c r="AI60" s="32">
        <f>AVERAGE(AG60:AH60)</f>
        <v>179552.734375</v>
      </c>
      <c r="AJ60" s="133"/>
      <c r="AK60" s="32">
        <v>650128</v>
      </c>
      <c r="AL60" s="32" t="s">
        <v>44</v>
      </c>
      <c r="AM60" s="32">
        <v>510215.9375</v>
      </c>
      <c r="AN60" s="32">
        <v>713876.125</v>
      </c>
      <c r="AO60" s="32">
        <f>AVERAGE(AM60:AN60)</f>
        <v>612046.03125</v>
      </c>
      <c r="AP60" s="133"/>
      <c r="AQ60" s="32">
        <v>650128</v>
      </c>
      <c r="AR60" s="32">
        <v>6.8</v>
      </c>
      <c r="AS60" s="32">
        <v>2386421.75</v>
      </c>
      <c r="AT60" s="32"/>
      <c r="AU60" s="56">
        <v>2386421.75</v>
      </c>
    </row>
    <row r="61" spans="1:47">
      <c r="A61" s="32">
        <v>650154</v>
      </c>
      <c r="B61" s="32" t="s">
        <v>44</v>
      </c>
      <c r="C61" s="32">
        <v>126800.484375</v>
      </c>
      <c r="D61" s="32">
        <v>147432.609375</v>
      </c>
      <c r="E61" s="32">
        <f>AVERAGE(C61:D61)</f>
        <v>137116.546875</v>
      </c>
      <c r="F61" s="133"/>
      <c r="G61" s="32">
        <v>650154</v>
      </c>
      <c r="H61" s="32" t="s">
        <v>44</v>
      </c>
      <c r="I61" s="32">
        <v>132862.921875</v>
      </c>
      <c r="J61" s="32">
        <v>70542.5859375</v>
      </c>
      <c r="K61" s="32">
        <f>AVERAGE(I61:J61)</f>
        <v>101702.75390625</v>
      </c>
      <c r="L61" s="133"/>
      <c r="M61" s="32">
        <v>650154</v>
      </c>
      <c r="N61" s="32" t="s">
        <v>44</v>
      </c>
      <c r="O61" s="32">
        <v>11300.3017578125</v>
      </c>
      <c r="P61" s="32">
        <v>10935.9453125</v>
      </c>
      <c r="Q61" s="32">
        <f>AVERAGE(O61:P61)</f>
        <v>11118.12353515625</v>
      </c>
      <c r="R61" s="133"/>
      <c r="S61" s="32">
        <v>650154</v>
      </c>
      <c r="T61" s="32" t="s">
        <v>44</v>
      </c>
      <c r="U61" s="32">
        <v>11073.529296875</v>
      </c>
      <c r="V61" s="32">
        <v>21771.935546875</v>
      </c>
      <c r="W61" s="32">
        <f>AVERAGE(U61:V61)</f>
        <v>16422.732421875</v>
      </c>
      <c r="X61" s="133"/>
      <c r="Y61" s="32">
        <v>650154</v>
      </c>
      <c r="Z61" s="32" t="s">
        <v>44</v>
      </c>
      <c r="AA61" s="32">
        <v>299018.3125</v>
      </c>
      <c r="AB61" s="32">
        <v>356696</v>
      </c>
      <c r="AC61" s="32">
        <f t="shared" si="4"/>
        <v>327857.15625</v>
      </c>
      <c r="AD61" s="133"/>
      <c r="AE61" s="32">
        <v>650154</v>
      </c>
      <c r="AF61" s="32" t="s">
        <v>44</v>
      </c>
      <c r="AG61" s="32">
        <v>187081.6875</v>
      </c>
      <c r="AH61" s="32">
        <v>107573.6953125</v>
      </c>
      <c r="AI61" s="32">
        <f>AVERAGE(AG61:AH61)</f>
        <v>147327.69140625</v>
      </c>
      <c r="AJ61" s="133"/>
      <c r="AK61" s="32">
        <v>650154</v>
      </c>
      <c r="AL61" s="32" t="s">
        <v>44</v>
      </c>
      <c r="AM61" s="32">
        <v>549713.25</v>
      </c>
      <c r="AN61" s="32">
        <v>775924.3125</v>
      </c>
      <c r="AO61" s="32">
        <f>AVERAGE(AM61:AN61)</f>
        <v>662818.78125</v>
      </c>
      <c r="AP61" s="133"/>
      <c r="AQ61" s="32">
        <v>650154</v>
      </c>
      <c r="AR61" s="32">
        <v>6.8</v>
      </c>
      <c r="AS61" s="32">
        <v>306911.21875</v>
      </c>
      <c r="AT61" s="32">
        <v>6194313.5</v>
      </c>
      <c r="AU61" s="56">
        <v>3250612.359375</v>
      </c>
    </row>
    <row r="62" spans="1:47">
      <c r="A62" s="32">
        <v>650156</v>
      </c>
      <c r="B62" s="32" t="s">
        <v>44</v>
      </c>
      <c r="C62" s="32">
        <v>115348.84375</v>
      </c>
      <c r="D62" s="32">
        <v>164601.796875</v>
      </c>
      <c r="E62" s="32">
        <f>AVERAGE(C62:D62)</f>
        <v>139975.3203125</v>
      </c>
      <c r="F62" s="133"/>
      <c r="G62" s="32">
        <v>650156</v>
      </c>
      <c r="H62" s="32" t="s">
        <v>44</v>
      </c>
      <c r="I62" s="32">
        <v>73787.015625</v>
      </c>
      <c r="J62" s="32">
        <v>45975.1953125</v>
      </c>
      <c r="K62" s="32">
        <f>AVERAGE(I62:J62)</f>
        <v>59881.10546875</v>
      </c>
      <c r="L62" s="133"/>
      <c r="M62" s="32">
        <v>650156</v>
      </c>
      <c r="N62" s="32" t="s">
        <v>44</v>
      </c>
      <c r="O62" s="32">
        <v>15357.4462890625</v>
      </c>
      <c r="P62" s="32">
        <v>14676.505859375</v>
      </c>
      <c r="Q62" s="32">
        <f>AVERAGE(O62:P62)</f>
        <v>15016.97607421875</v>
      </c>
      <c r="R62" s="133"/>
      <c r="S62" s="32">
        <v>650156</v>
      </c>
      <c r="T62" s="32" t="s">
        <v>44</v>
      </c>
      <c r="U62" s="32">
        <v>3919.778076171875</v>
      </c>
      <c r="V62" s="32">
        <v>5979.83544921875</v>
      </c>
      <c r="W62" s="32">
        <f>AVERAGE(U62:V62)</f>
        <v>4949.8067626953125</v>
      </c>
      <c r="X62" s="133"/>
      <c r="Y62" s="32">
        <v>650156</v>
      </c>
      <c r="Z62" s="32" t="s">
        <v>44</v>
      </c>
      <c r="AA62" s="32">
        <v>240613.671875</v>
      </c>
      <c r="AB62" s="32">
        <v>275380.375</v>
      </c>
      <c r="AC62" s="32">
        <f t="shared" si="4"/>
        <v>257997.0234375</v>
      </c>
      <c r="AD62" s="133"/>
      <c r="AE62" s="32">
        <v>650156</v>
      </c>
      <c r="AF62" s="32" t="s">
        <v>44</v>
      </c>
      <c r="AG62" s="32">
        <v>75855.34375</v>
      </c>
      <c r="AH62" s="32">
        <v>50870.05078125</v>
      </c>
      <c r="AI62" s="32">
        <f>AVERAGE(AG62:AH62)</f>
        <v>63362.697265625</v>
      </c>
      <c r="AJ62" s="133"/>
      <c r="AK62" s="32">
        <v>650156</v>
      </c>
      <c r="AL62" s="32" t="s">
        <v>44</v>
      </c>
      <c r="AM62" s="32">
        <v>278694.75</v>
      </c>
      <c r="AN62" s="32">
        <v>359766.53125</v>
      </c>
      <c r="AO62" s="32">
        <f>AVERAGE(AM62:AN62)</f>
        <v>319230.640625</v>
      </c>
      <c r="AP62" s="133"/>
      <c r="AQ62" s="32">
        <v>650156</v>
      </c>
      <c r="AR62" s="32">
        <v>6.8</v>
      </c>
      <c r="AS62" s="32">
        <v>1333693.125</v>
      </c>
      <c r="AT62" s="32">
        <v>3013842.75</v>
      </c>
      <c r="AU62" s="56">
        <v>2173767.9375</v>
      </c>
    </row>
    <row r="63" spans="1:47">
      <c r="A63" s="32">
        <v>650018</v>
      </c>
      <c r="B63" s="32" t="s">
        <v>42</v>
      </c>
      <c r="C63" s="32">
        <v>196159.453125</v>
      </c>
      <c r="D63" s="32">
        <v>255085.375</v>
      </c>
      <c r="E63" s="32">
        <f t="shared" si="0"/>
        <v>225622.4140625</v>
      </c>
      <c r="F63" s="133"/>
      <c r="G63" s="32">
        <v>650018</v>
      </c>
      <c r="H63" s="32" t="s">
        <v>42</v>
      </c>
      <c r="I63" s="32">
        <v>150265.75</v>
      </c>
      <c r="J63" s="32">
        <v>83709.34375</v>
      </c>
      <c r="K63" s="32">
        <f t="shared" si="1"/>
        <v>116987.546875</v>
      </c>
      <c r="L63" s="133"/>
      <c r="M63" s="32">
        <v>650018</v>
      </c>
      <c r="N63" s="32" t="s">
        <v>42</v>
      </c>
      <c r="O63" s="32">
        <v>16538.064453125</v>
      </c>
      <c r="P63" s="32">
        <v>16054.89208984375</v>
      </c>
      <c r="Q63" s="32">
        <f t="shared" si="2"/>
        <v>16296.478271484375</v>
      </c>
      <c r="R63" s="133"/>
      <c r="S63" s="32">
        <v>650018</v>
      </c>
      <c r="T63" s="32" t="s">
        <v>42</v>
      </c>
      <c r="U63" s="32">
        <v>6647.168212890625</v>
      </c>
      <c r="V63" s="32">
        <v>11138.6845703125</v>
      </c>
      <c r="W63" s="32">
        <f t="shared" si="3"/>
        <v>8892.9263916015625</v>
      </c>
      <c r="X63" s="133"/>
      <c r="Y63" s="32">
        <v>650018</v>
      </c>
      <c r="Z63" s="32" t="s">
        <v>42</v>
      </c>
      <c r="AA63" s="32">
        <v>354809.9375</v>
      </c>
      <c r="AB63" s="32">
        <v>423591.625</v>
      </c>
      <c r="AC63" s="32">
        <f t="shared" si="4"/>
        <v>389200.78125</v>
      </c>
      <c r="AD63" s="133"/>
      <c r="AE63" s="32">
        <v>650018</v>
      </c>
      <c r="AF63" s="32" t="s">
        <v>42</v>
      </c>
      <c r="AG63" s="32">
        <v>64166.798828125</v>
      </c>
      <c r="AH63" s="32">
        <v>48935.94921875</v>
      </c>
      <c r="AI63" s="32">
        <f t="shared" si="5"/>
        <v>56551.3740234375</v>
      </c>
      <c r="AJ63" s="133"/>
      <c r="AK63" s="32">
        <v>650018</v>
      </c>
      <c r="AL63" s="32" t="s">
        <v>42</v>
      </c>
      <c r="AM63" s="32">
        <v>291257.015625</v>
      </c>
      <c r="AN63" s="32">
        <v>359859.328125</v>
      </c>
      <c r="AO63" s="32">
        <f t="shared" si="6"/>
        <v>325558.171875</v>
      </c>
      <c r="AP63" s="133"/>
      <c r="AQ63" s="32">
        <v>650018</v>
      </c>
      <c r="AR63" s="32">
        <v>21</v>
      </c>
      <c r="AS63" s="32">
        <v>979037.5625</v>
      </c>
      <c r="AT63" s="32">
        <v>2196101.6875</v>
      </c>
      <c r="AU63" s="56">
        <v>1587569.625</v>
      </c>
    </row>
    <row r="64" spans="1:47">
      <c r="A64" s="32">
        <v>650020</v>
      </c>
      <c r="B64" s="32" t="s">
        <v>42</v>
      </c>
      <c r="C64" s="32">
        <v>13351.2861328125</v>
      </c>
      <c r="D64" s="32">
        <v>40522.83203125</v>
      </c>
      <c r="E64" s="32">
        <f t="shared" si="0"/>
        <v>26937.05908203125</v>
      </c>
      <c r="F64" s="133"/>
      <c r="G64" s="32">
        <v>650020</v>
      </c>
      <c r="H64" s="32" t="s">
        <v>42</v>
      </c>
      <c r="I64" s="32">
        <v>276492.03125</v>
      </c>
      <c r="J64" s="32">
        <v>198984.421875</v>
      </c>
      <c r="K64" s="32">
        <f t="shared" si="1"/>
        <v>237738.2265625</v>
      </c>
      <c r="L64" s="133"/>
      <c r="M64" s="32">
        <v>650020</v>
      </c>
      <c r="N64" s="32" t="s">
        <v>42</v>
      </c>
      <c r="O64" s="32">
        <v>19183.5625</v>
      </c>
      <c r="P64" s="32">
        <v>17850.22265625</v>
      </c>
      <c r="Q64" s="32">
        <f t="shared" si="2"/>
        <v>18516.892578125</v>
      </c>
      <c r="R64" s="133"/>
      <c r="S64" s="32">
        <v>650020</v>
      </c>
      <c r="T64" s="32" t="s">
        <v>42</v>
      </c>
      <c r="U64" s="32">
        <v>9422.26171875</v>
      </c>
      <c r="V64" s="32">
        <v>15069.59765625</v>
      </c>
      <c r="W64" s="32">
        <f t="shared" si="3"/>
        <v>12245.9296875</v>
      </c>
      <c r="X64" s="133"/>
      <c r="Y64" s="32">
        <v>650020</v>
      </c>
      <c r="Z64" s="32" t="s">
        <v>42</v>
      </c>
      <c r="AA64" s="32">
        <v>196984.921875</v>
      </c>
      <c r="AB64" s="32">
        <v>238387.71875</v>
      </c>
      <c r="AC64" s="32">
        <f t="shared" si="4"/>
        <v>217686.3203125</v>
      </c>
      <c r="AD64" s="133"/>
      <c r="AE64" s="32">
        <v>650020</v>
      </c>
      <c r="AF64" s="32" t="s">
        <v>42</v>
      </c>
      <c r="AG64" s="32">
        <v>160025.015625</v>
      </c>
      <c r="AH64" s="32">
        <v>126455.9921875</v>
      </c>
      <c r="AI64" s="32">
        <f t="shared" si="5"/>
        <v>143240.50390625</v>
      </c>
      <c r="AJ64" s="133"/>
      <c r="AK64" s="32">
        <v>650020</v>
      </c>
      <c r="AL64" s="32" t="s">
        <v>42</v>
      </c>
      <c r="AM64" s="32">
        <v>52741.13671875</v>
      </c>
      <c r="AN64" s="32">
        <v>82313.0859375</v>
      </c>
      <c r="AO64" s="32">
        <f t="shared" si="6"/>
        <v>67527.111328125</v>
      </c>
      <c r="AP64" s="133"/>
      <c r="AQ64" s="32">
        <v>650020</v>
      </c>
      <c r="AR64" s="32">
        <v>21</v>
      </c>
      <c r="AS64" s="32">
        <v>233131.328125</v>
      </c>
      <c r="AT64" s="32">
        <v>652166.5</v>
      </c>
      <c r="AU64" s="56">
        <v>442648.9140625</v>
      </c>
    </row>
    <row r="65" spans="1:47">
      <c r="A65" s="32">
        <v>650046</v>
      </c>
      <c r="B65" s="32" t="s">
        <v>42</v>
      </c>
      <c r="C65" s="32">
        <v>194673.515625</v>
      </c>
      <c r="D65" s="32">
        <v>316779.40625</v>
      </c>
      <c r="E65" s="32">
        <f t="shared" si="0"/>
        <v>255726.4609375</v>
      </c>
      <c r="F65" s="133"/>
      <c r="G65" s="32">
        <v>650046</v>
      </c>
      <c r="H65" s="32" t="s">
        <v>42</v>
      </c>
      <c r="I65" s="32">
        <v>93123.953125</v>
      </c>
      <c r="J65" s="32">
        <v>52328.3671875</v>
      </c>
      <c r="K65" s="32">
        <f t="shared" si="1"/>
        <v>72726.16015625</v>
      </c>
      <c r="L65" s="133"/>
      <c r="M65" s="32">
        <v>650046</v>
      </c>
      <c r="N65" s="32" t="s">
        <v>42</v>
      </c>
      <c r="O65" s="32">
        <v>25027.763671875</v>
      </c>
      <c r="P65" s="32">
        <v>25424.962890625</v>
      </c>
      <c r="Q65" s="32">
        <f t="shared" si="2"/>
        <v>25226.36328125</v>
      </c>
      <c r="R65" s="133"/>
      <c r="S65" s="32">
        <v>650046</v>
      </c>
      <c r="T65" s="32" t="s">
        <v>42</v>
      </c>
      <c r="U65" s="32">
        <v>5897.236328125</v>
      </c>
      <c r="V65" s="32">
        <v>12730.8134765625</v>
      </c>
      <c r="W65" s="32">
        <f t="shared" si="3"/>
        <v>9314.02490234375</v>
      </c>
      <c r="X65" s="133"/>
      <c r="Y65" s="32">
        <v>650046</v>
      </c>
      <c r="Z65" s="32" t="s">
        <v>42</v>
      </c>
      <c r="AA65" s="32">
        <v>353403.59375</v>
      </c>
      <c r="AB65" s="32">
        <v>274258.21875</v>
      </c>
      <c r="AC65" s="32">
        <f t="shared" si="4"/>
        <v>313830.90625</v>
      </c>
      <c r="AD65" s="133"/>
      <c r="AE65" s="32">
        <v>650046</v>
      </c>
      <c r="AF65" s="32" t="s">
        <v>42</v>
      </c>
      <c r="AG65" s="32">
        <v>96494.703125</v>
      </c>
      <c r="AH65" s="32">
        <v>60370.58203125</v>
      </c>
      <c r="AI65" s="32">
        <f t="shared" si="5"/>
        <v>78432.642578125</v>
      </c>
      <c r="AJ65" s="133"/>
      <c r="AK65" s="32">
        <v>650046</v>
      </c>
      <c r="AL65" s="32" t="s">
        <v>42</v>
      </c>
      <c r="AM65" s="32">
        <v>385922.15625</v>
      </c>
      <c r="AN65" s="32">
        <v>567248.625</v>
      </c>
      <c r="AO65" s="32">
        <f t="shared" si="6"/>
        <v>476585.390625</v>
      </c>
      <c r="AP65" s="133"/>
      <c r="AQ65" s="32">
        <v>650046</v>
      </c>
      <c r="AR65" s="32">
        <v>21</v>
      </c>
      <c r="AS65" s="32">
        <v>798120.875</v>
      </c>
      <c r="AT65" s="32">
        <v>1923060.375</v>
      </c>
      <c r="AU65" s="56">
        <v>1360590.625</v>
      </c>
    </row>
    <row r="66" spans="1:47">
      <c r="A66" s="32">
        <v>650048</v>
      </c>
      <c r="B66" s="32" t="s">
        <v>42</v>
      </c>
      <c r="C66" s="32">
        <v>50826.37109375</v>
      </c>
      <c r="D66" s="32">
        <v>183088.3125</v>
      </c>
      <c r="E66" s="32">
        <f t="shared" si="0"/>
        <v>116957.341796875</v>
      </c>
      <c r="F66" s="133"/>
      <c r="G66" s="32">
        <v>650048</v>
      </c>
      <c r="H66" s="32" t="s">
        <v>42</v>
      </c>
      <c r="I66" s="32">
        <v>203906.265625</v>
      </c>
      <c r="J66" s="32">
        <v>101973.3828125</v>
      </c>
      <c r="K66" s="32">
        <f t="shared" si="1"/>
        <v>152939.82421875</v>
      </c>
      <c r="L66" s="133"/>
      <c r="M66" s="32">
        <v>650048</v>
      </c>
      <c r="N66" s="32" t="s">
        <v>42</v>
      </c>
      <c r="O66" s="32">
        <v>22982.521484375</v>
      </c>
      <c r="P66" s="32">
        <v>21338.830078125</v>
      </c>
      <c r="Q66" s="32">
        <f t="shared" si="2"/>
        <v>22160.67578125</v>
      </c>
      <c r="R66" s="133"/>
      <c r="S66" s="32">
        <v>650048</v>
      </c>
      <c r="T66" s="32" t="s">
        <v>42</v>
      </c>
      <c r="U66" s="32">
        <v>4994.90771484375</v>
      </c>
      <c r="V66" s="32">
        <v>10083.6220703125</v>
      </c>
      <c r="W66" s="32">
        <f t="shared" si="3"/>
        <v>7539.264892578125</v>
      </c>
      <c r="X66" s="133"/>
      <c r="Y66" s="32">
        <v>650048</v>
      </c>
      <c r="Z66" s="32" t="s">
        <v>42</v>
      </c>
      <c r="AA66" s="32">
        <v>432163.5625</v>
      </c>
      <c r="AB66" s="32">
        <v>723197.3125</v>
      </c>
      <c r="AC66" s="32">
        <f t="shared" si="4"/>
        <v>577680.4375</v>
      </c>
      <c r="AD66" s="133"/>
      <c r="AE66" s="32">
        <v>650048</v>
      </c>
      <c r="AF66" s="32" t="s">
        <v>42</v>
      </c>
      <c r="AG66" s="32">
        <v>72517.0234375</v>
      </c>
      <c r="AH66" s="32">
        <v>58813.83984375</v>
      </c>
      <c r="AI66" s="32">
        <f t="shared" si="5"/>
        <v>65665.431640625</v>
      </c>
      <c r="AJ66" s="133"/>
      <c r="AK66" s="32">
        <v>650048</v>
      </c>
      <c r="AL66" s="32" t="s">
        <v>42</v>
      </c>
      <c r="AM66" s="32">
        <v>392636.53125</v>
      </c>
      <c r="AN66" s="32">
        <v>431651.125</v>
      </c>
      <c r="AO66" s="32">
        <f t="shared" si="6"/>
        <v>412143.828125</v>
      </c>
      <c r="AP66" s="133"/>
      <c r="AQ66" s="32">
        <v>650048</v>
      </c>
      <c r="AR66" s="32">
        <v>21</v>
      </c>
      <c r="AS66" s="32">
        <v>1735531.625</v>
      </c>
      <c r="AT66" s="32">
        <v>4612827</v>
      </c>
      <c r="AU66" s="56">
        <v>3174179.3125</v>
      </c>
    </row>
    <row r="67" spans="1:47">
      <c r="A67" s="32">
        <v>650074</v>
      </c>
      <c r="B67" s="32" t="s">
        <v>42</v>
      </c>
      <c r="C67" s="32">
        <v>44945.78125</v>
      </c>
      <c r="D67" s="32">
        <v>89256.359375</v>
      </c>
      <c r="E67" s="32">
        <f t="shared" si="0"/>
        <v>67101.0703125</v>
      </c>
      <c r="F67" s="133"/>
      <c r="G67" s="32">
        <v>650074</v>
      </c>
      <c r="H67" s="32" t="s">
        <v>42</v>
      </c>
      <c r="I67" s="32">
        <v>67458.1015625</v>
      </c>
      <c r="J67" s="32">
        <v>36075.3984375</v>
      </c>
      <c r="K67" s="32">
        <f t="shared" si="1"/>
        <v>51766.75</v>
      </c>
      <c r="L67" s="133"/>
      <c r="M67" s="32">
        <v>650074</v>
      </c>
      <c r="N67" s="32" t="s">
        <v>42</v>
      </c>
      <c r="O67" s="32">
        <v>8998.08203125</v>
      </c>
      <c r="P67" s="32">
        <v>8364.73046875</v>
      </c>
      <c r="Q67" s="32">
        <f t="shared" si="2"/>
        <v>8681.40625</v>
      </c>
      <c r="R67" s="133"/>
      <c r="S67" s="32">
        <v>650074</v>
      </c>
      <c r="T67" s="32" t="s">
        <v>42</v>
      </c>
      <c r="U67" s="32">
        <v>2556.29541015625</v>
      </c>
      <c r="V67" s="32">
        <v>4822.03125</v>
      </c>
      <c r="W67" s="32">
        <f t="shared" si="3"/>
        <v>3689.163330078125</v>
      </c>
      <c r="X67" s="133"/>
      <c r="Y67" s="32">
        <v>650074</v>
      </c>
      <c r="Z67" s="32" t="s">
        <v>42</v>
      </c>
      <c r="AA67" s="32">
        <v>166735.125</v>
      </c>
      <c r="AB67" s="32">
        <v>166110.171875</v>
      </c>
      <c r="AC67" s="32">
        <f t="shared" si="4"/>
        <v>166422.6484375</v>
      </c>
      <c r="AD67" s="133"/>
      <c r="AE67" s="32">
        <v>650074</v>
      </c>
      <c r="AF67" s="32" t="s">
        <v>42</v>
      </c>
      <c r="AG67" s="32">
        <v>65221.41015625</v>
      </c>
      <c r="AH67" s="32">
        <v>34670.69140625</v>
      </c>
      <c r="AI67" s="32">
        <f t="shared" si="5"/>
        <v>49946.05078125</v>
      </c>
      <c r="AJ67" s="133"/>
      <c r="AK67" s="32">
        <v>650074</v>
      </c>
      <c r="AL67" s="32" t="s">
        <v>42</v>
      </c>
      <c r="AM67" s="32">
        <v>194032.625</v>
      </c>
      <c r="AN67" s="32">
        <v>269913.15625</v>
      </c>
      <c r="AO67" s="32">
        <f t="shared" si="6"/>
        <v>231972.890625</v>
      </c>
      <c r="AP67" s="133"/>
      <c r="AQ67" s="32">
        <v>650074</v>
      </c>
      <c r="AR67" s="32">
        <v>21</v>
      </c>
      <c r="AS67" s="32">
        <v>102442.6875</v>
      </c>
      <c r="AT67" s="32">
        <v>331627.03125</v>
      </c>
      <c r="AU67" s="56">
        <v>217034.859375</v>
      </c>
    </row>
    <row r="68" spans="1:47">
      <c r="A68" s="32">
        <v>650076</v>
      </c>
      <c r="B68" s="32" t="s">
        <v>42</v>
      </c>
      <c r="C68" s="32">
        <v>31698.701171875</v>
      </c>
      <c r="D68" s="32">
        <v>34381.078125</v>
      </c>
      <c r="E68" s="32">
        <f t="shared" si="0"/>
        <v>33039.8896484375</v>
      </c>
      <c r="F68" s="133"/>
      <c r="G68" s="32">
        <v>650076</v>
      </c>
      <c r="H68" s="32" t="s">
        <v>42</v>
      </c>
      <c r="I68" s="32">
        <v>26937.955078125</v>
      </c>
      <c r="J68" s="32">
        <v>14605.1884765625</v>
      </c>
      <c r="K68" s="32">
        <f t="shared" si="1"/>
        <v>20771.57177734375</v>
      </c>
      <c r="L68" s="133"/>
      <c r="M68" s="32">
        <v>650076</v>
      </c>
      <c r="N68" s="32" t="s">
        <v>42</v>
      </c>
      <c r="O68" s="32">
        <v>5682.74072265625</v>
      </c>
      <c r="P68" s="32">
        <v>5579.37109375</v>
      </c>
      <c r="Q68" s="32">
        <f t="shared" si="2"/>
        <v>5631.055908203125</v>
      </c>
      <c r="R68" s="133"/>
      <c r="S68" s="32">
        <v>650076</v>
      </c>
      <c r="T68" s="32" t="s">
        <v>42</v>
      </c>
      <c r="U68" s="32">
        <v>1876.1754150390625</v>
      </c>
      <c r="V68" s="32">
        <v>2904.528076171875</v>
      </c>
      <c r="W68" s="32">
        <f t="shared" si="3"/>
        <v>2390.3517456054688</v>
      </c>
      <c r="X68" s="133"/>
      <c r="Y68" s="32">
        <v>650076</v>
      </c>
      <c r="Z68" s="32" t="s">
        <v>42</v>
      </c>
      <c r="AA68" s="32">
        <v>119545.546875</v>
      </c>
      <c r="AB68" s="32">
        <v>96527.671875</v>
      </c>
      <c r="AC68" s="32">
        <f t="shared" ref="AC68:AC86" si="7">AVERAGE(AA68:AB68)</f>
        <v>108036.609375</v>
      </c>
      <c r="AD68" s="133"/>
      <c r="AE68" s="32">
        <v>650076</v>
      </c>
      <c r="AF68" s="32" t="s">
        <v>42</v>
      </c>
      <c r="AG68" s="32">
        <v>37851.66796875</v>
      </c>
      <c r="AH68" s="32">
        <v>25677.482421875</v>
      </c>
      <c r="AI68" s="32">
        <f t="shared" si="5"/>
        <v>31764.5751953125</v>
      </c>
      <c r="AJ68" s="133"/>
      <c r="AK68" s="32">
        <v>650076</v>
      </c>
      <c r="AL68" s="32" t="s">
        <v>42</v>
      </c>
      <c r="AM68" s="32">
        <v>134643.78125</v>
      </c>
      <c r="AN68" s="32">
        <v>198228.859375</v>
      </c>
      <c r="AO68" s="32">
        <f t="shared" si="6"/>
        <v>166436.3203125</v>
      </c>
      <c r="AP68" s="133"/>
      <c r="AQ68" s="32">
        <v>650076</v>
      </c>
      <c r="AR68" s="32">
        <v>21</v>
      </c>
      <c r="AS68" s="32">
        <v>387261.65625</v>
      </c>
      <c r="AT68" s="32">
        <v>567314.0625</v>
      </c>
      <c r="AU68" s="56">
        <v>477287.859375</v>
      </c>
    </row>
    <row r="69" spans="1:47">
      <c r="A69" s="32">
        <v>650102</v>
      </c>
      <c r="B69" s="32" t="s">
        <v>42</v>
      </c>
      <c r="C69" s="32">
        <v>64157.62109375</v>
      </c>
      <c r="D69" s="32">
        <v>100499.9375</v>
      </c>
      <c r="E69" s="32">
        <f t="shared" si="0"/>
        <v>82328.779296875</v>
      </c>
      <c r="F69" s="133"/>
      <c r="G69" s="32">
        <v>650102</v>
      </c>
      <c r="H69" s="32" t="s">
        <v>42</v>
      </c>
      <c r="I69" s="32">
        <v>64221.26171875</v>
      </c>
      <c r="J69" s="32">
        <v>25112.95703125</v>
      </c>
      <c r="K69" s="32">
        <f t="shared" si="1"/>
        <v>44667.109375</v>
      </c>
      <c r="L69" s="133"/>
      <c r="M69" s="32">
        <v>650102</v>
      </c>
      <c r="N69" s="32" t="s">
        <v>42</v>
      </c>
      <c r="O69" s="32">
        <v>13157.0947265625</v>
      </c>
      <c r="P69" s="32">
        <v>12948.712890625</v>
      </c>
      <c r="Q69" s="32">
        <f t="shared" si="2"/>
        <v>13052.90380859375</v>
      </c>
      <c r="R69" s="133"/>
      <c r="S69" s="32">
        <v>650102</v>
      </c>
      <c r="T69" s="32" t="s">
        <v>42</v>
      </c>
      <c r="U69" s="32">
        <v>2312.16455078125</v>
      </c>
      <c r="V69" s="32">
        <v>3690.284912109375</v>
      </c>
      <c r="W69" s="32">
        <f t="shared" si="3"/>
        <v>3001.2247314453125</v>
      </c>
      <c r="X69" s="133"/>
      <c r="Y69" s="32">
        <v>650102</v>
      </c>
      <c r="Z69" s="32" t="s">
        <v>42</v>
      </c>
      <c r="AA69" s="32">
        <v>109063.640625</v>
      </c>
      <c r="AB69" s="32">
        <v>83367.2109375</v>
      </c>
      <c r="AC69" s="32">
        <f t="shared" si="7"/>
        <v>96215.42578125</v>
      </c>
      <c r="AD69" s="133"/>
      <c r="AE69" s="32">
        <v>650102</v>
      </c>
      <c r="AF69" s="32" t="s">
        <v>42</v>
      </c>
      <c r="AG69" s="32">
        <v>63435.5859375</v>
      </c>
      <c r="AH69" s="32">
        <v>39065.05078125</v>
      </c>
      <c r="AI69" s="32">
        <f t="shared" si="5"/>
        <v>51250.318359375</v>
      </c>
      <c r="AJ69" s="133"/>
      <c r="AK69" s="32">
        <v>650102</v>
      </c>
      <c r="AL69" s="32" t="s">
        <v>42</v>
      </c>
      <c r="AM69" s="32">
        <v>143680.09375</v>
      </c>
      <c r="AN69" s="32">
        <v>217394.734375</v>
      </c>
      <c r="AO69" s="32">
        <f t="shared" si="6"/>
        <v>180537.4140625</v>
      </c>
      <c r="AP69" s="133"/>
      <c r="AQ69" s="32">
        <v>650102</v>
      </c>
      <c r="AR69" s="32">
        <v>21</v>
      </c>
      <c r="AS69" s="32">
        <v>172470.8125</v>
      </c>
      <c r="AT69" s="32">
        <v>456257.46875</v>
      </c>
      <c r="AU69" s="56">
        <v>314364.140625</v>
      </c>
    </row>
    <row r="70" spans="1:47">
      <c r="A70" s="32">
        <v>650104</v>
      </c>
      <c r="B70" s="32" t="s">
        <v>42</v>
      </c>
      <c r="C70" s="32">
        <v>35602.375</v>
      </c>
      <c r="D70" s="32">
        <v>73650.265625</v>
      </c>
      <c r="E70" s="32">
        <f t="shared" si="0"/>
        <v>54626.3203125</v>
      </c>
      <c r="F70" s="133"/>
      <c r="G70" s="32">
        <v>650104</v>
      </c>
      <c r="H70" s="32" t="s">
        <v>42</v>
      </c>
      <c r="I70" s="32">
        <v>41200.32421875</v>
      </c>
      <c r="J70" s="32">
        <v>13702.2158203125</v>
      </c>
      <c r="K70" s="32">
        <f t="shared" si="1"/>
        <v>27451.27001953125</v>
      </c>
      <c r="L70" s="133"/>
      <c r="M70" s="32">
        <v>650104</v>
      </c>
      <c r="N70" s="32" t="s">
        <v>42</v>
      </c>
      <c r="O70" s="32">
        <v>8563.4267578125</v>
      </c>
      <c r="P70" s="32">
        <v>10010.1396484375</v>
      </c>
      <c r="Q70" s="32">
        <f t="shared" si="2"/>
        <v>9286.783203125</v>
      </c>
      <c r="R70" s="133"/>
      <c r="S70" s="32">
        <v>650104</v>
      </c>
      <c r="T70" s="32" t="s">
        <v>42</v>
      </c>
      <c r="U70" s="32">
        <v>945.722412109375</v>
      </c>
      <c r="V70" s="32">
        <v>1043.794677734375</v>
      </c>
      <c r="W70" s="32">
        <f t="shared" si="3"/>
        <v>994.758544921875</v>
      </c>
      <c r="X70" s="133"/>
      <c r="Y70" s="32">
        <v>650104</v>
      </c>
      <c r="Z70" s="32" t="s">
        <v>42</v>
      </c>
      <c r="AA70" s="32">
        <v>41354.3046875</v>
      </c>
      <c r="AB70" s="32">
        <v>52035.50390625</v>
      </c>
      <c r="AC70" s="32">
        <f t="shared" si="7"/>
        <v>46694.904296875</v>
      </c>
      <c r="AD70" s="133"/>
      <c r="AE70" s="32">
        <v>650104</v>
      </c>
      <c r="AF70" s="32" t="s">
        <v>42</v>
      </c>
      <c r="AG70" s="32">
        <v>39720.796875</v>
      </c>
      <c r="AH70" s="32">
        <v>26978.619140625</v>
      </c>
      <c r="AI70" s="32">
        <f t="shared" si="5"/>
        <v>33349.7080078125</v>
      </c>
      <c r="AJ70" s="133"/>
      <c r="AK70" s="32">
        <v>650104</v>
      </c>
      <c r="AL70" s="32" t="s">
        <v>42</v>
      </c>
      <c r="AM70" s="32">
        <v>112577.4140625</v>
      </c>
      <c r="AN70" s="32">
        <v>167705.484375</v>
      </c>
      <c r="AO70" s="32">
        <f t="shared" si="6"/>
        <v>140141.44921875</v>
      </c>
      <c r="AP70" s="133"/>
      <c r="AQ70" s="32">
        <v>650104</v>
      </c>
      <c r="AR70" s="32">
        <v>21</v>
      </c>
      <c r="AS70" s="32">
        <v>92869.4921875</v>
      </c>
      <c r="AT70" s="32">
        <v>281191.5</v>
      </c>
      <c r="AU70" s="56">
        <v>187030.49609375</v>
      </c>
    </row>
    <row r="71" spans="1:47">
      <c r="A71" s="32">
        <v>650130</v>
      </c>
      <c r="B71" s="32" t="s">
        <v>42</v>
      </c>
      <c r="C71" s="32">
        <v>92441.6484375</v>
      </c>
      <c r="D71" s="32">
        <v>96840.0859375</v>
      </c>
      <c r="E71" s="32">
        <f t="shared" si="0"/>
        <v>94640.8671875</v>
      </c>
      <c r="F71" s="133"/>
      <c r="G71" s="32">
        <v>650130</v>
      </c>
      <c r="H71" s="32" t="s">
        <v>42</v>
      </c>
      <c r="I71" s="32">
        <v>115957.0859375</v>
      </c>
      <c r="J71" s="32">
        <v>45650.54296875</v>
      </c>
      <c r="K71" s="32">
        <f t="shared" si="1"/>
        <v>80803.814453125</v>
      </c>
      <c r="L71" s="133"/>
      <c r="M71" s="32">
        <v>650130</v>
      </c>
      <c r="N71" s="32" t="s">
        <v>42</v>
      </c>
      <c r="O71" s="32">
        <v>19363.16015625</v>
      </c>
      <c r="P71" s="32">
        <v>22832.837890625</v>
      </c>
      <c r="Q71" s="32">
        <f t="shared" si="2"/>
        <v>21097.9990234375</v>
      </c>
      <c r="R71" s="133"/>
      <c r="S71" s="32">
        <v>650130</v>
      </c>
      <c r="T71" s="32" t="s">
        <v>42</v>
      </c>
      <c r="U71" s="32">
        <v>6520.32568359375</v>
      </c>
      <c r="V71" s="32">
        <v>11906.619140625</v>
      </c>
      <c r="W71" s="32">
        <f t="shared" si="3"/>
        <v>9213.472412109375</v>
      </c>
      <c r="X71" s="133"/>
      <c r="Y71" s="32">
        <v>650130</v>
      </c>
      <c r="Z71" s="32" t="s">
        <v>42</v>
      </c>
      <c r="AA71" s="32">
        <v>441656.75</v>
      </c>
      <c r="AB71" s="32">
        <v>788977.0625</v>
      </c>
      <c r="AC71" s="32">
        <f t="shared" si="7"/>
        <v>615316.90625</v>
      </c>
      <c r="AD71" s="133"/>
      <c r="AE71" s="32">
        <v>650130</v>
      </c>
      <c r="AF71" s="32" t="s">
        <v>42</v>
      </c>
      <c r="AG71" s="32">
        <v>101741.734375</v>
      </c>
      <c r="AH71" s="32">
        <v>51886.10546875</v>
      </c>
      <c r="AI71" s="32">
        <f t="shared" si="5"/>
        <v>76813.919921875</v>
      </c>
      <c r="AJ71" s="133"/>
      <c r="AK71" s="32">
        <v>650130</v>
      </c>
      <c r="AL71" s="32" t="s">
        <v>42</v>
      </c>
      <c r="AM71" s="32">
        <v>361962.125</v>
      </c>
      <c r="AN71" s="32">
        <v>545315.375</v>
      </c>
      <c r="AO71" s="32">
        <f t="shared" si="6"/>
        <v>453638.75</v>
      </c>
      <c r="AP71" s="133"/>
      <c r="AQ71" s="32">
        <v>650130</v>
      </c>
      <c r="AR71" s="32">
        <v>21</v>
      </c>
      <c r="AS71" s="32"/>
      <c r="AT71" s="32">
        <v>3143387</v>
      </c>
      <c r="AU71" s="56">
        <v>3143387</v>
      </c>
    </row>
    <row r="72" spans="1:47">
      <c r="A72" s="32">
        <v>650132</v>
      </c>
      <c r="B72" s="32" t="s">
        <v>42</v>
      </c>
      <c r="C72" s="32">
        <v>99900.2890625</v>
      </c>
      <c r="D72" s="32">
        <v>121754.0078125</v>
      </c>
      <c r="E72" s="32">
        <f t="shared" si="0"/>
        <v>110827.1484375</v>
      </c>
      <c r="F72" s="133"/>
      <c r="G72" s="32">
        <v>650132</v>
      </c>
      <c r="H72" s="32" t="s">
        <v>42</v>
      </c>
      <c r="I72" s="32">
        <v>73956.515625</v>
      </c>
      <c r="J72" s="32">
        <v>44320.85546875</v>
      </c>
      <c r="K72" s="32">
        <f t="shared" si="1"/>
        <v>59138.685546875</v>
      </c>
      <c r="L72" s="133"/>
      <c r="M72" s="32">
        <v>650132</v>
      </c>
      <c r="N72" s="32" t="s">
        <v>42</v>
      </c>
      <c r="O72" s="32">
        <v>19852.69921875</v>
      </c>
      <c r="P72" s="32">
        <v>20055.884765625</v>
      </c>
      <c r="Q72" s="32">
        <f t="shared" si="2"/>
        <v>19954.2919921875</v>
      </c>
      <c r="R72" s="133"/>
      <c r="S72" s="32">
        <v>650132</v>
      </c>
      <c r="T72" s="32" t="s">
        <v>42</v>
      </c>
      <c r="U72" s="32">
        <v>11548.3603515625</v>
      </c>
      <c r="V72" s="32">
        <v>16904.80859375</v>
      </c>
      <c r="W72" s="32">
        <f t="shared" si="3"/>
        <v>14226.58447265625</v>
      </c>
      <c r="X72" s="133"/>
      <c r="Y72" s="32">
        <v>650132</v>
      </c>
      <c r="Z72" s="32" t="s">
        <v>42</v>
      </c>
      <c r="AA72" s="32">
        <v>275988.71875</v>
      </c>
      <c r="AB72" s="32">
        <v>89858.625</v>
      </c>
      <c r="AC72" s="32">
        <f t="shared" si="7"/>
        <v>182923.671875</v>
      </c>
      <c r="AD72" s="133"/>
      <c r="AE72" s="32">
        <v>650132</v>
      </c>
      <c r="AF72" s="32" t="s">
        <v>42</v>
      </c>
      <c r="AG72" s="32">
        <v>180304.84375</v>
      </c>
      <c r="AH72" s="32">
        <v>118681.125</v>
      </c>
      <c r="AI72" s="32">
        <f t="shared" si="5"/>
        <v>149492.984375</v>
      </c>
      <c r="AJ72" s="133"/>
      <c r="AK72" s="32">
        <v>650132</v>
      </c>
      <c r="AL72" s="32" t="s">
        <v>42</v>
      </c>
      <c r="AM72" s="32">
        <v>362526.375</v>
      </c>
      <c r="AN72" s="32">
        <v>554907.1875</v>
      </c>
      <c r="AO72" s="32">
        <f t="shared" si="6"/>
        <v>458716.78125</v>
      </c>
      <c r="AP72" s="133"/>
      <c r="AQ72" s="32">
        <v>650132</v>
      </c>
      <c r="AR72" s="32">
        <v>21</v>
      </c>
      <c r="AS72" s="32">
        <v>2264888</v>
      </c>
      <c r="AT72" s="32">
        <v>4303027</v>
      </c>
      <c r="AU72" s="56">
        <v>3283957.5</v>
      </c>
    </row>
    <row r="73" spans="1:47">
      <c r="A73" s="32">
        <v>650158</v>
      </c>
      <c r="B73" s="32" t="s">
        <v>42</v>
      </c>
      <c r="C73" s="32">
        <v>58000.37109375</v>
      </c>
      <c r="D73" s="32">
        <v>81500.375</v>
      </c>
      <c r="E73" s="32">
        <f t="shared" si="0"/>
        <v>69750.373046875</v>
      </c>
      <c r="F73" s="133"/>
      <c r="G73" s="32">
        <v>650158</v>
      </c>
      <c r="H73" s="32" t="s">
        <v>42</v>
      </c>
      <c r="I73" s="32">
        <v>25885.3125</v>
      </c>
      <c r="J73" s="32">
        <v>15050.51171875</v>
      </c>
      <c r="K73" s="32">
        <f t="shared" si="1"/>
        <v>20467.912109375</v>
      </c>
      <c r="L73" s="133"/>
      <c r="M73" s="32">
        <v>650158</v>
      </c>
      <c r="N73" s="32" t="s">
        <v>42</v>
      </c>
      <c r="O73" s="32">
        <v>16782.44140625</v>
      </c>
      <c r="P73" s="32">
        <v>15933.46484375</v>
      </c>
      <c r="Q73" s="32">
        <f t="shared" si="2"/>
        <v>16357.953125</v>
      </c>
      <c r="R73" s="133"/>
      <c r="S73" s="32">
        <v>650158</v>
      </c>
      <c r="T73" s="32" t="s">
        <v>42</v>
      </c>
      <c r="U73" s="32">
        <v>2598.731689453125</v>
      </c>
      <c r="V73" s="32">
        <v>4566.32861328125</v>
      </c>
      <c r="W73" s="32">
        <f t="shared" si="3"/>
        <v>3582.5301513671875</v>
      </c>
      <c r="X73" s="133"/>
      <c r="Y73" s="32">
        <v>650158</v>
      </c>
      <c r="Z73" s="32" t="s">
        <v>42</v>
      </c>
      <c r="AA73" s="32">
        <v>168622.171875</v>
      </c>
      <c r="AB73" s="32">
        <v>199504.84375</v>
      </c>
      <c r="AC73" s="32">
        <f t="shared" si="7"/>
        <v>184063.5078125</v>
      </c>
      <c r="AD73" s="133"/>
      <c r="AE73" s="32">
        <v>650158</v>
      </c>
      <c r="AF73" s="32" t="s">
        <v>42</v>
      </c>
      <c r="AG73" s="32">
        <v>60356.921875</v>
      </c>
      <c r="AH73" s="32">
        <v>31942.615234375</v>
      </c>
      <c r="AI73" s="32">
        <f t="shared" si="5"/>
        <v>46149.7685546875</v>
      </c>
      <c r="AJ73" s="133"/>
      <c r="AK73" s="32">
        <v>650158</v>
      </c>
      <c r="AL73" s="32" t="s">
        <v>42</v>
      </c>
      <c r="AM73" s="32">
        <v>202151.390625</v>
      </c>
      <c r="AN73" s="32">
        <v>279748.90625</v>
      </c>
      <c r="AO73" s="32">
        <f t="shared" si="6"/>
        <v>240950.1484375</v>
      </c>
      <c r="AP73" s="133"/>
      <c r="AQ73" s="32">
        <v>650158</v>
      </c>
      <c r="AR73" s="32">
        <v>21</v>
      </c>
      <c r="AS73" s="32">
        <v>264380.4375</v>
      </c>
      <c r="AT73" s="32">
        <v>1401300.125</v>
      </c>
      <c r="AU73" s="56">
        <v>832840.28125</v>
      </c>
    </row>
    <row r="74" spans="1:47">
      <c r="A74" s="32">
        <v>650160</v>
      </c>
      <c r="B74" s="32" t="s">
        <v>42</v>
      </c>
      <c r="C74" s="32"/>
      <c r="D74" s="32"/>
      <c r="E74" s="32"/>
      <c r="F74" s="133"/>
      <c r="G74" s="32">
        <v>650160</v>
      </c>
      <c r="H74" s="32" t="s">
        <v>42</v>
      </c>
      <c r="I74" s="32"/>
      <c r="J74" s="32"/>
      <c r="K74" s="32"/>
      <c r="L74" s="133"/>
      <c r="M74" s="32">
        <v>650160</v>
      </c>
      <c r="N74" s="32" t="s">
        <v>42</v>
      </c>
      <c r="O74" s="32"/>
      <c r="P74" s="32"/>
      <c r="Q74" s="32"/>
      <c r="R74" s="133"/>
      <c r="S74" s="32">
        <v>650160</v>
      </c>
      <c r="T74" s="32" t="s">
        <v>42</v>
      </c>
      <c r="U74" s="32"/>
      <c r="V74" s="32"/>
      <c r="W74" s="32"/>
      <c r="X74" s="133"/>
      <c r="Y74" s="32">
        <v>650160</v>
      </c>
      <c r="Z74" s="32" t="s">
        <v>42</v>
      </c>
      <c r="AA74" s="32"/>
      <c r="AB74" s="32"/>
      <c r="AC74" s="32"/>
      <c r="AD74" s="133"/>
      <c r="AE74" s="32">
        <v>650160</v>
      </c>
      <c r="AF74" s="32" t="s">
        <v>42</v>
      </c>
      <c r="AG74" s="32"/>
      <c r="AH74" s="32"/>
      <c r="AI74" s="32"/>
      <c r="AJ74" s="133"/>
      <c r="AK74" s="32">
        <v>650160</v>
      </c>
      <c r="AL74" s="32" t="s">
        <v>42</v>
      </c>
      <c r="AM74" s="32"/>
      <c r="AN74" s="32"/>
      <c r="AO74" s="32"/>
      <c r="AP74" s="133"/>
      <c r="AQ74" s="32">
        <v>650160</v>
      </c>
      <c r="AR74" s="32"/>
      <c r="AS74" s="32"/>
      <c r="AT74" s="32"/>
      <c r="AU74" s="57"/>
    </row>
    <row r="75" spans="1:47">
      <c r="A75" s="32">
        <v>650022</v>
      </c>
      <c r="B75" s="32" t="s">
        <v>45</v>
      </c>
      <c r="C75" s="32">
        <v>101876.076171875</v>
      </c>
      <c r="D75" s="32">
        <v>206804.6953125</v>
      </c>
      <c r="E75" s="32">
        <f t="shared" ref="E75:E86" si="8">AVERAGE(C75:D75)</f>
        <v>154340.3857421875</v>
      </c>
      <c r="F75" s="133"/>
      <c r="G75" s="32">
        <v>650022</v>
      </c>
      <c r="H75" s="32" t="s">
        <v>45</v>
      </c>
      <c r="I75" s="32">
        <v>269311.65625</v>
      </c>
      <c r="J75" s="32">
        <v>171268.515625</v>
      </c>
      <c r="K75" s="32">
        <f t="shared" ref="K75:K86" si="9">AVERAGE(I75:J75)</f>
        <v>220290.0859375</v>
      </c>
      <c r="L75" s="133"/>
      <c r="M75" s="32">
        <v>650022</v>
      </c>
      <c r="N75" s="32" t="s">
        <v>45</v>
      </c>
      <c r="O75" s="32">
        <v>36643.294921875</v>
      </c>
      <c r="P75" s="32">
        <v>33500.6025390625</v>
      </c>
      <c r="Q75" s="32">
        <f t="shared" ref="Q75:Q86" si="10">AVERAGE(O75:P75)</f>
        <v>35071.94873046875</v>
      </c>
      <c r="R75" s="133"/>
      <c r="S75" s="32">
        <v>650022</v>
      </c>
      <c r="T75" s="32" t="s">
        <v>45</v>
      </c>
      <c r="U75" s="32">
        <v>7723.663330078125</v>
      </c>
      <c r="V75" s="32">
        <v>11580.0078125</v>
      </c>
      <c r="W75" s="32">
        <f t="shared" ref="W75:W86" si="11">AVERAGE(U75:V75)</f>
        <v>9651.8355712890625</v>
      </c>
      <c r="X75" s="133"/>
      <c r="Y75" s="32">
        <v>650022</v>
      </c>
      <c r="Z75" s="32" t="s">
        <v>45</v>
      </c>
      <c r="AA75" s="32">
        <v>179971.421875</v>
      </c>
      <c r="AB75" s="32">
        <v>178731.9921875</v>
      </c>
      <c r="AC75" s="32">
        <f t="shared" si="7"/>
        <v>179351.70703125</v>
      </c>
      <c r="AD75" s="133"/>
      <c r="AE75" s="32">
        <v>650022</v>
      </c>
      <c r="AF75" s="32" t="s">
        <v>45</v>
      </c>
      <c r="AG75" s="32">
        <v>7936.52490234375</v>
      </c>
      <c r="AH75" s="32">
        <v>5411.57763671875</v>
      </c>
      <c r="AI75" s="32">
        <f t="shared" ref="AI75:AI86" si="12">AVERAGE(AG75:AH75)</f>
        <v>6674.05126953125</v>
      </c>
      <c r="AJ75" s="133"/>
      <c r="AK75" s="32">
        <v>650022</v>
      </c>
      <c r="AL75" s="32" t="s">
        <v>45</v>
      </c>
      <c r="AM75" s="32">
        <v>25001.57421875</v>
      </c>
      <c r="AN75" s="32">
        <v>31933.58203125</v>
      </c>
      <c r="AO75" s="32">
        <f t="shared" ref="AO75:AO86" si="13">AVERAGE(AM75:AN75)</f>
        <v>28467.578125</v>
      </c>
      <c r="AP75" s="133"/>
      <c r="AQ75" s="32">
        <v>650022</v>
      </c>
      <c r="AR75" s="32">
        <v>68</v>
      </c>
      <c r="AS75" s="32">
        <v>326254.65625</v>
      </c>
      <c r="AT75" s="32">
        <v>874070.6875</v>
      </c>
      <c r="AU75" s="56">
        <v>600162.671875</v>
      </c>
    </row>
    <row r="76" spans="1:47">
      <c r="A76" s="32">
        <v>650024</v>
      </c>
      <c r="B76" s="32" t="s">
        <v>45</v>
      </c>
      <c r="C76" s="32">
        <v>255317.140625</v>
      </c>
      <c r="D76" s="32">
        <v>358080.53125</v>
      </c>
      <c r="E76" s="32">
        <f t="shared" si="8"/>
        <v>306698.8359375</v>
      </c>
      <c r="F76" s="133"/>
      <c r="G76" s="32">
        <v>650024</v>
      </c>
      <c r="H76" s="32" t="s">
        <v>45</v>
      </c>
      <c r="I76" s="32">
        <v>365357.125</v>
      </c>
      <c r="J76" s="32">
        <v>170357.3125</v>
      </c>
      <c r="K76" s="32">
        <f t="shared" si="9"/>
        <v>267857.21875</v>
      </c>
      <c r="L76" s="133"/>
      <c r="M76" s="32">
        <v>650024</v>
      </c>
      <c r="N76" s="32" t="s">
        <v>45</v>
      </c>
      <c r="O76" s="32">
        <v>98659.8359375</v>
      </c>
      <c r="P76" s="32">
        <v>93010.2109375</v>
      </c>
      <c r="Q76" s="32">
        <f t="shared" si="10"/>
        <v>95835.0234375</v>
      </c>
      <c r="R76" s="133"/>
      <c r="S76" s="32">
        <v>650024</v>
      </c>
      <c r="T76" s="32" t="s">
        <v>45</v>
      </c>
      <c r="U76" s="32">
        <v>32192.583984375</v>
      </c>
      <c r="V76" s="32">
        <v>47043.98828125</v>
      </c>
      <c r="W76" s="32">
        <f t="shared" si="11"/>
        <v>39618.2861328125</v>
      </c>
      <c r="X76" s="133"/>
      <c r="Y76" s="32">
        <v>650024</v>
      </c>
      <c r="Z76" s="32" t="s">
        <v>45</v>
      </c>
      <c r="AA76" s="32">
        <v>139723.609375</v>
      </c>
      <c r="AB76" s="32">
        <v>141954.265625</v>
      </c>
      <c r="AC76" s="32">
        <f t="shared" si="7"/>
        <v>140838.9375</v>
      </c>
      <c r="AD76" s="133"/>
      <c r="AE76" s="32">
        <v>650024</v>
      </c>
      <c r="AF76" s="32" t="s">
        <v>45</v>
      </c>
      <c r="AG76" s="32">
        <v>37385.0546875</v>
      </c>
      <c r="AH76" s="32">
        <v>20943.40234375</v>
      </c>
      <c r="AI76" s="32">
        <f t="shared" si="12"/>
        <v>29164.228515625</v>
      </c>
      <c r="AJ76" s="133"/>
      <c r="AK76" s="32">
        <v>650024</v>
      </c>
      <c r="AL76" s="32" t="s">
        <v>45</v>
      </c>
      <c r="AM76" s="32">
        <v>191279.53125</v>
      </c>
      <c r="AN76" s="32">
        <v>255683.03125</v>
      </c>
      <c r="AO76" s="32">
        <f t="shared" si="13"/>
        <v>223481.28125</v>
      </c>
      <c r="AP76" s="133"/>
      <c r="AQ76" s="32">
        <v>650024</v>
      </c>
      <c r="AR76" s="32">
        <v>68</v>
      </c>
      <c r="AS76" s="32">
        <v>879449.125</v>
      </c>
      <c r="AT76" s="32">
        <v>1771952.375</v>
      </c>
      <c r="AU76" s="56">
        <v>1325700.75</v>
      </c>
    </row>
    <row r="77" spans="1:47">
      <c r="A77" s="32">
        <v>650050</v>
      </c>
      <c r="B77" s="32" t="s">
        <v>45</v>
      </c>
      <c r="C77" s="32">
        <v>13043.09375</v>
      </c>
      <c r="D77" s="32">
        <v>33791.046875</v>
      </c>
      <c r="E77" s="32">
        <f t="shared" si="8"/>
        <v>23417.0703125</v>
      </c>
      <c r="F77" s="133"/>
      <c r="G77" s="32">
        <v>650050</v>
      </c>
      <c r="H77" s="32" t="s">
        <v>45</v>
      </c>
      <c r="I77" s="32">
        <v>35066.4453125</v>
      </c>
      <c r="J77" s="32">
        <v>17300.060546875</v>
      </c>
      <c r="K77" s="32">
        <f t="shared" si="9"/>
        <v>26183.2529296875</v>
      </c>
      <c r="L77" s="133"/>
      <c r="M77" s="32">
        <v>650050</v>
      </c>
      <c r="N77" s="32" t="s">
        <v>45</v>
      </c>
      <c r="O77" s="32">
        <v>25050.5</v>
      </c>
      <c r="P77" s="32">
        <v>23585.740234375</v>
      </c>
      <c r="Q77" s="32">
        <f t="shared" si="10"/>
        <v>24318.1201171875</v>
      </c>
      <c r="R77" s="133"/>
      <c r="S77" s="32">
        <v>650050</v>
      </c>
      <c r="T77" s="32" t="s">
        <v>45</v>
      </c>
      <c r="U77" s="32">
        <v>1062.0758056640625</v>
      </c>
      <c r="V77" s="32">
        <v>2247.417236328125</v>
      </c>
      <c r="W77" s="32">
        <f t="shared" si="11"/>
        <v>1654.7465209960938</v>
      </c>
      <c r="X77" s="133"/>
      <c r="Y77" s="32">
        <v>650050</v>
      </c>
      <c r="Z77" s="32" t="s">
        <v>45</v>
      </c>
      <c r="AA77" s="32">
        <v>149006.359375</v>
      </c>
      <c r="AB77" s="32">
        <v>161154.078125</v>
      </c>
      <c r="AC77" s="32">
        <f t="shared" si="7"/>
        <v>155080.21875</v>
      </c>
      <c r="AD77" s="133"/>
      <c r="AE77" s="32">
        <v>650050</v>
      </c>
      <c r="AF77" s="32" t="s">
        <v>45</v>
      </c>
      <c r="AG77" s="32">
        <v>46548.55078125</v>
      </c>
      <c r="AH77" s="32">
        <v>27337.75</v>
      </c>
      <c r="AI77" s="32">
        <f t="shared" si="12"/>
        <v>36943.150390625</v>
      </c>
      <c r="AJ77" s="133"/>
      <c r="AK77" s="32">
        <v>650050</v>
      </c>
      <c r="AL77" s="32" t="s">
        <v>45</v>
      </c>
      <c r="AM77" s="32">
        <v>110063.25</v>
      </c>
      <c r="AN77" s="32">
        <v>173153.4375</v>
      </c>
      <c r="AO77" s="32">
        <f t="shared" si="13"/>
        <v>141608.34375</v>
      </c>
      <c r="AP77" s="133"/>
      <c r="AQ77" s="32">
        <v>650050</v>
      </c>
      <c r="AR77" s="32">
        <v>68</v>
      </c>
      <c r="AS77" s="32">
        <v>217950.96875</v>
      </c>
      <c r="AT77" s="32">
        <v>584464.9375</v>
      </c>
      <c r="AU77" s="56">
        <v>401207.953125</v>
      </c>
    </row>
    <row r="78" spans="1:47">
      <c r="A78" s="32">
        <v>650052</v>
      </c>
      <c r="B78" s="32" t="s">
        <v>45</v>
      </c>
      <c r="C78" s="32">
        <v>105542.890625</v>
      </c>
      <c r="D78" s="32">
        <v>194726.8125</v>
      </c>
      <c r="E78" s="32">
        <f t="shared" si="8"/>
        <v>150134.8515625</v>
      </c>
      <c r="F78" s="133"/>
      <c r="G78" s="32">
        <v>650052</v>
      </c>
      <c r="H78" s="32" t="s">
        <v>45</v>
      </c>
      <c r="I78" s="32">
        <v>226560.28125</v>
      </c>
      <c r="J78" s="32">
        <v>125108.578125</v>
      </c>
      <c r="K78" s="32">
        <f t="shared" si="9"/>
        <v>175834.4296875</v>
      </c>
      <c r="L78" s="133"/>
      <c r="M78" s="32">
        <v>650052</v>
      </c>
      <c r="N78" s="32" t="s">
        <v>45</v>
      </c>
      <c r="O78" s="32">
        <v>38265.05859375</v>
      </c>
      <c r="P78" s="32">
        <v>38477.1484375</v>
      </c>
      <c r="Q78" s="32">
        <f t="shared" si="10"/>
        <v>38371.103515625</v>
      </c>
      <c r="R78" s="133"/>
      <c r="S78" s="32">
        <v>650052</v>
      </c>
      <c r="T78" s="32" t="s">
        <v>45</v>
      </c>
      <c r="U78" s="32">
        <v>4751.06103515625</v>
      </c>
      <c r="V78" s="32">
        <v>6589.54931640625</v>
      </c>
      <c r="W78" s="32">
        <f t="shared" si="11"/>
        <v>5670.30517578125</v>
      </c>
      <c r="X78" s="133"/>
      <c r="Y78" s="32">
        <v>650052</v>
      </c>
      <c r="Z78" s="32" t="s">
        <v>45</v>
      </c>
      <c r="AA78" s="32">
        <v>204115.8125</v>
      </c>
      <c r="AB78" s="32">
        <v>182874</v>
      </c>
      <c r="AC78" s="32">
        <f t="shared" si="7"/>
        <v>193494.90625</v>
      </c>
      <c r="AD78" s="133"/>
      <c r="AE78" s="32">
        <v>650052</v>
      </c>
      <c r="AF78" s="32" t="s">
        <v>45</v>
      </c>
      <c r="AG78" s="32">
        <v>56905.203125</v>
      </c>
      <c r="AH78" s="32">
        <v>36578.3359375</v>
      </c>
      <c r="AI78" s="32">
        <f t="shared" si="12"/>
        <v>46741.76953125</v>
      </c>
      <c r="AJ78" s="133"/>
      <c r="AK78" s="32">
        <v>650052</v>
      </c>
      <c r="AL78" s="32" t="s">
        <v>45</v>
      </c>
      <c r="AM78" s="32">
        <v>209419.484375</v>
      </c>
      <c r="AN78" s="32">
        <v>326633.09375</v>
      </c>
      <c r="AO78" s="32">
        <f t="shared" si="13"/>
        <v>268026.2890625</v>
      </c>
      <c r="AP78" s="133"/>
      <c r="AQ78" s="32">
        <v>650052</v>
      </c>
      <c r="AR78" s="32">
        <v>68</v>
      </c>
      <c r="AS78" s="32">
        <v>498949.53125</v>
      </c>
      <c r="AT78" s="32">
        <v>1207767.375</v>
      </c>
      <c r="AU78" s="56">
        <v>853358.453125</v>
      </c>
    </row>
    <row r="79" spans="1:47">
      <c r="A79" s="32">
        <v>650078</v>
      </c>
      <c r="B79" s="32" t="s">
        <v>45</v>
      </c>
      <c r="C79" s="32">
        <v>84052.78125</v>
      </c>
      <c r="D79" s="32">
        <v>160112.90625</v>
      </c>
      <c r="E79" s="32">
        <f t="shared" si="8"/>
        <v>122082.84375</v>
      </c>
      <c r="F79" s="133"/>
      <c r="G79" s="32">
        <v>650078</v>
      </c>
      <c r="H79" s="32" t="s">
        <v>45</v>
      </c>
      <c r="I79" s="32">
        <v>434384.1875</v>
      </c>
      <c r="J79" s="32">
        <v>312599.59375</v>
      </c>
      <c r="K79" s="32">
        <f t="shared" si="9"/>
        <v>373491.890625</v>
      </c>
      <c r="L79" s="133"/>
      <c r="M79" s="32">
        <v>650078</v>
      </c>
      <c r="N79" s="32" t="s">
        <v>45</v>
      </c>
      <c r="O79" s="32">
        <v>50096.62109375</v>
      </c>
      <c r="P79" s="32">
        <v>47240.7265625</v>
      </c>
      <c r="Q79" s="32">
        <f t="shared" si="10"/>
        <v>48668.673828125</v>
      </c>
      <c r="R79" s="133"/>
      <c r="S79" s="32">
        <v>650078</v>
      </c>
      <c r="T79" s="32" t="s">
        <v>45</v>
      </c>
      <c r="U79" s="32">
        <v>14576.93359375</v>
      </c>
      <c r="V79" s="32">
        <v>20466.189453125</v>
      </c>
      <c r="W79" s="32">
        <f t="shared" si="11"/>
        <v>17521.5615234375</v>
      </c>
      <c r="X79" s="133"/>
      <c r="Y79" s="32">
        <v>650078</v>
      </c>
      <c r="Z79" s="32" t="s">
        <v>45</v>
      </c>
      <c r="AA79" s="32">
        <v>30482.853515625</v>
      </c>
      <c r="AB79" s="32">
        <v>43178.5625</v>
      </c>
      <c r="AC79" s="32">
        <f t="shared" si="7"/>
        <v>36830.7080078125</v>
      </c>
      <c r="AD79" s="133"/>
      <c r="AE79" s="32">
        <v>650078</v>
      </c>
      <c r="AF79" s="32" t="s">
        <v>45</v>
      </c>
      <c r="AG79" s="32">
        <v>4923.94921875</v>
      </c>
      <c r="AH79" s="32">
        <v>2612.990234375</v>
      </c>
      <c r="AI79" s="32">
        <f t="shared" si="12"/>
        <v>3768.4697265625</v>
      </c>
      <c r="AJ79" s="133"/>
      <c r="AK79" s="32">
        <v>650078</v>
      </c>
      <c r="AL79" s="32" t="s">
        <v>45</v>
      </c>
      <c r="AM79" s="32">
        <v>162316.921875</v>
      </c>
      <c r="AN79" s="32">
        <v>173443.890625</v>
      </c>
      <c r="AO79" s="32">
        <f t="shared" si="13"/>
        <v>167880.40625</v>
      </c>
      <c r="AP79" s="133"/>
      <c r="AQ79" s="32">
        <v>650078</v>
      </c>
      <c r="AR79" s="32">
        <v>68</v>
      </c>
      <c r="AS79" s="32">
        <v>128319.9765625</v>
      </c>
      <c r="AT79" s="32">
        <v>345830.28125</v>
      </c>
      <c r="AU79" s="56">
        <v>237075.12890625</v>
      </c>
    </row>
    <row r="80" spans="1:47">
      <c r="A80" s="32">
        <v>650080</v>
      </c>
      <c r="B80" s="32" t="s">
        <v>45</v>
      </c>
      <c r="C80" s="32">
        <v>86545.2890625</v>
      </c>
      <c r="D80" s="32">
        <v>159733.515625</v>
      </c>
      <c r="E80" s="32">
        <f t="shared" si="8"/>
        <v>123139.40234375</v>
      </c>
      <c r="F80" s="133"/>
      <c r="G80" s="32">
        <v>650080</v>
      </c>
      <c r="H80" s="32" t="s">
        <v>45</v>
      </c>
      <c r="I80" s="32">
        <v>326204.25</v>
      </c>
      <c r="J80" s="32">
        <v>175406.03125</v>
      </c>
      <c r="K80" s="32">
        <f t="shared" si="9"/>
        <v>250805.140625</v>
      </c>
      <c r="L80" s="133"/>
      <c r="M80" s="32">
        <v>650080</v>
      </c>
      <c r="N80" s="32" t="s">
        <v>45</v>
      </c>
      <c r="O80" s="32">
        <v>39426.0234375</v>
      </c>
      <c r="P80" s="32">
        <v>41947.19140625</v>
      </c>
      <c r="Q80" s="32">
        <f t="shared" si="10"/>
        <v>40686.607421875</v>
      </c>
      <c r="R80" s="133"/>
      <c r="S80" s="32">
        <v>650080</v>
      </c>
      <c r="T80" s="32" t="s">
        <v>45</v>
      </c>
      <c r="U80" s="32">
        <v>4780.56103515625</v>
      </c>
      <c r="V80" s="32">
        <v>14383.435546875</v>
      </c>
      <c r="W80" s="32">
        <f t="shared" si="11"/>
        <v>9581.998291015625</v>
      </c>
      <c r="X80" s="133"/>
      <c r="Y80" s="32">
        <v>650080</v>
      </c>
      <c r="Z80" s="32" t="s">
        <v>45</v>
      </c>
      <c r="AA80" s="32">
        <v>58821.078125</v>
      </c>
      <c r="AB80" s="32">
        <v>99594.328125</v>
      </c>
      <c r="AC80" s="32">
        <f t="shared" si="7"/>
        <v>79207.703125</v>
      </c>
      <c r="AD80" s="133"/>
      <c r="AE80" s="32">
        <v>650080</v>
      </c>
      <c r="AF80" s="32" t="s">
        <v>45</v>
      </c>
      <c r="AG80" s="32">
        <v>18011.455078125</v>
      </c>
      <c r="AH80" s="32">
        <v>11345.4736328125</v>
      </c>
      <c r="AI80" s="32">
        <f t="shared" si="12"/>
        <v>14678.46435546875</v>
      </c>
      <c r="AJ80" s="133"/>
      <c r="AK80" s="32">
        <v>650080</v>
      </c>
      <c r="AL80" s="32" t="s">
        <v>45</v>
      </c>
      <c r="AM80" s="32">
        <v>43092.7890625</v>
      </c>
      <c r="AN80" s="32">
        <v>59104.125</v>
      </c>
      <c r="AO80" s="32">
        <f t="shared" si="13"/>
        <v>51098.45703125</v>
      </c>
      <c r="AP80" s="133"/>
      <c r="AQ80" s="32">
        <v>650080</v>
      </c>
      <c r="AR80" s="32">
        <v>68</v>
      </c>
      <c r="AS80" s="32">
        <v>80986.7109375</v>
      </c>
      <c r="AT80" s="32">
        <v>619534.625</v>
      </c>
      <c r="AU80" s="56">
        <v>350260.66796875</v>
      </c>
    </row>
    <row r="81" spans="1:47">
      <c r="A81" s="32">
        <v>650106</v>
      </c>
      <c r="B81" s="32" t="s">
        <v>45</v>
      </c>
      <c r="C81" s="32">
        <v>31608.92578125</v>
      </c>
      <c r="D81" s="32">
        <v>69804.125</v>
      </c>
      <c r="E81" s="32">
        <f t="shared" si="8"/>
        <v>50706.525390625</v>
      </c>
      <c r="F81" s="133"/>
      <c r="G81" s="32">
        <v>650106</v>
      </c>
      <c r="H81" s="32" t="s">
        <v>45</v>
      </c>
      <c r="I81" s="32">
        <v>72940.359375</v>
      </c>
      <c r="J81" s="32">
        <v>45938.1015625</v>
      </c>
      <c r="K81" s="32">
        <f t="shared" si="9"/>
        <v>59439.23046875</v>
      </c>
      <c r="L81" s="133"/>
      <c r="M81" s="32">
        <v>650106</v>
      </c>
      <c r="N81" s="32" t="s">
        <v>45</v>
      </c>
      <c r="O81" s="32">
        <v>20700.04296875</v>
      </c>
      <c r="P81" s="32">
        <v>18476.763671875</v>
      </c>
      <c r="Q81" s="32">
        <f t="shared" si="10"/>
        <v>19588.4033203125</v>
      </c>
      <c r="R81" s="133"/>
      <c r="S81" s="32">
        <v>650106</v>
      </c>
      <c r="T81" s="32" t="s">
        <v>45</v>
      </c>
      <c r="U81" s="32">
        <v>6599.279296875</v>
      </c>
      <c r="V81" s="32">
        <v>7463.5107421875</v>
      </c>
      <c r="W81" s="32">
        <f t="shared" si="11"/>
        <v>7031.39501953125</v>
      </c>
      <c r="X81" s="133"/>
      <c r="Y81" s="32">
        <v>650106</v>
      </c>
      <c r="Z81" s="32" t="s">
        <v>45</v>
      </c>
      <c r="AA81" s="32">
        <v>113181.5703125</v>
      </c>
      <c r="AB81" s="32">
        <v>95802.5625</v>
      </c>
      <c r="AC81" s="32">
        <f t="shared" si="7"/>
        <v>104492.06640625</v>
      </c>
      <c r="AD81" s="133"/>
      <c r="AE81" s="32">
        <v>650106</v>
      </c>
      <c r="AF81" s="32" t="s">
        <v>45</v>
      </c>
      <c r="AG81" s="32">
        <v>15409.1201171875</v>
      </c>
      <c r="AH81" s="32">
        <v>10123.578125</v>
      </c>
      <c r="AI81" s="32">
        <f t="shared" si="12"/>
        <v>12766.34912109375</v>
      </c>
      <c r="AJ81" s="133"/>
      <c r="AK81" s="32">
        <v>650106</v>
      </c>
      <c r="AL81" s="32" t="s">
        <v>45</v>
      </c>
      <c r="AM81" s="32">
        <v>33874.3203125</v>
      </c>
      <c r="AN81" s="32">
        <v>55129.51171875</v>
      </c>
      <c r="AO81" s="32">
        <f t="shared" si="13"/>
        <v>44501.916015625</v>
      </c>
      <c r="AP81" s="133"/>
      <c r="AQ81" s="32">
        <v>650106</v>
      </c>
      <c r="AR81" s="32">
        <v>68</v>
      </c>
      <c r="AS81" s="32">
        <v>238447.9375</v>
      </c>
      <c r="AT81" s="32">
        <v>652673.625</v>
      </c>
      <c r="AU81" s="56">
        <v>445560.78125</v>
      </c>
    </row>
    <row r="82" spans="1:47">
      <c r="A82" s="32">
        <v>650108</v>
      </c>
      <c r="B82" s="32" t="s">
        <v>45</v>
      </c>
      <c r="C82" s="32">
        <v>36214.59765625</v>
      </c>
      <c r="D82" s="32">
        <v>61251.2578125</v>
      </c>
      <c r="E82" s="32">
        <f t="shared" si="8"/>
        <v>48732.927734375</v>
      </c>
      <c r="F82" s="133"/>
      <c r="G82" s="32">
        <v>650108</v>
      </c>
      <c r="H82" s="32" t="s">
        <v>45</v>
      </c>
      <c r="I82" s="32">
        <v>22020.6484375</v>
      </c>
      <c r="J82" s="32">
        <v>11757.5283203125</v>
      </c>
      <c r="K82" s="32">
        <f t="shared" si="9"/>
        <v>16889.08837890625</v>
      </c>
      <c r="L82" s="133"/>
      <c r="M82" s="32">
        <v>650108</v>
      </c>
      <c r="N82" s="32" t="s">
        <v>45</v>
      </c>
      <c r="O82" s="32">
        <v>16956.880859375</v>
      </c>
      <c r="P82" s="32">
        <v>13199.171875</v>
      </c>
      <c r="Q82" s="32">
        <f t="shared" si="10"/>
        <v>15078.0263671875</v>
      </c>
      <c r="R82" s="133"/>
      <c r="S82" s="32">
        <v>650108</v>
      </c>
      <c r="T82" s="32" t="s">
        <v>45</v>
      </c>
      <c r="U82" s="32">
        <v>1594.782958984375</v>
      </c>
      <c r="V82" s="32">
        <v>2683.604248046875</v>
      </c>
      <c r="W82" s="32">
        <f t="shared" si="11"/>
        <v>2139.193603515625</v>
      </c>
      <c r="X82" s="133"/>
      <c r="Y82" s="32">
        <v>650108</v>
      </c>
      <c r="Z82" s="32" t="s">
        <v>45</v>
      </c>
      <c r="AA82" s="32">
        <v>72167.8359375</v>
      </c>
      <c r="AB82" s="32">
        <v>65961.359375</v>
      </c>
      <c r="AC82" s="32">
        <f t="shared" si="7"/>
        <v>69064.59765625</v>
      </c>
      <c r="AD82" s="133"/>
      <c r="AE82" s="32">
        <v>650108</v>
      </c>
      <c r="AF82" s="32" t="s">
        <v>45</v>
      </c>
      <c r="AG82" s="32">
        <v>38765.66796875</v>
      </c>
      <c r="AH82" s="32">
        <v>24856.63671875</v>
      </c>
      <c r="AI82" s="32">
        <f t="shared" si="12"/>
        <v>31811.15234375</v>
      </c>
      <c r="AJ82" s="133"/>
      <c r="AK82" s="32">
        <v>650108</v>
      </c>
      <c r="AL82" s="32" t="s">
        <v>45</v>
      </c>
      <c r="AM82" s="32">
        <v>96032.5078125</v>
      </c>
      <c r="AN82" s="32">
        <v>142610.046875</v>
      </c>
      <c r="AO82" s="32">
        <f t="shared" si="13"/>
        <v>119321.27734375</v>
      </c>
      <c r="AP82" s="133"/>
      <c r="AQ82" s="32">
        <v>650108</v>
      </c>
      <c r="AR82" s="32">
        <v>68</v>
      </c>
      <c r="AS82" s="32">
        <v>193678.5625</v>
      </c>
      <c r="AT82" s="32">
        <v>586667.25</v>
      </c>
      <c r="AU82" s="56">
        <v>390172.90625</v>
      </c>
    </row>
    <row r="83" spans="1:47">
      <c r="A83" s="32">
        <v>650134</v>
      </c>
      <c r="B83" s="32" t="s">
        <v>45</v>
      </c>
      <c r="C83" s="32">
        <v>87441.328125</v>
      </c>
      <c r="D83" s="32">
        <v>184018.515625</v>
      </c>
      <c r="E83" s="32">
        <f t="shared" si="8"/>
        <v>135729.921875</v>
      </c>
      <c r="F83" s="133"/>
      <c r="G83" s="32">
        <v>650134</v>
      </c>
      <c r="H83" s="32" t="s">
        <v>45</v>
      </c>
      <c r="I83" s="32">
        <v>383689.0625</v>
      </c>
      <c r="J83" s="32">
        <v>224015.703125</v>
      </c>
      <c r="K83" s="32">
        <f t="shared" si="9"/>
        <v>303852.3828125</v>
      </c>
      <c r="L83" s="133"/>
      <c r="M83" s="32">
        <v>650134</v>
      </c>
      <c r="N83" s="32" t="s">
        <v>45</v>
      </c>
      <c r="O83" s="32">
        <v>67029.953125</v>
      </c>
      <c r="P83" s="32">
        <v>67731.375</v>
      </c>
      <c r="Q83" s="32">
        <f t="shared" si="10"/>
        <v>67380.6640625</v>
      </c>
      <c r="R83" s="133"/>
      <c r="S83" s="32">
        <v>650134</v>
      </c>
      <c r="T83" s="32" t="s">
        <v>45</v>
      </c>
      <c r="U83" s="32">
        <v>2892.025146484375</v>
      </c>
      <c r="V83" s="32">
        <v>4026.604248046875</v>
      </c>
      <c r="W83" s="32">
        <f t="shared" si="11"/>
        <v>3459.314697265625</v>
      </c>
      <c r="X83" s="133"/>
      <c r="Y83" s="32">
        <v>650134</v>
      </c>
      <c r="Z83" s="32" t="s">
        <v>45</v>
      </c>
      <c r="AA83" s="32">
        <v>38025.515625</v>
      </c>
      <c r="AB83" s="32">
        <v>31001.712890625</v>
      </c>
      <c r="AC83" s="32">
        <f t="shared" si="7"/>
        <v>34513.6142578125</v>
      </c>
      <c r="AD83" s="133"/>
      <c r="AE83" s="32">
        <v>650134</v>
      </c>
      <c r="AF83" s="32" t="s">
        <v>45</v>
      </c>
      <c r="AG83" s="32">
        <v>3456.638671875</v>
      </c>
      <c r="AH83" s="32">
        <v>1751.2764892578125</v>
      </c>
      <c r="AI83" s="32">
        <f t="shared" si="12"/>
        <v>2603.9575805664063</v>
      </c>
      <c r="AJ83" s="133"/>
      <c r="AK83" s="32">
        <v>650134</v>
      </c>
      <c r="AL83" s="32" t="s">
        <v>45</v>
      </c>
      <c r="AM83" s="32">
        <v>13382.498046875</v>
      </c>
      <c r="AN83" s="32">
        <v>17829.19140625</v>
      </c>
      <c r="AO83" s="32">
        <f t="shared" si="13"/>
        <v>15605.8447265625</v>
      </c>
      <c r="AP83" s="133"/>
      <c r="AQ83" s="32">
        <v>650134</v>
      </c>
      <c r="AR83" s="32">
        <v>68</v>
      </c>
      <c r="AS83" s="32">
        <v>180036.203125</v>
      </c>
      <c r="AT83" s="32">
        <v>504185.71875</v>
      </c>
      <c r="AU83" s="56">
        <v>342110.9609375</v>
      </c>
    </row>
    <row r="84" spans="1:47">
      <c r="A84" s="32">
        <v>650136</v>
      </c>
      <c r="B84" s="32" t="s">
        <v>45</v>
      </c>
      <c r="C84" s="32">
        <v>58334.6796875</v>
      </c>
      <c r="D84" s="32">
        <v>123973.1171875</v>
      </c>
      <c r="E84" s="32">
        <f t="shared" si="8"/>
        <v>91153.8984375</v>
      </c>
      <c r="F84" s="133"/>
      <c r="G84" s="32">
        <v>650136</v>
      </c>
      <c r="H84" s="32" t="s">
        <v>45</v>
      </c>
      <c r="I84" s="32">
        <v>121693.671875</v>
      </c>
      <c r="J84" s="32">
        <v>60876.21484375</v>
      </c>
      <c r="K84" s="32">
        <f t="shared" si="9"/>
        <v>91284.943359375</v>
      </c>
      <c r="L84" s="133"/>
      <c r="M84" s="32">
        <v>650136</v>
      </c>
      <c r="N84" s="32" t="s">
        <v>45</v>
      </c>
      <c r="O84" s="32">
        <v>13298.576171875</v>
      </c>
      <c r="P84" s="32">
        <v>12487.5</v>
      </c>
      <c r="Q84" s="32">
        <f t="shared" si="10"/>
        <v>12893.0380859375</v>
      </c>
      <c r="R84" s="133"/>
      <c r="S84" s="32">
        <v>650136</v>
      </c>
      <c r="T84" s="32" t="s">
        <v>45</v>
      </c>
      <c r="U84" s="32">
        <v>2382.854248046875</v>
      </c>
      <c r="V84" s="32">
        <v>3446.345458984375</v>
      </c>
      <c r="W84" s="32">
        <f t="shared" si="11"/>
        <v>2914.599853515625</v>
      </c>
      <c r="X84" s="133"/>
      <c r="Y84" s="32">
        <v>650136</v>
      </c>
      <c r="Z84" s="32" t="s">
        <v>45</v>
      </c>
      <c r="AA84" s="32">
        <v>128453.7421875</v>
      </c>
      <c r="AB84" s="32">
        <v>172111.421875</v>
      </c>
      <c r="AC84" s="32">
        <f t="shared" si="7"/>
        <v>150282.58203125</v>
      </c>
      <c r="AD84" s="133"/>
      <c r="AE84" s="32">
        <v>650136</v>
      </c>
      <c r="AF84" s="32" t="s">
        <v>45</v>
      </c>
      <c r="AG84" s="32">
        <v>11490.197265625</v>
      </c>
      <c r="AH84" s="32">
        <v>8431.490234375</v>
      </c>
      <c r="AI84" s="32">
        <f t="shared" si="12"/>
        <v>9960.84375</v>
      </c>
      <c r="AJ84" s="133"/>
      <c r="AK84" s="32">
        <v>650136</v>
      </c>
      <c r="AL84" s="32" t="s">
        <v>45</v>
      </c>
      <c r="AM84" s="32">
        <v>38467.1171875</v>
      </c>
      <c r="AN84" s="32">
        <v>52184.88671875</v>
      </c>
      <c r="AO84" s="32">
        <f t="shared" si="13"/>
        <v>45326.001953125</v>
      </c>
      <c r="AP84" s="133"/>
      <c r="AQ84" s="32">
        <v>650136</v>
      </c>
      <c r="AR84" s="32">
        <v>68</v>
      </c>
      <c r="AS84" s="32">
        <v>285303.96875</v>
      </c>
      <c r="AT84" s="32">
        <v>594389.75</v>
      </c>
      <c r="AU84" s="56">
        <v>439846.859375</v>
      </c>
    </row>
    <row r="85" spans="1:47">
      <c r="A85" s="32">
        <v>650162</v>
      </c>
      <c r="B85" s="32" t="s">
        <v>45</v>
      </c>
      <c r="C85" s="32">
        <v>46290.13671875</v>
      </c>
      <c r="D85" s="32">
        <v>132848.328125</v>
      </c>
      <c r="E85" s="32">
        <f t="shared" si="8"/>
        <v>89569.232421875</v>
      </c>
      <c r="F85" s="133"/>
      <c r="G85" s="32">
        <v>650162</v>
      </c>
      <c r="H85" s="32" t="s">
        <v>45</v>
      </c>
      <c r="I85" s="32">
        <v>115631.25</v>
      </c>
      <c r="J85" s="32">
        <v>83378.796875</v>
      </c>
      <c r="K85" s="32">
        <f t="shared" si="9"/>
        <v>99505.0234375</v>
      </c>
      <c r="L85" s="133"/>
      <c r="M85" s="32">
        <v>650162</v>
      </c>
      <c r="N85" s="32" t="s">
        <v>45</v>
      </c>
      <c r="O85" s="32">
        <v>22700.591796875</v>
      </c>
      <c r="P85" s="32">
        <v>21582.830078125</v>
      </c>
      <c r="Q85" s="32">
        <f t="shared" si="10"/>
        <v>22141.7109375</v>
      </c>
      <c r="R85" s="133"/>
      <c r="S85" s="32">
        <v>650162</v>
      </c>
      <c r="T85" s="32" t="s">
        <v>45</v>
      </c>
      <c r="U85" s="32">
        <v>3881.972412109375</v>
      </c>
      <c r="V85" s="32">
        <v>10368.6904296875</v>
      </c>
      <c r="W85" s="32">
        <f t="shared" si="11"/>
        <v>7125.3314208984375</v>
      </c>
      <c r="X85" s="133"/>
      <c r="Y85" s="32">
        <v>650162</v>
      </c>
      <c r="Z85" s="32" t="s">
        <v>45</v>
      </c>
      <c r="AA85" s="32">
        <v>77441.0234375</v>
      </c>
      <c r="AB85" s="32">
        <v>77206.0703125</v>
      </c>
      <c r="AC85" s="32">
        <f t="shared" si="7"/>
        <v>77323.546875</v>
      </c>
      <c r="AD85" s="133"/>
      <c r="AE85" s="32">
        <v>650162</v>
      </c>
      <c r="AF85" s="32" t="s">
        <v>45</v>
      </c>
      <c r="AG85" s="32">
        <v>6510.81298828125</v>
      </c>
      <c r="AH85" s="32">
        <v>2950.32568359375</v>
      </c>
      <c r="AI85" s="32">
        <f t="shared" si="12"/>
        <v>4730.5693359375</v>
      </c>
      <c r="AJ85" s="133"/>
      <c r="AK85" s="32">
        <v>650162</v>
      </c>
      <c r="AL85" s="32" t="s">
        <v>45</v>
      </c>
      <c r="AM85" s="32">
        <v>38892.55078125</v>
      </c>
      <c r="AN85" s="32">
        <v>54526.39453125</v>
      </c>
      <c r="AO85" s="32">
        <f t="shared" si="13"/>
        <v>46709.47265625</v>
      </c>
      <c r="AP85" s="133"/>
      <c r="AQ85" s="32">
        <v>650162</v>
      </c>
      <c r="AR85" s="32">
        <v>68</v>
      </c>
      <c r="AS85" s="32">
        <v>96157.7734375</v>
      </c>
      <c r="AT85" s="32">
        <v>412460.34375</v>
      </c>
      <c r="AU85" s="56">
        <v>254309.05859375</v>
      </c>
    </row>
    <row r="86" spans="1:47">
      <c r="A86" s="32">
        <v>650164</v>
      </c>
      <c r="B86" s="32" t="s">
        <v>45</v>
      </c>
      <c r="C86" s="32">
        <v>104547.140625</v>
      </c>
      <c r="D86" s="32">
        <v>11842.765625</v>
      </c>
      <c r="E86" s="32">
        <f t="shared" si="8"/>
        <v>58194.953125</v>
      </c>
      <c r="F86" s="133"/>
      <c r="G86" s="32">
        <v>650164</v>
      </c>
      <c r="H86" s="32" t="s">
        <v>45</v>
      </c>
      <c r="I86" s="32">
        <v>223441.90625</v>
      </c>
      <c r="J86" s="32">
        <v>75276.9375</v>
      </c>
      <c r="K86" s="32">
        <f t="shared" si="9"/>
        <v>149359.421875</v>
      </c>
      <c r="L86" s="133"/>
      <c r="M86" s="32">
        <v>650164</v>
      </c>
      <c r="N86" s="32" t="s">
        <v>45</v>
      </c>
      <c r="O86" s="32">
        <v>4017.892578125</v>
      </c>
      <c r="P86" s="32">
        <v>4654.8818359375</v>
      </c>
      <c r="Q86" s="32">
        <f t="shared" si="10"/>
        <v>4336.38720703125</v>
      </c>
      <c r="R86" s="133"/>
      <c r="S86" s="32">
        <v>650164</v>
      </c>
      <c r="T86" s="32" t="s">
        <v>45</v>
      </c>
      <c r="U86" s="32">
        <v>6361.697265625</v>
      </c>
      <c r="V86" s="32">
        <v>9407.857421875</v>
      </c>
      <c r="W86" s="32">
        <f t="shared" si="11"/>
        <v>7884.77734375</v>
      </c>
      <c r="X86" s="133"/>
      <c r="Y86" s="32">
        <v>650164</v>
      </c>
      <c r="Z86" s="32" t="s">
        <v>45</v>
      </c>
      <c r="AA86" s="32">
        <v>23594.427734375</v>
      </c>
      <c r="AB86" s="32"/>
      <c r="AC86" s="32">
        <f t="shared" si="7"/>
        <v>23594.427734375</v>
      </c>
      <c r="AD86" s="133"/>
      <c r="AE86" s="32">
        <v>650164</v>
      </c>
      <c r="AF86" s="32" t="s">
        <v>45</v>
      </c>
      <c r="AG86" s="32">
        <v>11240.431640625</v>
      </c>
      <c r="AH86" s="32">
        <v>4897.40625</v>
      </c>
      <c r="AI86" s="32">
        <f t="shared" si="12"/>
        <v>8068.9189453125</v>
      </c>
      <c r="AJ86" s="133"/>
      <c r="AK86" s="32">
        <v>650164</v>
      </c>
      <c r="AL86" s="32" t="s">
        <v>45</v>
      </c>
      <c r="AM86" s="32">
        <v>17085.029296875</v>
      </c>
      <c r="AN86" s="32">
        <v>27418.703125</v>
      </c>
      <c r="AO86" s="32">
        <f t="shared" si="13"/>
        <v>22251.8662109375</v>
      </c>
      <c r="AP86" s="133"/>
      <c r="AQ86" s="32">
        <v>650164</v>
      </c>
      <c r="AR86" s="32">
        <v>68</v>
      </c>
      <c r="AS86" s="32">
        <v>180020.8125</v>
      </c>
      <c r="AT86" s="32">
        <v>273590.15625</v>
      </c>
      <c r="AU86" s="56">
        <v>226805.484375</v>
      </c>
    </row>
    <row r="87" spans="1:47">
      <c r="A87" s="54"/>
      <c r="B87" s="54"/>
      <c r="C87" s="54"/>
      <c r="D87" s="54"/>
      <c r="F87" s="54"/>
      <c r="H87" s="54"/>
      <c r="I87" s="54"/>
      <c r="J87" s="54"/>
      <c r="L87" s="54"/>
      <c r="N87" s="54"/>
      <c r="O87" s="54"/>
      <c r="P87" s="54"/>
      <c r="R87" s="54"/>
      <c r="T87" s="54"/>
      <c r="U87" s="54"/>
      <c r="V87" s="54"/>
      <c r="X87" s="54"/>
      <c r="Z87" s="54"/>
      <c r="AA87" s="54"/>
      <c r="AB87" s="54"/>
      <c r="AD87" s="54"/>
      <c r="AF87" s="54"/>
      <c r="AG87" s="54"/>
      <c r="AH87" s="54"/>
      <c r="AJ87" s="54"/>
      <c r="AL87" s="54"/>
      <c r="AM87" s="54"/>
      <c r="AN87" s="54"/>
      <c r="AP87" s="54"/>
    </row>
    <row r="88" spans="1:47">
      <c r="R88" s="54"/>
      <c r="X88" s="54"/>
      <c r="AD88" s="54"/>
      <c r="AJ88" s="54"/>
      <c r="AP88" s="54"/>
    </row>
    <row r="89" spans="1:47">
      <c r="X89" s="54"/>
      <c r="AD89" s="54"/>
    </row>
    <row r="90" spans="1:47">
      <c r="X90" s="5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F5A2-4658-4E16-9FA5-E54A4D2AED20}">
  <dimension ref="A1:AA93"/>
  <sheetViews>
    <sheetView zoomScale="85" zoomScaleNormal="85" workbookViewId="0"/>
  </sheetViews>
  <sheetFormatPr defaultRowHeight="14.5"/>
  <cols>
    <col min="1" max="1" width="10" style="115" customWidth="1"/>
    <col min="2" max="2" width="11" customWidth="1"/>
    <col min="3" max="14" width="9.1796875" hidden="1" customWidth="1"/>
    <col min="15" max="17" width="18.54296875" customWidth="1"/>
  </cols>
  <sheetData>
    <row r="1" spans="1:27">
      <c r="A1" s="110" t="s">
        <v>258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104"/>
      <c r="M1" s="98"/>
      <c r="N1" s="98"/>
      <c r="O1" s="98"/>
      <c r="P1" s="98"/>
      <c r="Q1" s="98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>
      <c r="A2" s="111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101"/>
      <c r="P2" s="98"/>
      <c r="Q2" s="98"/>
      <c r="R2" s="98"/>
      <c r="S2" s="23"/>
      <c r="T2" s="23"/>
      <c r="U2" s="23"/>
      <c r="V2" s="23"/>
      <c r="W2" s="23"/>
      <c r="X2" s="23"/>
      <c r="Y2" s="23"/>
      <c r="Z2" s="23"/>
      <c r="AA2" s="23"/>
    </row>
    <row r="3" spans="1:27">
      <c r="A3" s="112" t="s">
        <v>100</v>
      </c>
      <c r="B3" s="26" t="s">
        <v>101</v>
      </c>
      <c r="C3" s="26" t="s">
        <v>102</v>
      </c>
      <c r="D3" s="26" t="s">
        <v>103</v>
      </c>
      <c r="E3" s="26" t="s">
        <v>104</v>
      </c>
      <c r="F3" s="26" t="s">
        <v>105</v>
      </c>
      <c r="G3" s="26" t="s">
        <v>106</v>
      </c>
      <c r="H3" s="26" t="s">
        <v>107</v>
      </c>
      <c r="I3" s="26" t="s">
        <v>108</v>
      </c>
      <c r="J3" s="26" t="s">
        <v>109</v>
      </c>
      <c r="K3" s="26" t="s">
        <v>110</v>
      </c>
      <c r="L3" s="26" t="s">
        <v>111</v>
      </c>
      <c r="M3" s="26" t="s">
        <v>112</v>
      </c>
      <c r="N3" s="26" t="s">
        <v>113</v>
      </c>
      <c r="O3" s="97" t="s">
        <v>259</v>
      </c>
      <c r="P3" s="97" t="s">
        <v>109</v>
      </c>
      <c r="Q3" s="97" t="s">
        <v>257</v>
      </c>
      <c r="R3" s="98"/>
      <c r="S3" s="23"/>
      <c r="T3" s="23"/>
      <c r="U3" s="23"/>
      <c r="V3" s="23"/>
      <c r="W3" s="23"/>
      <c r="X3" s="23"/>
      <c r="Y3" s="23"/>
      <c r="Z3" s="23"/>
      <c r="AA3" s="23"/>
    </row>
    <row r="4" spans="1:27">
      <c r="A4" s="113">
        <v>29</v>
      </c>
      <c r="B4" s="57" t="s">
        <v>27</v>
      </c>
      <c r="C4" s="102">
        <v>0</v>
      </c>
      <c r="D4" s="102">
        <v>0</v>
      </c>
      <c r="E4" s="102">
        <v>4.5082485036223297</v>
      </c>
      <c r="F4" s="102">
        <v>0</v>
      </c>
      <c r="G4" s="102">
        <v>0</v>
      </c>
      <c r="H4" s="102">
        <v>0</v>
      </c>
      <c r="I4" s="102">
        <v>2.0589363950043502E-2</v>
      </c>
      <c r="J4" s="102">
        <v>0.25210714052470801</v>
      </c>
      <c r="K4" s="102">
        <v>0.54361840471868095</v>
      </c>
      <c r="L4" s="102">
        <v>0</v>
      </c>
      <c r="M4" s="102">
        <v>0</v>
      </c>
      <c r="N4" s="102">
        <v>0</v>
      </c>
      <c r="O4" s="92">
        <v>45.082485036223297</v>
      </c>
      <c r="P4" s="92">
        <v>2.52107140524708</v>
      </c>
      <c r="Q4" s="92">
        <v>5.4361840471868099</v>
      </c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>
      <c r="A5" s="113">
        <v>31</v>
      </c>
      <c r="B5" s="57" t="s">
        <v>27</v>
      </c>
      <c r="C5" s="102">
        <v>0</v>
      </c>
      <c r="D5" s="102">
        <v>8.8721116294405197E-2</v>
      </c>
      <c r="E5" s="102">
        <v>5.0377210200814799</v>
      </c>
      <c r="F5" s="102">
        <v>0</v>
      </c>
      <c r="G5" s="102">
        <v>0</v>
      </c>
      <c r="H5" s="102">
        <v>0</v>
      </c>
      <c r="I5" s="102">
        <v>0.39696163944925</v>
      </c>
      <c r="J5" s="102">
        <v>0.20361210574974301</v>
      </c>
      <c r="K5" s="102">
        <v>0.27935179055561399</v>
      </c>
      <c r="L5" s="102">
        <v>0</v>
      </c>
      <c r="M5" s="102">
        <v>0</v>
      </c>
      <c r="N5" s="102">
        <v>1.6320264670899198E-2</v>
      </c>
      <c r="O5" s="92">
        <v>50.377210200814801</v>
      </c>
      <c r="P5" s="92">
        <v>2.03612105749743</v>
      </c>
      <c r="Q5" s="92">
        <v>2.7935179055561399</v>
      </c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>
      <c r="A6" s="113">
        <v>57</v>
      </c>
      <c r="B6" s="57" t="s">
        <v>27</v>
      </c>
      <c r="C6" s="102">
        <v>0</v>
      </c>
      <c r="D6" s="102">
        <v>2.7176643791029802</v>
      </c>
      <c r="E6" s="102">
        <v>6.1262507681529303</v>
      </c>
      <c r="F6" s="102">
        <v>0</v>
      </c>
      <c r="G6" s="102">
        <v>0</v>
      </c>
      <c r="H6" s="102">
        <v>0</v>
      </c>
      <c r="I6" s="102">
        <v>0.18831548021956601</v>
      </c>
      <c r="J6" s="102">
        <v>0.34050701474794198</v>
      </c>
      <c r="K6" s="102">
        <v>0.75973419285388399</v>
      </c>
      <c r="L6" s="102">
        <v>0</v>
      </c>
      <c r="M6" s="102">
        <v>8.0935389667987204E-2</v>
      </c>
      <c r="N6" s="102">
        <v>1.53219077980005E-2</v>
      </c>
      <c r="O6" s="92">
        <v>61.2625076815293</v>
      </c>
      <c r="P6" s="92">
        <v>3.4050701474794201</v>
      </c>
      <c r="Q6" s="92">
        <v>7.5973419285388397</v>
      </c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>
      <c r="A7" s="113">
        <v>59</v>
      </c>
      <c r="B7" s="57" t="s">
        <v>27</v>
      </c>
      <c r="C7" s="102">
        <v>0</v>
      </c>
      <c r="D7" s="102">
        <v>0.51244073132146495</v>
      </c>
      <c r="E7" s="102">
        <v>3.3711473376855801</v>
      </c>
      <c r="F7" s="102">
        <v>0</v>
      </c>
      <c r="G7" s="102">
        <v>6.4920841273235094E-2</v>
      </c>
      <c r="H7" s="102">
        <v>0</v>
      </c>
      <c r="I7" s="102">
        <v>0</v>
      </c>
      <c r="J7" s="102">
        <v>0.31680121835564901</v>
      </c>
      <c r="K7" s="102">
        <v>0.475471444108437</v>
      </c>
      <c r="L7" s="102">
        <v>0</v>
      </c>
      <c r="M7" s="102">
        <v>0</v>
      </c>
      <c r="N7" s="102">
        <v>0</v>
      </c>
      <c r="O7" s="92">
        <v>33.7114733768558</v>
      </c>
      <c r="P7" s="92">
        <v>3.1680121835564901</v>
      </c>
      <c r="Q7" s="92">
        <v>4.7547144410843698</v>
      </c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>
      <c r="A8" s="113">
        <v>85</v>
      </c>
      <c r="B8" s="57" t="s">
        <v>27</v>
      </c>
      <c r="C8" s="102">
        <v>0</v>
      </c>
      <c r="D8" s="102">
        <v>8.82780320656152E-2</v>
      </c>
      <c r="E8" s="102">
        <v>3.1815510051780098</v>
      </c>
      <c r="F8" s="102">
        <v>0</v>
      </c>
      <c r="G8" s="102">
        <v>0</v>
      </c>
      <c r="H8" s="102">
        <v>0</v>
      </c>
      <c r="I8" s="102">
        <v>0.176652031708394</v>
      </c>
      <c r="J8" s="102">
        <v>0.20430917702623</v>
      </c>
      <c r="K8" s="102">
        <v>0.35693002107873101</v>
      </c>
      <c r="L8" s="102">
        <v>0</v>
      </c>
      <c r="M8" s="102">
        <v>0</v>
      </c>
      <c r="N8" s="102">
        <v>3.6868885257901698E-3</v>
      </c>
      <c r="O8" s="92">
        <v>31.815510051780098</v>
      </c>
      <c r="P8" s="92">
        <v>2.0430917702623002</v>
      </c>
      <c r="Q8" s="92">
        <v>3.56930021078731</v>
      </c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>
      <c r="A9" s="113">
        <v>87</v>
      </c>
      <c r="B9" s="57" t="s">
        <v>27</v>
      </c>
      <c r="C9" s="102">
        <v>0</v>
      </c>
      <c r="D9" s="102">
        <v>2.26200925754795</v>
      </c>
      <c r="E9" s="102">
        <v>8.58874451176173</v>
      </c>
      <c r="F9" s="102">
        <v>0</v>
      </c>
      <c r="G9" s="102">
        <v>0</v>
      </c>
      <c r="H9" s="102">
        <v>0</v>
      </c>
      <c r="I9" s="102">
        <v>0</v>
      </c>
      <c r="J9" s="102">
        <v>0.19996894346227601</v>
      </c>
      <c r="K9" s="102">
        <v>0.39003348250470399</v>
      </c>
      <c r="L9" s="102">
        <v>0</v>
      </c>
      <c r="M9" s="102">
        <v>0</v>
      </c>
      <c r="N9" s="102">
        <v>0</v>
      </c>
      <c r="O9" s="92">
        <v>85.887445117617304</v>
      </c>
      <c r="P9" s="92">
        <v>1.9996894346227601</v>
      </c>
      <c r="Q9" s="92">
        <v>3.90033482504704</v>
      </c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27">
      <c r="A10" s="113">
        <v>113</v>
      </c>
      <c r="B10" s="57" t="s">
        <v>27</v>
      </c>
      <c r="C10" s="102">
        <v>0</v>
      </c>
      <c r="D10" s="102">
        <v>3.82280840506222</v>
      </c>
      <c r="E10" s="102">
        <v>3.2860704232243401</v>
      </c>
      <c r="F10" s="102">
        <v>0</v>
      </c>
      <c r="G10" s="102">
        <v>0</v>
      </c>
      <c r="H10" s="102">
        <v>0</v>
      </c>
      <c r="I10" s="102">
        <v>6.9985731729596601E-2</v>
      </c>
      <c r="J10" s="102">
        <v>8.0321008114969505E-2</v>
      </c>
      <c r="K10" s="102">
        <v>0.108520259975197</v>
      </c>
      <c r="L10" s="102">
        <v>0</v>
      </c>
      <c r="M10" s="102">
        <v>0</v>
      </c>
      <c r="N10" s="102">
        <v>2.0224613782059201E-2</v>
      </c>
      <c r="O10" s="92">
        <v>32.8607042322434</v>
      </c>
      <c r="P10" s="92">
        <v>0.80321008114969505</v>
      </c>
      <c r="Q10" s="92">
        <v>1.0852025997519701</v>
      </c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>
      <c r="A11" s="113">
        <v>115</v>
      </c>
      <c r="B11" s="57" t="s">
        <v>27</v>
      </c>
      <c r="C11" s="102">
        <v>0</v>
      </c>
      <c r="D11" s="102">
        <v>0</v>
      </c>
      <c r="E11" s="102">
        <v>2.4658104807814798</v>
      </c>
      <c r="F11" s="102">
        <v>0</v>
      </c>
      <c r="G11" s="102">
        <v>0</v>
      </c>
      <c r="H11" s="102">
        <v>0</v>
      </c>
      <c r="I11" s="102">
        <v>0</v>
      </c>
      <c r="J11" s="102">
        <v>0.13439063813885099</v>
      </c>
      <c r="K11" s="102">
        <v>0.25280314680612398</v>
      </c>
      <c r="L11" s="102">
        <v>0</v>
      </c>
      <c r="M11" s="102">
        <v>0</v>
      </c>
      <c r="N11" s="102">
        <v>0</v>
      </c>
      <c r="O11" s="92">
        <v>30.822631009768497</v>
      </c>
      <c r="P11" s="92">
        <v>1.6798829767356374</v>
      </c>
      <c r="Q11" s="92">
        <v>3.1600393350765499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>
      <c r="A12" s="113">
        <v>141</v>
      </c>
      <c r="B12" s="57" t="s">
        <v>27</v>
      </c>
      <c r="C12" s="102">
        <v>0</v>
      </c>
      <c r="D12" s="102">
        <v>0</v>
      </c>
      <c r="E12" s="102">
        <v>5.6411905907674802</v>
      </c>
      <c r="F12" s="102">
        <v>0</v>
      </c>
      <c r="G12" s="102">
        <v>0</v>
      </c>
      <c r="H12" s="102">
        <v>0</v>
      </c>
      <c r="I12" s="102">
        <v>9.2435869376729901E-2</v>
      </c>
      <c r="J12" s="102">
        <v>0.22689610815351699</v>
      </c>
      <c r="K12" s="102">
        <v>0.243885325573687</v>
      </c>
      <c r="L12" s="102">
        <v>0</v>
      </c>
      <c r="M12" s="102">
        <v>0</v>
      </c>
      <c r="N12" s="102">
        <v>1.44463915689159E-2</v>
      </c>
      <c r="O12" s="92">
        <v>56.4119059076748</v>
      </c>
      <c r="P12" s="92">
        <v>2.2689610815351697</v>
      </c>
      <c r="Q12" s="92">
        <v>2.4388532557368698</v>
      </c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>
      <c r="A13" s="113">
        <v>143</v>
      </c>
      <c r="B13" s="105" t="s">
        <v>27</v>
      </c>
      <c r="C13" s="106">
        <v>0</v>
      </c>
      <c r="D13" s="106">
        <v>9.29384265170013</v>
      </c>
      <c r="E13" s="106">
        <v>6.0042824539543496</v>
      </c>
      <c r="F13" s="106">
        <v>0</v>
      </c>
      <c r="G13" s="106">
        <v>0</v>
      </c>
      <c r="H13" s="106">
        <v>0</v>
      </c>
      <c r="I13" s="106">
        <v>0</v>
      </c>
      <c r="J13" s="106">
        <v>0.36864188201889497</v>
      </c>
      <c r="K13" s="106">
        <v>0.75894372587423597</v>
      </c>
      <c r="L13" s="106">
        <v>0</v>
      </c>
      <c r="M13" s="106">
        <v>0</v>
      </c>
      <c r="N13" s="106">
        <v>3.62912211972891E-2</v>
      </c>
      <c r="O13" s="107">
        <v>60.042824539543496</v>
      </c>
      <c r="P13" s="107">
        <v>3.6864188201889498</v>
      </c>
      <c r="Q13" s="107">
        <v>7.5894372587423593</v>
      </c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>
      <c r="A14" s="113">
        <v>25</v>
      </c>
      <c r="B14" s="57" t="s">
        <v>50</v>
      </c>
      <c r="C14" s="102">
        <v>0</v>
      </c>
      <c r="D14" s="102">
        <v>0</v>
      </c>
      <c r="E14" s="102">
        <v>2.98819241301051</v>
      </c>
      <c r="F14" s="102">
        <v>0</v>
      </c>
      <c r="G14" s="102">
        <v>0.280522232147909</v>
      </c>
      <c r="H14" s="102">
        <v>0</v>
      </c>
      <c r="I14" s="102">
        <v>0.12724635467140299</v>
      </c>
      <c r="J14" s="102">
        <v>0.27283155522463898</v>
      </c>
      <c r="K14" s="102">
        <v>0.31776190419050998</v>
      </c>
      <c r="L14" s="102">
        <v>0</v>
      </c>
      <c r="M14" s="102">
        <v>0</v>
      </c>
      <c r="N14" s="102">
        <v>3.2845820043102401E-2</v>
      </c>
      <c r="O14" s="92">
        <v>29.881924130105098</v>
      </c>
      <c r="P14" s="92">
        <v>2.7283155522463898</v>
      </c>
      <c r="Q14" s="92">
        <v>3.1776190419050998</v>
      </c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>
      <c r="A15" s="113">
        <v>27</v>
      </c>
      <c r="B15" s="57" t="s">
        <v>50</v>
      </c>
      <c r="C15" s="102">
        <v>0</v>
      </c>
      <c r="D15" s="102">
        <v>0.118185894402553</v>
      </c>
      <c r="E15" s="102">
        <v>4.4617637513252104</v>
      </c>
      <c r="F15" s="102">
        <v>0</v>
      </c>
      <c r="G15" s="102">
        <v>0.32135824061454399</v>
      </c>
      <c r="H15" s="102">
        <v>0</v>
      </c>
      <c r="I15" s="102">
        <v>0</v>
      </c>
      <c r="J15" s="102">
        <v>0.53482998795087</v>
      </c>
      <c r="K15" s="102">
        <v>0.55436547528031199</v>
      </c>
      <c r="L15" s="102">
        <v>0</v>
      </c>
      <c r="M15" s="102">
        <v>0</v>
      </c>
      <c r="N15" s="102">
        <v>1.4574217529847999E-2</v>
      </c>
      <c r="O15" s="92">
        <v>44.617637513252106</v>
      </c>
      <c r="P15" s="92">
        <v>5.3482998795086996</v>
      </c>
      <c r="Q15" s="92">
        <v>5.5436547528031195</v>
      </c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>
      <c r="A16" s="113">
        <v>53</v>
      </c>
      <c r="B16" s="57" t="s">
        <v>50</v>
      </c>
      <c r="C16" s="102">
        <v>0</v>
      </c>
      <c r="D16" s="102">
        <v>0.25506776267067099</v>
      </c>
      <c r="E16" s="102">
        <v>6.45496725212631</v>
      </c>
      <c r="F16" s="102">
        <v>0</v>
      </c>
      <c r="G16" s="102">
        <v>9.48688625550555E-2</v>
      </c>
      <c r="H16" s="102">
        <v>0</v>
      </c>
      <c r="I16" s="102">
        <v>0</v>
      </c>
      <c r="J16" s="102">
        <v>0.25360825718644298</v>
      </c>
      <c r="K16" s="102">
        <v>0.47028773610230201</v>
      </c>
      <c r="L16" s="102">
        <v>0</v>
      </c>
      <c r="M16" s="102">
        <v>0</v>
      </c>
      <c r="N16" s="102">
        <v>1.7546401382991499E-2</v>
      </c>
      <c r="O16" s="92">
        <v>64.549672521263105</v>
      </c>
      <c r="P16" s="92">
        <v>2.53608257186443</v>
      </c>
      <c r="Q16" s="92">
        <v>4.7028773610230203</v>
      </c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27">
      <c r="A17" s="113">
        <v>55</v>
      </c>
      <c r="B17" s="57" t="s">
        <v>50</v>
      </c>
      <c r="C17" s="102">
        <v>0</v>
      </c>
      <c r="D17" s="102">
        <v>0</v>
      </c>
      <c r="E17" s="102">
        <v>4.6334755834832899</v>
      </c>
      <c r="F17" s="102">
        <v>0</v>
      </c>
      <c r="G17" s="102">
        <v>0.168258741492544</v>
      </c>
      <c r="H17" s="102">
        <v>0</v>
      </c>
      <c r="I17" s="102">
        <v>0</v>
      </c>
      <c r="J17" s="102">
        <v>0.29599526209105498</v>
      </c>
      <c r="K17" s="102">
        <v>0.34755821215549398</v>
      </c>
      <c r="L17" s="102">
        <v>0</v>
      </c>
      <c r="M17" s="102">
        <v>0</v>
      </c>
      <c r="N17" s="102">
        <v>1.46731030703189E-2</v>
      </c>
      <c r="O17" s="92">
        <v>46.334755834832897</v>
      </c>
      <c r="P17" s="92">
        <v>2.95995262091055</v>
      </c>
      <c r="Q17" s="92">
        <v>3.4755821215549396</v>
      </c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>
      <c r="A18" s="113">
        <v>81</v>
      </c>
      <c r="B18" s="57" t="s">
        <v>50</v>
      </c>
      <c r="C18" s="102">
        <v>0</v>
      </c>
      <c r="D18" s="102">
        <v>0.22744816919733199</v>
      </c>
      <c r="E18" s="102">
        <v>5.6313120344155401</v>
      </c>
      <c r="F18" s="102">
        <v>0</v>
      </c>
      <c r="G18" s="102">
        <v>0.135827194653698</v>
      </c>
      <c r="H18" s="102">
        <v>0</v>
      </c>
      <c r="I18" s="102">
        <v>0</v>
      </c>
      <c r="J18" s="102">
        <v>0.25742394279883601</v>
      </c>
      <c r="K18" s="102">
        <v>0.39332189377409399</v>
      </c>
      <c r="L18" s="102">
        <v>0</v>
      </c>
      <c r="M18" s="102">
        <v>0</v>
      </c>
      <c r="N18" s="102">
        <v>1.6367671385333099E-2</v>
      </c>
      <c r="O18" s="92">
        <v>56.313120344155401</v>
      </c>
      <c r="P18" s="92">
        <v>2.5742394279883603</v>
      </c>
      <c r="Q18" s="92">
        <v>3.9332189377409401</v>
      </c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1:27">
      <c r="A19" s="113">
        <v>83</v>
      </c>
      <c r="B19" s="57" t="s">
        <v>50</v>
      </c>
      <c r="C19" s="102">
        <v>0</v>
      </c>
      <c r="D19" s="102">
        <v>0.51227079201581205</v>
      </c>
      <c r="E19" s="102">
        <v>4.58620429419127</v>
      </c>
      <c r="F19" s="102">
        <v>0</v>
      </c>
      <c r="G19" s="102">
        <v>8.0372335437052994E-2</v>
      </c>
      <c r="H19" s="102">
        <v>0</v>
      </c>
      <c r="I19" s="102">
        <v>0</v>
      </c>
      <c r="J19" s="102">
        <v>0.21074439620732499</v>
      </c>
      <c r="K19" s="102">
        <v>0.29658534560842698</v>
      </c>
      <c r="L19" s="102">
        <v>0</v>
      </c>
      <c r="M19" s="102">
        <v>0</v>
      </c>
      <c r="N19" s="102">
        <v>1.62967612188477E-2</v>
      </c>
      <c r="O19" s="92">
        <v>45.862042941912698</v>
      </c>
      <c r="P19" s="92">
        <v>2.1074439620732499</v>
      </c>
      <c r="Q19" s="92">
        <v>2.96585345608427</v>
      </c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>
      <c r="A20" s="113">
        <v>109</v>
      </c>
      <c r="B20" s="57" t="s">
        <v>50</v>
      </c>
      <c r="C20" s="102">
        <v>0</v>
      </c>
      <c r="D20" s="102">
        <v>1.4805252972051799</v>
      </c>
      <c r="E20" s="102">
        <v>9.0754510390162206</v>
      </c>
      <c r="F20" s="102">
        <v>0</v>
      </c>
      <c r="G20" s="102">
        <v>0.13744845192543101</v>
      </c>
      <c r="H20" s="102">
        <v>0</v>
      </c>
      <c r="I20" s="102">
        <v>0</v>
      </c>
      <c r="J20" s="102">
        <v>0.342263856215897</v>
      </c>
      <c r="K20" s="102">
        <v>0.46723699961973802</v>
      </c>
      <c r="L20" s="102">
        <v>0</v>
      </c>
      <c r="M20" s="102">
        <v>0</v>
      </c>
      <c r="N20" s="102">
        <v>0</v>
      </c>
      <c r="O20" s="92">
        <v>90.75451039016221</v>
      </c>
      <c r="P20" s="92">
        <v>3.4226385621589701</v>
      </c>
      <c r="Q20" s="92">
        <v>4.6723699961973804</v>
      </c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>
      <c r="A21" s="113">
        <v>111</v>
      </c>
      <c r="B21" s="57" t="s">
        <v>50</v>
      </c>
      <c r="C21" s="102">
        <v>0</v>
      </c>
      <c r="D21" s="102">
        <v>0.95794081321145297</v>
      </c>
      <c r="E21" s="102">
        <v>6.4958363248227302</v>
      </c>
      <c r="F21" s="102">
        <v>0</v>
      </c>
      <c r="G21" s="102">
        <v>0.26705530278098999</v>
      </c>
      <c r="H21" s="102">
        <v>0</v>
      </c>
      <c r="I21" s="102">
        <v>0.175840446859021</v>
      </c>
      <c r="J21" s="102">
        <v>0.52323671652231496</v>
      </c>
      <c r="K21" s="102">
        <v>0.58347841837824999</v>
      </c>
      <c r="L21" s="102">
        <v>0</v>
      </c>
      <c r="M21" s="102">
        <v>0</v>
      </c>
      <c r="N21" s="102">
        <v>3.5903158799541798E-2</v>
      </c>
      <c r="O21" s="92">
        <v>64.9583632482273</v>
      </c>
      <c r="P21" s="92">
        <v>5.2323671652231498</v>
      </c>
      <c r="Q21" s="92">
        <v>5.8347841837824994</v>
      </c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>
      <c r="A22" s="113">
        <v>137</v>
      </c>
      <c r="B22" s="57" t="s">
        <v>50</v>
      </c>
      <c r="C22" s="102">
        <v>0</v>
      </c>
      <c r="D22" s="102">
        <v>9.6792912475084201</v>
      </c>
      <c r="E22" s="102">
        <v>1.6226113670753299</v>
      </c>
      <c r="F22" s="102">
        <v>0.216923206434326</v>
      </c>
      <c r="G22" s="102">
        <v>0.37022656163017498</v>
      </c>
      <c r="H22" s="102">
        <v>0</v>
      </c>
      <c r="I22" s="102">
        <v>6.7340099953788896E-2</v>
      </c>
      <c r="J22" s="102">
        <v>0.18100660049057099</v>
      </c>
      <c r="K22" s="102">
        <v>0.139065786056563</v>
      </c>
      <c r="L22" s="102">
        <v>0</v>
      </c>
      <c r="M22" s="102">
        <v>0</v>
      </c>
      <c r="N22" s="102">
        <v>8.2516005417893092E-3</v>
      </c>
      <c r="O22" s="92">
        <v>16.2261136707533</v>
      </c>
      <c r="P22" s="92">
        <v>1.81006600490571</v>
      </c>
      <c r="Q22" s="92">
        <v>1.3906578605656299</v>
      </c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>
      <c r="A23" s="113">
        <v>139</v>
      </c>
      <c r="B23" s="57" t="s">
        <v>50</v>
      </c>
      <c r="C23" s="102">
        <v>0</v>
      </c>
      <c r="D23" s="102">
        <v>1.5820629087195599</v>
      </c>
      <c r="E23" s="102">
        <v>3.5899779572070298</v>
      </c>
      <c r="F23" s="102">
        <v>0</v>
      </c>
      <c r="G23" s="102">
        <v>0.258515241277257</v>
      </c>
      <c r="H23" s="102">
        <v>0</v>
      </c>
      <c r="I23" s="102">
        <v>0</v>
      </c>
      <c r="J23" s="102">
        <v>0.12482576479525501</v>
      </c>
      <c r="K23" s="102">
        <v>0.24511428928571199</v>
      </c>
      <c r="L23" s="102">
        <v>0</v>
      </c>
      <c r="M23" s="102">
        <v>0</v>
      </c>
      <c r="N23" s="102">
        <v>0</v>
      </c>
      <c r="O23" s="92">
        <v>35.899779572070301</v>
      </c>
      <c r="P23" s="92">
        <v>1.24825764795255</v>
      </c>
      <c r="Q23" s="92">
        <v>2.4511428928571197</v>
      </c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>
      <c r="A24" s="113">
        <v>165</v>
      </c>
      <c r="B24" s="57" t="s">
        <v>50</v>
      </c>
      <c r="C24" s="102">
        <v>0</v>
      </c>
      <c r="D24" s="102">
        <v>0.270126136024676</v>
      </c>
      <c r="E24" s="102">
        <v>2.4156905365659598</v>
      </c>
      <c r="F24" s="102">
        <v>0</v>
      </c>
      <c r="G24" s="102">
        <v>0.26462787518120001</v>
      </c>
      <c r="H24" s="102">
        <v>0</v>
      </c>
      <c r="I24" s="102">
        <v>0.14133178143212599</v>
      </c>
      <c r="J24" s="102">
        <v>0.148832824084207</v>
      </c>
      <c r="K24" s="102">
        <v>0.110414918614019</v>
      </c>
      <c r="L24" s="102">
        <v>0</v>
      </c>
      <c r="M24" s="102">
        <v>0</v>
      </c>
      <c r="N24" s="102">
        <v>1.45261911183768E-2</v>
      </c>
      <c r="O24" s="92">
        <v>24.156905365659597</v>
      </c>
      <c r="P24" s="92">
        <v>1.4883282408420699</v>
      </c>
      <c r="Q24" s="92">
        <v>1.10414918614019</v>
      </c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>
      <c r="A25" s="113">
        <v>167</v>
      </c>
      <c r="B25" s="57" t="s">
        <v>50</v>
      </c>
      <c r="C25" s="102">
        <v>0</v>
      </c>
      <c r="D25" s="102">
        <v>6.23484947538409</v>
      </c>
      <c r="E25" s="102">
        <v>5.8130165753384002</v>
      </c>
      <c r="F25" s="102">
        <v>0</v>
      </c>
      <c r="G25" s="102">
        <v>0.26095757163581601</v>
      </c>
      <c r="H25" s="102">
        <v>0</v>
      </c>
      <c r="I25" s="102">
        <v>0</v>
      </c>
      <c r="J25" s="102">
        <v>0.23109603597388501</v>
      </c>
      <c r="K25" s="102">
        <v>0.538709547409714</v>
      </c>
      <c r="L25" s="102">
        <v>0</v>
      </c>
      <c r="M25" s="102">
        <v>0</v>
      </c>
      <c r="N25" s="102">
        <v>4.2738531901306803E-2</v>
      </c>
      <c r="O25" s="92">
        <v>58.130165753384006</v>
      </c>
      <c r="P25" s="92">
        <v>2.3109603597388499</v>
      </c>
      <c r="Q25" s="92">
        <v>5.3870954740971397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>
      <c r="A26" s="113">
        <v>5</v>
      </c>
      <c r="B26" s="95" t="s">
        <v>115</v>
      </c>
      <c r="C26" s="102">
        <v>0</v>
      </c>
      <c r="D26" s="102">
        <v>1.2221040001549801</v>
      </c>
      <c r="E26" s="102">
        <v>2.6715060475930601</v>
      </c>
      <c r="F26" s="102">
        <v>0</v>
      </c>
      <c r="G26" s="102">
        <v>0.31321810834274799</v>
      </c>
      <c r="H26" s="102">
        <v>0</v>
      </c>
      <c r="I26" s="102">
        <v>0</v>
      </c>
      <c r="J26" s="102">
        <v>0.148357264898132</v>
      </c>
      <c r="K26" s="102">
        <v>0.19486969078571201</v>
      </c>
      <c r="L26" s="102">
        <v>0</v>
      </c>
      <c r="M26" s="102">
        <v>0</v>
      </c>
      <c r="N26" s="102">
        <v>0</v>
      </c>
      <c r="O26" s="92">
        <v>26.715060475930599</v>
      </c>
      <c r="P26" s="92">
        <v>1.4835726489813199</v>
      </c>
      <c r="Q26" s="92">
        <v>1.9486969078571201</v>
      </c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>
      <c r="A27" s="113">
        <v>7</v>
      </c>
      <c r="B27" s="95" t="s">
        <v>115</v>
      </c>
      <c r="C27" s="102">
        <v>0</v>
      </c>
      <c r="D27" s="102">
        <v>0</v>
      </c>
      <c r="E27" s="102">
        <v>1.2161982103315401</v>
      </c>
      <c r="F27" s="102">
        <v>0</v>
      </c>
      <c r="G27" s="102">
        <v>0</v>
      </c>
      <c r="H27" s="102">
        <v>0</v>
      </c>
      <c r="I27" s="102">
        <v>6.8742792797523405E-2</v>
      </c>
      <c r="J27" s="102">
        <v>8.7257817429632095E-2</v>
      </c>
      <c r="K27" s="102">
        <v>0.15780493104062601</v>
      </c>
      <c r="L27" s="102">
        <v>0</v>
      </c>
      <c r="M27" s="102">
        <v>0</v>
      </c>
      <c r="N27" s="102">
        <v>4.26699719534121E-3</v>
      </c>
      <c r="O27" s="92">
        <v>12.161982103315401</v>
      </c>
      <c r="P27" s="92">
        <v>0.87257817429632101</v>
      </c>
      <c r="Q27" s="92">
        <v>1.5780493104062601</v>
      </c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>
      <c r="A28" s="113">
        <v>33</v>
      </c>
      <c r="B28" s="95" t="s">
        <v>115</v>
      </c>
      <c r="C28" s="102">
        <v>0</v>
      </c>
      <c r="D28" s="102">
        <v>0</v>
      </c>
      <c r="E28" s="102">
        <v>2.6878910311097801</v>
      </c>
      <c r="F28" s="102">
        <v>0</v>
      </c>
      <c r="G28" s="102">
        <v>0</v>
      </c>
      <c r="H28" s="102">
        <v>0</v>
      </c>
      <c r="I28" s="102">
        <v>0.17350342832002399</v>
      </c>
      <c r="J28" s="102">
        <v>0.15098760314166701</v>
      </c>
      <c r="K28" s="102">
        <v>0.23326369613574199</v>
      </c>
      <c r="L28" s="102">
        <v>0</v>
      </c>
      <c r="M28" s="102">
        <v>0</v>
      </c>
      <c r="N28" s="102">
        <v>1.0307314706926201E-3</v>
      </c>
      <c r="O28" s="92">
        <v>26.878910311097801</v>
      </c>
      <c r="P28" s="92">
        <v>1.5098760314166702</v>
      </c>
      <c r="Q28" s="92">
        <v>2.3326369613574198</v>
      </c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>
      <c r="A29" s="113">
        <v>35</v>
      </c>
      <c r="B29" s="95" t="s">
        <v>115</v>
      </c>
      <c r="C29" s="102">
        <v>0</v>
      </c>
      <c r="D29" s="102">
        <v>0.19343840387963801</v>
      </c>
      <c r="E29" s="102">
        <v>4.68912659775149</v>
      </c>
      <c r="F29" s="102">
        <v>0</v>
      </c>
      <c r="G29" s="102">
        <v>0</v>
      </c>
      <c r="H29" s="102">
        <v>0</v>
      </c>
      <c r="I29" s="102">
        <v>0.15833553703658401</v>
      </c>
      <c r="J29" s="102">
        <v>0.31574880131748601</v>
      </c>
      <c r="K29" s="102">
        <v>0.44542153483553198</v>
      </c>
      <c r="L29" s="102">
        <v>0</v>
      </c>
      <c r="M29" s="102">
        <v>0</v>
      </c>
      <c r="N29" s="102">
        <v>1.7453838192068801E-2</v>
      </c>
      <c r="O29" s="92">
        <v>46.891265977514898</v>
      </c>
      <c r="P29" s="92">
        <v>3.1574880131748602</v>
      </c>
      <c r="Q29" s="92">
        <v>4.4542153483553202</v>
      </c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>
      <c r="A30" s="113">
        <v>61</v>
      </c>
      <c r="B30" s="95" t="s">
        <v>115</v>
      </c>
      <c r="C30" s="102">
        <v>0</v>
      </c>
      <c r="D30" s="102">
        <v>0.381222775466387</v>
      </c>
      <c r="E30" s="102">
        <v>6.2028224231540499</v>
      </c>
      <c r="F30" s="102">
        <v>0</v>
      </c>
      <c r="G30" s="102">
        <v>0</v>
      </c>
      <c r="H30" s="102">
        <v>0</v>
      </c>
      <c r="I30" s="102">
        <v>0.29668270348037801</v>
      </c>
      <c r="J30" s="102">
        <v>0.41912308088767197</v>
      </c>
      <c r="K30" s="102">
        <v>0.64375740083433197</v>
      </c>
      <c r="L30" s="102">
        <v>0</v>
      </c>
      <c r="M30" s="102">
        <v>0</v>
      </c>
      <c r="N30" s="102">
        <v>1.7005845492911901E-2</v>
      </c>
      <c r="O30" s="92">
        <v>62.028224231540499</v>
      </c>
      <c r="P30" s="92">
        <v>4.1912308088767194</v>
      </c>
      <c r="Q30" s="92">
        <v>6.4375740083433195</v>
      </c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>
      <c r="A31" s="113">
        <v>63</v>
      </c>
      <c r="B31" s="95" t="s">
        <v>115</v>
      </c>
      <c r="C31" s="102">
        <v>0</v>
      </c>
      <c r="D31" s="102">
        <v>1.0492007568250299</v>
      </c>
      <c r="E31" s="102">
        <v>7.8158724435429203</v>
      </c>
      <c r="F31" s="102">
        <v>0</v>
      </c>
      <c r="G31" s="102">
        <v>0</v>
      </c>
      <c r="H31" s="102">
        <v>0</v>
      </c>
      <c r="I31" s="102">
        <v>0.279071602809915</v>
      </c>
      <c r="J31" s="102">
        <v>0.37094524608448998</v>
      </c>
      <c r="K31" s="102">
        <v>0.77694930135839302</v>
      </c>
      <c r="L31" s="102">
        <v>0</v>
      </c>
      <c r="M31" s="102">
        <v>0</v>
      </c>
      <c r="N31" s="102">
        <v>6.43153580663966E-3</v>
      </c>
      <c r="O31" s="92">
        <v>78.158724435429207</v>
      </c>
      <c r="P31" s="92">
        <v>3.7094524608448998</v>
      </c>
      <c r="Q31" s="92">
        <v>7.7694930135839302</v>
      </c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>
      <c r="A32" s="113">
        <v>89</v>
      </c>
      <c r="B32" s="95" t="s">
        <v>115</v>
      </c>
      <c r="C32" s="102">
        <v>0</v>
      </c>
      <c r="D32" s="102">
        <v>0</v>
      </c>
      <c r="E32" s="102">
        <v>0.99928009641263604</v>
      </c>
      <c r="F32" s="102">
        <v>0</v>
      </c>
      <c r="G32" s="102">
        <v>0</v>
      </c>
      <c r="H32" s="102">
        <v>0</v>
      </c>
      <c r="I32" s="102">
        <v>0.11141289906006201</v>
      </c>
      <c r="J32" s="102">
        <v>0.17771753906655399</v>
      </c>
      <c r="K32" s="102">
        <v>0.19778527896214201</v>
      </c>
      <c r="L32" s="102">
        <v>0</v>
      </c>
      <c r="M32" s="102">
        <v>0</v>
      </c>
      <c r="N32" s="102">
        <v>5.1787702692123504E-3</v>
      </c>
      <c r="O32" s="92">
        <v>9.99280096412636</v>
      </c>
      <c r="P32" s="92">
        <v>1.7771753906655399</v>
      </c>
      <c r="Q32" s="92">
        <v>1.9778527896214202</v>
      </c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>
      <c r="A33" s="113">
        <v>91</v>
      </c>
      <c r="B33" s="95" t="s">
        <v>115</v>
      </c>
      <c r="C33" s="102">
        <v>0</v>
      </c>
      <c r="D33" s="102">
        <v>6.4116509350945998</v>
      </c>
      <c r="E33" s="102">
        <v>2.8201501394353801</v>
      </c>
      <c r="F33" s="102">
        <v>0</v>
      </c>
      <c r="G33" s="102">
        <v>0</v>
      </c>
      <c r="H33" s="102">
        <v>0</v>
      </c>
      <c r="I33" s="102">
        <v>0</v>
      </c>
      <c r="J33" s="102">
        <v>0.13936650928976599</v>
      </c>
      <c r="K33" s="102">
        <v>0.219753572836903</v>
      </c>
      <c r="L33" s="102">
        <v>0</v>
      </c>
      <c r="M33" s="102">
        <v>0</v>
      </c>
      <c r="N33" s="102">
        <v>0</v>
      </c>
      <c r="O33" s="92">
        <v>28.201501394353802</v>
      </c>
      <c r="P33" s="92">
        <v>1.3936650928976599</v>
      </c>
      <c r="Q33" s="92">
        <v>2.1975357283690302</v>
      </c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>
      <c r="A34" s="113">
        <v>117</v>
      </c>
      <c r="B34" s="95" t="s">
        <v>115</v>
      </c>
      <c r="C34" s="102">
        <v>0</v>
      </c>
      <c r="D34" s="102">
        <v>1.8537395843979398E-2</v>
      </c>
      <c r="E34" s="102">
        <v>4.2997079768120896</v>
      </c>
      <c r="F34" s="102">
        <v>0</v>
      </c>
      <c r="G34" s="102">
        <v>0</v>
      </c>
      <c r="H34" s="102">
        <v>0</v>
      </c>
      <c r="I34" s="102">
        <v>0.11734218892642299</v>
      </c>
      <c r="J34" s="102">
        <v>0.27105221416911102</v>
      </c>
      <c r="K34" s="102">
        <v>0.33453697274051802</v>
      </c>
      <c r="L34" s="102">
        <v>0</v>
      </c>
      <c r="M34" s="102">
        <v>0</v>
      </c>
      <c r="N34" s="102">
        <v>1.7497968197502298E-2</v>
      </c>
      <c r="O34" s="92">
        <v>42.997079768120898</v>
      </c>
      <c r="P34" s="92">
        <v>2.7105221416911101</v>
      </c>
      <c r="Q34" s="92">
        <v>3.3453697274051803</v>
      </c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1:27">
      <c r="A35" s="113">
        <v>119</v>
      </c>
      <c r="B35" s="95" t="s">
        <v>115</v>
      </c>
      <c r="C35" s="102">
        <v>0</v>
      </c>
      <c r="D35" s="102">
        <v>3.54777168315539</v>
      </c>
      <c r="E35" s="102">
        <v>3.6844573678586001</v>
      </c>
      <c r="F35" s="102">
        <v>0</v>
      </c>
      <c r="G35" s="102">
        <v>0</v>
      </c>
      <c r="H35" s="102">
        <v>0</v>
      </c>
      <c r="I35" s="102">
        <v>0</v>
      </c>
      <c r="J35" s="102">
        <v>0.24903186842325201</v>
      </c>
      <c r="K35" s="102">
        <v>0.59400959318522994</v>
      </c>
      <c r="L35" s="102">
        <v>0</v>
      </c>
      <c r="M35" s="102">
        <v>0</v>
      </c>
      <c r="N35" s="102">
        <v>0</v>
      </c>
      <c r="O35" s="92">
        <v>36.844573678586002</v>
      </c>
      <c r="P35" s="92">
        <v>2.4903186842325202</v>
      </c>
      <c r="Q35" s="92">
        <v>5.9400959318522997</v>
      </c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>
      <c r="A36" s="113">
        <v>145</v>
      </c>
      <c r="B36" s="95" t="s">
        <v>115</v>
      </c>
      <c r="C36" s="102">
        <v>0</v>
      </c>
      <c r="D36" s="102">
        <v>2.8799859063453699</v>
      </c>
      <c r="E36" s="102">
        <v>1.68460646553708</v>
      </c>
      <c r="F36" s="102">
        <v>0</v>
      </c>
      <c r="G36" s="102">
        <v>0</v>
      </c>
      <c r="H36" s="102">
        <v>0</v>
      </c>
      <c r="I36" s="102">
        <v>6.8027483577928302E-2</v>
      </c>
      <c r="J36" s="102">
        <v>0.33509543981740902</v>
      </c>
      <c r="K36" s="102">
        <v>0.45905284948804498</v>
      </c>
      <c r="L36" s="102">
        <v>0</v>
      </c>
      <c r="M36" s="102">
        <v>0</v>
      </c>
      <c r="N36" s="102">
        <v>1.8569602096437699E-2</v>
      </c>
      <c r="O36" s="92">
        <v>16.8460646553708</v>
      </c>
      <c r="P36" s="92">
        <v>3.3509543981740904</v>
      </c>
      <c r="Q36" s="92">
        <v>4.5905284948804495</v>
      </c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>
      <c r="A37" s="113">
        <v>147</v>
      </c>
      <c r="B37" s="95" t="s">
        <v>115</v>
      </c>
      <c r="C37" s="102">
        <v>0</v>
      </c>
      <c r="D37" s="102">
        <v>0</v>
      </c>
      <c r="E37" s="102">
        <v>4.2749338629927998</v>
      </c>
      <c r="F37" s="102">
        <v>0</v>
      </c>
      <c r="G37" s="102">
        <v>0</v>
      </c>
      <c r="H37" s="102">
        <v>0</v>
      </c>
      <c r="I37" s="102">
        <v>0</v>
      </c>
      <c r="J37" s="102">
        <v>0.16627469701280301</v>
      </c>
      <c r="K37" s="102">
        <v>0.26485771833681299</v>
      </c>
      <c r="L37" s="102">
        <v>0</v>
      </c>
      <c r="M37" s="102">
        <v>0</v>
      </c>
      <c r="N37" s="102">
        <v>0</v>
      </c>
      <c r="O37" s="92">
        <v>42.749338629927998</v>
      </c>
      <c r="P37" s="92">
        <v>1.6627469701280302</v>
      </c>
      <c r="Q37" s="92">
        <v>2.64857718336813</v>
      </c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1:27">
      <c r="A38" s="113">
        <v>9</v>
      </c>
      <c r="B38" s="57" t="s">
        <v>116</v>
      </c>
      <c r="C38" s="102">
        <v>0</v>
      </c>
      <c r="D38" s="102">
        <v>0</v>
      </c>
      <c r="E38" s="102">
        <v>4.6121672378807403</v>
      </c>
      <c r="F38" s="102">
        <v>0</v>
      </c>
      <c r="G38" s="102">
        <v>0</v>
      </c>
      <c r="H38" s="102">
        <v>0</v>
      </c>
      <c r="I38" s="102">
        <v>0</v>
      </c>
      <c r="J38" s="102">
        <v>0.26815782621392098</v>
      </c>
      <c r="K38" s="102">
        <v>0.60934233582740205</v>
      </c>
      <c r="L38" s="102">
        <v>0</v>
      </c>
      <c r="M38" s="102">
        <v>0</v>
      </c>
      <c r="N38" s="102">
        <v>0</v>
      </c>
      <c r="O38" s="92">
        <v>46.121672378807403</v>
      </c>
      <c r="P38" s="92">
        <v>2.6815782621392099</v>
      </c>
      <c r="Q38" s="92">
        <v>6.0934233582740207</v>
      </c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1:27">
      <c r="A39" s="113">
        <v>11</v>
      </c>
      <c r="B39" s="57" t="s">
        <v>116</v>
      </c>
      <c r="C39" s="102">
        <v>0</v>
      </c>
      <c r="D39" s="102">
        <v>0</v>
      </c>
      <c r="E39" s="102">
        <v>2.3605252555206899</v>
      </c>
      <c r="F39" s="102">
        <v>0</v>
      </c>
      <c r="G39" s="102">
        <v>0</v>
      </c>
      <c r="H39" s="102">
        <v>0</v>
      </c>
      <c r="I39" s="102">
        <v>0.58435633168014101</v>
      </c>
      <c r="J39" s="102">
        <v>0.19483478853622299</v>
      </c>
      <c r="K39" s="102">
        <v>0.39450600600690899</v>
      </c>
      <c r="L39" s="102">
        <v>0</v>
      </c>
      <c r="M39" s="102">
        <v>0</v>
      </c>
      <c r="N39" s="102">
        <v>0</v>
      </c>
      <c r="O39" s="92">
        <v>23.605252555206899</v>
      </c>
      <c r="P39" s="92">
        <v>1.9483478853622298</v>
      </c>
      <c r="Q39" s="92">
        <v>3.9450600600690899</v>
      </c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>
      <c r="A40" s="113">
        <v>37</v>
      </c>
      <c r="B40" s="57" t="s">
        <v>116</v>
      </c>
      <c r="C40" s="102">
        <v>0</v>
      </c>
      <c r="D40" s="102">
        <v>0.206772253846666</v>
      </c>
      <c r="E40" s="102">
        <v>6.0559729587126396</v>
      </c>
      <c r="F40" s="102">
        <v>0</v>
      </c>
      <c r="G40" s="102">
        <v>0</v>
      </c>
      <c r="H40" s="102">
        <v>0</v>
      </c>
      <c r="I40" s="102">
        <v>0.191235356136636</v>
      </c>
      <c r="J40" s="102">
        <v>0.436496444819299</v>
      </c>
      <c r="K40" s="102">
        <v>0.43124737866409801</v>
      </c>
      <c r="L40" s="102">
        <v>0</v>
      </c>
      <c r="M40" s="102">
        <v>0</v>
      </c>
      <c r="N40" s="102">
        <v>0</v>
      </c>
      <c r="O40" s="92">
        <v>60.559729587126398</v>
      </c>
      <c r="P40" s="92">
        <v>4.3649644481929899</v>
      </c>
      <c r="Q40" s="92">
        <v>4.3124737866409806</v>
      </c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1:27">
      <c r="A41" s="95">
        <v>39</v>
      </c>
      <c r="B41" s="57" t="s">
        <v>116</v>
      </c>
      <c r="C41" s="102">
        <v>0</v>
      </c>
      <c r="D41" s="102">
        <v>0</v>
      </c>
      <c r="E41" s="102">
        <v>3.9702580820470899</v>
      </c>
      <c r="F41" s="102">
        <v>0</v>
      </c>
      <c r="G41" s="102">
        <v>0</v>
      </c>
      <c r="H41" s="102">
        <v>0</v>
      </c>
      <c r="I41" s="102">
        <v>7.1736543181846704E-2</v>
      </c>
      <c r="J41" s="102">
        <v>0.23307081855009701</v>
      </c>
      <c r="K41" s="102">
        <v>0.28686830392464602</v>
      </c>
      <c r="L41" s="102">
        <v>0</v>
      </c>
      <c r="M41" s="102">
        <v>0</v>
      </c>
      <c r="N41" s="102">
        <v>0</v>
      </c>
      <c r="O41" s="92">
        <v>39.702580820470899</v>
      </c>
      <c r="P41" s="92">
        <v>2.3307081855009701</v>
      </c>
      <c r="Q41" s="92">
        <v>2.8686830392464602</v>
      </c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1:27">
      <c r="A42" s="95">
        <v>65</v>
      </c>
      <c r="B42" s="57" t="s">
        <v>116</v>
      </c>
      <c r="C42" s="102">
        <v>0</v>
      </c>
      <c r="D42" s="102">
        <v>0</v>
      </c>
      <c r="E42" s="102">
        <v>5.5324002309575198</v>
      </c>
      <c r="F42" s="102">
        <v>0</v>
      </c>
      <c r="G42" s="102">
        <v>0</v>
      </c>
      <c r="H42" s="102">
        <v>0</v>
      </c>
      <c r="I42" s="102">
        <v>0.20433792571568299</v>
      </c>
      <c r="J42" s="102">
        <v>0.34666949075355302</v>
      </c>
      <c r="K42" s="102">
        <v>0.51898376847261396</v>
      </c>
      <c r="L42" s="102">
        <v>0</v>
      </c>
      <c r="M42" s="102">
        <v>0</v>
      </c>
      <c r="N42" s="102">
        <v>1.78481458849758E-2</v>
      </c>
      <c r="O42" s="92">
        <v>55.324002309575199</v>
      </c>
      <c r="P42" s="92">
        <v>3.4666949075355302</v>
      </c>
      <c r="Q42" s="92">
        <v>5.1898376847261396</v>
      </c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>
      <c r="A43" s="95">
        <v>67</v>
      </c>
      <c r="B43" s="57" t="s">
        <v>116</v>
      </c>
      <c r="C43" s="102">
        <v>0</v>
      </c>
      <c r="D43" s="102">
        <v>0.71451281630862995</v>
      </c>
      <c r="E43" s="102">
        <v>6.7484150825402001</v>
      </c>
      <c r="F43" s="102">
        <v>0</v>
      </c>
      <c r="G43" s="102">
        <v>0</v>
      </c>
      <c r="H43" s="102">
        <v>0</v>
      </c>
      <c r="I43" s="102">
        <v>8.1737565691738207E-2</v>
      </c>
      <c r="J43" s="102">
        <v>0.26822976956526301</v>
      </c>
      <c r="K43" s="102">
        <v>0.37717842449076899</v>
      </c>
      <c r="L43" s="102">
        <v>0</v>
      </c>
      <c r="M43" s="102">
        <v>0</v>
      </c>
      <c r="N43" s="102">
        <v>0</v>
      </c>
      <c r="O43" s="92">
        <v>67.484150825401997</v>
      </c>
      <c r="P43" s="92">
        <v>2.6822976956526299</v>
      </c>
      <c r="Q43" s="92">
        <v>3.7717842449076899</v>
      </c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7">
      <c r="A44" s="95">
        <v>93</v>
      </c>
      <c r="B44" s="57" t="s">
        <v>116</v>
      </c>
      <c r="C44" s="102">
        <v>0</v>
      </c>
      <c r="D44" s="102">
        <v>5.5930524170873297E-2</v>
      </c>
      <c r="E44" s="102">
        <v>4.6563213331713698</v>
      </c>
      <c r="F44" s="102">
        <v>0</v>
      </c>
      <c r="G44" s="102">
        <v>0</v>
      </c>
      <c r="H44" s="102">
        <v>0</v>
      </c>
      <c r="I44" s="102">
        <v>0.12577606606469699</v>
      </c>
      <c r="J44" s="102">
        <v>0.28978318753019</v>
      </c>
      <c r="K44" s="102">
        <v>0.33361062373080203</v>
      </c>
      <c r="L44" s="102">
        <v>0</v>
      </c>
      <c r="M44" s="102">
        <v>0</v>
      </c>
      <c r="N44" s="102">
        <v>0</v>
      </c>
      <c r="O44" s="92">
        <v>46.563213331713698</v>
      </c>
      <c r="P44" s="92">
        <v>2.8978318753018999</v>
      </c>
      <c r="Q44" s="92">
        <v>3.3361062373080204</v>
      </c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1:27">
      <c r="A45" s="95">
        <v>95</v>
      </c>
      <c r="B45" s="57" t="s">
        <v>116</v>
      </c>
      <c r="C45" s="102">
        <v>0</v>
      </c>
      <c r="D45" s="102">
        <v>0.44007925184556501</v>
      </c>
      <c r="E45" s="102">
        <v>4.4979378848974099</v>
      </c>
      <c r="F45" s="102">
        <v>0</v>
      </c>
      <c r="G45" s="102">
        <v>0</v>
      </c>
      <c r="H45" s="102">
        <v>0</v>
      </c>
      <c r="I45" s="102">
        <v>0</v>
      </c>
      <c r="J45" s="102">
        <v>0.245204599762325</v>
      </c>
      <c r="K45" s="102">
        <v>0.45620461647572003</v>
      </c>
      <c r="L45" s="102">
        <v>0</v>
      </c>
      <c r="M45" s="102">
        <v>0</v>
      </c>
      <c r="N45" s="102">
        <v>3.2530582309008703E-2</v>
      </c>
      <c r="O45" s="92">
        <v>44.9793788489741</v>
      </c>
      <c r="P45" s="92">
        <v>2.4520459976232498</v>
      </c>
      <c r="Q45" s="92">
        <v>4.5620461647572004</v>
      </c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1:27">
      <c r="A46" s="95">
        <v>123</v>
      </c>
      <c r="B46" s="57" t="s">
        <v>116</v>
      </c>
      <c r="C46" s="102">
        <v>0</v>
      </c>
      <c r="D46" s="102">
        <v>2.9872614374531401</v>
      </c>
      <c r="E46" s="102">
        <v>3.51487520479786</v>
      </c>
      <c r="F46" s="102">
        <v>0</v>
      </c>
      <c r="G46" s="102">
        <v>0</v>
      </c>
      <c r="H46" s="102">
        <v>0</v>
      </c>
      <c r="I46" s="102">
        <v>0</v>
      </c>
      <c r="J46" s="102">
        <v>0.15870839152372701</v>
      </c>
      <c r="K46" s="102">
        <v>0.32533650523358099</v>
      </c>
      <c r="L46" s="102">
        <v>0</v>
      </c>
      <c r="M46" s="102">
        <v>0</v>
      </c>
      <c r="N46" s="102">
        <v>0</v>
      </c>
      <c r="O46" s="92">
        <v>35.148752047978597</v>
      </c>
      <c r="P46" s="92">
        <v>1.5870839152372702</v>
      </c>
      <c r="Q46" s="92">
        <v>3.25336505233581</v>
      </c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1:27">
      <c r="A47" s="95">
        <v>149</v>
      </c>
      <c r="B47" s="57" t="s">
        <v>116</v>
      </c>
      <c r="C47" s="102">
        <v>0</v>
      </c>
      <c r="D47" s="102">
        <v>11.0059130889722</v>
      </c>
      <c r="E47" s="102">
        <v>4.3654860559135598</v>
      </c>
      <c r="F47" s="102">
        <v>0.19199936295678399</v>
      </c>
      <c r="G47" s="102">
        <v>0</v>
      </c>
      <c r="H47" s="102">
        <v>0</v>
      </c>
      <c r="I47" s="102">
        <v>0.57695177786395802</v>
      </c>
      <c r="J47" s="102">
        <v>0.22175552353314401</v>
      </c>
      <c r="K47" s="102">
        <v>0.30773384814136501</v>
      </c>
      <c r="L47" s="102">
        <v>0</v>
      </c>
      <c r="M47" s="102">
        <v>0</v>
      </c>
      <c r="N47" s="102">
        <v>1.8569165601075001E-2</v>
      </c>
      <c r="O47" s="92">
        <v>43.654860559135599</v>
      </c>
      <c r="P47" s="92">
        <v>2.2175552353314401</v>
      </c>
      <c r="Q47" s="92">
        <v>3.07733848141365</v>
      </c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1:27">
      <c r="A48" s="95">
        <v>151</v>
      </c>
      <c r="B48" s="57" t="s">
        <v>116</v>
      </c>
      <c r="C48" s="102">
        <v>0</v>
      </c>
      <c r="D48" s="102">
        <v>0</v>
      </c>
      <c r="E48" s="102">
        <v>4.3515902438237903</v>
      </c>
      <c r="F48" s="102">
        <v>0</v>
      </c>
      <c r="G48" s="102">
        <v>0</v>
      </c>
      <c r="H48" s="102">
        <v>0</v>
      </c>
      <c r="I48" s="102">
        <v>0</v>
      </c>
      <c r="J48" s="102">
        <v>0.28120217332084801</v>
      </c>
      <c r="K48" s="102">
        <v>0.365611254541307</v>
      </c>
      <c r="L48" s="102">
        <v>0</v>
      </c>
      <c r="M48" s="102">
        <v>0</v>
      </c>
      <c r="N48" s="102">
        <v>3.38024246742075E-2</v>
      </c>
      <c r="O48" s="92">
        <v>43.515902438237902</v>
      </c>
      <c r="P48" s="92">
        <v>2.8120217332084803</v>
      </c>
      <c r="Q48" s="92">
        <v>3.6561125454130701</v>
      </c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1:27">
      <c r="A49" s="95">
        <v>17</v>
      </c>
      <c r="B49" s="57" t="s">
        <v>118</v>
      </c>
      <c r="C49" s="102">
        <v>0</v>
      </c>
      <c r="D49" s="102">
        <v>1.0473772335462499</v>
      </c>
      <c r="E49" s="102">
        <v>0.397882687222607</v>
      </c>
      <c r="F49" s="102">
        <v>0</v>
      </c>
      <c r="G49" s="102">
        <v>0</v>
      </c>
      <c r="H49" s="102">
        <v>0</v>
      </c>
      <c r="I49" s="102">
        <v>0</v>
      </c>
      <c r="J49" s="102">
        <v>5.6835989520146402E-2</v>
      </c>
      <c r="K49" s="102">
        <v>0</v>
      </c>
      <c r="L49" s="102">
        <v>0</v>
      </c>
      <c r="M49" s="102">
        <v>0</v>
      </c>
      <c r="N49" s="102">
        <v>3.6442610623551898E-2</v>
      </c>
      <c r="O49" s="92">
        <v>3.9788268722260698</v>
      </c>
      <c r="P49" s="92">
        <v>0.56835989520146402</v>
      </c>
      <c r="Q49" s="92">
        <v>0</v>
      </c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1:27">
      <c r="A50" s="95">
        <v>19</v>
      </c>
      <c r="B50" s="57" t="s">
        <v>118</v>
      </c>
      <c r="C50" s="102">
        <v>0</v>
      </c>
      <c r="D50" s="102">
        <v>2.54861301100587</v>
      </c>
      <c r="E50" s="102">
        <v>0.25695956889487798</v>
      </c>
      <c r="F50" s="102">
        <v>0</v>
      </c>
      <c r="G50" s="102">
        <v>0</v>
      </c>
      <c r="H50" s="102">
        <v>0</v>
      </c>
      <c r="I50" s="102">
        <v>0</v>
      </c>
      <c r="J50" s="102">
        <v>4.9022488053457297E-2</v>
      </c>
      <c r="K50" s="102">
        <v>7.3810545858126506E-2</v>
      </c>
      <c r="L50" s="102">
        <v>0</v>
      </c>
      <c r="M50" s="102">
        <v>0</v>
      </c>
      <c r="N50" s="102">
        <v>2.0806799984151102E-2</v>
      </c>
      <c r="O50" s="92">
        <v>2.5695956889487799</v>
      </c>
      <c r="P50" s="92">
        <v>0.49022488053457297</v>
      </c>
      <c r="Q50" s="92">
        <v>0.73810545858126508</v>
      </c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1:27">
      <c r="A51" s="95">
        <v>45</v>
      </c>
      <c r="B51" s="57" t="s">
        <v>118</v>
      </c>
      <c r="C51" s="102">
        <v>0</v>
      </c>
      <c r="D51" s="102">
        <v>0</v>
      </c>
      <c r="E51" s="102">
        <v>4.3752233723223101E-2</v>
      </c>
      <c r="F51" s="102">
        <v>0</v>
      </c>
      <c r="G51" s="102">
        <v>0</v>
      </c>
      <c r="H51" s="102">
        <v>0</v>
      </c>
      <c r="I51" s="102">
        <v>7.0119349548076804E-2</v>
      </c>
      <c r="J51" s="102">
        <v>1.55237347563002E-2</v>
      </c>
      <c r="K51" s="102">
        <v>2.0199762038068898E-2</v>
      </c>
      <c r="L51" s="102">
        <v>0</v>
      </c>
      <c r="M51" s="102">
        <v>0</v>
      </c>
      <c r="N51" s="102">
        <v>1.63979886101463E-2</v>
      </c>
      <c r="O51" s="92">
        <v>0.22500000000000001</v>
      </c>
      <c r="P51" s="92">
        <v>0.22500000000000001</v>
      </c>
      <c r="Q51" s="92">
        <v>0.20199762038068897</v>
      </c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1:27">
      <c r="A52" s="95">
        <v>47</v>
      </c>
      <c r="B52" s="57" t="s">
        <v>118</v>
      </c>
      <c r="C52" s="102">
        <v>0</v>
      </c>
      <c r="D52" s="102">
        <v>0.29785378174125099</v>
      </c>
      <c r="E52" s="102">
        <v>0.33952060385956101</v>
      </c>
      <c r="F52" s="102">
        <v>0</v>
      </c>
      <c r="G52" s="102">
        <v>0</v>
      </c>
      <c r="H52" s="102">
        <v>0</v>
      </c>
      <c r="I52" s="102">
        <v>0</v>
      </c>
      <c r="J52" s="102">
        <v>5.9051436790481103E-2</v>
      </c>
      <c r="K52" s="102">
        <v>9.2136567286235094E-2</v>
      </c>
      <c r="L52" s="102">
        <v>0</v>
      </c>
      <c r="M52" s="102">
        <v>0</v>
      </c>
      <c r="N52" s="102">
        <v>3.3704820147442797E-2</v>
      </c>
      <c r="O52" s="92">
        <v>3.3952060385956102</v>
      </c>
      <c r="P52" s="92">
        <v>0.59051436790481104</v>
      </c>
      <c r="Q52" s="92">
        <v>0.92136567286235094</v>
      </c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1:27">
      <c r="A53" s="95">
        <v>73</v>
      </c>
      <c r="B53" s="57" t="s">
        <v>118</v>
      </c>
      <c r="C53" s="102">
        <v>0</v>
      </c>
      <c r="D53" s="102">
        <v>0.38143768797752398</v>
      </c>
      <c r="E53" s="102">
        <v>0.222832672204343</v>
      </c>
      <c r="F53" s="102">
        <v>0</v>
      </c>
      <c r="G53" s="102">
        <v>0</v>
      </c>
      <c r="H53" s="102">
        <v>0</v>
      </c>
      <c r="I53" s="102">
        <v>0</v>
      </c>
      <c r="J53" s="102">
        <v>9.0725783568524607E-2</v>
      </c>
      <c r="K53" s="102">
        <v>6.39009442442591E-2</v>
      </c>
      <c r="L53" s="102">
        <v>0</v>
      </c>
      <c r="M53" s="102">
        <v>0</v>
      </c>
      <c r="N53" s="102">
        <v>4.3089311598318102E-2</v>
      </c>
      <c r="O53" s="92">
        <v>2.22832672204343</v>
      </c>
      <c r="P53" s="92">
        <v>0.90725783568524609</v>
      </c>
      <c r="Q53" s="92">
        <v>0.63900944244259095</v>
      </c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1:27">
      <c r="A54" s="95">
        <v>75</v>
      </c>
      <c r="B54" s="57" t="s">
        <v>118</v>
      </c>
      <c r="C54" s="102">
        <v>0</v>
      </c>
      <c r="D54" s="102">
        <v>0</v>
      </c>
      <c r="E54" s="102">
        <v>6.3546533922155798E-2</v>
      </c>
      <c r="F54" s="102">
        <v>0</v>
      </c>
      <c r="G54" s="102">
        <v>0</v>
      </c>
      <c r="H54" s="102">
        <v>0</v>
      </c>
      <c r="I54" s="102">
        <v>0</v>
      </c>
      <c r="J54" s="102">
        <v>3.5161354903217902E-2</v>
      </c>
      <c r="K54" s="102">
        <v>2.4713318253400101E-2</v>
      </c>
      <c r="L54" s="102">
        <v>0</v>
      </c>
      <c r="M54" s="102">
        <v>0</v>
      </c>
      <c r="N54" s="102">
        <v>1.8052808435067302E-2</v>
      </c>
      <c r="O54" s="92">
        <v>0.63546533922155801</v>
      </c>
      <c r="P54" s="92">
        <v>0.22500000000000001</v>
      </c>
      <c r="Q54" s="92">
        <v>0.24713318253400102</v>
      </c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1:27">
      <c r="A55" s="95">
        <v>101</v>
      </c>
      <c r="B55" s="57" t="s">
        <v>118</v>
      </c>
      <c r="C55" s="102">
        <v>0</v>
      </c>
      <c r="D55" s="102">
        <v>0.32733686839862802</v>
      </c>
      <c r="E55" s="102">
        <v>1.0473465938448701</v>
      </c>
      <c r="F55" s="102">
        <v>0</v>
      </c>
      <c r="G55" s="102">
        <v>0</v>
      </c>
      <c r="H55" s="102">
        <v>0</v>
      </c>
      <c r="I55" s="102">
        <v>0</v>
      </c>
      <c r="J55" s="102">
        <v>0.178131519044959</v>
      </c>
      <c r="K55" s="102">
        <v>0.14434404704777201</v>
      </c>
      <c r="L55" s="102">
        <v>0</v>
      </c>
      <c r="M55" s="102">
        <v>0</v>
      </c>
      <c r="N55" s="102">
        <v>2.7908735493500599E-2</v>
      </c>
      <c r="O55" s="92">
        <v>10.473465938448701</v>
      </c>
      <c r="P55" s="92">
        <v>1.7813151904495901</v>
      </c>
      <c r="Q55" s="92">
        <v>1.4434404704777202</v>
      </c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1:27">
      <c r="A56" s="95">
        <v>103</v>
      </c>
      <c r="B56" s="57" t="s">
        <v>118</v>
      </c>
      <c r="C56" s="102">
        <v>0</v>
      </c>
      <c r="D56" s="102">
        <v>0.39472297040591497</v>
      </c>
      <c r="E56" s="102">
        <v>1.14484721295203</v>
      </c>
      <c r="F56" s="102">
        <v>0</v>
      </c>
      <c r="G56" s="102">
        <v>0</v>
      </c>
      <c r="H56" s="102">
        <v>0</v>
      </c>
      <c r="I56" s="102">
        <v>0</v>
      </c>
      <c r="J56" s="102">
        <v>0.29018063672926597</v>
      </c>
      <c r="K56" s="102">
        <v>0.12170451842869399</v>
      </c>
      <c r="L56" s="102">
        <v>0</v>
      </c>
      <c r="M56" s="102">
        <v>0</v>
      </c>
      <c r="N56" s="102">
        <v>5.7224160531888002E-2</v>
      </c>
      <c r="O56" s="92">
        <v>11.448472129520299</v>
      </c>
      <c r="P56" s="92">
        <v>2.9018063672926599</v>
      </c>
      <c r="Q56" s="92">
        <v>1.2170451842869399</v>
      </c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1:27">
      <c r="A57" s="95">
        <v>129</v>
      </c>
      <c r="B57" s="57" t="s">
        <v>118</v>
      </c>
      <c r="C57" s="102">
        <v>0</v>
      </c>
      <c r="D57" s="102">
        <v>0.64135751731337998</v>
      </c>
      <c r="E57" s="102">
        <v>5.5877583700306099E-2</v>
      </c>
      <c r="F57" s="102">
        <v>0</v>
      </c>
      <c r="G57" s="102">
        <v>0</v>
      </c>
      <c r="H57" s="102">
        <v>0</v>
      </c>
      <c r="I57" s="102">
        <v>0</v>
      </c>
      <c r="J57" s="102">
        <v>4.0169458372199297E-2</v>
      </c>
      <c r="K57" s="102">
        <v>0</v>
      </c>
      <c r="L57" s="102">
        <v>0</v>
      </c>
      <c r="M57" s="102">
        <v>0</v>
      </c>
      <c r="N57" s="102">
        <v>7.9252020172838597E-2</v>
      </c>
      <c r="O57" s="92">
        <v>0.55877583700306099</v>
      </c>
      <c r="P57" s="92">
        <v>0.22500000000000001</v>
      </c>
      <c r="Q57" s="92">
        <v>0</v>
      </c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1:27">
      <c r="A58" s="95">
        <v>131</v>
      </c>
      <c r="B58" s="57" t="s">
        <v>118</v>
      </c>
      <c r="C58" s="102">
        <v>0</v>
      </c>
      <c r="D58" s="102">
        <v>3.9910512777309202</v>
      </c>
      <c r="E58" s="102">
        <v>1.7431316733063</v>
      </c>
      <c r="F58" s="102">
        <v>0</v>
      </c>
      <c r="G58" s="102">
        <v>0</v>
      </c>
      <c r="H58" s="102">
        <v>0</v>
      </c>
      <c r="I58" s="102">
        <v>0</v>
      </c>
      <c r="J58" s="102">
        <v>0.113253833963305</v>
      </c>
      <c r="K58" s="102">
        <v>8.2704369886190995E-2</v>
      </c>
      <c r="L58" s="102">
        <v>0</v>
      </c>
      <c r="M58" s="102">
        <v>0</v>
      </c>
      <c r="N58" s="102">
        <v>5.9946249726295302E-2</v>
      </c>
      <c r="O58" s="92">
        <v>17.431316733062999</v>
      </c>
      <c r="P58" s="92">
        <v>1.13253833963305</v>
      </c>
      <c r="Q58" s="92">
        <v>0.82704369886190998</v>
      </c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1:27">
      <c r="A59" s="95">
        <v>157</v>
      </c>
      <c r="B59" s="57" t="s">
        <v>118</v>
      </c>
      <c r="C59" s="102">
        <v>0</v>
      </c>
      <c r="D59" s="102">
        <v>0</v>
      </c>
      <c r="E59" s="102">
        <v>1.9999725689839001</v>
      </c>
      <c r="F59" s="102">
        <v>0</v>
      </c>
      <c r="G59" s="102">
        <v>0</v>
      </c>
      <c r="H59" s="102">
        <v>0</v>
      </c>
      <c r="I59" s="102">
        <v>0</v>
      </c>
      <c r="J59" s="102">
        <v>0.37772570511159198</v>
      </c>
      <c r="K59" s="102">
        <v>0.201324687119975</v>
      </c>
      <c r="L59" s="102">
        <v>0</v>
      </c>
      <c r="M59" s="102">
        <v>0</v>
      </c>
      <c r="N59" s="102">
        <v>4.2602933208418799E-2</v>
      </c>
      <c r="O59" s="92">
        <v>19.999725689839</v>
      </c>
      <c r="P59" s="92">
        <v>3.77725705111592</v>
      </c>
      <c r="Q59" s="92">
        <v>2.0132468711997502</v>
      </c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1:27">
      <c r="A60" s="95">
        <v>159</v>
      </c>
      <c r="B60" s="57" t="s">
        <v>118</v>
      </c>
      <c r="C60" s="102">
        <v>0</v>
      </c>
      <c r="D60" s="102">
        <v>0</v>
      </c>
      <c r="E60" s="102">
        <v>0</v>
      </c>
      <c r="F60" s="102">
        <v>0</v>
      </c>
      <c r="G60" s="102">
        <v>0</v>
      </c>
      <c r="H60" s="102">
        <v>0</v>
      </c>
      <c r="I60" s="102">
        <v>0</v>
      </c>
      <c r="J60" s="102">
        <v>3.2464410189979198E-2</v>
      </c>
      <c r="K60" s="102">
        <v>5.1911813690356898E-2</v>
      </c>
      <c r="L60" s="102">
        <v>0</v>
      </c>
      <c r="M60" s="102">
        <v>0</v>
      </c>
      <c r="N60" s="102">
        <v>4.1616978354778102E-2</v>
      </c>
      <c r="O60" s="92">
        <v>0</v>
      </c>
      <c r="P60" s="92">
        <v>0.32464410189979198</v>
      </c>
      <c r="Q60" s="92">
        <v>0.51911813690356901</v>
      </c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1:27">
      <c r="A61" s="95">
        <v>13</v>
      </c>
      <c r="B61" s="57" t="s">
        <v>117</v>
      </c>
      <c r="C61" s="102">
        <v>0</v>
      </c>
      <c r="D61" s="102">
        <v>0.92604087217582098</v>
      </c>
      <c r="E61" s="102">
        <v>3.0037560350116799</v>
      </c>
      <c r="F61" s="102">
        <v>0</v>
      </c>
      <c r="G61" s="102">
        <v>2.3131858761117901</v>
      </c>
      <c r="H61" s="102">
        <v>0</v>
      </c>
      <c r="I61" s="102">
        <v>0</v>
      </c>
      <c r="J61" s="102">
        <v>0.2212609262604</v>
      </c>
      <c r="K61" s="102">
        <v>0.32465886321724402</v>
      </c>
      <c r="L61" s="102">
        <v>0</v>
      </c>
      <c r="M61" s="102">
        <v>0</v>
      </c>
      <c r="N61" s="102">
        <v>0</v>
      </c>
      <c r="O61" s="92">
        <v>30.037560350116799</v>
      </c>
      <c r="P61" s="92">
        <v>2.2126092626039999</v>
      </c>
      <c r="Q61" s="92">
        <v>3.2465886321724402</v>
      </c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1:27">
      <c r="A62" s="95">
        <v>15</v>
      </c>
      <c r="B62" s="57" t="s">
        <v>117</v>
      </c>
      <c r="C62" s="102">
        <v>0</v>
      </c>
      <c r="D62" s="102">
        <v>0</v>
      </c>
      <c r="E62" s="102">
        <v>4.54209629636276</v>
      </c>
      <c r="F62" s="102">
        <v>0</v>
      </c>
      <c r="G62" s="102">
        <v>0</v>
      </c>
      <c r="H62" s="102">
        <v>0</v>
      </c>
      <c r="I62" s="102">
        <v>0.13599490363681699</v>
      </c>
      <c r="J62" s="102">
        <v>0.182070860549051</v>
      </c>
      <c r="K62" s="102">
        <v>0.37735881241563701</v>
      </c>
      <c r="L62" s="102">
        <v>0</v>
      </c>
      <c r="M62" s="102">
        <v>0</v>
      </c>
      <c r="N62" s="102">
        <v>0</v>
      </c>
      <c r="O62" s="92">
        <v>45.420962963627602</v>
      </c>
      <c r="P62" s="92">
        <v>1.8207086054905099</v>
      </c>
      <c r="Q62" s="92">
        <v>3.7735881241563702</v>
      </c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1:27">
      <c r="A63" s="95">
        <v>41</v>
      </c>
      <c r="B63" s="57" t="s">
        <v>117</v>
      </c>
      <c r="C63" s="102">
        <v>0</v>
      </c>
      <c r="D63" s="102">
        <v>1.3648434851384099</v>
      </c>
      <c r="E63" s="102">
        <v>9.3525323223161703</v>
      </c>
      <c r="F63" s="102">
        <v>0</v>
      </c>
      <c r="G63" s="102">
        <v>0</v>
      </c>
      <c r="H63" s="102">
        <v>0</v>
      </c>
      <c r="I63" s="102">
        <v>0</v>
      </c>
      <c r="J63" s="102">
        <v>0.32155950379782</v>
      </c>
      <c r="K63" s="102">
        <v>0.65007239888048096</v>
      </c>
      <c r="L63" s="102">
        <v>0</v>
      </c>
      <c r="M63" s="102">
        <v>0</v>
      </c>
      <c r="N63" s="102">
        <v>0</v>
      </c>
      <c r="O63" s="92">
        <v>93.525323223161706</v>
      </c>
      <c r="P63" s="92">
        <v>3.2155950379782001</v>
      </c>
      <c r="Q63" s="92">
        <v>6.5007239888048094</v>
      </c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1:27">
      <c r="A64" s="95">
        <v>43</v>
      </c>
      <c r="B64" s="57" t="s">
        <v>117</v>
      </c>
      <c r="C64" s="102">
        <v>0</v>
      </c>
      <c r="D64" s="102">
        <v>4.2194026520798102</v>
      </c>
      <c r="E64" s="102">
        <v>6.5515831752349101</v>
      </c>
      <c r="F64" s="102">
        <v>0</v>
      </c>
      <c r="G64" s="102">
        <v>0</v>
      </c>
      <c r="H64" s="102">
        <v>0</v>
      </c>
      <c r="I64" s="102">
        <v>4.96115588022824E-2</v>
      </c>
      <c r="J64" s="102">
        <v>0.56520189843207502</v>
      </c>
      <c r="K64" s="102">
        <v>0.74595134562877896</v>
      </c>
      <c r="L64" s="102">
        <v>0</v>
      </c>
      <c r="M64" s="102">
        <v>6.8781158616515306E-2</v>
      </c>
      <c r="N64" s="102">
        <v>2.3278938952911998E-2</v>
      </c>
      <c r="O64" s="92">
        <v>65.515831752349101</v>
      </c>
      <c r="P64" s="92">
        <v>5.6520189843207502</v>
      </c>
      <c r="Q64" s="92">
        <v>7.4595134562877892</v>
      </c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1:27">
      <c r="A65" s="95">
        <v>69</v>
      </c>
      <c r="B65" s="57" t="s">
        <v>117</v>
      </c>
      <c r="C65" s="102">
        <v>0</v>
      </c>
      <c r="D65" s="102">
        <v>0</v>
      </c>
      <c r="E65" s="102">
        <v>4.8241780836266601</v>
      </c>
      <c r="F65" s="102">
        <v>0</v>
      </c>
      <c r="G65" s="102">
        <v>0</v>
      </c>
      <c r="H65" s="102">
        <v>0</v>
      </c>
      <c r="I65" s="102">
        <v>0.110623401451673</v>
      </c>
      <c r="J65" s="102">
        <v>0.14702354761453401</v>
      </c>
      <c r="K65" s="102">
        <v>0.19923158386831999</v>
      </c>
      <c r="L65" s="102">
        <v>0</v>
      </c>
      <c r="M65" s="102">
        <v>0</v>
      </c>
      <c r="N65" s="102">
        <v>1.5061147173449699E-2</v>
      </c>
      <c r="O65" s="92">
        <v>48.241780836266599</v>
      </c>
      <c r="P65" s="92">
        <v>1.4702354761453402</v>
      </c>
      <c r="Q65" s="92">
        <v>1.9923158386831998</v>
      </c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1:27">
      <c r="A66" s="95">
        <v>71</v>
      </c>
      <c r="B66" s="57" t="s">
        <v>117</v>
      </c>
      <c r="C66" s="102">
        <v>0</v>
      </c>
      <c r="D66" s="102">
        <v>0</v>
      </c>
      <c r="E66" s="102">
        <v>5.7030304315793598</v>
      </c>
      <c r="F66" s="102">
        <v>0</v>
      </c>
      <c r="G66" s="102">
        <v>0</v>
      </c>
      <c r="H66" s="102">
        <v>0</v>
      </c>
      <c r="I66" s="102">
        <v>5.15726770569917E-2</v>
      </c>
      <c r="J66" s="102">
        <v>0.47221570368065602</v>
      </c>
      <c r="K66" s="102">
        <v>0.44397232917122997</v>
      </c>
      <c r="L66" s="102">
        <v>0</v>
      </c>
      <c r="M66" s="102">
        <v>0</v>
      </c>
      <c r="N66" s="102">
        <v>1.55072579355132E-2</v>
      </c>
      <c r="O66" s="92">
        <v>57.0303043157936</v>
      </c>
      <c r="P66" s="92">
        <v>4.7221570368065606</v>
      </c>
      <c r="Q66" s="92">
        <v>4.4397232917122995</v>
      </c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>
      <c r="A67" s="95">
        <v>97</v>
      </c>
      <c r="B67" s="57" t="s">
        <v>117</v>
      </c>
      <c r="C67" s="102">
        <v>0</v>
      </c>
      <c r="D67" s="102">
        <v>0</v>
      </c>
      <c r="E67" s="102">
        <v>2.3657046893849398</v>
      </c>
      <c r="F67" s="102">
        <v>0</v>
      </c>
      <c r="G67" s="102">
        <v>0</v>
      </c>
      <c r="H67" s="102">
        <v>0</v>
      </c>
      <c r="I67" s="102">
        <v>9.76325285556571E-2</v>
      </c>
      <c r="J67" s="102">
        <v>0.14368240770493901</v>
      </c>
      <c r="K67" s="102">
        <v>0.13517952363682501</v>
      </c>
      <c r="L67" s="102">
        <v>0</v>
      </c>
      <c r="M67" s="103">
        <v>0</v>
      </c>
      <c r="N67" s="102">
        <v>1.9401323274227701E-2</v>
      </c>
      <c r="O67" s="92">
        <v>23.657046893849397</v>
      </c>
      <c r="P67" s="92">
        <v>1.4368240770493901</v>
      </c>
      <c r="Q67" s="92">
        <v>1.3517952363682499</v>
      </c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7">
      <c r="A68" s="95">
        <v>99</v>
      </c>
      <c r="B68" s="57" t="s">
        <v>117</v>
      </c>
      <c r="C68" s="102">
        <v>0</v>
      </c>
      <c r="D68" s="102">
        <v>1.63858641372603</v>
      </c>
      <c r="E68" s="102">
        <v>1.8757134048844299</v>
      </c>
      <c r="F68" s="102">
        <v>0</v>
      </c>
      <c r="G68" s="102">
        <v>0</v>
      </c>
      <c r="H68" s="102">
        <v>0</v>
      </c>
      <c r="I68" s="102">
        <v>0</v>
      </c>
      <c r="J68" s="102">
        <v>0.117311841731149</v>
      </c>
      <c r="K68" s="102">
        <v>0.17180537904850399</v>
      </c>
      <c r="L68" s="102">
        <v>0</v>
      </c>
      <c r="M68" s="102">
        <v>0</v>
      </c>
      <c r="N68" s="102">
        <v>3.5952733224899801E-2</v>
      </c>
      <c r="O68" s="92">
        <v>18.7571340488443</v>
      </c>
      <c r="P68" s="92">
        <v>1.1731184173114899</v>
      </c>
      <c r="Q68" s="92">
        <v>1.7180537904850399</v>
      </c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1:27">
      <c r="A69" s="95">
        <v>125</v>
      </c>
      <c r="B69" s="57" t="s">
        <v>117</v>
      </c>
      <c r="C69" s="102">
        <v>0</v>
      </c>
      <c r="D69" s="102">
        <v>0.959439095204765</v>
      </c>
      <c r="E69" s="102">
        <v>5.2200813186537403</v>
      </c>
      <c r="F69" s="102">
        <v>0</v>
      </c>
      <c r="G69" s="102">
        <v>0</v>
      </c>
      <c r="H69" s="102">
        <v>0</v>
      </c>
      <c r="I69" s="102">
        <v>0.117352656507844</v>
      </c>
      <c r="J69" s="102">
        <v>0.287321148024203</v>
      </c>
      <c r="K69" s="102">
        <v>0.39162141958704999</v>
      </c>
      <c r="L69" s="102">
        <v>0</v>
      </c>
      <c r="M69" s="102">
        <v>0</v>
      </c>
      <c r="N69" s="102">
        <v>1.6379194393500201E-2</v>
      </c>
      <c r="O69" s="92">
        <v>52.200813186537403</v>
      </c>
      <c r="P69" s="92">
        <v>2.8732114802420301</v>
      </c>
      <c r="Q69" s="92">
        <v>3.9162141958704999</v>
      </c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1:27">
      <c r="A70" s="95">
        <v>127</v>
      </c>
      <c r="B70" s="57" t="s">
        <v>117</v>
      </c>
      <c r="C70" s="102">
        <v>0</v>
      </c>
      <c r="D70" s="102">
        <v>2.8173913456919601</v>
      </c>
      <c r="E70" s="102">
        <v>7.2881129927656598</v>
      </c>
      <c r="F70" s="102">
        <v>0</v>
      </c>
      <c r="G70" s="102">
        <v>0.49074451299258798</v>
      </c>
      <c r="H70" s="102">
        <v>0</v>
      </c>
      <c r="I70" s="102">
        <v>0</v>
      </c>
      <c r="J70" s="102">
        <v>0.15076065107193401</v>
      </c>
      <c r="K70" s="102">
        <v>0.51021375034158001</v>
      </c>
      <c r="L70" s="102">
        <v>0</v>
      </c>
      <c r="M70" s="102">
        <v>0</v>
      </c>
      <c r="N70" s="102">
        <v>4.0418257141170102E-2</v>
      </c>
      <c r="O70" s="92">
        <v>72.881129927656602</v>
      </c>
      <c r="P70" s="92">
        <v>1.5076065107193402</v>
      </c>
      <c r="Q70" s="92">
        <v>5.1021375034158005</v>
      </c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1:27">
      <c r="A71" s="95">
        <v>153</v>
      </c>
      <c r="B71" s="57" t="s">
        <v>117</v>
      </c>
      <c r="C71" s="102">
        <v>0</v>
      </c>
      <c r="D71" s="102">
        <v>0.101794661392234</v>
      </c>
      <c r="E71" s="102">
        <v>2.2498730790492298</v>
      </c>
      <c r="F71" s="102">
        <v>0</v>
      </c>
      <c r="G71" s="102">
        <v>0</v>
      </c>
      <c r="H71" s="102">
        <v>0</v>
      </c>
      <c r="I71" s="102">
        <v>0.112850750754623</v>
      </c>
      <c r="J71" s="102">
        <v>0.12730023353627101</v>
      </c>
      <c r="K71" s="102">
        <v>0.15980452770138601</v>
      </c>
      <c r="L71" s="102">
        <v>0</v>
      </c>
      <c r="M71" s="102">
        <v>0</v>
      </c>
      <c r="N71" s="102">
        <v>1.62987936036352E-2</v>
      </c>
      <c r="O71" s="92">
        <v>22.498730790492299</v>
      </c>
      <c r="P71" s="92">
        <v>1.27300233536271</v>
      </c>
      <c r="Q71" s="92">
        <v>1.59804527701386</v>
      </c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1:27">
      <c r="A72" s="95">
        <v>155</v>
      </c>
      <c r="B72" s="57" t="s">
        <v>117</v>
      </c>
      <c r="C72" s="102">
        <v>0</v>
      </c>
      <c r="D72" s="102">
        <v>0.50234733706271395</v>
      </c>
      <c r="E72" s="102">
        <v>6.1684655935764301</v>
      </c>
      <c r="F72" s="102">
        <v>0</v>
      </c>
      <c r="G72" s="102">
        <v>0.190648675779755</v>
      </c>
      <c r="H72" s="102">
        <v>0</v>
      </c>
      <c r="I72" s="102">
        <v>0</v>
      </c>
      <c r="J72" s="102">
        <v>0.163293981887499</v>
      </c>
      <c r="K72" s="102">
        <v>0.40834027932947398</v>
      </c>
      <c r="L72" s="102">
        <v>0</v>
      </c>
      <c r="M72" s="102">
        <v>0</v>
      </c>
      <c r="N72" s="102">
        <v>3.5314640575084502E-2</v>
      </c>
      <c r="O72" s="92">
        <v>61.684655935764297</v>
      </c>
      <c r="P72" s="92">
        <v>1.63293981887499</v>
      </c>
      <c r="Q72" s="92">
        <v>4.0834027932947397</v>
      </c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1:27">
      <c r="A73" s="108">
        <v>21</v>
      </c>
      <c r="B73" s="99" t="s">
        <v>119</v>
      </c>
      <c r="C73" s="109">
        <v>0</v>
      </c>
      <c r="D73" s="109">
        <v>0</v>
      </c>
      <c r="E73" s="109">
        <v>0</v>
      </c>
      <c r="F73" s="109">
        <v>0</v>
      </c>
      <c r="G73" s="109">
        <v>0</v>
      </c>
      <c r="H73" s="109">
        <v>0</v>
      </c>
      <c r="I73" s="109">
        <v>0</v>
      </c>
      <c r="J73" s="109">
        <v>2.8094255625980901E-2</v>
      </c>
      <c r="K73" s="109">
        <v>0</v>
      </c>
      <c r="L73" s="109">
        <v>0</v>
      </c>
      <c r="M73" s="109">
        <v>0</v>
      </c>
      <c r="N73" s="109">
        <v>0</v>
      </c>
      <c r="O73" s="100">
        <v>0</v>
      </c>
      <c r="P73" s="100">
        <v>0.22500000000000001</v>
      </c>
      <c r="Q73" s="100">
        <v>0</v>
      </c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1:27">
      <c r="A74" s="95">
        <v>23</v>
      </c>
      <c r="B74" s="57" t="s">
        <v>119</v>
      </c>
      <c r="C74" s="102">
        <v>0</v>
      </c>
      <c r="D74" s="102">
        <v>1.1498092238014199</v>
      </c>
      <c r="E74" s="102">
        <v>0</v>
      </c>
      <c r="F74" s="102">
        <v>0</v>
      </c>
      <c r="G74" s="102">
        <v>0</v>
      </c>
      <c r="H74" s="102">
        <v>0</v>
      </c>
      <c r="I74" s="102">
        <v>0</v>
      </c>
      <c r="J74" s="102">
        <v>0</v>
      </c>
      <c r="K74" s="102">
        <v>3.9232977090514903E-2</v>
      </c>
      <c r="L74" s="102">
        <v>4.4404187933251502E-2</v>
      </c>
      <c r="M74" s="102">
        <v>0</v>
      </c>
      <c r="N74" s="102">
        <v>4.9893029957098198E-2</v>
      </c>
      <c r="O74" s="92">
        <v>0</v>
      </c>
      <c r="P74" s="92">
        <v>0</v>
      </c>
      <c r="Q74" s="92">
        <v>0.39232977090514903</v>
      </c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1:27">
      <c r="A75" s="95">
        <v>49</v>
      </c>
      <c r="B75" s="57" t="s">
        <v>119</v>
      </c>
      <c r="C75" s="102">
        <v>0</v>
      </c>
      <c r="D75" s="102">
        <v>0.92104636272940199</v>
      </c>
      <c r="E75" s="102">
        <v>0</v>
      </c>
      <c r="F75" s="102">
        <v>0</v>
      </c>
      <c r="G75" s="102">
        <v>0</v>
      </c>
      <c r="H75" s="102">
        <v>0</v>
      </c>
      <c r="I75" s="102">
        <v>0</v>
      </c>
      <c r="J75" s="102">
        <v>0</v>
      </c>
      <c r="K75" s="102">
        <v>0</v>
      </c>
      <c r="L75" s="102">
        <v>0</v>
      </c>
      <c r="M75" s="102">
        <v>0</v>
      </c>
      <c r="N75" s="102">
        <v>2.2212594516154201E-2</v>
      </c>
      <c r="O75" s="92">
        <v>0</v>
      </c>
      <c r="P75" s="92">
        <v>0</v>
      </c>
      <c r="Q75" s="92">
        <v>0</v>
      </c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1:27">
      <c r="A76" s="95">
        <v>77</v>
      </c>
      <c r="B76" s="57" t="s">
        <v>119</v>
      </c>
      <c r="C76" s="102">
        <v>0</v>
      </c>
      <c r="D76" s="102">
        <v>6.9025743123160801</v>
      </c>
      <c r="E76" s="102">
        <v>2.8008243137179201E-2</v>
      </c>
      <c r="F76" s="102">
        <v>0</v>
      </c>
      <c r="G76" s="102">
        <v>0</v>
      </c>
      <c r="H76" s="102">
        <v>0</v>
      </c>
      <c r="I76" s="102">
        <v>5.1089664641468698E-2</v>
      </c>
      <c r="J76" s="102">
        <v>0</v>
      </c>
      <c r="K76" s="102">
        <v>0</v>
      </c>
      <c r="L76" s="102">
        <v>0</v>
      </c>
      <c r="M76" s="102">
        <v>0</v>
      </c>
      <c r="N76" s="102">
        <v>0</v>
      </c>
      <c r="O76" s="92">
        <v>0.28008243137179201</v>
      </c>
      <c r="P76" s="92">
        <v>0</v>
      </c>
      <c r="Q76" s="92">
        <v>0</v>
      </c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1:27">
      <c r="A77" s="95">
        <v>79</v>
      </c>
      <c r="B77" s="57" t="s">
        <v>119</v>
      </c>
      <c r="C77" s="102">
        <v>0</v>
      </c>
      <c r="D77" s="102">
        <v>0.84192748431383402</v>
      </c>
      <c r="E77" s="102">
        <v>0</v>
      </c>
      <c r="F77" s="102">
        <v>0</v>
      </c>
      <c r="G77" s="102">
        <v>0</v>
      </c>
      <c r="H77" s="102">
        <v>0</v>
      </c>
      <c r="I77" s="102">
        <v>0</v>
      </c>
      <c r="J77" s="102">
        <v>0</v>
      </c>
      <c r="K77" s="102">
        <v>0.19641668081334501</v>
      </c>
      <c r="L77" s="102">
        <v>0</v>
      </c>
      <c r="M77" s="102">
        <v>0</v>
      </c>
      <c r="N77" s="102">
        <v>2.9409392971771101E-2</v>
      </c>
      <c r="O77" s="92">
        <v>0</v>
      </c>
      <c r="P77" s="92">
        <v>0</v>
      </c>
      <c r="Q77" s="92">
        <v>1.96416680813345</v>
      </c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1:27">
      <c r="A78" s="95">
        <v>105</v>
      </c>
      <c r="B78" s="57" t="s">
        <v>119</v>
      </c>
      <c r="C78" s="102">
        <v>0</v>
      </c>
      <c r="D78" s="102">
        <v>8.3174368918927793E-2</v>
      </c>
      <c r="E78" s="102">
        <v>0</v>
      </c>
      <c r="F78" s="102">
        <v>0</v>
      </c>
      <c r="G78" s="102">
        <v>0</v>
      </c>
      <c r="H78" s="102">
        <v>0</v>
      </c>
      <c r="I78" s="102">
        <v>0</v>
      </c>
      <c r="J78" s="102">
        <v>0</v>
      </c>
      <c r="K78" s="102">
        <v>3.4344005685123101E-2</v>
      </c>
      <c r="L78" s="102">
        <v>0</v>
      </c>
      <c r="M78" s="102">
        <v>0</v>
      </c>
      <c r="N78" s="102">
        <v>2.39086108201002E-2</v>
      </c>
      <c r="O78" s="92">
        <v>0</v>
      </c>
      <c r="P78" s="92">
        <v>0</v>
      </c>
      <c r="Q78" s="92">
        <v>0.34344005685123102</v>
      </c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1:27">
      <c r="A79" s="95">
        <v>107</v>
      </c>
      <c r="B79" s="57" t="s">
        <v>119</v>
      </c>
      <c r="C79" s="102">
        <v>0</v>
      </c>
      <c r="D79" s="102">
        <v>0</v>
      </c>
      <c r="E79" s="102">
        <v>1.0931212745891599E-2</v>
      </c>
      <c r="F79" s="102">
        <v>0</v>
      </c>
      <c r="G79" s="102">
        <v>0</v>
      </c>
      <c r="H79" s="102">
        <v>0</v>
      </c>
      <c r="I79" s="102">
        <v>0</v>
      </c>
      <c r="J79" s="102">
        <v>3.3519105124334599E-2</v>
      </c>
      <c r="K79" s="102">
        <v>0</v>
      </c>
      <c r="L79" s="102">
        <v>0</v>
      </c>
      <c r="M79" s="102">
        <v>0</v>
      </c>
      <c r="N79" s="102">
        <v>0</v>
      </c>
      <c r="O79" s="92">
        <v>0.22500000000000001</v>
      </c>
      <c r="P79" s="92">
        <v>0.22500000000000001</v>
      </c>
      <c r="Q79" s="92">
        <v>0</v>
      </c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1:27">
      <c r="A80" s="95">
        <v>135</v>
      </c>
      <c r="B80" s="57" t="s">
        <v>119</v>
      </c>
      <c r="C80" s="102">
        <v>0</v>
      </c>
      <c r="D80" s="102">
        <v>25.221660545174899</v>
      </c>
      <c r="E80" s="102" t="s">
        <v>85</v>
      </c>
      <c r="F80" s="102">
        <v>0</v>
      </c>
      <c r="G80" s="102">
        <v>0</v>
      </c>
      <c r="H80" s="102">
        <v>0</v>
      </c>
      <c r="I80" s="102">
        <v>0</v>
      </c>
      <c r="J80" s="102">
        <v>2.1961933424297E-2</v>
      </c>
      <c r="K80" s="102">
        <v>0</v>
      </c>
      <c r="L80" s="102">
        <v>0</v>
      </c>
      <c r="M80" s="102">
        <v>0</v>
      </c>
      <c r="N80" s="102">
        <v>2.6986652375185698E-2</v>
      </c>
      <c r="O80" s="92">
        <v>0</v>
      </c>
      <c r="P80" s="92">
        <v>0.21961933424297</v>
      </c>
      <c r="Q80" s="92">
        <v>0</v>
      </c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1:27">
      <c r="A81" s="114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1:27">
      <c r="A82" s="114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1:27">
      <c r="A83" s="114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1:27">
      <c r="A84" s="114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1:27">
      <c r="A85" s="114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1:27">
      <c r="A86" s="114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1:27">
      <c r="A87" s="114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1:27">
      <c r="A88" s="114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1:27">
      <c r="A89" s="114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1:27">
      <c r="A90" s="114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1:27">
      <c r="A91" s="114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1:27">
      <c r="A92" s="114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1:27">
      <c r="A93" s="114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</sheetData>
  <sortState xmlns:xlrd2="http://schemas.microsoft.com/office/spreadsheetml/2017/richdata2" ref="A4:Q80">
    <sortCondition ref="B4:B80"/>
    <sortCondition ref="A4:A8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C600-8EC3-4CC2-9A3B-41F26B52E9CF}">
  <dimension ref="A1:C85"/>
  <sheetViews>
    <sheetView workbookViewId="0"/>
  </sheetViews>
  <sheetFormatPr defaultRowHeight="14.5"/>
  <cols>
    <col min="2" max="2" width="15.6328125" customWidth="1"/>
    <col min="3" max="3" width="17.81640625" customWidth="1"/>
  </cols>
  <sheetData>
    <row r="1" spans="1:3" ht="15" thickBot="1">
      <c r="A1" s="135" t="s">
        <v>15</v>
      </c>
      <c r="B1" s="135" t="s">
        <v>16</v>
      </c>
      <c r="C1" s="135" t="s">
        <v>120</v>
      </c>
    </row>
    <row r="2" spans="1:3" ht="15" thickTop="1">
      <c r="A2" s="27">
        <v>650001</v>
      </c>
      <c r="B2" s="3" t="s">
        <v>27</v>
      </c>
      <c r="C2" s="27"/>
    </row>
    <row r="3" spans="1:3">
      <c r="A3" s="27">
        <v>650003</v>
      </c>
      <c r="B3" s="3" t="s">
        <v>27</v>
      </c>
      <c r="C3" s="3"/>
    </row>
    <row r="4" spans="1:3">
      <c r="A4" s="3">
        <v>650029</v>
      </c>
      <c r="B4" s="3" t="s">
        <v>27</v>
      </c>
      <c r="C4" s="3">
        <v>2.2000000000000001E-3</v>
      </c>
    </row>
    <row r="5" spans="1:3">
      <c r="A5" s="3">
        <v>650031</v>
      </c>
      <c r="B5" s="3" t="s">
        <v>27</v>
      </c>
      <c r="C5" s="3">
        <v>2.5000000000000001E-3</v>
      </c>
    </row>
    <row r="6" spans="1:3">
      <c r="A6" s="3">
        <v>650057</v>
      </c>
      <c r="B6" s="3" t="s">
        <v>27</v>
      </c>
      <c r="C6" s="3">
        <v>2.0999999999999999E-3</v>
      </c>
    </row>
    <row r="7" spans="1:3">
      <c r="A7" s="3">
        <v>650059</v>
      </c>
      <c r="B7" s="3" t="s">
        <v>27</v>
      </c>
      <c r="C7" s="3">
        <v>1.8E-3</v>
      </c>
    </row>
    <row r="8" spans="1:3">
      <c r="A8" s="3">
        <v>650085</v>
      </c>
      <c r="B8" s="3" t="s">
        <v>27</v>
      </c>
      <c r="C8" s="3">
        <v>1.9E-3</v>
      </c>
    </row>
    <row r="9" spans="1:3">
      <c r="A9" s="3">
        <v>650087</v>
      </c>
      <c r="B9" s="3" t="s">
        <v>27</v>
      </c>
      <c r="C9" s="3">
        <v>0</v>
      </c>
    </row>
    <row r="10" spans="1:3">
      <c r="A10" s="3">
        <v>650113</v>
      </c>
      <c r="B10" s="3" t="s">
        <v>27</v>
      </c>
      <c r="C10" s="3">
        <v>0</v>
      </c>
    </row>
    <row r="11" spans="1:3">
      <c r="A11" s="3">
        <v>650115</v>
      </c>
      <c r="B11" s="3" t="s">
        <v>27</v>
      </c>
      <c r="C11" s="3">
        <v>0</v>
      </c>
    </row>
    <row r="12" spans="1:3">
      <c r="A12" s="3">
        <v>650141</v>
      </c>
      <c r="B12" s="3" t="s">
        <v>27</v>
      </c>
      <c r="C12" s="3">
        <v>0</v>
      </c>
    </row>
    <row r="13" spans="1:3" ht="15" thickBot="1">
      <c r="A13" s="28">
        <v>650143</v>
      </c>
      <c r="B13" s="28" t="s">
        <v>27</v>
      </c>
      <c r="C13" s="28">
        <v>0</v>
      </c>
    </row>
    <row r="14" spans="1:3">
      <c r="A14" s="9">
        <v>650005</v>
      </c>
      <c r="B14" s="9" t="s">
        <v>36</v>
      </c>
      <c r="C14" s="9">
        <v>1.8E-3</v>
      </c>
    </row>
    <row r="15" spans="1:3">
      <c r="A15" s="3">
        <v>650007</v>
      </c>
      <c r="B15" s="3" t="s">
        <v>36</v>
      </c>
      <c r="C15" s="3">
        <v>3.5000000000000001E-3</v>
      </c>
    </row>
    <row r="16" spans="1:3">
      <c r="A16" s="3">
        <v>650033</v>
      </c>
      <c r="B16" s="3" t="s">
        <v>36</v>
      </c>
      <c r="C16" s="3">
        <v>1.8E-3</v>
      </c>
    </row>
    <row r="17" spans="1:3">
      <c r="A17" s="3">
        <v>650035</v>
      </c>
      <c r="B17" s="3" t="s">
        <v>36</v>
      </c>
      <c r="C17" s="3">
        <v>2.8E-3</v>
      </c>
    </row>
    <row r="18" spans="1:3">
      <c r="A18" s="3">
        <v>650061</v>
      </c>
      <c r="B18" s="3" t="s">
        <v>36</v>
      </c>
      <c r="C18" s="3">
        <v>1.8E-3</v>
      </c>
    </row>
    <row r="19" spans="1:3">
      <c r="A19" s="3">
        <v>650063</v>
      </c>
      <c r="B19" s="3" t="s">
        <v>36</v>
      </c>
      <c r="C19" s="3">
        <v>1.8E-3</v>
      </c>
    </row>
    <row r="20" spans="1:3">
      <c r="A20" s="3">
        <v>650089</v>
      </c>
      <c r="B20" s="3" t="s">
        <v>36</v>
      </c>
      <c r="C20" s="3">
        <v>1.8E-3</v>
      </c>
    </row>
    <row r="21" spans="1:3">
      <c r="A21" s="3">
        <v>650091</v>
      </c>
      <c r="B21" s="3" t="s">
        <v>36</v>
      </c>
      <c r="C21" s="3">
        <v>5.7000000000000002E-3</v>
      </c>
    </row>
    <row r="22" spans="1:3">
      <c r="A22" s="3">
        <v>650117</v>
      </c>
      <c r="B22" s="3" t="s">
        <v>36</v>
      </c>
      <c r="C22" s="3">
        <v>8.6E-3</v>
      </c>
    </row>
    <row r="23" spans="1:3">
      <c r="A23" s="3">
        <v>650119</v>
      </c>
      <c r="B23" s="3" t="s">
        <v>36</v>
      </c>
      <c r="C23" s="3">
        <v>0</v>
      </c>
    </row>
    <row r="24" spans="1:3">
      <c r="A24" s="3">
        <v>650145</v>
      </c>
      <c r="B24" s="3" t="s">
        <v>36</v>
      </c>
      <c r="C24" s="3">
        <v>1.8E-3</v>
      </c>
    </row>
    <row r="25" spans="1:3" ht="15" thickBot="1">
      <c r="A25" s="28">
        <v>650147</v>
      </c>
      <c r="B25" s="28" t="s">
        <v>36</v>
      </c>
      <c r="C25" s="28">
        <v>1.8E-3</v>
      </c>
    </row>
    <row r="26" spans="1:3">
      <c r="A26" s="9">
        <v>650009</v>
      </c>
      <c r="B26" s="9" t="s">
        <v>38</v>
      </c>
      <c r="C26" s="9">
        <v>3.3E-3</v>
      </c>
    </row>
    <row r="27" spans="1:3">
      <c r="A27" s="3">
        <v>650011</v>
      </c>
      <c r="B27" s="3" t="s">
        <v>38</v>
      </c>
      <c r="C27" s="3">
        <v>3.0999999999999999E-3</v>
      </c>
    </row>
    <row r="28" spans="1:3">
      <c r="A28" s="3">
        <v>650037</v>
      </c>
      <c r="B28" s="3" t="s">
        <v>38</v>
      </c>
      <c r="C28" s="29">
        <v>5.0000000000000001E-3</v>
      </c>
    </row>
    <row r="29" spans="1:3">
      <c r="A29" s="3">
        <v>650039</v>
      </c>
      <c r="B29" s="3" t="s">
        <v>38</v>
      </c>
      <c r="C29" s="29">
        <v>2.8999999999999998E-3</v>
      </c>
    </row>
    <row r="30" spans="1:3">
      <c r="A30" s="3">
        <v>650065</v>
      </c>
      <c r="B30" s="3" t="s">
        <v>38</v>
      </c>
      <c r="C30" s="3">
        <v>1.8E-3</v>
      </c>
    </row>
    <row r="31" spans="1:3">
      <c r="A31" s="3">
        <v>650067</v>
      </c>
      <c r="B31" s="3" t="s">
        <v>38</v>
      </c>
      <c r="C31" s="3">
        <v>1.8E-3</v>
      </c>
    </row>
    <row r="32" spans="1:3">
      <c r="A32" s="3">
        <v>650093</v>
      </c>
      <c r="B32" s="3" t="s">
        <v>38</v>
      </c>
      <c r="C32" s="29">
        <v>0.01</v>
      </c>
    </row>
    <row r="33" spans="1:3">
      <c r="A33" s="3">
        <v>650095</v>
      </c>
      <c r="B33" s="3" t="s">
        <v>38</v>
      </c>
      <c r="C33" s="3">
        <v>0</v>
      </c>
    </row>
    <row r="34" spans="1:3">
      <c r="A34" s="27">
        <v>650121</v>
      </c>
      <c r="B34" s="27" t="s">
        <v>38</v>
      </c>
      <c r="C34" s="27"/>
    </row>
    <row r="35" spans="1:3">
      <c r="A35" s="3">
        <v>650123</v>
      </c>
      <c r="B35" s="3" t="s">
        <v>38</v>
      </c>
      <c r="C35" s="3">
        <v>0</v>
      </c>
    </row>
    <row r="36" spans="1:3">
      <c r="A36" s="3">
        <v>650149</v>
      </c>
      <c r="B36" s="3" t="s">
        <v>38</v>
      </c>
      <c r="C36" s="3">
        <v>0</v>
      </c>
    </row>
    <row r="37" spans="1:3" ht="15" thickBot="1">
      <c r="A37" s="28">
        <v>650151</v>
      </c>
      <c r="B37" s="28" t="s">
        <v>38</v>
      </c>
      <c r="C37" s="28">
        <v>0</v>
      </c>
    </row>
    <row r="38" spans="1:3">
      <c r="A38" s="9">
        <v>650013</v>
      </c>
      <c r="B38" s="9" t="s">
        <v>44</v>
      </c>
      <c r="C38" s="9">
        <v>0.16900000000000001</v>
      </c>
    </row>
    <row r="39" spans="1:3">
      <c r="A39" s="3">
        <v>650015</v>
      </c>
      <c r="B39" s="3" t="s">
        <v>44</v>
      </c>
      <c r="C39" s="3">
        <v>0.112</v>
      </c>
    </row>
    <row r="40" spans="1:3">
      <c r="A40" s="3">
        <v>650041</v>
      </c>
      <c r="B40" s="3" t="s">
        <v>44</v>
      </c>
      <c r="C40" s="15">
        <v>0.14000000000000001</v>
      </c>
    </row>
    <row r="41" spans="1:3">
      <c r="A41" s="3">
        <v>650043</v>
      </c>
      <c r="B41" s="3" t="s">
        <v>44</v>
      </c>
      <c r="C41" s="3">
        <v>8.18</v>
      </c>
    </row>
    <row r="42" spans="1:3">
      <c r="A42" s="3">
        <v>650069</v>
      </c>
      <c r="B42" s="3" t="s">
        <v>44</v>
      </c>
      <c r="C42" s="3">
        <v>8.9999999999999998E-4</v>
      </c>
    </row>
    <row r="43" spans="1:3">
      <c r="A43" s="3">
        <v>650071</v>
      </c>
      <c r="B43" s="3" t="s">
        <v>44</v>
      </c>
      <c r="C43" s="3">
        <v>2.35E-2</v>
      </c>
    </row>
    <row r="44" spans="1:3">
      <c r="A44" s="3">
        <v>650097</v>
      </c>
      <c r="B44" s="3" t="s">
        <v>44</v>
      </c>
      <c r="C44" s="3">
        <v>0.2382</v>
      </c>
    </row>
    <row r="45" spans="1:3">
      <c r="A45" s="3">
        <v>650099</v>
      </c>
      <c r="B45" s="3" t="s">
        <v>44</v>
      </c>
      <c r="C45" s="3">
        <v>0.79890000000000005</v>
      </c>
    </row>
    <row r="46" spans="1:3">
      <c r="A46" s="3">
        <v>650125</v>
      </c>
      <c r="B46" s="3" t="s">
        <v>44</v>
      </c>
      <c r="C46" s="29">
        <v>8.9783451628441049E-2</v>
      </c>
    </row>
    <row r="47" spans="1:3">
      <c r="A47" s="3">
        <v>650127</v>
      </c>
      <c r="B47" s="3" t="s">
        <v>44</v>
      </c>
      <c r="C47" s="3">
        <v>0.85440000000000005</v>
      </c>
    </row>
    <row r="48" spans="1:3">
      <c r="A48" s="3">
        <v>650153</v>
      </c>
      <c r="B48" s="3" t="s">
        <v>44</v>
      </c>
      <c r="C48" s="3">
        <v>1.67</v>
      </c>
    </row>
    <row r="49" spans="1:3" ht="15" thickBot="1">
      <c r="A49" s="28">
        <v>650155</v>
      </c>
      <c r="B49" s="28" t="s">
        <v>44</v>
      </c>
      <c r="C49" s="28">
        <v>0.1983</v>
      </c>
    </row>
    <row r="50" spans="1:3">
      <c r="A50" s="9">
        <v>650017</v>
      </c>
      <c r="B50" s="9" t="s">
        <v>42</v>
      </c>
      <c r="C50" s="3">
        <v>255</v>
      </c>
    </row>
    <row r="51" spans="1:3">
      <c r="A51" s="3">
        <v>650019</v>
      </c>
      <c r="B51" s="3" t="s">
        <v>42</v>
      </c>
      <c r="C51" s="3">
        <v>295</v>
      </c>
    </row>
    <row r="52" spans="1:3">
      <c r="A52" s="3">
        <v>650045</v>
      </c>
      <c r="B52" s="3" t="s">
        <v>42</v>
      </c>
      <c r="C52" s="3">
        <v>337</v>
      </c>
    </row>
    <row r="53" spans="1:3">
      <c r="A53" s="3">
        <v>650047</v>
      </c>
      <c r="B53" s="3" t="s">
        <v>42</v>
      </c>
      <c r="C53" s="3">
        <v>380</v>
      </c>
    </row>
    <row r="54" spans="1:3">
      <c r="A54" s="3">
        <v>650073</v>
      </c>
      <c r="B54" s="3" t="s">
        <v>42</v>
      </c>
      <c r="C54" s="3">
        <v>259</v>
      </c>
    </row>
    <row r="55" spans="1:3">
      <c r="A55" s="3">
        <v>650075</v>
      </c>
      <c r="B55" s="3" t="s">
        <v>42</v>
      </c>
      <c r="C55" s="3">
        <v>187</v>
      </c>
    </row>
    <row r="56" spans="1:3">
      <c r="A56" s="3">
        <v>650101</v>
      </c>
      <c r="B56" s="3" t="s">
        <v>42</v>
      </c>
      <c r="C56" s="3">
        <v>167</v>
      </c>
    </row>
    <row r="57" spans="1:3">
      <c r="A57" s="3">
        <v>650103</v>
      </c>
      <c r="B57" s="3" t="s">
        <v>42</v>
      </c>
      <c r="C57" s="3">
        <v>209</v>
      </c>
    </row>
    <row r="58" spans="1:3">
      <c r="A58" s="3">
        <v>650129</v>
      </c>
      <c r="B58" s="3" t="s">
        <v>42</v>
      </c>
      <c r="C58" s="3">
        <v>241</v>
      </c>
    </row>
    <row r="59" spans="1:3">
      <c r="A59" s="3">
        <v>650131</v>
      </c>
      <c r="B59" s="3" t="s">
        <v>42</v>
      </c>
      <c r="C59" s="3">
        <v>273</v>
      </c>
    </row>
    <row r="60" spans="1:3">
      <c r="A60" s="3">
        <v>650157</v>
      </c>
      <c r="B60" s="3" t="s">
        <v>42</v>
      </c>
      <c r="C60" s="3">
        <v>352</v>
      </c>
    </row>
    <row r="61" spans="1:3" ht="15" thickBot="1">
      <c r="A61" s="28">
        <v>650159</v>
      </c>
      <c r="B61" s="28" t="s">
        <v>42</v>
      </c>
      <c r="C61" s="28">
        <v>245</v>
      </c>
    </row>
    <row r="62" spans="1:3">
      <c r="A62" s="9">
        <v>650021</v>
      </c>
      <c r="B62" s="9" t="s">
        <v>45</v>
      </c>
      <c r="C62" s="9">
        <v>237</v>
      </c>
    </row>
    <row r="63" spans="1:3">
      <c r="A63" s="3">
        <v>650023</v>
      </c>
      <c r="B63" s="3" t="s">
        <v>45</v>
      </c>
      <c r="C63" s="3">
        <v>335</v>
      </c>
    </row>
    <row r="64" spans="1:3">
      <c r="A64" s="3">
        <v>650049</v>
      </c>
      <c r="B64" s="3" t="s">
        <v>45</v>
      </c>
      <c r="C64" s="3">
        <v>327</v>
      </c>
    </row>
    <row r="65" spans="1:3">
      <c r="A65" s="27">
        <v>650051</v>
      </c>
      <c r="B65" s="27" t="s">
        <v>45</v>
      </c>
      <c r="C65" s="27"/>
    </row>
    <row r="66" spans="1:3">
      <c r="A66" s="3">
        <v>650077</v>
      </c>
      <c r="B66" s="3" t="s">
        <v>45</v>
      </c>
      <c r="C66" s="3">
        <v>258</v>
      </c>
    </row>
    <row r="67" spans="1:3">
      <c r="A67" s="3">
        <v>650079</v>
      </c>
      <c r="B67" s="3" t="s">
        <v>45</v>
      </c>
      <c r="C67" s="3">
        <v>179</v>
      </c>
    </row>
    <row r="68" spans="1:3">
      <c r="A68" s="3">
        <v>650105</v>
      </c>
      <c r="B68" s="3" t="s">
        <v>45</v>
      </c>
      <c r="C68" s="3">
        <v>242</v>
      </c>
    </row>
    <row r="69" spans="1:3">
      <c r="A69" s="3">
        <v>650107</v>
      </c>
      <c r="B69" s="3" t="s">
        <v>45</v>
      </c>
      <c r="C69" s="3">
        <v>271</v>
      </c>
    </row>
    <row r="70" spans="1:3">
      <c r="A70" s="27">
        <v>650133</v>
      </c>
      <c r="B70" s="27" t="s">
        <v>45</v>
      </c>
      <c r="C70" s="27"/>
    </row>
    <row r="71" spans="1:3">
      <c r="A71" s="3">
        <v>650135</v>
      </c>
      <c r="B71" s="3" t="s">
        <v>45</v>
      </c>
      <c r="C71" s="3">
        <v>290</v>
      </c>
    </row>
    <row r="72" spans="1:3">
      <c r="A72" s="27">
        <v>650161</v>
      </c>
      <c r="B72" s="27" t="s">
        <v>45</v>
      </c>
      <c r="C72" s="27"/>
    </row>
    <row r="73" spans="1:3" ht="15" thickBot="1">
      <c r="A73" s="30">
        <v>650163</v>
      </c>
      <c r="B73" s="30" t="s">
        <v>45</v>
      </c>
      <c r="C73" s="30"/>
    </row>
    <row r="74" spans="1:3">
      <c r="A74" s="9">
        <v>650025</v>
      </c>
      <c r="B74" s="9" t="s">
        <v>50</v>
      </c>
      <c r="C74" s="9">
        <v>27.8</v>
      </c>
    </row>
    <row r="75" spans="1:3">
      <c r="A75" s="3">
        <v>650027</v>
      </c>
      <c r="B75" s="3" t="s">
        <v>50</v>
      </c>
      <c r="C75" s="21">
        <v>61.6</v>
      </c>
    </row>
    <row r="76" spans="1:3">
      <c r="A76" s="3">
        <v>650053</v>
      </c>
      <c r="B76" s="3" t="s">
        <v>50</v>
      </c>
      <c r="C76" s="3">
        <v>16.100000000000001</v>
      </c>
    </row>
    <row r="77" spans="1:3">
      <c r="A77" s="3">
        <v>650055</v>
      </c>
      <c r="B77" s="3" t="s">
        <v>50</v>
      </c>
      <c r="C77" s="3">
        <v>31.8</v>
      </c>
    </row>
    <row r="78" spans="1:3">
      <c r="A78" s="3">
        <v>650081</v>
      </c>
      <c r="B78" s="3" t="s">
        <v>50</v>
      </c>
      <c r="C78" s="3">
        <v>14.6</v>
      </c>
    </row>
    <row r="79" spans="1:3">
      <c r="A79" s="3">
        <v>650083</v>
      </c>
      <c r="B79" s="3" t="s">
        <v>50</v>
      </c>
      <c r="C79" s="3">
        <v>13.3</v>
      </c>
    </row>
    <row r="80" spans="1:3">
      <c r="A80" s="3">
        <v>650109</v>
      </c>
      <c r="B80" s="3" t="s">
        <v>50</v>
      </c>
      <c r="C80" s="3">
        <v>19.899999999999999</v>
      </c>
    </row>
    <row r="81" spans="1:3">
      <c r="A81" s="3">
        <v>650111</v>
      </c>
      <c r="B81" s="3" t="s">
        <v>50</v>
      </c>
      <c r="C81" s="3">
        <v>3.86</v>
      </c>
    </row>
    <row r="82" spans="1:3">
      <c r="A82" s="3">
        <v>650137</v>
      </c>
      <c r="B82" s="3" t="s">
        <v>50</v>
      </c>
      <c r="C82" s="3">
        <v>5.01</v>
      </c>
    </row>
    <row r="83" spans="1:3">
      <c r="A83" s="3">
        <v>650139</v>
      </c>
      <c r="B83" s="3" t="s">
        <v>50</v>
      </c>
      <c r="C83" s="3">
        <v>23.4</v>
      </c>
    </row>
    <row r="84" spans="1:3">
      <c r="A84" s="3">
        <v>650165</v>
      </c>
      <c r="B84" s="3" t="s">
        <v>50</v>
      </c>
      <c r="C84" s="3">
        <v>19.600000000000001</v>
      </c>
    </row>
    <row r="85" spans="1:3" ht="15" thickBot="1">
      <c r="A85" s="28">
        <v>650167</v>
      </c>
      <c r="B85" s="28" t="s">
        <v>50</v>
      </c>
      <c r="C85" s="3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Metadata</vt:lpstr>
      <vt:lpstr>Male apical data</vt:lpstr>
      <vt:lpstr>Female apical data</vt:lpstr>
      <vt:lpstr>Spawning data</vt:lpstr>
      <vt:lpstr>Male liver QPCR</vt:lpstr>
      <vt:lpstr>Female liver QPCR</vt:lpstr>
      <vt:lpstr>Female ovary QPCR</vt:lpstr>
      <vt:lpstr>Male plasma steroids</vt:lpstr>
      <vt:lpstr>Male plasma Vtg</vt:lpstr>
      <vt:lpstr>Female plasma steroids</vt:lpstr>
      <vt:lpstr>Female plasma Vtg</vt:lpstr>
      <vt:lpstr>FC10-diol analytical</vt:lpstr>
      <vt:lpstr>E2 analytical</vt:lpstr>
      <vt:lpstr>Testes histology</vt:lpstr>
      <vt:lpstr>Male kidney histology</vt:lpstr>
      <vt:lpstr>Ovary histology</vt:lpstr>
      <vt:lpstr>Female kidney histology</vt:lpstr>
      <vt:lpstr>'Testes histology'!OLE_LINK1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1</dc:creator>
  <cp:lastModifiedBy>Jensen, Kathleen</cp:lastModifiedBy>
  <cp:lastPrinted>2025-02-04T17:43:16Z</cp:lastPrinted>
  <dcterms:created xsi:type="dcterms:W3CDTF">2020-01-08T15:25:21Z</dcterms:created>
  <dcterms:modified xsi:type="dcterms:W3CDTF">2025-02-04T21:22:34Z</dcterms:modified>
</cp:coreProperties>
</file>