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brooks_reneej_epa_gov/Documents/Profile/Documents/Papers/AE Isoscape Papers/Willamette River Isotope paper/Data for Science Hub/"/>
    </mc:Choice>
  </mc:AlternateContent>
  <xr:revisionPtr revIDLastSave="139" documentId="8_{EC7E9819-3B78-4816-9E6C-B29537E04140}" xr6:coauthVersionLast="47" xr6:coauthVersionMax="47" xr10:uidLastSave="{EB065464-67CB-4E0E-B630-D130C75AAD6C}"/>
  <bookViews>
    <workbookView xWindow="33870" yWindow="1680" windowWidth="18660" windowHeight="11190" tabRatio="602" xr2:uid="{00000000-000D-0000-FFFF-FFFF00000000}"/>
  </bookViews>
  <sheets>
    <sheet name="Meta Data" sheetId="6" r:id="rId1"/>
    <sheet name="Corvallis Precip" sheetId="1" r:id="rId2"/>
    <sheet name="Newport Precip" sheetId="3" r:id="rId3"/>
    <sheet name="Annual summaries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 a="1"/>
  <c r="G10" i="2" s="1"/>
  <c r="H10" i="2" a="1"/>
  <c r="H10" i="2" s="1"/>
  <c r="H9" i="2" a="1"/>
  <c r="H9" i="2" s="1"/>
  <c r="G9" i="2" a="1"/>
  <c r="G9" i="2" s="1"/>
  <c r="H8" i="2" a="1"/>
  <c r="H8" i="2" s="1"/>
  <c r="G8" i="2" a="1"/>
  <c r="G8" i="2" s="1"/>
  <c r="C13" i="2" a="1"/>
  <c r="C13" i="2" s="1"/>
  <c r="B13" i="2" a="1"/>
  <c r="B13" i="2" s="1"/>
  <c r="C12" i="2" a="1"/>
  <c r="C12" i="2" s="1"/>
  <c r="B12" i="2" a="1"/>
  <c r="B12" i="2" s="1"/>
  <c r="C11" i="2" a="1"/>
  <c r="C11" i="2" s="1"/>
  <c r="B11" i="2" a="1"/>
  <c r="B11" i="2" s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C7" i="2" a="1"/>
  <c r="C7" i="2" s="1"/>
  <c r="B7" i="2" a="1"/>
  <c r="B7" i="2" s="1"/>
  <c r="C6" i="2" a="1"/>
  <c r="C6" i="2" s="1"/>
  <c r="B6" i="2" a="1"/>
  <c r="B6" i="2" s="1"/>
  <c r="C5" i="2" a="1"/>
  <c r="C5" i="2" s="1"/>
  <c r="B5" i="2" a="1"/>
  <c r="B5" i="2" s="1"/>
  <c r="C4" i="2" a="1"/>
  <c r="C4" i="2" s="1"/>
  <c r="B4" i="2" a="1"/>
  <c r="B4" i="2" s="1"/>
  <c r="C3" i="2" a="1"/>
  <c r="C3" i="2" s="1"/>
  <c r="B3" i="2" a="1"/>
  <c r="B3" i="2" s="1"/>
  <c r="H29" i="2"/>
  <c r="H28" i="2" a="1"/>
  <c r="H28" i="2" s="1"/>
  <c r="G29" i="2"/>
  <c r="G28" i="2" a="1"/>
  <c r="G28" i="2" s="1"/>
  <c r="C30" i="2"/>
  <c r="C29" i="2"/>
  <c r="B30" i="2"/>
  <c r="B29" i="2"/>
  <c r="J24" i="2"/>
  <c r="J23" i="2"/>
  <c r="H24" i="2" a="1"/>
  <c r="H24" i="2" s="1"/>
  <c r="G24" i="2" a="1"/>
  <c r="G24" i="2" s="1"/>
  <c r="D24" i="2"/>
  <c r="C24" i="2" a="1"/>
  <c r="C24" i="2" s="1"/>
  <c r="B24" i="2" a="1"/>
  <c r="B24" i="2" s="1"/>
  <c r="E24" i="2" l="1"/>
  <c r="L24" i="2"/>
  <c r="K24" i="2"/>
  <c r="I24" i="2"/>
  <c r="H23" i="2" a="1"/>
  <c r="H23" i="2" s="1"/>
  <c r="G23" i="2" a="1"/>
  <c r="G23" i="2" s="1"/>
  <c r="J22" i="2" l="1"/>
  <c r="G22" i="2" a="1"/>
  <c r="G22" i="2" s="1"/>
  <c r="H22" i="2" a="1"/>
  <c r="H22" i="2" s="1"/>
  <c r="J21" i="2"/>
  <c r="H21" i="2" a="1"/>
  <c r="H21" i="2" s="1"/>
  <c r="G21" i="2" a="1"/>
  <c r="G21" i="2" s="1"/>
  <c r="C23" i="2" a="1"/>
  <c r="C23" i="2" s="1"/>
  <c r="B23" i="2" a="1"/>
  <c r="B23" i="2" s="1"/>
  <c r="D23" i="2"/>
  <c r="D22" i="2"/>
  <c r="C22" i="2" a="1"/>
  <c r="C22" i="2" s="1"/>
  <c r="B22" i="2" a="1"/>
  <c r="B22" i="2" s="1"/>
  <c r="D20" i="2"/>
  <c r="D21" i="2"/>
  <c r="C21" i="2" a="1"/>
  <c r="C21" i="2" s="1"/>
  <c r="B21" i="2" a="1"/>
  <c r="B21" i="2" s="1"/>
  <c r="H20" i="2" a="1"/>
  <c r="H20" i="2" s="1"/>
  <c r="G20" i="2" a="1"/>
  <c r="G20" i="2" s="1"/>
  <c r="J20" i="2"/>
  <c r="C20" i="2" a="1"/>
  <c r="C20" i="2" s="1"/>
  <c r="B20" i="2" a="1"/>
  <c r="B20" i="2" s="1"/>
  <c r="L21" i="2" l="1"/>
  <c r="I21" i="2"/>
  <c r="L22" i="2"/>
  <c r="I22" i="2"/>
  <c r="L23" i="2"/>
  <c r="I23" i="2"/>
  <c r="E23" i="2"/>
  <c r="K23" i="2"/>
  <c r="E22" i="2"/>
  <c r="K22" i="2"/>
  <c r="I20" i="2"/>
  <c r="E21" i="2"/>
  <c r="K21" i="2"/>
  <c r="L20" i="2"/>
  <c r="K20" i="2"/>
  <c r="E20" i="2"/>
  <c r="F426" i="1" l="1"/>
  <c r="F267" i="3"/>
  <c r="F266" i="3"/>
  <c r="F265" i="3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264" i="3"/>
  <c r="F263" i="3"/>
  <c r="F262" i="3"/>
  <c r="F261" i="3"/>
  <c r="F260" i="3"/>
  <c r="F259" i="3"/>
  <c r="F436" i="1"/>
  <c r="F435" i="1"/>
  <c r="F434" i="1"/>
  <c r="F433" i="1"/>
  <c r="F432" i="1"/>
  <c r="F431" i="1"/>
  <c r="F430" i="1"/>
  <c r="F429" i="1"/>
  <c r="F428" i="1"/>
  <c r="F427" i="1"/>
  <c r="F258" i="3"/>
  <c r="F257" i="3"/>
  <c r="F425" i="1"/>
  <c r="F424" i="1"/>
  <c r="F423" i="1"/>
  <c r="F256" i="3"/>
  <c r="F255" i="3"/>
  <c r="F254" i="3"/>
  <c r="F253" i="3"/>
  <c r="F252" i="3"/>
  <c r="F251" i="3"/>
  <c r="F250" i="3"/>
  <c r="F249" i="3"/>
  <c r="F248" i="3"/>
  <c r="F247" i="3"/>
  <c r="F422" i="1"/>
  <c r="F246" i="3"/>
  <c r="F245" i="3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241" i="3"/>
  <c r="F244" i="3"/>
  <c r="F243" i="3"/>
  <c r="F242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383" i="1"/>
  <c r="F382" i="1"/>
  <c r="F381" i="1"/>
  <c r="F380" i="1"/>
  <c r="F379" i="1"/>
  <c r="F378" i="1"/>
  <c r="F377" i="1"/>
  <c r="F376" i="1"/>
  <c r="F375" i="1"/>
  <c r="F393" i="1"/>
  <c r="F392" i="1"/>
  <c r="F391" i="1"/>
  <c r="F390" i="1"/>
  <c r="F389" i="1"/>
  <c r="F388" i="1"/>
  <c r="F387" i="1"/>
  <c r="F386" i="1"/>
  <c r="F385" i="1"/>
  <c r="F384" i="1"/>
  <c r="F364" i="1"/>
  <c r="F363" i="1"/>
  <c r="F374" i="1"/>
  <c r="F373" i="1"/>
  <c r="F372" i="1"/>
  <c r="F371" i="1"/>
  <c r="F370" i="1"/>
  <c r="F369" i="1"/>
  <c r="F368" i="1"/>
  <c r="F367" i="1"/>
  <c r="F366" i="1"/>
  <c r="F365" i="1"/>
  <c r="F362" i="1"/>
  <c r="F361" i="1"/>
  <c r="F360" i="1"/>
  <c r="F359" i="1"/>
  <c r="F358" i="1"/>
  <c r="F357" i="1"/>
  <c r="F356" i="1"/>
  <c r="F355" i="1"/>
  <c r="F354" i="1"/>
  <c r="F353" i="1"/>
  <c r="F352" i="1"/>
  <c r="F215" i="3"/>
  <c r="F214" i="3"/>
  <c r="F213" i="3"/>
  <c r="F212" i="3"/>
  <c r="F211" i="3"/>
  <c r="F210" i="3"/>
  <c r="F209" i="3"/>
  <c r="F208" i="3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329" i="1"/>
  <c r="F327" i="1"/>
  <c r="F332" i="1"/>
  <c r="F331" i="1"/>
  <c r="F330" i="1"/>
  <c r="F328" i="1"/>
  <c r="F326" i="1"/>
  <c r="F325" i="1"/>
  <c r="F324" i="1"/>
  <c r="F323" i="1"/>
  <c r="F322" i="1"/>
  <c r="F321" i="1"/>
  <c r="F320" i="1"/>
  <c r="F319" i="1"/>
  <c r="F318" i="1"/>
  <c r="F317" i="1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157" i="3"/>
  <c r="F156" i="3"/>
  <c r="F155" i="3"/>
  <c r="F154" i="3"/>
  <c r="F153" i="3"/>
  <c r="F152" i="3"/>
  <c r="F151" i="3"/>
  <c r="F150" i="3"/>
  <c r="F149" i="3"/>
  <c r="F148" i="3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K8" i="2" l="1"/>
  <c r="I10" i="2"/>
  <c r="L9" i="2"/>
  <c r="L10" i="2"/>
  <c r="E4" i="2"/>
  <c r="E7" i="2"/>
  <c r="E6" i="2"/>
  <c r="E5" i="2"/>
  <c r="E9" i="2"/>
  <c r="K10" i="2"/>
  <c r="E10" i="2"/>
  <c r="E8" i="2"/>
  <c r="I9" i="2"/>
  <c r="K9" i="2"/>
  <c r="L8" i="2"/>
  <c r="I8" i="2"/>
  <c r="B28" i="2" l="1" a="1"/>
  <c r="B28" i="2" s="1"/>
  <c r="C28" i="2" a="1"/>
  <c r="C28" i="2" s="1"/>
  <c r="H19" i="2" a="1"/>
  <c r="H19" i="2" s="1"/>
  <c r="G19" i="2" a="1"/>
  <c r="G19" i="2" s="1"/>
  <c r="J19" i="2"/>
  <c r="B19" i="2" a="1"/>
  <c r="B19" i="2" s="1"/>
  <c r="D19" i="2"/>
  <c r="C19" i="2" a="1"/>
  <c r="C19" i="2" s="1"/>
  <c r="J18" i="2"/>
  <c r="G18" i="2" a="1"/>
  <c r="G18" i="2" s="1"/>
  <c r="H18" i="2" a="1"/>
  <c r="H18" i="2" s="1"/>
  <c r="G16" i="2" a="1"/>
  <c r="G16" i="2" s="1"/>
  <c r="H11" i="2" a="1"/>
  <c r="H11" i="2" s="1"/>
  <c r="G13" i="2" a="1"/>
  <c r="G13" i="2" s="1"/>
  <c r="K13" i="2" s="1"/>
  <c r="G15" i="2" a="1"/>
  <c r="G15" i="2" s="1"/>
  <c r="J14" i="2"/>
  <c r="D18" i="2"/>
  <c r="C18" i="2" a="1"/>
  <c r="C18" i="2" s="1"/>
  <c r="B18" i="2" a="1"/>
  <c r="B18" i="2" s="1"/>
  <c r="J11" i="2"/>
  <c r="H15" i="2" a="1"/>
  <c r="H15" i="2" s="1"/>
  <c r="H16" i="2" a="1"/>
  <c r="H16" i="2" s="1"/>
  <c r="G12" i="2" a="1"/>
  <c r="G12" i="2" s="1"/>
  <c r="K12" i="2" s="1"/>
  <c r="G14" i="2" a="1"/>
  <c r="G14" i="2" s="1"/>
  <c r="H14" i="2" a="1"/>
  <c r="H14" i="2" s="1"/>
  <c r="J16" i="2"/>
  <c r="G11" i="2" a="1"/>
  <c r="G11" i="2" s="1"/>
  <c r="H13" i="2" a="1"/>
  <c r="H13" i="2" s="1"/>
  <c r="J17" i="2"/>
  <c r="J13" i="2"/>
  <c r="J8" i="2"/>
  <c r="J9" i="2"/>
  <c r="J10" i="2"/>
  <c r="H12" i="2" a="1"/>
  <c r="H12" i="2" s="1"/>
  <c r="J12" i="2"/>
  <c r="J15" i="2"/>
  <c r="H17" i="2" a="1"/>
  <c r="H17" i="2" s="1"/>
  <c r="G17" i="2" a="1"/>
  <c r="G17" i="2" s="1"/>
  <c r="E12" i="2"/>
  <c r="D17" i="2"/>
  <c r="C17" i="2" a="1"/>
  <c r="C17" i="2" s="1"/>
  <c r="B17" i="2" a="1"/>
  <c r="B17" i="2" s="1"/>
  <c r="E3" i="2"/>
  <c r="E13" i="2"/>
  <c r="E11" i="2"/>
  <c r="D7" i="2"/>
  <c r="D5" i="2"/>
  <c r="B15" i="2" a="1"/>
  <c r="B15" i="2" s="1"/>
  <c r="D15" i="2"/>
  <c r="C15" i="2" a="1"/>
  <c r="C15" i="2" s="1"/>
  <c r="D8" i="2"/>
  <c r="C16" i="2" a="1"/>
  <c r="C16" i="2" s="1"/>
  <c r="B16" i="2" a="1"/>
  <c r="B16" i="2" s="1"/>
  <c r="D16" i="2"/>
  <c r="D12" i="2"/>
  <c r="D4" i="2"/>
  <c r="D13" i="2"/>
  <c r="D9" i="2"/>
  <c r="B14" i="2" a="1"/>
  <c r="B14" i="2" s="1"/>
  <c r="D14" i="2"/>
  <c r="C14" i="2" a="1"/>
  <c r="C14" i="2" s="1"/>
  <c r="D3" i="2"/>
  <c r="D10" i="2"/>
  <c r="D6" i="2"/>
  <c r="D11" i="2"/>
  <c r="D26" i="2" l="1"/>
  <c r="B31" i="2"/>
  <c r="B26" i="2"/>
  <c r="C26" i="2"/>
  <c r="C31" i="2"/>
  <c r="G26" i="2"/>
  <c r="G31" i="2"/>
  <c r="H31" i="2"/>
  <c r="H26" i="2"/>
  <c r="J26" i="2"/>
  <c r="L19" i="2"/>
  <c r="K19" i="2"/>
  <c r="I19" i="2"/>
  <c r="K18" i="2"/>
  <c r="I16" i="2"/>
  <c r="I18" i="2"/>
  <c r="L18" i="2"/>
  <c r="E19" i="2"/>
  <c r="E28" i="2"/>
  <c r="L11" i="2"/>
  <c r="I11" i="2"/>
  <c r="I14" i="2"/>
  <c r="I13" i="2"/>
  <c r="L16" i="2"/>
  <c r="I15" i="2"/>
  <c r="I12" i="2"/>
  <c r="E18" i="2"/>
  <c r="L15" i="2"/>
  <c r="I17" i="2"/>
  <c r="K11" i="2"/>
  <c r="L12" i="2"/>
  <c r="L13" i="2"/>
  <c r="L17" i="2"/>
  <c r="I28" i="2"/>
  <c r="E17" i="2"/>
  <c r="K17" i="2"/>
  <c r="E14" i="2"/>
  <c r="K14" i="2"/>
  <c r="E16" i="2"/>
  <c r="K16" i="2"/>
  <c r="K15" i="2"/>
  <c r="E15" i="2"/>
  <c r="L14" i="2"/>
  <c r="L26" i="2" l="1"/>
  <c r="E26" i="2"/>
  <c r="K26" i="2"/>
  <c r="I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Brooks, J. Renee</author>
  </authors>
  <commentList>
    <comment ref="B546" authorId="0" shapeId="0" xr:uid="{9DE5FE9B-6B2E-47E5-880A-75280DB0F002}">
      <text>
        <r>
          <rPr>
            <b/>
            <sz val="9"/>
            <color indexed="81"/>
            <rFont val="Tahoma"/>
            <family val="2"/>
          </rPr>
          <t>Brooks, J. Renee:</t>
        </r>
        <r>
          <rPr>
            <sz val="9"/>
            <color indexed="81"/>
            <rFont val="Tahoma"/>
            <family val="2"/>
          </rPr>
          <t xml:space="preserve">
Not integrated sample.  Just collected some precip outside after original sample was lost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 Renee Brooks</author>
  </authors>
  <commentList>
    <comment ref="B9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J. Renee Brooks:</t>
        </r>
        <r>
          <rPr>
            <sz val="8"/>
            <color indexed="81"/>
            <rFont val="Tahoma"/>
            <family val="2"/>
          </rPr>
          <t xml:space="preserve">
Sample includes two weeks of rain</t>
        </r>
      </text>
    </comment>
    <comment ref="D158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J. Renee Brooks:</t>
        </r>
        <r>
          <rPr>
            <sz val="8"/>
            <color indexed="81"/>
            <rFont val="Tahoma"/>
            <family val="2"/>
          </rPr>
          <t xml:space="preserve">
Vial broken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<sst xmlns="http://schemas.openxmlformats.org/spreadsheetml/2006/main" count="1367" uniqueCount="1335">
  <si>
    <t>W02-615</t>
  </si>
  <si>
    <t>W02-616</t>
  </si>
  <si>
    <t>W02-617</t>
  </si>
  <si>
    <t>W02-618</t>
  </si>
  <si>
    <t>W02-619</t>
  </si>
  <si>
    <t>W02-620</t>
  </si>
  <si>
    <t>W02-621</t>
  </si>
  <si>
    <t>W02-622</t>
  </si>
  <si>
    <t>W03-001</t>
  </si>
  <si>
    <t>W03-002</t>
  </si>
  <si>
    <t>W03-003</t>
  </si>
  <si>
    <t>W03-004</t>
  </si>
  <si>
    <t>W03-005</t>
  </si>
  <si>
    <t>W03-006</t>
  </si>
  <si>
    <t>W03-007</t>
  </si>
  <si>
    <t>W03-008</t>
  </si>
  <si>
    <t>W03-009</t>
  </si>
  <si>
    <t>W03-010</t>
  </si>
  <si>
    <t>W03-011</t>
  </si>
  <si>
    <t>W03-012</t>
  </si>
  <si>
    <t>W03-013</t>
  </si>
  <si>
    <t>W03-014</t>
  </si>
  <si>
    <t>W03-159</t>
  </si>
  <si>
    <t>W03-160</t>
  </si>
  <si>
    <t>W03-161</t>
  </si>
  <si>
    <t>W03-162</t>
  </si>
  <si>
    <t>W03-163</t>
  </si>
  <si>
    <t>W03-164</t>
  </si>
  <si>
    <t>W03-207</t>
  </si>
  <si>
    <t>W04-001</t>
  </si>
  <si>
    <t>W04-002</t>
  </si>
  <si>
    <t>W04-003</t>
  </si>
  <si>
    <t>W04-004</t>
  </si>
  <si>
    <t>W04-026</t>
  </si>
  <si>
    <t>W04-027</t>
  </si>
  <si>
    <t>W04-028</t>
  </si>
  <si>
    <t>W04-029</t>
  </si>
  <si>
    <t>W04-030</t>
  </si>
  <si>
    <t>W02-641</t>
  </si>
  <si>
    <t>W04-322</t>
  </si>
  <si>
    <t>W04-323</t>
  </si>
  <si>
    <t>W05-001</t>
  </si>
  <si>
    <t>W05-002</t>
  </si>
  <si>
    <t>W05-003</t>
  </si>
  <si>
    <t>W05-004</t>
  </si>
  <si>
    <t>W05-005</t>
  </si>
  <si>
    <t>W05-006</t>
  </si>
  <si>
    <t>W05-007</t>
  </si>
  <si>
    <t>W05-008</t>
  </si>
  <si>
    <t>W05-009</t>
  </si>
  <si>
    <t>W05-010</t>
  </si>
  <si>
    <t>W05-011</t>
  </si>
  <si>
    <t>W05-012</t>
  </si>
  <si>
    <t>W05-013</t>
  </si>
  <si>
    <t>W05-014</t>
  </si>
  <si>
    <t>W05-015</t>
  </si>
  <si>
    <t>W04-586</t>
  </si>
  <si>
    <t>W04-587</t>
  </si>
  <si>
    <t>W04-588</t>
  </si>
  <si>
    <t>W04-589</t>
  </si>
  <si>
    <t>W04-590</t>
  </si>
  <si>
    <t>W04-591</t>
  </si>
  <si>
    <t>W04-592</t>
  </si>
  <si>
    <t>W04-593</t>
  </si>
  <si>
    <t>W04-594</t>
  </si>
  <si>
    <t>W04-595</t>
  </si>
  <si>
    <t>W04-596</t>
  </si>
  <si>
    <t>Precip (mm)</t>
  </si>
  <si>
    <t>W05-016</t>
  </si>
  <si>
    <t>W05-017</t>
  </si>
  <si>
    <t>W05-018</t>
  </si>
  <si>
    <t>W05-019</t>
  </si>
  <si>
    <t>W05-020</t>
  </si>
  <si>
    <t>W05-021</t>
  </si>
  <si>
    <t>W05-701</t>
  </si>
  <si>
    <t>W05-702</t>
  </si>
  <si>
    <t>W05-703</t>
  </si>
  <si>
    <t>W05-704</t>
  </si>
  <si>
    <t>W05-705</t>
  </si>
  <si>
    <t>W05-706</t>
  </si>
  <si>
    <t>W05-976</t>
  </si>
  <si>
    <t>W05-977</t>
  </si>
  <si>
    <t>W05-978</t>
  </si>
  <si>
    <t>W05-979</t>
  </si>
  <si>
    <t>W05-980</t>
  </si>
  <si>
    <t>W05-981</t>
  </si>
  <si>
    <t>W06-001</t>
  </si>
  <si>
    <t>W06-002</t>
  </si>
  <si>
    <t>W06-003</t>
  </si>
  <si>
    <t>W06-004</t>
  </si>
  <si>
    <t>W06-005</t>
  </si>
  <si>
    <t>W06-006</t>
  </si>
  <si>
    <t>W06-007</t>
  </si>
  <si>
    <t>W06-008</t>
  </si>
  <si>
    <t>W06-009</t>
  </si>
  <si>
    <t>W06-010</t>
  </si>
  <si>
    <t>W06-011</t>
  </si>
  <si>
    <t>W06-012</t>
  </si>
  <si>
    <t>WY 2003</t>
  </si>
  <si>
    <t>WY 2004</t>
  </si>
  <si>
    <t>WY 2005</t>
  </si>
  <si>
    <t>W06-013</t>
  </si>
  <si>
    <t>W06-014</t>
  </si>
  <si>
    <t>W06-015</t>
  </si>
  <si>
    <t>W06-016</t>
  </si>
  <si>
    <t>W06-017</t>
  </si>
  <si>
    <t>W06-018</t>
  </si>
  <si>
    <t>W06-019</t>
  </si>
  <si>
    <t>W06-020</t>
  </si>
  <si>
    <t>W06-021</t>
  </si>
  <si>
    <t>W06-302</t>
  </si>
  <si>
    <t>W06-303</t>
  </si>
  <si>
    <t>W06-304</t>
  </si>
  <si>
    <t>W06-507</t>
  </si>
  <si>
    <t>W06-508</t>
  </si>
  <si>
    <t>W06-509</t>
  </si>
  <si>
    <t>W06-510</t>
  </si>
  <si>
    <t>W06-633</t>
  </si>
  <si>
    <t>W06-738</t>
  </si>
  <si>
    <t>W06-739</t>
  </si>
  <si>
    <t>W06-740</t>
  </si>
  <si>
    <t>W07-0001</t>
  </si>
  <si>
    <t>W07-0002</t>
  </si>
  <si>
    <t>W07-0003</t>
  </si>
  <si>
    <t>W07-0004</t>
  </si>
  <si>
    <t>W07-0005</t>
  </si>
  <si>
    <t>W07-0006</t>
  </si>
  <si>
    <t>W07-0007</t>
  </si>
  <si>
    <t>W07-0026</t>
  </si>
  <si>
    <t>W07-0027</t>
  </si>
  <si>
    <t>W07-0028</t>
  </si>
  <si>
    <t>W07-0029</t>
  </si>
  <si>
    <t>W07-0030</t>
  </si>
  <si>
    <t>W07-0031</t>
  </si>
  <si>
    <t>W07-0032</t>
  </si>
  <si>
    <t>W07-0033</t>
  </si>
  <si>
    <t>W07-0034</t>
  </si>
  <si>
    <t>W07-0035</t>
  </si>
  <si>
    <t>W07-0036</t>
  </si>
  <si>
    <t>W07-0037</t>
  </si>
  <si>
    <t>W07-0054</t>
  </si>
  <si>
    <t>W07-0075</t>
  </si>
  <si>
    <t>W07-0076</t>
  </si>
  <si>
    <t>WY 2006</t>
  </si>
  <si>
    <t>WY 2007</t>
  </si>
  <si>
    <t>W07-0216</t>
  </si>
  <si>
    <t>W07-0217</t>
  </si>
  <si>
    <t>W05-707</t>
  </si>
  <si>
    <t>W07-1104</t>
  </si>
  <si>
    <t>W07-1105</t>
  </si>
  <si>
    <t>W07-1106</t>
  </si>
  <si>
    <t>W07-1107</t>
  </si>
  <si>
    <t>W07-1108</t>
  </si>
  <si>
    <t>W07-1109</t>
  </si>
  <si>
    <t>W07-1110</t>
  </si>
  <si>
    <t>W07-1111</t>
  </si>
  <si>
    <t>W07-1112</t>
  </si>
  <si>
    <t>W07-1113</t>
  </si>
  <si>
    <t>W07-1114</t>
  </si>
  <si>
    <t>W07-1115</t>
  </si>
  <si>
    <t>W07-1116</t>
  </si>
  <si>
    <t>W07-0856</t>
  </si>
  <si>
    <t>W07-0768</t>
  </si>
  <si>
    <t>W07-0769</t>
  </si>
  <si>
    <t>W07-0446</t>
  </si>
  <si>
    <t>W07-0447</t>
  </si>
  <si>
    <t>W08-0194</t>
  </si>
  <si>
    <t>W08-0523</t>
  </si>
  <si>
    <t>W08-0522</t>
  </si>
  <si>
    <t>W08-0521</t>
  </si>
  <si>
    <t>W08-0520</t>
  </si>
  <si>
    <t>W08-0525</t>
  </si>
  <si>
    <t>W08-0524</t>
  </si>
  <si>
    <t>W08-0868</t>
  </si>
  <si>
    <t>W08-0869</t>
  </si>
  <si>
    <t>W08-0870</t>
  </si>
  <si>
    <t>W08-0871</t>
  </si>
  <si>
    <t>W08-0873</t>
  </si>
  <si>
    <t>W08-0872</t>
  </si>
  <si>
    <t>W08-0874</t>
  </si>
  <si>
    <t>W08-2042</t>
  </si>
  <si>
    <t>W08-0875</t>
  </si>
  <si>
    <t>W08-2043</t>
  </si>
  <si>
    <t>W08-1243</t>
  </si>
  <si>
    <t>W08-2044</t>
  </si>
  <si>
    <t>W08-1241</t>
  </si>
  <si>
    <t>W08-2045</t>
  </si>
  <si>
    <t>W08-1242</t>
  </si>
  <si>
    <t>W08-2046</t>
  </si>
  <si>
    <t>W08-1508</t>
  </si>
  <si>
    <t>W08-2047</t>
  </si>
  <si>
    <t>W08-1509</t>
  </si>
  <si>
    <t>W08-2048</t>
  </si>
  <si>
    <t>W08-1510</t>
  </si>
  <si>
    <t>W08-2034</t>
  </si>
  <si>
    <t>W08-2032</t>
  </si>
  <si>
    <t>W08-2033</t>
  </si>
  <si>
    <t>W08-2035</t>
  </si>
  <si>
    <t>W08-2036</t>
  </si>
  <si>
    <t>W08-2037</t>
  </si>
  <si>
    <t>W08-2038</t>
  </si>
  <si>
    <t>W08-2039</t>
  </si>
  <si>
    <t>W08-2041</t>
  </si>
  <si>
    <t>W08-2040</t>
  </si>
  <si>
    <t>NSW08-0151</t>
  </si>
  <si>
    <t>NSW08-0152</t>
  </si>
  <si>
    <t>NSW08-0153</t>
  </si>
  <si>
    <t>NSW08-0125</t>
  </si>
  <si>
    <t>NSW08-0126</t>
  </si>
  <si>
    <t>NSW08-0127</t>
  </si>
  <si>
    <t>NSW08-0128</t>
  </si>
  <si>
    <t>NSW08-0129</t>
  </si>
  <si>
    <t>NSW08-0130</t>
  </si>
  <si>
    <t>NSW08-0131</t>
  </si>
  <si>
    <t>NSW08-0132</t>
  </si>
  <si>
    <t>NSW08-0133</t>
  </si>
  <si>
    <t>NSW08-0134</t>
  </si>
  <si>
    <t>NSW08-0135</t>
  </si>
  <si>
    <t>NSW08-0136</t>
  </si>
  <si>
    <t>NSW08-0137</t>
  </si>
  <si>
    <t>NSW08-0138</t>
  </si>
  <si>
    <t>NSW08-0139</t>
  </si>
  <si>
    <t>NSW08-0140</t>
  </si>
  <si>
    <t>NSW08-0141</t>
  </si>
  <si>
    <t>NSW08-0142</t>
  </si>
  <si>
    <t>NSW08-0143</t>
  </si>
  <si>
    <t>NSW08-0144</t>
  </si>
  <si>
    <t>NSW08-0145</t>
  </si>
  <si>
    <t>NSW08-0146</t>
  </si>
  <si>
    <t>NSW08-0119</t>
  </si>
  <si>
    <t>NSW08-0120</t>
  </si>
  <si>
    <t>NSW08-0121</t>
  </si>
  <si>
    <t>NSW08-0198</t>
  </si>
  <si>
    <t>WY 2008</t>
  </si>
  <si>
    <t>Corvallis dD</t>
  </si>
  <si>
    <t>Corvallis d18O</t>
  </si>
  <si>
    <t>Water Year Isotope Value weighted by precipitation volume</t>
  </si>
  <si>
    <t>NSW09-0002</t>
  </si>
  <si>
    <t>NSW09-0004</t>
  </si>
  <si>
    <t>NSW09-0062</t>
  </si>
  <si>
    <t>NSW09-0063</t>
  </si>
  <si>
    <t>NSW09-0064</t>
  </si>
  <si>
    <t>NSW09-0065</t>
  </si>
  <si>
    <t>NSW09-0066</t>
  </si>
  <si>
    <t>NSW09-0067</t>
  </si>
  <si>
    <t>NSW09-0106</t>
  </si>
  <si>
    <t>NSW09-0107</t>
  </si>
  <si>
    <t>NSW09-0108</t>
  </si>
  <si>
    <t>NSW09-0109</t>
  </si>
  <si>
    <t>NSW09-0110</t>
  </si>
  <si>
    <t>NSW09-0111</t>
  </si>
  <si>
    <t>NSW09-0168</t>
  </si>
  <si>
    <t>NSW09-0169</t>
  </si>
  <si>
    <t>NSW09-0170</t>
  </si>
  <si>
    <t>NSW09-0171</t>
  </si>
  <si>
    <t>NSW09-0172</t>
  </si>
  <si>
    <t>NSW09-0173</t>
  </si>
  <si>
    <t>NSW09-0174</t>
  </si>
  <si>
    <t>NSW09-0331</t>
  </si>
  <si>
    <t>NSW09-0332</t>
  </si>
  <si>
    <t>NSW09-0333</t>
  </si>
  <si>
    <t>NSW09-0334</t>
  </si>
  <si>
    <t>NSW09-0335</t>
  </si>
  <si>
    <t>NSW09-0336</t>
  </si>
  <si>
    <t>NSW09-0337</t>
  </si>
  <si>
    <t>NSW09-0338</t>
  </si>
  <si>
    <t>NSW09-0339</t>
  </si>
  <si>
    <t>NSW09-0381</t>
  </si>
  <si>
    <t>NSW09-0382</t>
  </si>
  <si>
    <t>NSW09-0383</t>
  </si>
  <si>
    <t>NSW09-0384</t>
  </si>
  <si>
    <t>NSW09-0385</t>
  </si>
  <si>
    <t>NSW09-0001</t>
  </si>
  <si>
    <t>NSW09-0003</t>
  </si>
  <si>
    <t>NSW09-0018</t>
  </si>
  <si>
    <t>NSW09-0019</t>
  </si>
  <si>
    <t>NSW09-0020</t>
  </si>
  <si>
    <t>NSW09-0060</t>
  </si>
  <si>
    <t>NSW09-0061</t>
  </si>
  <si>
    <t>NSW09-0074</t>
  </si>
  <si>
    <t>NSW09-0089</t>
  </si>
  <si>
    <t>NSW09-0090</t>
  </si>
  <si>
    <t>NSW09-0103</t>
  </si>
  <si>
    <t>NSW09-0104</t>
  </si>
  <si>
    <t>NSW09-0105</t>
  </si>
  <si>
    <t>NSW09-0115</t>
  </si>
  <si>
    <t>NSW09-0146</t>
  </si>
  <si>
    <t>NSW09-0147</t>
  </si>
  <si>
    <t>NSW09-0158</t>
  </si>
  <si>
    <t>NSW09-0167</t>
  </si>
  <si>
    <t>NSW09-0198</t>
  </si>
  <si>
    <t>NSW09-0199</t>
  </si>
  <si>
    <t>NSW09-0304</t>
  </si>
  <si>
    <t>NSW09-0330</t>
  </si>
  <si>
    <t>NSW09-0378</t>
  </si>
  <si>
    <t>NSW09-0379</t>
  </si>
  <si>
    <t>NSW09-0380</t>
  </si>
  <si>
    <t>WY 2009</t>
  </si>
  <si>
    <t>Corvallis Precip (mm)</t>
  </si>
  <si>
    <t>WY 2010</t>
  </si>
  <si>
    <t>NSW09-0386</t>
  </si>
  <si>
    <t>NSW09-0387</t>
  </si>
  <si>
    <t>NSW09-0388</t>
  </si>
  <si>
    <t>NSW09-0389</t>
  </si>
  <si>
    <t>NSW09-0390</t>
  </si>
  <si>
    <t>NSW09-0391</t>
  </si>
  <si>
    <t>NSW09-0392</t>
  </si>
  <si>
    <t>NSW10-0001</t>
  </si>
  <si>
    <t>NSW10-0002</t>
  </si>
  <si>
    <t>NSW10-0016</t>
  </si>
  <si>
    <t>NSW10-0017</t>
  </si>
  <si>
    <t>NSW10-0021</t>
  </si>
  <si>
    <t>NSW10-0022</t>
  </si>
  <si>
    <t>NSW10-0023</t>
  </si>
  <si>
    <t>NSW10-0024</t>
  </si>
  <si>
    <t>NSW10-0025</t>
  </si>
  <si>
    <t>NSW10-0026</t>
  </si>
  <si>
    <t>NSW10-0027</t>
  </si>
  <si>
    <t>NSW10-0028</t>
  </si>
  <si>
    <t>NSW10-0029</t>
  </si>
  <si>
    <t>NSW10-0030</t>
  </si>
  <si>
    <t>NSW10-0031</t>
  </si>
  <si>
    <t>NSW10-0049</t>
  </si>
  <si>
    <t>NSW10-0050</t>
  </si>
  <si>
    <t>NSW10-0126</t>
  </si>
  <si>
    <t>NSW10-0127</t>
  </si>
  <si>
    <t>NSW10-0156</t>
  </si>
  <si>
    <t>NSW10-0162</t>
  </si>
  <si>
    <t>NSW10-0163</t>
  </si>
  <si>
    <t>NSW10-0255</t>
  </si>
  <si>
    <t>NSW10-0256</t>
  </si>
  <si>
    <t>NSW10-0257</t>
  </si>
  <si>
    <t>NSW09-0430</t>
  </si>
  <si>
    <t>NSW09-0431</t>
  </si>
  <si>
    <t>NSW09-0432</t>
  </si>
  <si>
    <t>NSW09-0433</t>
  </si>
  <si>
    <t>NSW09-0434</t>
  </si>
  <si>
    <t>NSW10-0018</t>
  </si>
  <si>
    <t>NSW10-0019</t>
  </si>
  <si>
    <t>NSW10-0020</t>
  </si>
  <si>
    <t>NSW10-0032</t>
  </si>
  <si>
    <t>NSW10-0033</t>
  </si>
  <si>
    <t>NSW10-0034</t>
  </si>
  <si>
    <t>NSW10-0035</t>
  </si>
  <si>
    <t>NSW10-0036</t>
  </si>
  <si>
    <t>NSW10-0037</t>
  </si>
  <si>
    <t>NSW10-0038</t>
  </si>
  <si>
    <t>NSW10-0039</t>
  </si>
  <si>
    <t>NSW10-0040</t>
  </si>
  <si>
    <t>NSW10-0166</t>
  </si>
  <si>
    <t>NSW10-0167</t>
  </si>
  <si>
    <t>NSW10-0168</t>
  </si>
  <si>
    <t>NSW10-0169</t>
  </si>
  <si>
    <t>NSW10-0170</t>
  </si>
  <si>
    <t>NSW10-0171</t>
  </si>
  <si>
    <t>NSW10-0172</t>
  </si>
  <si>
    <t>NSW10-0173</t>
  </si>
  <si>
    <t>NSW10-0392</t>
  </si>
  <si>
    <t>NSW10-0393</t>
  </si>
  <si>
    <t>NSW10-0394</t>
  </si>
  <si>
    <t>NSW10-0395</t>
  </si>
  <si>
    <t>NSW10-0401</t>
  </si>
  <si>
    <t>NSW10-0425</t>
  </si>
  <si>
    <t>NSW10-0426</t>
  </si>
  <si>
    <t>NSW10-0427</t>
  </si>
  <si>
    <t>NSW10-0428</t>
  </si>
  <si>
    <t>NSW10-0482</t>
  </si>
  <si>
    <t>NSW10-0483</t>
  </si>
  <si>
    <t>NSW10-0484</t>
  </si>
  <si>
    <t>NSW10-0485</t>
  </si>
  <si>
    <t>NSW10-0486</t>
  </si>
  <si>
    <t>NSW10-0487</t>
  </si>
  <si>
    <t>NSW11-0001</t>
  </si>
  <si>
    <t>NSW11-0002</t>
  </si>
  <si>
    <t>NSW11-0003</t>
  </si>
  <si>
    <t>NSW11-0004</t>
  </si>
  <si>
    <t>NSW11-0025</t>
  </si>
  <si>
    <t>NSW11-0026</t>
  </si>
  <si>
    <t>NSW11-0053</t>
  </si>
  <si>
    <t>NSW11-0054</t>
  </si>
  <si>
    <t>NSW11-0056</t>
  </si>
  <si>
    <t>NSW11-0057</t>
  </si>
  <si>
    <t>NSW11-0058</t>
  </si>
  <si>
    <t>NSW11-0084</t>
  </si>
  <si>
    <t>NSW11-0086</t>
  </si>
  <si>
    <t>NSW11-0087</t>
  </si>
  <si>
    <t>NSW11-0089</t>
  </si>
  <si>
    <t>NSW11-0090</t>
  </si>
  <si>
    <t>NSW11-0136</t>
  </si>
  <si>
    <t>NSW11-0176</t>
  </si>
  <si>
    <t>NSW11-0178</t>
  </si>
  <si>
    <t>NSW11-0192</t>
  </si>
  <si>
    <t>NSW11-0193</t>
  </si>
  <si>
    <t>NSW11-0231</t>
  </si>
  <si>
    <t>NSW11-0232</t>
  </si>
  <si>
    <t>NSW11-0299</t>
  </si>
  <si>
    <t>NSW11-0395</t>
  </si>
  <si>
    <t>NSW11-0438</t>
  </si>
  <si>
    <t>WY 2011</t>
  </si>
  <si>
    <t>NSW10-0475</t>
  </si>
  <si>
    <t>NSW10-0476</t>
  </si>
  <si>
    <t>NSW10-0477</t>
  </si>
  <si>
    <t>NSW10-0478</t>
  </si>
  <si>
    <t>NSW10-0479</t>
  </si>
  <si>
    <t>NSW10-0480</t>
  </si>
  <si>
    <t>NSW10-0481</t>
  </si>
  <si>
    <t>NSW10-0506</t>
  </si>
  <si>
    <t>NSW10-0507</t>
  </si>
  <si>
    <t>NSW10-0508</t>
  </si>
  <si>
    <t>NSW11-0046</t>
  </si>
  <si>
    <t>NSW11-0047</t>
  </si>
  <si>
    <t>NSW11-0048</t>
  </si>
  <si>
    <t>NSW11-0049</t>
  </si>
  <si>
    <t>NSW11-0050</t>
  </si>
  <si>
    <t>NSW11-0051</t>
  </si>
  <si>
    <t>NSW11-0052</t>
  </si>
  <si>
    <t>NSW11-0091</t>
  </si>
  <si>
    <t>NSW11-0092</t>
  </si>
  <si>
    <t>NSW11-0093</t>
  </si>
  <si>
    <t>NSW11-0094</t>
  </si>
  <si>
    <t>NSW11-0095</t>
  </si>
  <si>
    <t>NSW11-0096</t>
  </si>
  <si>
    <t>NSW11-0097</t>
  </si>
  <si>
    <t>NSW11-0188</t>
  </si>
  <si>
    <t>NSW11-0189</t>
  </si>
  <si>
    <t>NSW11-0190</t>
  </si>
  <si>
    <t>NSW11-0338</t>
  </si>
  <si>
    <t>NSW11-0339</t>
  </si>
  <si>
    <t>NSW11-0340</t>
  </si>
  <si>
    <t>NSW11-0341</t>
  </si>
  <si>
    <t>NSW11-0342</t>
  </si>
  <si>
    <t>NSW11-0439</t>
  </si>
  <si>
    <t>NSW11-0440</t>
  </si>
  <si>
    <t>NSW11-0441</t>
  </si>
  <si>
    <t>NSW11-0442</t>
  </si>
  <si>
    <t>d-excess</t>
  </si>
  <si>
    <t>NSW11-0444</t>
  </si>
  <si>
    <t>NSW11-0508</t>
  </si>
  <si>
    <t>NSW11-0510</t>
  </si>
  <si>
    <t>NSW11-0511</t>
  </si>
  <si>
    <t>NSW11-0551</t>
  </si>
  <si>
    <t>NSW11-0552</t>
  </si>
  <si>
    <t>NSW11-0608</t>
  </si>
  <si>
    <t>NSW11-0609</t>
  </si>
  <si>
    <t>NSW11-0610</t>
  </si>
  <si>
    <t>NSW12-0001</t>
  </si>
  <si>
    <t>NSW12-0002</t>
  </si>
  <si>
    <t>NSW12-0004</t>
  </si>
  <si>
    <t>NSW12-0005</t>
  </si>
  <si>
    <t>NSW12-0009</t>
  </si>
  <si>
    <t>NSW12-0013</t>
  </si>
  <si>
    <t>NSW12-0054</t>
  </si>
  <si>
    <t>NSW12-0056</t>
  </si>
  <si>
    <t>NSW12-0057</t>
  </si>
  <si>
    <t>NSW12-0059</t>
  </si>
  <si>
    <t>NSW12-0100</t>
  </si>
  <si>
    <t>NSW12-0102</t>
  </si>
  <si>
    <t>NSW12-0103</t>
  </si>
  <si>
    <t>NSW12-0104</t>
  </si>
  <si>
    <t>NSW12-0110</t>
  </si>
  <si>
    <t>NSW11-0644</t>
  </si>
  <si>
    <t>NSW11-0645</t>
  </si>
  <si>
    <t>NSW11-0646</t>
  </si>
  <si>
    <t>NSW11-0647</t>
  </si>
  <si>
    <t>NSW11-0648</t>
  </si>
  <si>
    <t>NSW11-0649</t>
  </si>
  <si>
    <t>NSW11-0650</t>
  </si>
  <si>
    <t>NSW12-0006</t>
  </si>
  <si>
    <t>NSW12-0008</t>
  </si>
  <si>
    <t>NSW12-0007</t>
  </si>
  <si>
    <t>Vial broke - sample lost</t>
  </si>
  <si>
    <t>NSW12-0155</t>
  </si>
  <si>
    <t>NSW12-0156</t>
  </si>
  <si>
    <t>NSW12-0158</t>
  </si>
  <si>
    <t>NSW12-0159</t>
  </si>
  <si>
    <t>NSW12-0161</t>
  </si>
  <si>
    <t>NSW12-0202</t>
  </si>
  <si>
    <t>NSW12-0204</t>
  </si>
  <si>
    <t>NSW12-0218</t>
  </si>
  <si>
    <t>NSW12-0219</t>
  </si>
  <si>
    <t>NSW12-0265</t>
  </si>
  <si>
    <t>NSW12-0266</t>
  </si>
  <si>
    <t>NSW12-0308</t>
  </si>
  <si>
    <t>NSW12-0310</t>
  </si>
  <si>
    <t>WY 2012</t>
  </si>
  <si>
    <t>NSW12-0205</t>
  </si>
  <si>
    <t>NSW12-0206</t>
  </si>
  <si>
    <t>NSW12-0207</t>
  </si>
  <si>
    <t>NSW12-0208</t>
  </si>
  <si>
    <t>NSW12-0209</t>
  </si>
  <si>
    <t>NSW12-0210</t>
  </si>
  <si>
    <t>NSW12-0211</t>
  </si>
  <si>
    <t>NSW12-0212</t>
  </si>
  <si>
    <t>NSW12-0213</t>
  </si>
  <si>
    <t>NSW12-0214</t>
  </si>
  <si>
    <t>NSW12-0215</t>
  </si>
  <si>
    <t>NSW12-0216</t>
  </si>
  <si>
    <t>NSW12-0466</t>
  </si>
  <si>
    <t>NSW12-0467</t>
  </si>
  <si>
    <t>NSW12-0468</t>
  </si>
  <si>
    <t>NSW12-0469</t>
  </si>
  <si>
    <t>NSW12-0470</t>
  </si>
  <si>
    <t>NSW12-0471</t>
  </si>
  <si>
    <t>NSW12-0472</t>
  </si>
  <si>
    <t>NSW12-0473</t>
  </si>
  <si>
    <t>NSW12-0474</t>
  </si>
  <si>
    <t>Mean</t>
  </si>
  <si>
    <t>Rainout difference</t>
  </si>
  <si>
    <t>NSW12-0436</t>
  </si>
  <si>
    <t>NSW12-0521</t>
  </si>
  <si>
    <t>NSW12-0522</t>
  </si>
  <si>
    <t>NSW12-0524</t>
  </si>
  <si>
    <t>NSW12-0562</t>
  </si>
  <si>
    <t>NSW12-0564</t>
  </si>
  <si>
    <t>NSW12-0566</t>
  </si>
  <si>
    <t>NSW12-0567</t>
  </si>
  <si>
    <t>NSW12-0570</t>
  </si>
  <si>
    <t>NSW12-0572</t>
  </si>
  <si>
    <t>NSW12-0603</t>
  </si>
  <si>
    <t>NSW12-0605</t>
  </si>
  <si>
    <t>NSW12-0606</t>
  </si>
  <si>
    <t>SSWR13-002</t>
  </si>
  <si>
    <t>SSWR13-005</t>
  </si>
  <si>
    <t>SSWR13-007</t>
  </si>
  <si>
    <t>NSW12-0475</t>
  </si>
  <si>
    <t>NSW12-0559</t>
  </si>
  <si>
    <t>NSW12-0560</t>
  </si>
  <si>
    <t>NSW12-0561</t>
  </si>
  <si>
    <t>NSW12-0565</t>
  </si>
  <si>
    <t>NSW12-0568</t>
  </si>
  <si>
    <t>NSW12-0571</t>
  </si>
  <si>
    <t>NSW12-0607</t>
  </si>
  <si>
    <t>NSW12-0608</t>
  </si>
  <si>
    <t>SSWR13-003</t>
  </si>
  <si>
    <t>SSWR13-017</t>
  </si>
  <si>
    <t>SSWR13-018</t>
  </si>
  <si>
    <t>SSWR13-019</t>
  </si>
  <si>
    <t>SSWR13-020</t>
  </si>
  <si>
    <t>SSWR13-021</t>
  </si>
  <si>
    <t>SSWR13-022</t>
  </si>
  <si>
    <t>SSWR13-023</t>
  </si>
  <si>
    <t>SSWR13-025</t>
  </si>
  <si>
    <t>SSWR13-029</t>
  </si>
  <si>
    <t>SSWR13-051</t>
  </si>
  <si>
    <t>SSWR13-052</t>
  </si>
  <si>
    <t>SSWR13-053</t>
  </si>
  <si>
    <t>SSWR13-054</t>
  </si>
  <si>
    <t>SSWR13-055</t>
  </si>
  <si>
    <t>SSWR13-071</t>
  </si>
  <si>
    <t>SSWR13-072</t>
  </si>
  <si>
    <t>SSWR13-074</t>
  </si>
  <si>
    <t>SSWR13-076</t>
  </si>
  <si>
    <t>SSWR13-008</t>
  </si>
  <si>
    <t>SSWR13-010</t>
  </si>
  <si>
    <t>SSWR13-011</t>
  </si>
  <si>
    <t>SSWR13-013</t>
  </si>
  <si>
    <t>SSWR13-014</t>
  </si>
  <si>
    <t>SSWR13-016</t>
  </si>
  <si>
    <t>SSWR13-024</t>
  </si>
  <si>
    <t>SSWR13-027</t>
  </si>
  <si>
    <t>SSWR13-028</t>
  </si>
  <si>
    <t>SSWR13-031</t>
  </si>
  <si>
    <t>SSWR13-032</t>
  </si>
  <si>
    <t>SSWR13-034</t>
  </si>
  <si>
    <t>SSWR13-035</t>
  </si>
  <si>
    <t>SSWR13-038</t>
  </si>
  <si>
    <t>SSWR13-056</t>
  </si>
  <si>
    <t>SSWR13-058</t>
  </si>
  <si>
    <t>SSWR13-075</t>
  </si>
  <si>
    <t>SSWR13-077</t>
  </si>
  <si>
    <t>SSWR13-078</t>
  </si>
  <si>
    <t>SSWR13-085</t>
  </si>
  <si>
    <t>SSWR13-164</t>
  </si>
  <si>
    <t>SSWR13-165</t>
  </si>
  <si>
    <t>SSWR13-167</t>
  </si>
  <si>
    <t>SSWR13-174</t>
  </si>
  <si>
    <t>SSWR13-175</t>
  </si>
  <si>
    <t>SSWR13-178</t>
  </si>
  <si>
    <t>SSWR13-181</t>
  </si>
  <si>
    <t>SSWR13-182</t>
  </si>
  <si>
    <t>SSWR13-184</t>
  </si>
  <si>
    <t>SSWR13-186</t>
  </si>
  <si>
    <t>SSWR13-168</t>
  </si>
  <si>
    <t>SSWR13-169</t>
  </si>
  <si>
    <t>SSWR13-170</t>
  </si>
  <si>
    <t>SSWR13-171</t>
  </si>
  <si>
    <t>SSWR13-172</t>
  </si>
  <si>
    <t>SSWR13-173</t>
  </si>
  <si>
    <t>SSWR13-177</t>
  </si>
  <si>
    <t>SSWR13-180</t>
  </si>
  <si>
    <t>WY 2013</t>
  </si>
  <si>
    <t>SSWR13-187</t>
  </si>
  <si>
    <t>SSWR13-189</t>
  </si>
  <si>
    <t>SSWR13-190</t>
  </si>
  <si>
    <t>SSWR13-191</t>
  </si>
  <si>
    <t>SSWR14-001</t>
  </si>
  <si>
    <t>SSWR14-002</t>
  </si>
  <si>
    <t>SSWR14-004</t>
  </si>
  <si>
    <t>SSWR14-006</t>
  </si>
  <si>
    <t>SSWR14-007</t>
  </si>
  <si>
    <t>SSWR14-008</t>
  </si>
  <si>
    <t>SSWR14-010</t>
  </si>
  <si>
    <t>SSWR14-011</t>
  </si>
  <si>
    <t>SSWR14-112</t>
  </si>
  <si>
    <t>SSWR14-122</t>
  </si>
  <si>
    <t>SSWR14-132</t>
  </si>
  <si>
    <t>SSWR14-135</t>
  </si>
  <si>
    <t>SSWR14-137</t>
  </si>
  <si>
    <t>SSWR14-140</t>
  </si>
  <si>
    <t>SSWR14-143</t>
  </si>
  <si>
    <t>SSWR14-178</t>
  </si>
  <si>
    <t>SSWR14-181</t>
  </si>
  <si>
    <t>SSWR14-183</t>
  </si>
  <si>
    <t>SSWR14-205</t>
  </si>
  <si>
    <t>SSWR14-206</t>
  </si>
  <si>
    <t>SSWR14-265</t>
  </si>
  <si>
    <t>SSWR14-325</t>
  </si>
  <si>
    <t>SSWR14-329</t>
  </si>
  <si>
    <t>SSWR14-333</t>
  </si>
  <si>
    <t>SSWR14-336</t>
  </si>
  <si>
    <t>SSWR14-339</t>
  </si>
  <si>
    <t>SSWR14-113</t>
  </si>
  <si>
    <t>SSWR14-114</t>
  </si>
  <si>
    <t>SSWR14-115</t>
  </si>
  <si>
    <t>SSWR14-116</t>
  </si>
  <si>
    <t>SSWR14-117</t>
  </si>
  <si>
    <t>SSWR14-118</t>
  </si>
  <si>
    <t>SSWR14-119</t>
  </si>
  <si>
    <t>SSWR14-120</t>
  </si>
  <si>
    <t>SSWR14-121</t>
  </si>
  <si>
    <t>SSWR14-170</t>
  </si>
  <si>
    <t>SSWR14-171</t>
  </si>
  <si>
    <t>SSWR14-172</t>
  </si>
  <si>
    <t>SSWR14-173</t>
  </si>
  <si>
    <t>SSWR14-174</t>
  </si>
  <si>
    <t>SSWR14-176</t>
  </si>
  <si>
    <t>SSWR14-124&amp;125</t>
  </si>
  <si>
    <t>SSWR14-127&amp;128</t>
  </si>
  <si>
    <t>SSWR14-130&amp;131</t>
  </si>
  <si>
    <t>WY 2014</t>
  </si>
  <si>
    <t>SSWR14-350</t>
  </si>
  <si>
    <t>SSWR14-354</t>
  </si>
  <si>
    <t>SSWR14-358</t>
  </si>
  <si>
    <t>SSWR14-362</t>
  </si>
  <si>
    <t>SSWR14-365</t>
  </si>
  <si>
    <t>SSWR14-369</t>
  </si>
  <si>
    <t>SSWR14-372</t>
  </si>
  <si>
    <t>SSWR14-376</t>
  </si>
  <si>
    <t>SSWR14-343</t>
  </si>
  <si>
    <t>SSWR14-344</t>
  </si>
  <si>
    <t>SSWR14-345</t>
  </si>
  <si>
    <t>SSWR14-346</t>
  </si>
  <si>
    <t>SSWR14-347</t>
  </si>
  <si>
    <t>SSWR14-348</t>
  </si>
  <si>
    <t>SSWR14-349</t>
  </si>
  <si>
    <t>SSWR14-379</t>
  </si>
  <si>
    <t>SSWR14-381</t>
  </si>
  <si>
    <t>SSWR14-382</t>
  </si>
  <si>
    <t>SSWR14-383</t>
  </si>
  <si>
    <t>SSWR14-380</t>
  </si>
  <si>
    <t>SSWR15-001</t>
  </si>
  <si>
    <t>SSWR15-005</t>
  </si>
  <si>
    <t>SSWR15-008</t>
  </si>
  <si>
    <t>SSWR15-012</t>
  </si>
  <si>
    <t>SSWR15-016</t>
  </si>
  <si>
    <t>SSWR15-020</t>
  </si>
  <si>
    <t>SSWR15-023</t>
  </si>
  <si>
    <t>SSWR15-026</t>
  </si>
  <si>
    <t>SSWR15-030</t>
  </si>
  <si>
    <t>SSWR15-034</t>
  </si>
  <si>
    <t>SSWR15-038</t>
  </si>
  <si>
    <t>SSWR15-041</t>
  </si>
  <si>
    <t>SSWR15-045</t>
  </si>
  <si>
    <t>SSWR15-048</t>
  </si>
  <si>
    <t>SSWR15-052</t>
  </si>
  <si>
    <t>SSWR15-055</t>
  </si>
  <si>
    <t>SSWR15-060</t>
  </si>
  <si>
    <t>SSWR15-063</t>
  </si>
  <si>
    <t>SSWR15-085</t>
  </si>
  <si>
    <t>SSWR15-086</t>
  </si>
  <si>
    <t>SSWR15-003</t>
  </si>
  <si>
    <t>SSWR15-011</t>
  </si>
  <si>
    <t>SSWR15-324</t>
  </si>
  <si>
    <t>SSWR15-199</t>
  </si>
  <si>
    <t>SSWR15-200</t>
  </si>
  <si>
    <t>SSWR15-201</t>
  </si>
  <si>
    <t>SSWR15-202</t>
  </si>
  <si>
    <t>SSWR15-203</t>
  </si>
  <si>
    <t>SSWR15-204</t>
  </si>
  <si>
    <t>SSWR15-205</t>
  </si>
  <si>
    <t>SSWR15-206</t>
  </si>
  <si>
    <t>SSWR15-207</t>
  </si>
  <si>
    <t>SSWR15-208</t>
  </si>
  <si>
    <t>SSWR15-416</t>
  </si>
  <si>
    <t>SSWR15-504</t>
  </si>
  <si>
    <t>SSWR15-512</t>
  </si>
  <si>
    <t>SSWR15-510</t>
  </si>
  <si>
    <t>SSWR15-511</t>
  </si>
  <si>
    <t>WY2015</t>
  </si>
  <si>
    <t>Weighted Mean</t>
  </si>
  <si>
    <t>Std. Error</t>
  </si>
  <si>
    <t>SSWR15-548</t>
  </si>
  <si>
    <t>SSWR15-552</t>
  </si>
  <si>
    <t>SSWR15-553</t>
  </si>
  <si>
    <t>SSWR15-554</t>
  </si>
  <si>
    <t>SSWR15-556</t>
  </si>
  <si>
    <t>SSWR15-557</t>
  </si>
  <si>
    <t>SSWR15-564</t>
  </si>
  <si>
    <t>SSWR15-565</t>
  </si>
  <si>
    <t>SSWR15-567</t>
  </si>
  <si>
    <t>SSWR15-568</t>
  </si>
  <si>
    <t>SSWR15-570</t>
  </si>
  <si>
    <t>SSWR15-559</t>
  </si>
  <si>
    <t>SSWR15-560</t>
  </si>
  <si>
    <t>SSWR15-561</t>
  </si>
  <si>
    <t>SSWR15-562</t>
  </si>
  <si>
    <t>SSWR15-563</t>
  </si>
  <si>
    <t>SSWR15-571</t>
  </si>
  <si>
    <t>SSWR16-001</t>
  </si>
  <si>
    <t>SSWR16-003</t>
  </si>
  <si>
    <t>SSWR16-004</t>
  </si>
  <si>
    <t>SSWR16-010</t>
  </si>
  <si>
    <t>SSWR16-012</t>
  </si>
  <si>
    <t>SSWR16-019</t>
  </si>
  <si>
    <t>SSWR16-021</t>
  </si>
  <si>
    <t>SSWR16-023</t>
  </si>
  <si>
    <t>SSWR16-024</t>
  </si>
  <si>
    <t>SSWR16-026</t>
  </si>
  <si>
    <t>SSWR16-028</t>
  </si>
  <si>
    <t>SSWR16-031</t>
  </si>
  <si>
    <t>SSWR16-032</t>
  </si>
  <si>
    <t>SSWR16-042</t>
  </si>
  <si>
    <t>SSWR16-043</t>
  </si>
  <si>
    <t>SSWR16-045</t>
  </si>
  <si>
    <t>SSWR16-046</t>
  </si>
  <si>
    <t>SSWR16-049</t>
  </si>
  <si>
    <t>SSWR16-051</t>
  </si>
  <si>
    <t>SSWR16-052</t>
  </si>
  <si>
    <t>SSWR16-054</t>
  </si>
  <si>
    <t>SSWR16-056</t>
  </si>
  <si>
    <t>SSWR16-057</t>
  </si>
  <si>
    <t>SSWR16-059</t>
  </si>
  <si>
    <t>SSWR16-067</t>
  </si>
  <si>
    <t>SSWR16-072</t>
  </si>
  <si>
    <t>SSWR16-177</t>
  </si>
  <si>
    <t>SSWR16-179</t>
  </si>
  <si>
    <t>SSWR16-181</t>
  </si>
  <si>
    <t>SSWR16-182</t>
  </si>
  <si>
    <t>SSWR16-005</t>
  </si>
  <si>
    <t>SSWR16-006</t>
  </si>
  <si>
    <t>SSWR16-007</t>
  </si>
  <si>
    <t>SSWR16-034</t>
  </si>
  <si>
    <t>SSWR16-035</t>
  </si>
  <si>
    <t>SSWR16-036</t>
  </si>
  <si>
    <t>SSWR16-037</t>
  </si>
  <si>
    <t>SSWR16-038</t>
  </si>
  <si>
    <t>SSWR16-039</t>
  </si>
  <si>
    <t>SSWR16-040</t>
  </si>
  <si>
    <t>SSWR16-041</t>
  </si>
  <si>
    <t>SSWR16-060</t>
  </si>
  <si>
    <t>SSWR16-061</t>
  </si>
  <si>
    <t>SSWR16-062</t>
  </si>
  <si>
    <t>SSWR16-063</t>
  </si>
  <si>
    <t>SSWR16-064</t>
  </si>
  <si>
    <t>SSWR16-065</t>
  </si>
  <si>
    <t>WY2016</t>
  </si>
  <si>
    <t>SSWR16-405</t>
  </si>
  <si>
    <t>SSWR16-406</t>
  </si>
  <si>
    <t>SSWR16-407</t>
  </si>
  <si>
    <t>SSWR16-409</t>
  </si>
  <si>
    <t>SSWR16-511</t>
  </si>
  <si>
    <t>SSWR16-513</t>
  </si>
  <si>
    <t>SSWR16-514</t>
  </si>
  <si>
    <t>SSWR16-516</t>
  </si>
  <si>
    <t>SSWR16-524</t>
  </si>
  <si>
    <t>SSWR16-528</t>
  </si>
  <si>
    <t>SSWR16-529</t>
  </si>
  <si>
    <t>SSWR16-530</t>
  </si>
  <si>
    <t>SSWR16-532</t>
  </si>
  <si>
    <t>SSWR16-518</t>
  </si>
  <si>
    <t>SSWR16-519</t>
  </si>
  <si>
    <t>SSWR16-520</t>
  </si>
  <si>
    <t>SSWR16-521</t>
  </si>
  <si>
    <t>SSWR16-522</t>
  </si>
  <si>
    <t>SSWR16-523</t>
  </si>
  <si>
    <t>SSWR16-525</t>
  </si>
  <si>
    <t>SSWR16-533</t>
  </si>
  <si>
    <t>SSWR16-527</t>
  </si>
  <si>
    <t>SSWR17-018</t>
  </si>
  <si>
    <t>SSWR17-019</t>
  </si>
  <si>
    <t>SSWR17-021</t>
  </si>
  <si>
    <t>SSWR17-024</t>
  </si>
  <si>
    <t>SSWR17-025</t>
  </si>
  <si>
    <t>SSWR17-027</t>
  </si>
  <si>
    <t>SSWR17-028</t>
  </si>
  <si>
    <t>SSWR17-030</t>
  </si>
  <si>
    <t>SSWR17-031</t>
  </si>
  <si>
    <t>SSWR17-004</t>
  </si>
  <si>
    <t>SSWR17-005</t>
  </si>
  <si>
    <t>SSWR17-006</t>
  </si>
  <si>
    <t>SSWR17-011</t>
  </si>
  <si>
    <t>SSWR17-014</t>
  </si>
  <si>
    <t>WY2017</t>
  </si>
  <si>
    <t>SSWR17-043</t>
  </si>
  <si>
    <t>SSWR17-045</t>
  </si>
  <si>
    <t>SSWR17-046</t>
  </si>
  <si>
    <t>SSWR17-047</t>
  </si>
  <si>
    <t>SSWR17-050</t>
  </si>
  <si>
    <t>SSWR17-051</t>
  </si>
  <si>
    <t>SSWR17-196</t>
  </si>
  <si>
    <t>SSWR17-256</t>
  </si>
  <si>
    <t>SSWR17-258</t>
  </si>
  <si>
    <t>SSWR17-261</t>
  </si>
  <si>
    <t>SSWR17-286</t>
  </si>
  <si>
    <t>SSWR17-531</t>
  </si>
  <si>
    <t>SSWR17-533</t>
  </si>
  <si>
    <t>SSWR17-534</t>
  </si>
  <si>
    <t>SSWR17-033</t>
  </si>
  <si>
    <t>SSWR17-034</t>
  </si>
  <si>
    <t>SSWR17-035</t>
  </si>
  <si>
    <t>SSWR17-036</t>
  </si>
  <si>
    <t>SSWR17-037</t>
  </si>
  <si>
    <t>SSWR17-038</t>
  </si>
  <si>
    <t>SSWR17-039</t>
  </si>
  <si>
    <t>SSWR17-040</t>
  </si>
  <si>
    <t>SSWR17-041</t>
  </si>
  <si>
    <t>SSWR17-042</t>
  </si>
  <si>
    <t>SSWR17-278</t>
  </si>
  <si>
    <t>SSWR17-279</t>
  </si>
  <si>
    <t>SSWR17-280</t>
  </si>
  <si>
    <t>SSWR17-281</t>
  </si>
  <si>
    <t>SSWR17-282</t>
  </si>
  <si>
    <t>SSWR17-283</t>
  </si>
  <si>
    <t>SSWR17-284</t>
  </si>
  <si>
    <t>SSWR17-285</t>
  </si>
  <si>
    <t>SSWR17-001</t>
  </si>
  <si>
    <t>SSWR17-003</t>
  </si>
  <si>
    <t>SSWR17-007</t>
  </si>
  <si>
    <t>SSWR17-009</t>
  </si>
  <si>
    <t>SSWR17-012</t>
  </si>
  <si>
    <t>SSWR17-015</t>
  </si>
  <si>
    <t>SSWR17-016</t>
  </si>
  <si>
    <t>SSWR17-535</t>
  </si>
  <si>
    <t>SSWR17-537</t>
  </si>
  <si>
    <t>SSWR17-539</t>
  </si>
  <si>
    <t>SSWR17-540</t>
  </si>
  <si>
    <t>SSWR17-698</t>
  </si>
  <si>
    <t>SSWR17-543</t>
  </si>
  <si>
    <t>SSWR17-544</t>
  </si>
  <si>
    <t>SSWR17-545</t>
  </si>
  <si>
    <t>SSWR17-546</t>
  </si>
  <si>
    <t>SSWR17-547</t>
  </si>
  <si>
    <t>SSWR18-001</t>
  </si>
  <si>
    <t>SSWR18-004</t>
  </si>
  <si>
    <t>SSWR18-006</t>
  </si>
  <si>
    <t>SSWR18-009</t>
  </si>
  <si>
    <t>SSWR18-010</t>
  </si>
  <si>
    <t>SSWR18-012</t>
  </si>
  <si>
    <t>SSWR18-013</t>
  </si>
  <si>
    <t>SSWR18-015</t>
  </si>
  <si>
    <t>SSWR18-017</t>
  </si>
  <si>
    <t>SSWR18-019</t>
  </si>
  <si>
    <t>SSWR18-020</t>
  </si>
  <si>
    <t>SSWR18-022</t>
  </si>
  <si>
    <t>SSWR18-023</t>
  </si>
  <si>
    <t>SSWR18-025</t>
  </si>
  <si>
    <t>SSWR18-064</t>
  </si>
  <si>
    <t>SSWR18-066</t>
  </si>
  <si>
    <t>SSWR18-067</t>
  </si>
  <si>
    <t>SSWR18-077</t>
  </si>
  <si>
    <t>SSWR18-078</t>
  </si>
  <si>
    <t>SSWR18-079</t>
  </si>
  <si>
    <t>SSWR18-083</t>
  </si>
  <si>
    <t>SSWR18-085</t>
  </si>
  <si>
    <t>SSWR18-093</t>
  </si>
  <si>
    <t>SSWR18-135</t>
  </si>
  <si>
    <t>SSWR18-137</t>
  </si>
  <si>
    <t>SSWR18-003</t>
  </si>
  <si>
    <t>SSWR18-005</t>
  </si>
  <si>
    <t>SSWR18-008</t>
  </si>
  <si>
    <t>SSWR18-069</t>
  </si>
  <si>
    <t>SSWR18-070</t>
  </si>
  <si>
    <t>SSWR18-071</t>
  </si>
  <si>
    <t>SSWR18-072</t>
  </si>
  <si>
    <t>SSWR18-073</t>
  </si>
  <si>
    <t>SSWR18-074</t>
  </si>
  <si>
    <t>SSWR18-075</t>
  </si>
  <si>
    <t>SSWR18-076</t>
  </si>
  <si>
    <t>WY2018</t>
  </si>
  <si>
    <t>SSWR18-173</t>
  </si>
  <si>
    <t>SSWR18-198</t>
  </si>
  <si>
    <t>SSWR18-199</t>
  </si>
  <si>
    <t>SSWR18-336</t>
  </si>
  <si>
    <t>SSWR18-337</t>
  </si>
  <si>
    <t>SSWR18-339</t>
  </si>
  <si>
    <t>SSWR18-340</t>
  </si>
  <si>
    <t>SSWR18-341</t>
  </si>
  <si>
    <t>SSWR19-002</t>
  </si>
  <si>
    <t>SSWR19-003</t>
  </si>
  <si>
    <t>SSWR19-004</t>
  </si>
  <si>
    <t>SSWR19-005</t>
  </si>
  <si>
    <t>SSWR19-007</t>
  </si>
  <si>
    <t>SSWR19-008</t>
  </si>
  <si>
    <t>SSWR19-064</t>
  </si>
  <si>
    <t>SSWR19-065</t>
  </si>
  <si>
    <t>SSWR19-067</t>
  </si>
  <si>
    <t>SSWR19-115</t>
  </si>
  <si>
    <t>SSWR19-117</t>
  </si>
  <si>
    <t>SSWR19-118</t>
  </si>
  <si>
    <t>SSWR19-120</t>
  </si>
  <si>
    <t>SSWR19-122</t>
  </si>
  <si>
    <t>SSWR19-124</t>
  </si>
  <si>
    <t>SSWR19-125</t>
  </si>
  <si>
    <t>SSWR19-129</t>
  </si>
  <si>
    <t>SSWR19-130</t>
  </si>
  <si>
    <t>SSWR19-132</t>
  </si>
  <si>
    <t>SSWR19-173</t>
  </si>
  <si>
    <t>SSWR19-175</t>
  </si>
  <si>
    <t>SSWR19-181</t>
  </si>
  <si>
    <t>SSWR19-183</t>
  </si>
  <si>
    <t>SSWR19-199</t>
  </si>
  <si>
    <t>WY2019</t>
  </si>
  <si>
    <t>SSWR19-102</t>
  </si>
  <si>
    <t>SSWR19-103</t>
  </si>
  <si>
    <t>SSWR19-104</t>
  </si>
  <si>
    <t>SSWR19-105</t>
  </si>
  <si>
    <t>SSWR19-106</t>
  </si>
  <si>
    <t>SSWR19-107</t>
  </si>
  <si>
    <t>SSWR19-108</t>
  </si>
  <si>
    <t>SSWR19-109</t>
  </si>
  <si>
    <t>SSWR19-110</t>
  </si>
  <si>
    <t>SSWR19-111</t>
  </si>
  <si>
    <t>SSWR19-112</t>
  </si>
  <si>
    <t>SSWR19-113</t>
  </si>
  <si>
    <t>SSWR19-114</t>
  </si>
  <si>
    <t>SSWR19-121</t>
  </si>
  <si>
    <t>SSWR19-528</t>
  </si>
  <si>
    <t>SSWR19-529</t>
  </si>
  <si>
    <t>SSWR19-530</t>
  </si>
  <si>
    <t>SSWR19-531</t>
  </si>
  <si>
    <t>SSWR19-532</t>
  </si>
  <si>
    <t>SSWR19-533</t>
  </si>
  <si>
    <t>SSWR19-534</t>
  </si>
  <si>
    <t>SSWR19-247</t>
  </si>
  <si>
    <t>SSWR19-278</t>
  </si>
  <si>
    <t>SSWR19-279</t>
  </si>
  <si>
    <t>SSWR19-296</t>
  </si>
  <si>
    <t>SSWR19-298</t>
  </si>
  <si>
    <t>SSWR19-478</t>
  </si>
  <si>
    <t>SSWR19-479</t>
  </si>
  <si>
    <t>SSWR19-481</t>
  </si>
  <si>
    <t>SSWR19-523</t>
  </si>
  <si>
    <t>SSWR19-524</t>
  </si>
  <si>
    <t>SSWR19-526</t>
  </si>
  <si>
    <t>SSWR19-527</t>
  </si>
  <si>
    <t>AE20-002</t>
  </si>
  <si>
    <t>AE20-004</t>
  </si>
  <si>
    <t>AE20-007</t>
  </si>
  <si>
    <t>AE20-110</t>
  </si>
  <si>
    <t>AE20-112</t>
  </si>
  <si>
    <t>AE20-114</t>
  </si>
  <si>
    <t>AE20-115</t>
  </si>
  <si>
    <t>std error</t>
  </si>
  <si>
    <t>std dev</t>
  </si>
  <si>
    <t>Wystd dev</t>
  </si>
  <si>
    <t>AE20-117</t>
  </si>
  <si>
    <t>AE20-119</t>
  </si>
  <si>
    <t>AE20-120</t>
  </si>
  <si>
    <t>AE20-122</t>
  </si>
  <si>
    <t>AE20-124</t>
  </si>
  <si>
    <t>AE20-125</t>
  </si>
  <si>
    <t>AE20-126</t>
  </si>
  <si>
    <t>AE20-128</t>
  </si>
  <si>
    <t>AE20-130</t>
  </si>
  <si>
    <t>AE20-131</t>
  </si>
  <si>
    <t>AE20-133</t>
  </si>
  <si>
    <t>AE20-134</t>
  </si>
  <si>
    <t>AE20-136</t>
  </si>
  <si>
    <t>AE20-137</t>
  </si>
  <si>
    <t>AE20-139</t>
  </si>
  <si>
    <t>AE20-140</t>
  </si>
  <si>
    <t>AE20-142</t>
  </si>
  <si>
    <t>AE20-152</t>
  </si>
  <si>
    <t>AE20-154</t>
  </si>
  <si>
    <t>AE20-155</t>
  </si>
  <si>
    <t>AE20-201</t>
  </si>
  <si>
    <t>AE20-202</t>
  </si>
  <si>
    <t>AE20-203</t>
  </si>
  <si>
    <t>AE20-204</t>
  </si>
  <si>
    <t>AE20-003</t>
  </si>
  <si>
    <t>AE20-157</t>
  </si>
  <si>
    <t>AE20-156</t>
  </si>
  <si>
    <t>AE20-158</t>
  </si>
  <si>
    <t>AE20-159</t>
  </si>
  <si>
    <t>AE20-160</t>
  </si>
  <si>
    <t>AE20-161</t>
  </si>
  <si>
    <t>AE20-162</t>
  </si>
  <si>
    <t>AE20-163</t>
  </si>
  <si>
    <t>AE20-164</t>
  </si>
  <si>
    <t>AE20-165</t>
  </si>
  <si>
    <t>AE20-166</t>
  </si>
  <si>
    <t>AE20-167</t>
  </si>
  <si>
    <t>AE20-168</t>
  </si>
  <si>
    <t>AE20-169</t>
  </si>
  <si>
    <t>AE20-170</t>
  </si>
  <si>
    <t>AE20-171</t>
  </si>
  <si>
    <t>AE20-172</t>
  </si>
  <si>
    <t>AE20-173</t>
  </si>
  <si>
    <t>AE20-174</t>
  </si>
  <si>
    <t>WY2020</t>
  </si>
  <si>
    <t>AE20-212</t>
  </si>
  <si>
    <t>AE20-215</t>
  </si>
  <si>
    <t>AE20-217</t>
  </si>
  <si>
    <t>AE20-219</t>
  </si>
  <si>
    <t>AE20-221</t>
  </si>
  <si>
    <t>AE20-224</t>
  </si>
  <si>
    <t>AE20-208</t>
  </si>
  <si>
    <t>AE20-209</t>
  </si>
  <si>
    <t>AE20-211</t>
  </si>
  <si>
    <t>AE20-214</t>
  </si>
  <si>
    <t>AE20-216</t>
  </si>
  <si>
    <t>AE20-220</t>
  </si>
  <si>
    <t>AE20-222</t>
  </si>
  <si>
    <t>AE20-225</t>
  </si>
  <si>
    <t>AE21-002</t>
  </si>
  <si>
    <t>AE21-004</t>
  </si>
  <si>
    <t>AE21-006</t>
  </si>
  <si>
    <t>AE21-008</t>
  </si>
  <si>
    <t>AE21-011</t>
  </si>
  <si>
    <t>AE21-014</t>
  </si>
  <si>
    <t>AE21-015</t>
  </si>
  <si>
    <t>AE21-017</t>
  </si>
  <si>
    <t>AE21-018</t>
  </si>
  <si>
    <t>AE21-020</t>
  </si>
  <si>
    <t>AE21-001</t>
  </si>
  <si>
    <t>AE21-005</t>
  </si>
  <si>
    <t>AE21-007</t>
  </si>
  <si>
    <t>AE21-009</t>
  </si>
  <si>
    <t>AE21-010</t>
  </si>
  <si>
    <t>AE21-021</t>
  </si>
  <si>
    <t>AE21-030</t>
  </si>
  <si>
    <t>AE21-032</t>
  </si>
  <si>
    <t>AE21-034</t>
  </si>
  <si>
    <t>AE21-036</t>
  </si>
  <si>
    <t>AE21-039</t>
  </si>
  <si>
    <t>AE21-042</t>
  </si>
  <si>
    <t>AE21-044</t>
  </si>
  <si>
    <t>AE21-046</t>
  </si>
  <si>
    <t>AE21-049</t>
  </si>
  <si>
    <t>AE21-050</t>
  </si>
  <si>
    <t>AE21-285</t>
  </si>
  <si>
    <t>AE21-287</t>
  </si>
  <si>
    <t>AE21-290</t>
  </si>
  <si>
    <t>AE21-291</t>
  </si>
  <si>
    <t>AE21-292</t>
  </si>
  <si>
    <t>AE21-293</t>
  </si>
  <si>
    <t>AE21-294</t>
  </si>
  <si>
    <t>AE21-295</t>
  </si>
  <si>
    <t>AE21-302</t>
  </si>
  <si>
    <t>AE21-303</t>
  </si>
  <si>
    <t>AE21-305</t>
  </si>
  <si>
    <t>AE21-306</t>
  </si>
  <si>
    <t>AE21-022</t>
  </si>
  <si>
    <t>AE21-023</t>
  </si>
  <si>
    <t>AE21-024</t>
  </si>
  <si>
    <t>AE21-025</t>
  </si>
  <si>
    <t>AE21-026</t>
  </si>
  <si>
    <t>AE21-027</t>
  </si>
  <si>
    <t>AE21-029</t>
  </si>
  <si>
    <t>AE21-031</t>
  </si>
  <si>
    <t>AE21-035</t>
  </si>
  <si>
    <t>AE21-038</t>
  </si>
  <si>
    <t>AE21-041</t>
  </si>
  <si>
    <t>AE21-043</t>
  </si>
  <si>
    <t>AE21-047</t>
  </si>
  <si>
    <t>WY2021</t>
  </si>
  <si>
    <t>AE21-405</t>
  </si>
  <si>
    <t>AE21-406</t>
  </si>
  <si>
    <t>AE21-408</t>
  </si>
  <si>
    <t>AE21-395</t>
  </si>
  <si>
    <t>AE21-396</t>
  </si>
  <si>
    <t>AE21-397</t>
  </si>
  <si>
    <t>AE21-398</t>
  </si>
  <si>
    <t>AE21-399</t>
  </si>
  <si>
    <t>AE21-400</t>
  </si>
  <si>
    <t>AE21-401</t>
  </si>
  <si>
    <t>AE21-402</t>
  </si>
  <si>
    <t>AE21-403</t>
  </si>
  <si>
    <t>AE21-404</t>
  </si>
  <si>
    <t>AE21-409</t>
  </si>
  <si>
    <t>AE21-411</t>
  </si>
  <si>
    <t>AE22-001</t>
  </si>
  <si>
    <t>AE22-002</t>
  </si>
  <si>
    <t>AE22-003</t>
  </si>
  <si>
    <t>AE22-004</t>
  </si>
  <si>
    <t>AE22-005</t>
  </si>
  <si>
    <t>AE22-006</t>
  </si>
  <si>
    <t>AE22-014</t>
  </si>
  <si>
    <t>AE22-016</t>
  </si>
  <si>
    <t>AE22-020</t>
  </si>
  <si>
    <t>AE22-021</t>
  </si>
  <si>
    <t>AE22-023</t>
  </si>
  <si>
    <t>AE22-024</t>
  </si>
  <si>
    <t>AE22-025</t>
  </si>
  <si>
    <t>AE22-027</t>
  </si>
  <si>
    <t>AE22-028</t>
  </si>
  <si>
    <t>AE22-029</t>
  </si>
  <si>
    <t>AE22-030</t>
  </si>
  <si>
    <t>AE22-031</t>
  </si>
  <si>
    <t>AE22-037</t>
  </si>
  <si>
    <t>AE22-038</t>
  </si>
  <si>
    <t>AE22-040</t>
  </si>
  <si>
    <t>AE22-041</t>
  </si>
  <si>
    <t>AE22-042</t>
  </si>
  <si>
    <t>AE22-043</t>
  </si>
  <si>
    <t>AE22-044</t>
  </si>
  <si>
    <t>AE22-045</t>
  </si>
  <si>
    <t>AE22-060</t>
  </si>
  <si>
    <t>AE22-007</t>
  </si>
  <si>
    <t>AE22-009</t>
  </si>
  <si>
    <t>AE22-011</t>
  </si>
  <si>
    <t>AE22-015</t>
  </si>
  <si>
    <t>AE22-017</t>
  </si>
  <si>
    <t>AE22-019</t>
  </si>
  <si>
    <t>AE22-032</t>
  </si>
  <si>
    <t>AE22-033</t>
  </si>
  <si>
    <t>AE22-034</t>
  </si>
  <si>
    <t>AE22-035</t>
  </si>
  <si>
    <t>AE22-036</t>
  </si>
  <si>
    <t>AE22-039</t>
  </si>
  <si>
    <t>AE22-253</t>
  </si>
  <si>
    <t>AE22-254</t>
  </si>
  <si>
    <t>AE22-255</t>
  </si>
  <si>
    <t>AE22-256</t>
  </si>
  <si>
    <t>AE22-261</t>
  </si>
  <si>
    <t>AE22-263</t>
  </si>
  <si>
    <t>AE22-146</t>
  </si>
  <si>
    <t>AE22-147</t>
  </si>
  <si>
    <t>AE22-148</t>
  </si>
  <si>
    <t>AE22-257</t>
  </si>
  <si>
    <t>AE22-258</t>
  </si>
  <si>
    <t>AE22-259</t>
  </si>
  <si>
    <t>AE22-260</t>
  </si>
  <si>
    <t>AE22-262</t>
  </si>
  <si>
    <t>WY2022</t>
  </si>
  <si>
    <t>AE22-269</t>
  </si>
  <si>
    <t>AE22-270</t>
  </si>
  <si>
    <t>AE22-272</t>
  </si>
  <si>
    <t>AE22-273</t>
  </si>
  <si>
    <t>AE22-274</t>
  </si>
  <si>
    <t>AE22-275</t>
  </si>
  <si>
    <t>AE22-276</t>
  </si>
  <si>
    <t>AE22-277</t>
  </si>
  <si>
    <t>ACE23-002</t>
  </si>
  <si>
    <t>ACE23-004</t>
  </si>
  <si>
    <t>ACE23-006</t>
  </si>
  <si>
    <t>ACE23-007</t>
  </si>
  <si>
    <t>ACE23-008</t>
  </si>
  <si>
    <t>ACE23-009</t>
  </si>
  <si>
    <t>ACE23-013</t>
  </si>
  <si>
    <t>ACE23-014</t>
  </si>
  <si>
    <t>ACE23-016</t>
  </si>
  <si>
    <t>ACE23-017</t>
  </si>
  <si>
    <t>ACE23-018</t>
  </si>
  <si>
    <t>ACE23-019</t>
  </si>
  <si>
    <t>ACE23-020</t>
  </si>
  <si>
    <t>ACE23-021</t>
  </si>
  <si>
    <t>ACE23-026</t>
  </si>
  <si>
    <t>ACE23-027</t>
  </si>
  <si>
    <t>ACE23-028</t>
  </si>
  <si>
    <t>ACE23-029</t>
  </si>
  <si>
    <t>ACE23-111</t>
  </si>
  <si>
    <t>ACE23-116</t>
  </si>
  <si>
    <t>ACE23-001</t>
  </si>
  <si>
    <t>ACE23-003</t>
  </si>
  <si>
    <t>ACE23-005</t>
  </si>
  <si>
    <t>ACE23-091</t>
  </si>
  <si>
    <t>ACE23-092</t>
  </si>
  <si>
    <t>ACE23-093</t>
  </si>
  <si>
    <t>ACE23-094</t>
  </si>
  <si>
    <t>ACE23-095</t>
  </si>
  <si>
    <t>ACE23-096</t>
  </si>
  <si>
    <t>ACE23-097</t>
  </si>
  <si>
    <t>ACE23-098</t>
  </si>
  <si>
    <t>ACE23-099</t>
  </si>
  <si>
    <t>ACE23-100</t>
  </si>
  <si>
    <t>ACE23-101</t>
  </si>
  <si>
    <t>ACE23-102</t>
  </si>
  <si>
    <t>ACE23-103</t>
  </si>
  <si>
    <t>ACE23-104</t>
  </si>
  <si>
    <t>ACE23-105</t>
  </si>
  <si>
    <t>ACE23-106</t>
  </si>
  <si>
    <t>ACE23-107</t>
  </si>
  <si>
    <t>ACE23-108</t>
  </si>
  <si>
    <t>ACE23-110</t>
  </si>
  <si>
    <t>ACE23-183</t>
  </si>
  <si>
    <t>ACE23-198</t>
  </si>
  <si>
    <t>WY2023</t>
  </si>
  <si>
    <t>ACE23-207</t>
  </si>
  <si>
    <t>ACE23-211</t>
  </si>
  <si>
    <t>ACE23-213</t>
  </si>
  <si>
    <t>ACE23-215</t>
  </si>
  <si>
    <t>ACE23-217</t>
  </si>
  <si>
    <t>ACE23-219</t>
  </si>
  <si>
    <t>ACE23-200</t>
  </si>
  <si>
    <t>ACE23-201</t>
  </si>
  <si>
    <t>ACE23-202</t>
  </si>
  <si>
    <t>ACE23-203</t>
  </si>
  <si>
    <t>ACE23-205</t>
  </si>
  <si>
    <t>ACE23-209</t>
  </si>
  <si>
    <t>ACE23-345</t>
  </si>
  <si>
    <t>ACE23-359</t>
  </si>
  <si>
    <t>ACE23-364</t>
  </si>
  <si>
    <t>ACE23-368</t>
  </si>
  <si>
    <t>ACE23-371</t>
  </si>
  <si>
    <t>ACE23-373</t>
  </si>
  <si>
    <t>ACE23-347</t>
  </si>
  <si>
    <t>ACE23-350</t>
  </si>
  <si>
    <t>ACE23-352</t>
  </si>
  <si>
    <t>ACE23-354</t>
  </si>
  <si>
    <t>ACE23-356</t>
  </si>
  <si>
    <t>ACE23-361</t>
  </si>
  <si>
    <t>ACE23-366</t>
  </si>
  <si>
    <t>ACE24-001</t>
  </si>
  <si>
    <t>ACE24-003</t>
  </si>
  <si>
    <t>ACE24-008</t>
  </si>
  <si>
    <t>ACE24-010</t>
  </si>
  <si>
    <t>ACE24-012</t>
  </si>
  <si>
    <t>ACE24-015</t>
  </si>
  <si>
    <t>ACE24-018</t>
  </si>
  <si>
    <t>ACE24-021</t>
  </si>
  <si>
    <t>ACE24-024</t>
  </si>
  <si>
    <t>ACE24-028</t>
  </si>
  <si>
    <t>ACE24-031</t>
  </si>
  <si>
    <t>ACE24-034</t>
  </si>
  <si>
    <t>ACE24-036</t>
  </si>
  <si>
    <t>ACE24-039</t>
  </si>
  <si>
    <t>ACE24-040</t>
  </si>
  <si>
    <t>ACE24-043</t>
  </si>
  <si>
    <t>ACE24-065</t>
  </si>
  <si>
    <t>ACE24-068</t>
  </si>
  <si>
    <t>ACE24-071</t>
  </si>
  <si>
    <t>ACE24-074</t>
  </si>
  <si>
    <t>ACE24-077</t>
  </si>
  <si>
    <t>ACE24-082</t>
  </si>
  <si>
    <t>ACE24-106</t>
  </si>
  <si>
    <t>ACE24-110</t>
  </si>
  <si>
    <t>ACE24-113</t>
  </si>
  <si>
    <t>ACE24-115</t>
  </si>
  <si>
    <t>ACE24-121</t>
  </si>
  <si>
    <t>ACE24-129</t>
  </si>
  <si>
    <t>ACE24-134</t>
  </si>
  <si>
    <t>ACE24-138</t>
  </si>
  <si>
    <t>ACE24-143</t>
  </si>
  <si>
    <t>ACE24-147</t>
  </si>
  <si>
    <t>ACE24-152</t>
  </si>
  <si>
    <t>ACE24-155</t>
  </si>
  <si>
    <t>ACE24-158</t>
  </si>
  <si>
    <t>ACE24-159</t>
  </si>
  <si>
    <t>ACE24-160</t>
  </si>
  <si>
    <t>ACE24-163</t>
  </si>
  <si>
    <t>ACE24-045</t>
  </si>
  <si>
    <t>ACE24-046</t>
  </si>
  <si>
    <t>ACE24-047</t>
  </si>
  <si>
    <t>ACE24-048</t>
  </si>
  <si>
    <t>ACE24-049</t>
  </si>
  <si>
    <t>ACE24-050</t>
  </si>
  <si>
    <t>ACE24-051</t>
  </si>
  <si>
    <t>ACE24-052</t>
  </si>
  <si>
    <t>ACE24-053</t>
  </si>
  <si>
    <t>ACE24-054</t>
  </si>
  <si>
    <t>ACE24-055</t>
  </si>
  <si>
    <t>ACE24-056</t>
  </si>
  <si>
    <t>ACE24-057</t>
  </si>
  <si>
    <t>ACE24-058</t>
  </si>
  <si>
    <t>ACE24-059</t>
  </si>
  <si>
    <t>ACE24-060</t>
  </si>
  <si>
    <t>ACE24-061</t>
  </si>
  <si>
    <t>ACE24-062</t>
  </si>
  <si>
    <t>ACE24-063</t>
  </si>
  <si>
    <t>ACE24-064</t>
  </si>
  <si>
    <t>ACE24-067</t>
  </si>
  <si>
    <t>ACE24-085</t>
  </si>
  <si>
    <t>ACE24-087</t>
  </si>
  <si>
    <t>ACE24-089</t>
  </si>
  <si>
    <t>ACE24-091</t>
  </si>
  <si>
    <t>ACE24-093</t>
  </si>
  <si>
    <t>ACE24-095</t>
  </si>
  <si>
    <t>ACE24-097</t>
  </si>
  <si>
    <t>ACE24-099</t>
  </si>
  <si>
    <t>ACE24-101</t>
  </si>
  <si>
    <t>ACE24-103</t>
  </si>
  <si>
    <t>ACE24-108</t>
  </si>
  <si>
    <t>ACE24-118</t>
  </si>
  <si>
    <t>ACE24-119</t>
  </si>
  <si>
    <t>ACE24-120</t>
  </si>
  <si>
    <t>ACE24-124</t>
  </si>
  <si>
    <t>ACE24-125</t>
  </si>
  <si>
    <t>ACE24-127</t>
  </si>
  <si>
    <t>ACE24-132</t>
  </si>
  <si>
    <t>ACE24-136</t>
  </si>
  <si>
    <t>ACE24-141</t>
  </si>
  <si>
    <t>ACE24-145</t>
  </si>
  <si>
    <t>ACE24-150</t>
  </si>
  <si>
    <t>ACE24-154</t>
  </si>
  <si>
    <t>ACE24-156</t>
  </si>
  <si>
    <t>ACE24-157</t>
  </si>
  <si>
    <t>WY2024</t>
  </si>
  <si>
    <t>Newport dD</t>
  </si>
  <si>
    <t>Newport d18O</t>
  </si>
  <si>
    <t>Newport Precip (mm)</t>
  </si>
  <si>
    <t>Sample_ID</t>
  </si>
  <si>
    <t>Collection Date</t>
  </si>
  <si>
    <t>Precipitation at Corvallis Oregon USA , 44.565725, -123.292322, Elev 250</t>
  </si>
  <si>
    <r>
      <rPr>
        <sz val="11"/>
        <rFont val="Symbol"/>
        <family val="1"/>
        <charset val="2"/>
      </rPr>
      <t>d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 (</t>
    </r>
    <r>
      <rPr>
        <sz val="11"/>
        <rFont val="Calibri"/>
        <family val="2"/>
      </rPr>
      <t>‰)</t>
    </r>
  </si>
  <si>
    <r>
      <rPr>
        <sz val="11"/>
        <rFont val="Symbol"/>
        <family val="1"/>
        <charset val="2"/>
      </rPr>
      <t>d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 (‰)</t>
    </r>
  </si>
  <si>
    <t>d-excess (‰)</t>
  </si>
  <si>
    <t xml:space="preserve">Oregon Precipitation Isotope Data </t>
  </si>
  <si>
    <t>Brooks, J. R., Johnson, H. M., Johnson, K. H., Cline, S. P., Comeleo, R., Rugh, W., &amp; Trine, L. (2025). Inferring snowpack contributions and the mean elevation of source water to streamflow in the Willamette River, Oregon using water stable isotopes. Hydrological Processes, in press. doi:10.1002/hyp.70136</t>
  </si>
  <si>
    <t>Column title</t>
  </si>
  <si>
    <t>Description</t>
  </si>
  <si>
    <t>units</t>
  </si>
  <si>
    <t>Sample ID used in ISIRF</t>
  </si>
  <si>
    <t>Date the precipitation was collected.  Precipitation amounts accumulated since the previous sample date or 7 days, whichever is shorter</t>
  </si>
  <si>
    <t>mm</t>
  </si>
  <si>
    <t>Precipitation depth that fell within the sample period</t>
  </si>
  <si>
    <r>
      <rPr>
        <sz val="11"/>
        <rFont val="Symbol"/>
        <family val="1"/>
        <charset val="2"/>
      </rPr>
      <t>d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 (‰)</t>
    </r>
  </si>
  <si>
    <r>
      <rPr>
        <sz val="11"/>
        <rFont val="Symbol"/>
        <family val="1"/>
        <charset val="2"/>
      </rPr>
      <t>d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 (‰)</t>
    </r>
  </si>
  <si>
    <t>hydrogen stable isotope ratio of precipitation</t>
  </si>
  <si>
    <t>‰</t>
  </si>
  <si>
    <t>oxygen stable isotope ratio of precipitation</t>
  </si>
  <si>
    <t>Precipitation at Newport Oregon, USA, 44.62187, -124.043, elev 8 m</t>
  </si>
  <si>
    <t>Newport d-excess</t>
  </si>
  <si>
    <t>deuterium excess of precipitation (=d2H-8*d18O)</t>
  </si>
  <si>
    <t>Installed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</si>
</sst>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7"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ＭＳ Ｐゴシック"/>
      <family val="3"/>
      <charset val="128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ＭＳ Ｐゴシック"/>
      <charset val="128"/>
    </font>
    <font>
      <sz val="10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Lucida Console"/>
      <family val="3"/>
    </font>
    <font>
      <sz val="11"/>
      <name val="Symbol"/>
      <family val="1"/>
      <charset val="2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1"/>
      <charset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2" fontId="0" fillId="0" borderId="0" xfId="0" applyNumberFormat="1"/>
    <xf numFmtId="0" fontId="12" fillId="0" borderId="0" xfId="0" applyFont="1"/>
    <xf numFmtId="164" fontId="12" fillId="0" borderId="0" xfId="0" applyNumberFormat="1" applyFont="1" applyAlignment="1">
      <alignment horizontal="center"/>
    </xf>
    <xf numFmtId="2" fontId="12" fillId="0" borderId="0" xfId="0" applyNumberFormat="1" applyFont="1"/>
    <xf numFmtId="0" fontId="12" fillId="0" borderId="1" xfId="0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4" fontId="12" fillId="0" borderId="0" xfId="0" applyNumberFormat="1" applyFont="1"/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2" borderId="0" xfId="0" applyNumberFormat="1" applyFont="1" applyFill="1"/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0" fontId="14" fillId="0" borderId="5" xfId="0" applyFont="1" applyBorder="1"/>
    <xf numFmtId="14" fontId="14" fillId="0" borderId="0" xfId="0" applyNumberFormat="1" applyFont="1"/>
    <xf numFmtId="0" fontId="14" fillId="0" borderId="5" xfId="0" applyFont="1" applyBorder="1" applyAlignment="1">
      <alignment wrapText="1"/>
    </xf>
    <xf numFmtId="0" fontId="14" fillId="0" borderId="0" xfId="0" applyFont="1"/>
    <xf numFmtId="14" fontId="14" fillId="0" borderId="0" xfId="0" applyNumberFormat="1" applyFont="1" applyAlignment="1">
      <alignment horizontal="center" wrapText="1"/>
    </xf>
    <xf numFmtId="14" fontId="12" fillId="0" borderId="5" xfId="0" applyNumberFormat="1" applyFont="1" applyBorder="1"/>
    <xf numFmtId="1" fontId="12" fillId="0" borderId="0" xfId="0" applyNumberFormat="1" applyFont="1"/>
    <xf numFmtId="14" fontId="12" fillId="0" borderId="1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2" fontId="13" fillId="0" borderId="0" xfId="0" applyNumberFormat="1" applyFont="1" applyAlignment="1">
      <alignment horizontal="center" wrapText="1"/>
    </xf>
    <xf numFmtId="2" fontId="13" fillId="0" borderId="3" xfId="0" applyNumberFormat="1" applyFont="1" applyBorder="1" applyAlignment="1">
      <alignment horizontal="center" wrapText="1"/>
    </xf>
    <xf numFmtId="14" fontId="12" fillId="0" borderId="0" xfId="0" applyNumberFormat="1" applyFont="1" applyFill="1"/>
    <xf numFmtId="0" fontId="15" fillId="0" borderId="0" xfId="0" applyFont="1"/>
    <xf numFmtId="164" fontId="15" fillId="0" borderId="0" xfId="0" applyNumberFormat="1" applyFont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5" fillId="0" borderId="0" xfId="0" applyNumberFormat="1" applyFont="1"/>
    <xf numFmtId="0" fontId="16" fillId="0" borderId="0" xfId="0" applyFont="1"/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2" fontId="15" fillId="0" borderId="0" xfId="0" applyNumberFormat="1" applyFont="1" applyFill="1" applyAlignment="1" applyProtection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2" fontId="15" fillId="0" borderId="0" xfId="0" applyNumberFormat="1" applyFont="1" applyFill="1" applyAlignment="1">
      <alignment horizontal="center" wrapText="1"/>
    </xf>
    <xf numFmtId="0" fontId="15" fillId="0" borderId="0" xfId="0" applyFont="1" applyFill="1" applyBorder="1" applyAlignment="1"/>
    <xf numFmtId="0" fontId="15" fillId="0" borderId="0" xfId="0" applyFont="1" applyBorder="1" applyAlignme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2" fontId="18" fillId="0" borderId="0" xfId="0" applyNumberFormat="1" applyFont="1" applyFill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0" fontId="15" fillId="0" borderId="5" xfId="0" applyFont="1" applyBorder="1"/>
    <xf numFmtId="0" fontId="19" fillId="0" borderId="5" xfId="0" applyFont="1" applyBorder="1"/>
    <xf numFmtId="2" fontId="19" fillId="0" borderId="0" xfId="0" applyNumberFormat="1" applyFont="1" applyFill="1" applyAlignment="1">
      <alignment horizontal="center" wrapText="1"/>
    </xf>
    <xf numFmtId="2" fontId="15" fillId="0" borderId="0" xfId="0" applyNumberFormat="1" applyFont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15" fillId="3" borderId="0" xfId="0" applyNumberFormat="1" applyFont="1" applyFill="1"/>
    <xf numFmtId="0" fontId="15" fillId="4" borderId="0" xfId="0" applyFont="1" applyFill="1"/>
    <xf numFmtId="2" fontId="15" fillId="4" borderId="0" xfId="0" applyNumberFormat="1" applyFont="1" applyFill="1"/>
    <xf numFmtId="0" fontId="20" fillId="0" borderId="0" xfId="0" applyFont="1"/>
    <xf numFmtId="2" fontId="20" fillId="0" borderId="0" xfId="0" applyNumberFormat="1" applyFont="1"/>
    <xf numFmtId="0" fontId="6" fillId="0" borderId="0" xfId="0" applyFont="1"/>
    <xf numFmtId="2" fontId="6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0" fillId="0" borderId="0" xfId="0" applyFont="1"/>
    <xf numFmtId="0" fontId="4" fillId="0" borderId="0" xfId="0" applyFont="1"/>
    <xf numFmtId="14" fontId="12" fillId="0" borderId="0" xfId="0" applyNumberFormat="1" applyFont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14" fontId="12" fillId="4" borderId="0" xfId="0" applyNumberFormat="1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right"/>
    </xf>
    <xf numFmtId="14" fontId="12" fillId="0" borderId="0" xfId="0" applyNumberFormat="1" applyFont="1" applyFill="1" applyAlignment="1">
      <alignment horizontal="right"/>
    </xf>
    <xf numFmtId="0" fontId="3" fillId="0" borderId="0" xfId="0" applyFont="1"/>
    <xf numFmtId="2" fontId="3" fillId="0" borderId="0" xfId="0" applyNumberFormat="1" applyFont="1"/>
    <xf numFmtId="14" fontId="12" fillId="0" borderId="0" xfId="0" applyNumberFormat="1" applyFont="1" applyFill="1" applyAlignment="1"/>
    <xf numFmtId="2" fontId="12" fillId="0" borderId="0" xfId="0" applyNumberFormat="1" applyFont="1" applyAlignment="1">
      <alignment horizontal="right"/>
    </xf>
    <xf numFmtId="14" fontId="21" fillId="0" borderId="0" xfId="0" applyNumberFormat="1" applyFont="1"/>
    <xf numFmtId="164" fontId="12" fillId="0" borderId="0" xfId="0" applyNumberFormat="1" applyFont="1"/>
    <xf numFmtId="165" fontId="12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2" fillId="5" borderId="0" xfId="0" applyFont="1" applyFill="1" applyAlignment="1">
      <alignment vertical="center"/>
    </xf>
    <xf numFmtId="14" fontId="12" fillId="0" borderId="2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2" fontId="14" fillId="0" borderId="0" xfId="0" applyNumberFormat="1" applyFont="1"/>
    <xf numFmtId="2" fontId="15" fillId="0" borderId="0" xfId="0" applyNumberFormat="1" applyFont="1" applyFill="1" applyAlignment="1">
      <alignment horizontal="right"/>
    </xf>
    <xf numFmtId="2" fontId="15" fillId="0" borderId="6" xfId="0" applyNumberFormat="1" applyFont="1" applyFill="1" applyBorder="1" applyAlignment="1">
      <alignment horizontal="right"/>
    </xf>
    <xf numFmtId="2" fontId="15" fillId="0" borderId="0" xfId="0" applyNumberFormat="1" applyFont="1" applyFill="1" applyAlignment="1" applyProtection="1">
      <alignment horizontal="right"/>
    </xf>
    <xf numFmtId="2" fontId="18" fillId="0" borderId="0" xfId="0" applyNumberFormat="1" applyFont="1" applyFill="1" applyAlignment="1">
      <alignment horizontal="right"/>
    </xf>
    <xf numFmtId="2" fontId="15" fillId="0" borderId="4" xfId="0" applyNumberFormat="1" applyFont="1" applyFill="1" applyBorder="1" applyAlignment="1">
      <alignment horizontal="right"/>
    </xf>
    <xf numFmtId="2" fontId="15" fillId="0" borderId="3" xfId="0" applyNumberFormat="1" applyFont="1" applyFill="1" applyBorder="1" applyAlignment="1">
      <alignment horizontal="right"/>
    </xf>
    <xf numFmtId="2" fontId="15" fillId="0" borderId="0" xfId="0" applyNumberFormat="1" applyFont="1" applyFill="1" applyAlignment="1">
      <alignment horizontal="right" wrapText="1"/>
    </xf>
    <xf numFmtId="2" fontId="15" fillId="0" borderId="0" xfId="0" applyNumberFormat="1" applyFont="1" applyAlignment="1">
      <alignment horizontal="right"/>
    </xf>
    <xf numFmtId="2" fontId="15" fillId="0" borderId="3" xfId="0" applyNumberFormat="1" applyFont="1" applyBorder="1" applyAlignment="1">
      <alignment horizontal="right"/>
    </xf>
    <xf numFmtId="2" fontId="15" fillId="2" borderId="0" xfId="0" applyNumberFormat="1" applyFont="1" applyFill="1" applyAlignment="1">
      <alignment horizontal="right"/>
    </xf>
    <xf numFmtId="2" fontId="15" fillId="4" borderId="0" xfId="0" applyNumberFormat="1" applyFont="1" applyFill="1" applyAlignment="1">
      <alignment horizontal="right"/>
    </xf>
    <xf numFmtId="2" fontId="6" fillId="0" borderId="0" xfId="0" applyNumberFormat="1" applyFont="1" applyAlignment="1">
      <alignment horizontal="right"/>
    </xf>
    <xf numFmtId="2" fontId="20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/>
    <xf numFmtId="2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left"/>
    </xf>
    <xf numFmtId="2" fontId="12" fillId="0" borderId="0" xfId="0" applyNumberFormat="1" applyFont="1" applyAlignment="1">
      <alignment horizontal="left"/>
    </xf>
    <xf numFmtId="164" fontId="12" fillId="0" borderId="0" xfId="0" applyNumberFormat="1" applyFont="1" applyBorder="1" applyAlignment="1">
      <alignment horizontal="left"/>
    </xf>
    <xf numFmtId="0" fontId="12" fillId="0" borderId="1" xfId="0" applyFont="1" applyBorder="1"/>
    <xf numFmtId="0" fontId="12" fillId="0" borderId="0" xfId="0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E50A0-8B6A-4A06-98EC-C4F6114851C1}">
  <dimension ref="A1:AA10"/>
  <sheetViews>
    <sheetView tabSelected="1" workbookViewId="0">
      <selection activeCell="B11" sqref="B11"/>
    </sheetView>
  </sheetViews>
  <sheetFormatPr defaultRowHeight="15"/>
  <cols>
    <col min="1" max="1" width="12.75" style="2" bestFit="1" customWidth="1"/>
    <col min="2" max="2" width="42.5" style="2" customWidth="1"/>
    <col min="3" max="27" width="9" style="2"/>
  </cols>
  <sheetData>
    <row r="1" spans="1:3">
      <c r="A1" s="2" t="s">
        <v>1317</v>
      </c>
    </row>
    <row r="2" spans="1:3">
      <c r="A2" s="2" t="s">
        <v>1318</v>
      </c>
    </row>
    <row r="4" spans="1:3">
      <c r="A4" s="117" t="s">
        <v>1319</v>
      </c>
      <c r="B4" s="117" t="s">
        <v>1320</v>
      </c>
      <c r="C4" s="117" t="s">
        <v>1321</v>
      </c>
    </row>
    <row r="5" spans="1:3">
      <c r="A5" s="118" t="s">
        <v>1311</v>
      </c>
      <c r="B5" s="2" t="s">
        <v>1322</v>
      </c>
    </row>
    <row r="6" spans="1:3">
      <c r="A6" s="119" t="s">
        <v>1312</v>
      </c>
      <c r="B6" s="2" t="s">
        <v>1323</v>
      </c>
    </row>
    <row r="7" spans="1:3">
      <c r="A7" s="116" t="s">
        <v>67</v>
      </c>
      <c r="B7" s="2" t="s">
        <v>1325</v>
      </c>
      <c r="C7" s="2" t="s">
        <v>1324</v>
      </c>
    </row>
    <row r="8" spans="1:3" ht="17.25">
      <c r="A8" s="114" t="s">
        <v>1326</v>
      </c>
      <c r="B8" s="2" t="s">
        <v>1328</v>
      </c>
      <c r="C8" s="2" t="s">
        <v>1329</v>
      </c>
    </row>
    <row r="9" spans="1:3" ht="17.25">
      <c r="A9" s="114" t="s">
        <v>1327</v>
      </c>
      <c r="B9" s="2" t="s">
        <v>1330</v>
      </c>
      <c r="C9" s="2" t="s">
        <v>1329</v>
      </c>
    </row>
    <row r="10" spans="1:3">
      <c r="A10" s="115" t="s">
        <v>1316</v>
      </c>
      <c r="B10" s="2" t="s">
        <v>1333</v>
      </c>
      <c r="C10" s="2" t="s">
        <v>1329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4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A12" sqref="A12:XFD13"/>
    </sheetView>
  </sheetViews>
  <sheetFormatPr defaultColWidth="9" defaultRowHeight="15"/>
  <cols>
    <col min="1" max="1" width="13.375" style="28" customWidth="1"/>
    <col min="2" max="2" width="12.375" style="62" customWidth="1"/>
    <col min="3" max="3" width="10.375" style="29" bestFit="1" customWidth="1"/>
    <col min="4" max="4" width="7.25" style="93" bestFit="1" customWidth="1"/>
    <col min="5" max="5" width="8" style="30" bestFit="1" customWidth="1"/>
    <col min="6" max="6" width="11.25" style="31" bestFit="1" customWidth="1"/>
    <col min="7" max="10" width="9" style="32"/>
    <col min="11" max="11" width="13" style="32" customWidth="1"/>
    <col min="12" max="16" width="9" style="32"/>
    <col min="17" max="17" width="12" style="32" customWidth="1"/>
    <col min="18" max="16384" width="9" style="32"/>
  </cols>
  <sheetData>
    <row r="1" spans="1:6">
      <c r="A1" s="2" t="s">
        <v>1313</v>
      </c>
    </row>
    <row r="2" spans="1:6" ht="17.25">
      <c r="A2" s="5" t="s">
        <v>1311</v>
      </c>
      <c r="B2" s="23" t="s">
        <v>1312</v>
      </c>
      <c r="C2" s="33" t="s">
        <v>67</v>
      </c>
      <c r="D2" s="112" t="s">
        <v>1314</v>
      </c>
      <c r="E2" s="113" t="s">
        <v>1315</v>
      </c>
      <c r="F2" s="4" t="s">
        <v>1316</v>
      </c>
    </row>
    <row r="3" spans="1:6">
      <c r="A3" s="2" t="s">
        <v>1334</v>
      </c>
      <c r="B3" s="62">
        <v>37566</v>
      </c>
    </row>
    <row r="4" spans="1:6">
      <c r="A4" s="28" t="s">
        <v>0</v>
      </c>
      <c r="B4" s="62">
        <v>37568</v>
      </c>
      <c r="C4" s="29">
        <v>21.398128990043681</v>
      </c>
      <c r="D4" s="94">
        <v>-83.728889465332031</v>
      </c>
      <c r="E4" s="34">
        <v>-12.187285014385264</v>
      </c>
      <c r="F4" s="31">
        <f t="shared" ref="F4:F11" si="0">D4-E4*8</f>
        <v>13.769390649750079</v>
      </c>
    </row>
    <row r="5" spans="1:6">
      <c r="A5" s="28" t="s">
        <v>1</v>
      </c>
      <c r="B5" s="62">
        <v>37572</v>
      </c>
      <c r="C5" s="29">
        <v>36.429872495446261</v>
      </c>
      <c r="D5" s="95">
        <v>-51.55189514160157</v>
      </c>
      <c r="E5" s="36">
        <v>-8.8560929868118183</v>
      </c>
      <c r="F5" s="31">
        <f t="shared" si="0"/>
        <v>19.296848752892977</v>
      </c>
    </row>
    <row r="6" spans="1:6">
      <c r="A6" s="28" t="s">
        <v>4</v>
      </c>
      <c r="B6" s="62">
        <v>37574</v>
      </c>
      <c r="C6" s="29">
        <v>7.3390277114612621</v>
      </c>
      <c r="D6" s="94">
        <v>-41.528244018554688</v>
      </c>
      <c r="E6" s="30">
        <v>-6.8849977208732174</v>
      </c>
      <c r="F6" s="31">
        <f t="shared" si="0"/>
        <v>13.551737748431052</v>
      </c>
    </row>
    <row r="7" spans="1:6">
      <c r="A7" s="28" t="s">
        <v>5</v>
      </c>
      <c r="B7" s="62">
        <v>37589</v>
      </c>
      <c r="C7" s="29">
        <v>7.6927157939413231</v>
      </c>
      <c r="D7" s="94">
        <v>-38.353410720825195</v>
      </c>
      <c r="E7" s="30">
        <v>-6.6401936600881886</v>
      </c>
      <c r="F7" s="31">
        <f t="shared" si="0"/>
        <v>14.768138559880313</v>
      </c>
    </row>
    <row r="8" spans="1:6">
      <c r="A8" s="28" t="s">
        <v>6</v>
      </c>
      <c r="B8" s="62">
        <v>37594</v>
      </c>
      <c r="C8" s="29">
        <v>4.4211010310007604</v>
      </c>
      <c r="D8" s="94">
        <v>-50.87877368927002</v>
      </c>
      <c r="E8" s="34">
        <v>-8.1714434560429172</v>
      </c>
      <c r="F8" s="31">
        <f t="shared" si="0"/>
        <v>14.492773959073318</v>
      </c>
    </row>
    <row r="9" spans="1:6">
      <c r="A9" s="28" t="s">
        <v>2</v>
      </c>
      <c r="B9" s="62">
        <v>37601</v>
      </c>
      <c r="C9" s="29">
        <v>26.526606186004564</v>
      </c>
      <c r="D9" s="94">
        <v>-44.025167465209961</v>
      </c>
      <c r="E9" s="30">
        <v>-7.3509097921006887</v>
      </c>
      <c r="F9" s="31">
        <f t="shared" si="0"/>
        <v>14.782110871595549</v>
      </c>
    </row>
    <row r="10" spans="1:6">
      <c r="A10" s="28" t="s">
        <v>3</v>
      </c>
      <c r="B10" s="62">
        <v>37603</v>
      </c>
      <c r="C10" s="29">
        <v>44.211010310007602</v>
      </c>
      <c r="D10" s="94">
        <v>-100.04657745361328</v>
      </c>
      <c r="E10" s="30">
        <v>-13.634749186710053</v>
      </c>
      <c r="F10" s="31">
        <f t="shared" si="0"/>
        <v>9.0314160400671426</v>
      </c>
    </row>
    <row r="11" spans="1:6">
      <c r="A11" s="28" t="s">
        <v>7</v>
      </c>
      <c r="B11" s="62">
        <v>37606</v>
      </c>
      <c r="C11" s="29">
        <v>51.726882062708896</v>
      </c>
      <c r="D11" s="94">
        <v>-106.44306564331055</v>
      </c>
      <c r="E11" s="34">
        <v>-14.517498807158585</v>
      </c>
      <c r="F11" s="31">
        <f t="shared" si="0"/>
        <v>9.6969248139581339</v>
      </c>
    </row>
    <row r="12" spans="1:6">
      <c r="A12" s="28" t="s">
        <v>38</v>
      </c>
      <c r="B12" s="62">
        <v>37621</v>
      </c>
      <c r="C12" s="29">
        <v>75.158717527012925</v>
      </c>
      <c r="D12" s="94">
        <v>-105.61796188354492</v>
      </c>
      <c r="E12" s="34">
        <v>-14.714153987245638</v>
      </c>
      <c r="F12" s="31">
        <f t="shared" ref="F12:F75" si="1">D12-E12*8</f>
        <v>12.09527001442018</v>
      </c>
    </row>
    <row r="13" spans="1:6">
      <c r="A13" s="28" t="s">
        <v>8</v>
      </c>
      <c r="B13" s="62">
        <v>37628</v>
      </c>
      <c r="C13" s="29">
        <v>26.703450227244588</v>
      </c>
      <c r="D13" s="94">
        <v>-69.416065577738934</v>
      </c>
      <c r="E13" s="30">
        <v>-9.3232666666666688</v>
      </c>
      <c r="F13" s="31">
        <f t="shared" si="1"/>
        <v>5.1700677555944168</v>
      </c>
    </row>
    <row r="14" spans="1:6">
      <c r="A14" s="28" t="s">
        <v>9</v>
      </c>
      <c r="B14" s="62">
        <v>37634</v>
      </c>
      <c r="C14" s="29">
        <v>23.254991423063998</v>
      </c>
      <c r="D14" s="94">
        <v>-79.094194294659331</v>
      </c>
      <c r="E14" s="30">
        <v>-10.377600000000001</v>
      </c>
      <c r="F14" s="31">
        <f t="shared" si="1"/>
        <v>3.9266057053406769</v>
      </c>
    </row>
    <row r="15" spans="1:6">
      <c r="A15" s="28" t="s">
        <v>10</v>
      </c>
      <c r="B15" s="62">
        <v>37635</v>
      </c>
      <c r="C15" s="29">
        <v>8.8422020620015207</v>
      </c>
      <c r="D15" s="94">
        <v>-71.798143808315999</v>
      </c>
      <c r="E15" s="30">
        <v>-9.896600000000003</v>
      </c>
      <c r="F15" s="31">
        <f t="shared" si="1"/>
        <v>7.374656191684025</v>
      </c>
    </row>
    <row r="16" spans="1:6">
      <c r="A16" s="28" t="s">
        <v>11</v>
      </c>
      <c r="B16" s="62">
        <v>37644</v>
      </c>
      <c r="C16" s="29">
        <v>7.9579818558013677</v>
      </c>
      <c r="D16" s="94">
        <v>-42.435914118708929</v>
      </c>
      <c r="E16" s="30">
        <v>-5.5659333333333354</v>
      </c>
      <c r="F16" s="31">
        <f t="shared" si="1"/>
        <v>2.0915525479577539</v>
      </c>
    </row>
    <row r="17" spans="1:6">
      <c r="A17" s="28" t="s">
        <v>12</v>
      </c>
      <c r="B17" s="62">
        <v>37648</v>
      </c>
      <c r="C17" s="29">
        <v>15.031743505402584</v>
      </c>
      <c r="D17" s="94">
        <v>-29.077171892504797</v>
      </c>
      <c r="E17" s="30">
        <v>-4.7742666666666684</v>
      </c>
      <c r="F17" s="31">
        <f t="shared" si="1"/>
        <v>9.1169614408285504</v>
      </c>
    </row>
    <row r="18" spans="1:6">
      <c r="A18" s="28" t="s">
        <v>13</v>
      </c>
      <c r="B18" s="62">
        <v>37656</v>
      </c>
      <c r="C18" s="29">
        <v>42.88468000070737</v>
      </c>
      <c r="D18" s="94">
        <v>-53.069250463036923</v>
      </c>
      <c r="E18" s="30">
        <v>-7.4639333333333351</v>
      </c>
      <c r="F18" s="31">
        <f t="shared" si="1"/>
        <v>6.6422162036297578</v>
      </c>
    </row>
    <row r="19" spans="1:6">
      <c r="A19" s="28" t="s">
        <v>14</v>
      </c>
      <c r="B19" s="62">
        <v>37683</v>
      </c>
      <c r="C19" s="29">
        <v>45.979450722407904</v>
      </c>
      <c r="D19" s="94">
        <v>-51.188816496972002</v>
      </c>
      <c r="E19" s="30">
        <v>-7.5829333333333349</v>
      </c>
      <c r="F19" s="31">
        <f t="shared" si="1"/>
        <v>9.4746501696946765</v>
      </c>
    </row>
    <row r="20" spans="1:6">
      <c r="A20" s="28" t="s">
        <v>15</v>
      </c>
      <c r="B20" s="62">
        <v>37687</v>
      </c>
      <c r="D20" s="94">
        <v>-42.313077621717603</v>
      </c>
      <c r="E20" s="30">
        <v>-6.262266666666668</v>
      </c>
      <c r="F20" s="31">
        <f t="shared" si="1"/>
        <v>7.7850557116157404</v>
      </c>
    </row>
    <row r="21" spans="1:6">
      <c r="A21" s="28" t="s">
        <v>16</v>
      </c>
      <c r="B21" s="62">
        <v>37690</v>
      </c>
      <c r="C21" s="29">
        <v>20.337064742603495</v>
      </c>
      <c r="D21" s="94">
        <v>-41.735772712528124</v>
      </c>
      <c r="E21" s="30">
        <v>-5.7806000000000015</v>
      </c>
      <c r="F21" s="31">
        <f t="shared" si="1"/>
        <v>4.5090272874718877</v>
      </c>
    </row>
    <row r="22" spans="1:6">
      <c r="A22" s="28" t="s">
        <v>17</v>
      </c>
      <c r="B22" s="62">
        <v>37694</v>
      </c>
      <c r="C22" s="29">
        <v>6.631651546501141</v>
      </c>
      <c r="D22" s="94">
        <v>-52.130621933408264</v>
      </c>
      <c r="E22" s="30">
        <v>-6.6989333333333354</v>
      </c>
      <c r="F22" s="31">
        <f t="shared" si="1"/>
        <v>1.4608447332584191</v>
      </c>
    </row>
    <row r="23" spans="1:6">
      <c r="A23" s="28" t="s">
        <v>18</v>
      </c>
      <c r="B23" s="62">
        <v>37714</v>
      </c>
      <c r="C23" s="29">
        <v>68.527065980511779</v>
      </c>
      <c r="D23" s="94">
        <v>-53.676291951024666</v>
      </c>
      <c r="E23" s="35">
        <v>-7.6312666666666678</v>
      </c>
      <c r="F23" s="31">
        <f t="shared" si="1"/>
        <v>7.3738413823086759</v>
      </c>
    </row>
    <row r="24" spans="1:6">
      <c r="A24" s="28" t="s">
        <v>19</v>
      </c>
      <c r="B24" s="62">
        <v>37725</v>
      </c>
      <c r="C24" s="29">
        <v>44.211010310007602</v>
      </c>
      <c r="D24" s="94">
        <v>-82.128782765377323</v>
      </c>
      <c r="E24" s="35">
        <v>-11.917266666666666</v>
      </c>
      <c r="F24" s="31">
        <f t="shared" si="1"/>
        <v>13.209350567956008</v>
      </c>
    </row>
    <row r="25" spans="1:6">
      <c r="A25" s="28" t="s">
        <v>20</v>
      </c>
      <c r="B25" s="62">
        <v>37746</v>
      </c>
      <c r="C25" s="29">
        <v>48.632111341008361</v>
      </c>
      <c r="D25" s="94">
        <v>-67.589094376466264</v>
      </c>
      <c r="E25" s="35">
        <v>-9.3886000000000003</v>
      </c>
      <c r="F25" s="31">
        <f t="shared" si="1"/>
        <v>7.5197056235337385</v>
      </c>
    </row>
    <row r="26" spans="1:6">
      <c r="A26" s="28" t="s">
        <v>21</v>
      </c>
      <c r="B26" s="62">
        <v>37760</v>
      </c>
      <c r="C26" s="29">
        <v>10.168532371301747</v>
      </c>
      <c r="D26" s="94">
        <v>-40.861893450958128</v>
      </c>
      <c r="E26" s="35">
        <v>-6.3139333333333356</v>
      </c>
      <c r="F26" s="31">
        <f t="shared" si="1"/>
        <v>9.649573215708557</v>
      </c>
    </row>
    <row r="27" spans="1:6">
      <c r="A27" s="28" t="s">
        <v>22</v>
      </c>
      <c r="B27" s="62">
        <v>37872</v>
      </c>
      <c r="C27" s="29">
        <v>3.0947707217005322</v>
      </c>
      <c r="D27" s="94">
        <v>-37.498666666666672</v>
      </c>
      <c r="E27" s="35">
        <v>-5.323666666666667</v>
      </c>
      <c r="F27" s="31">
        <f t="shared" si="1"/>
        <v>5.0906666666666638</v>
      </c>
    </row>
    <row r="28" spans="1:6">
      <c r="A28" s="28" t="s">
        <v>23</v>
      </c>
      <c r="B28" s="62">
        <v>37876</v>
      </c>
      <c r="C28" s="29">
        <v>7.0737616496012157</v>
      </c>
      <c r="D28" s="94">
        <v>-74.460333333333324</v>
      </c>
      <c r="E28" s="35">
        <v>-10.234666666666667</v>
      </c>
      <c r="F28" s="31">
        <f t="shared" si="1"/>
        <v>7.4170000000000158</v>
      </c>
    </row>
    <row r="29" spans="1:6">
      <c r="A29" s="28" t="s">
        <v>24</v>
      </c>
      <c r="B29" s="62">
        <v>37881</v>
      </c>
      <c r="C29" s="29">
        <v>6.1895414434010645</v>
      </c>
      <c r="D29" s="94">
        <v>-36.609000000000002</v>
      </c>
      <c r="E29" s="35">
        <v>-6.3159999999999998</v>
      </c>
      <c r="F29" s="31">
        <f t="shared" si="1"/>
        <v>13.918999999999997</v>
      </c>
    </row>
    <row r="30" spans="1:6">
      <c r="A30" s="28" t="s">
        <v>25</v>
      </c>
      <c r="B30" s="62">
        <v>37903</v>
      </c>
      <c r="C30" s="29">
        <v>10.168532371301747</v>
      </c>
      <c r="D30" s="94">
        <v>-41.201333333333338</v>
      </c>
      <c r="E30" s="35">
        <v>-6.8820000000000006</v>
      </c>
      <c r="F30" s="31">
        <f t="shared" si="1"/>
        <v>13.854666666666667</v>
      </c>
    </row>
    <row r="31" spans="1:6">
      <c r="A31" s="28" t="s">
        <v>26</v>
      </c>
      <c r="B31" s="62">
        <v>37908</v>
      </c>
      <c r="C31" s="29">
        <v>9.2843121651015963</v>
      </c>
      <c r="D31" s="93">
        <v>-27.286000000000001</v>
      </c>
      <c r="E31" s="34">
        <v>-4.764333333333334</v>
      </c>
      <c r="F31" s="31">
        <f t="shared" si="1"/>
        <v>10.82866666666667</v>
      </c>
    </row>
    <row r="32" spans="1:6">
      <c r="A32" s="28" t="s">
        <v>27</v>
      </c>
      <c r="B32" s="62">
        <v>37929</v>
      </c>
      <c r="C32" s="29">
        <v>15.473853608502662</v>
      </c>
      <c r="D32" s="94">
        <v>-59.000333333333337</v>
      </c>
      <c r="E32" s="35">
        <v>-8.5796666666666663</v>
      </c>
      <c r="F32" s="31">
        <f t="shared" si="1"/>
        <v>9.6369999999999933</v>
      </c>
    </row>
    <row r="33" spans="1:6">
      <c r="A33" s="28" t="s">
        <v>28</v>
      </c>
      <c r="B33" s="62">
        <v>37938</v>
      </c>
      <c r="C33" s="29">
        <v>6.631651546501141</v>
      </c>
      <c r="D33" s="94">
        <v>-54.374666666666663</v>
      </c>
      <c r="E33" s="35">
        <v>-7.3476666666666661</v>
      </c>
      <c r="F33" s="31">
        <f t="shared" si="1"/>
        <v>4.4066666666666663</v>
      </c>
    </row>
    <row r="34" spans="1:6">
      <c r="A34" s="28" t="s">
        <v>29</v>
      </c>
      <c r="B34" s="62">
        <v>37999</v>
      </c>
      <c r="C34" s="29">
        <v>104.78009443471802</v>
      </c>
      <c r="D34" s="94">
        <v>-58.14</v>
      </c>
      <c r="E34" s="35">
        <v>-8.8363333333333323</v>
      </c>
      <c r="F34" s="31">
        <f t="shared" si="1"/>
        <v>12.550666666666658</v>
      </c>
    </row>
    <row r="35" spans="1:6">
      <c r="A35" s="28" t="s">
        <v>30</v>
      </c>
      <c r="B35" s="62">
        <v>38008</v>
      </c>
      <c r="C35" s="29">
        <v>15.473853608502662</v>
      </c>
      <c r="D35" s="94">
        <v>-60.46</v>
      </c>
      <c r="E35" s="35">
        <v>-8.4969999999999999</v>
      </c>
      <c r="F35" s="31">
        <f t="shared" si="1"/>
        <v>7.5159999999999982</v>
      </c>
    </row>
    <row r="36" spans="1:6">
      <c r="A36" s="28" t="s">
        <v>31</v>
      </c>
      <c r="B36" s="62">
        <v>38029</v>
      </c>
      <c r="C36" s="29">
        <v>81.790369073514057</v>
      </c>
      <c r="D36" s="94">
        <v>-60.602666666666664</v>
      </c>
      <c r="E36" s="35">
        <v>-8.6996666666666673</v>
      </c>
      <c r="F36" s="31">
        <f t="shared" si="1"/>
        <v>8.9946666666666744</v>
      </c>
    </row>
    <row r="37" spans="1:6">
      <c r="A37" s="28" t="s">
        <v>32</v>
      </c>
      <c r="B37" s="62">
        <v>38083</v>
      </c>
      <c r="C37" s="29">
        <v>99.474773197517109</v>
      </c>
      <c r="D37" s="94">
        <v>-75.530999999999992</v>
      </c>
      <c r="E37" s="35">
        <v>-10.253666666666666</v>
      </c>
      <c r="F37" s="31">
        <f t="shared" si="1"/>
        <v>6.4983333333333348</v>
      </c>
    </row>
    <row r="38" spans="1:6">
      <c r="A38" s="28" t="s">
        <v>33</v>
      </c>
      <c r="B38" s="62">
        <v>38103</v>
      </c>
      <c r="C38" s="29">
        <v>58.358533609210035</v>
      </c>
      <c r="D38" s="94">
        <v>-61.591333333333331</v>
      </c>
      <c r="E38" s="35">
        <v>-8.8496666666666659</v>
      </c>
      <c r="F38" s="31">
        <f t="shared" si="1"/>
        <v>9.205999999999996</v>
      </c>
    </row>
    <row r="39" spans="1:6">
      <c r="A39" s="28" t="s">
        <v>34</v>
      </c>
      <c r="B39" s="62">
        <v>38117</v>
      </c>
      <c r="C39" s="29">
        <v>10.610642474401823</v>
      </c>
      <c r="D39" s="94">
        <v>-33.530999999999999</v>
      </c>
      <c r="E39" s="35">
        <v>-5.1396666666666668</v>
      </c>
      <c r="F39" s="31">
        <f t="shared" si="1"/>
        <v>7.5863333333333358</v>
      </c>
    </row>
    <row r="40" spans="1:6">
      <c r="A40" s="28" t="s">
        <v>35</v>
      </c>
      <c r="B40" s="62">
        <v>38124</v>
      </c>
      <c r="C40" s="29">
        <v>2.6526606186004558</v>
      </c>
      <c r="D40" s="94">
        <v>-27.684999999999999</v>
      </c>
      <c r="E40" s="35">
        <v>-4.4903333333333331</v>
      </c>
      <c r="F40" s="31">
        <f t="shared" si="1"/>
        <v>8.2376666666666658</v>
      </c>
    </row>
    <row r="41" spans="1:6">
      <c r="A41" s="28" t="s">
        <v>36</v>
      </c>
      <c r="B41" s="62">
        <v>38131</v>
      </c>
      <c r="C41" s="29">
        <v>0.88422020620015196</v>
      </c>
      <c r="D41" s="93">
        <v>-52.115666666666669</v>
      </c>
      <c r="E41" s="34">
        <v>-6.8473333333333342</v>
      </c>
      <c r="F41" s="31">
        <f t="shared" si="1"/>
        <v>2.6630000000000038</v>
      </c>
    </row>
    <row r="42" spans="1:6">
      <c r="A42" s="28" t="s">
        <v>37</v>
      </c>
      <c r="B42" s="62">
        <v>38152</v>
      </c>
      <c r="C42" s="29">
        <v>32.274037526305548</v>
      </c>
      <c r="D42" s="94">
        <v>-37.276333333333334</v>
      </c>
      <c r="E42" s="35">
        <v>-4.2343333333333328</v>
      </c>
      <c r="F42" s="31">
        <f t="shared" si="1"/>
        <v>-3.4016666666666708</v>
      </c>
    </row>
    <row r="43" spans="1:6">
      <c r="A43" s="37" t="s">
        <v>39</v>
      </c>
      <c r="B43" s="62">
        <v>38223</v>
      </c>
      <c r="C43" s="29">
        <v>27.852936495304789</v>
      </c>
      <c r="D43" s="94">
        <v>-50.958500500000007</v>
      </c>
      <c r="E43" s="35">
        <v>-7.3336169999999994</v>
      </c>
      <c r="F43" s="31">
        <f t="shared" si="1"/>
        <v>7.7104354999999885</v>
      </c>
    </row>
    <row r="44" spans="1:6">
      <c r="A44" s="38" t="s">
        <v>40</v>
      </c>
      <c r="B44" s="62">
        <v>38225</v>
      </c>
      <c r="C44" s="29">
        <v>3.9789909279006839</v>
      </c>
      <c r="D44" s="94">
        <v>-44.823718000000007</v>
      </c>
      <c r="E44" s="35">
        <v>-5.9799899999999999</v>
      </c>
      <c r="F44" s="31">
        <f t="shared" si="1"/>
        <v>3.0162019999999927</v>
      </c>
    </row>
    <row r="45" spans="1:6">
      <c r="A45" s="37" t="s">
        <v>56</v>
      </c>
      <c r="B45" s="62">
        <v>38247</v>
      </c>
      <c r="C45" s="29">
        <v>18.568624330203193</v>
      </c>
      <c r="D45" s="94">
        <v>-35.095067533333328</v>
      </c>
      <c r="E45" s="35">
        <v>-5.5168680000000005</v>
      </c>
      <c r="F45" s="31">
        <f t="shared" si="1"/>
        <v>9.0398764666666764</v>
      </c>
    </row>
    <row r="46" spans="1:6">
      <c r="A46" s="38" t="s">
        <v>57</v>
      </c>
      <c r="B46" s="62">
        <v>38250</v>
      </c>
      <c r="C46" s="29">
        <v>21.398128990043681</v>
      </c>
      <c r="D46" s="94">
        <v>-55.856494799999986</v>
      </c>
      <c r="E46" s="35">
        <v>-9.3947871000000003</v>
      </c>
      <c r="F46" s="31">
        <f t="shared" si="1"/>
        <v>19.301802000000016</v>
      </c>
    </row>
    <row r="47" spans="1:6">
      <c r="A47" s="37" t="s">
        <v>58</v>
      </c>
      <c r="B47" s="62">
        <v>38279</v>
      </c>
      <c r="C47" s="29">
        <v>42.000459794507215</v>
      </c>
      <c r="D47" s="94">
        <v>-57.010551599999992</v>
      </c>
      <c r="E47" s="35">
        <v>-8.9213063999999989</v>
      </c>
      <c r="F47" s="31">
        <f t="shared" si="1"/>
        <v>14.359899599999999</v>
      </c>
    </row>
    <row r="48" spans="1:6">
      <c r="A48" s="38" t="s">
        <v>59</v>
      </c>
      <c r="B48" s="62">
        <v>38282</v>
      </c>
      <c r="C48" s="29">
        <v>4.2442569897607294</v>
      </c>
      <c r="D48" s="94">
        <v>-55.851379299999991</v>
      </c>
      <c r="E48" s="35">
        <v>-8.9355821999999989</v>
      </c>
      <c r="F48" s="31">
        <f t="shared" si="1"/>
        <v>15.633278300000001</v>
      </c>
    </row>
    <row r="49" spans="1:6">
      <c r="A49" s="37" t="s">
        <v>60</v>
      </c>
      <c r="B49" s="62">
        <v>38285</v>
      </c>
      <c r="C49" s="29">
        <v>3.9789909279006839</v>
      </c>
      <c r="D49" s="94">
        <v>-38.09752499999999</v>
      </c>
      <c r="E49" s="35">
        <v>-7.2564762000000007</v>
      </c>
      <c r="F49" s="31">
        <f t="shared" si="1"/>
        <v>19.954284600000015</v>
      </c>
    </row>
    <row r="50" spans="1:6">
      <c r="A50" s="38" t="s">
        <v>61</v>
      </c>
      <c r="B50" s="62">
        <v>38286</v>
      </c>
      <c r="C50" s="29">
        <v>9.7264222682016719</v>
      </c>
      <c r="D50" s="94">
        <v>-90.901762199999993</v>
      </c>
      <c r="E50" s="35">
        <v>-13.502818499999998</v>
      </c>
      <c r="F50" s="31">
        <f t="shared" si="1"/>
        <v>17.120785799999993</v>
      </c>
    </row>
    <row r="51" spans="1:6">
      <c r="A51" s="37" t="s">
        <v>62</v>
      </c>
      <c r="B51" s="62">
        <v>38295</v>
      </c>
      <c r="C51" s="29">
        <v>34.484588041805928</v>
      </c>
      <c r="D51" s="94">
        <v>-60.344493466666655</v>
      </c>
      <c r="E51" s="35">
        <v>-8.9128088999999999</v>
      </c>
      <c r="F51" s="31">
        <f t="shared" si="1"/>
        <v>10.957977733333344</v>
      </c>
    </row>
    <row r="52" spans="1:6">
      <c r="A52" s="38" t="s">
        <v>63</v>
      </c>
      <c r="B52" s="62">
        <v>38310</v>
      </c>
      <c r="C52" s="29">
        <v>13.263303093002282</v>
      </c>
      <c r="D52" s="94">
        <v>-55.932886266666657</v>
      </c>
      <c r="E52" s="35">
        <v>-8.6575439999999997</v>
      </c>
      <c r="F52" s="31">
        <f t="shared" si="1"/>
        <v>13.327465733333341</v>
      </c>
    </row>
    <row r="53" spans="1:6">
      <c r="A53" s="37" t="s">
        <v>64</v>
      </c>
      <c r="B53" s="62">
        <v>38320</v>
      </c>
      <c r="C53" s="29">
        <v>12.821192989902205</v>
      </c>
      <c r="D53" s="94">
        <v>-48.294421666666658</v>
      </c>
      <c r="E53" s="35">
        <v>-7.8631977000000006</v>
      </c>
      <c r="F53" s="31">
        <f t="shared" si="1"/>
        <v>14.611159933333347</v>
      </c>
    </row>
    <row r="54" spans="1:6">
      <c r="A54" s="38" t="s">
        <v>65</v>
      </c>
      <c r="B54" s="62">
        <v>38337</v>
      </c>
      <c r="C54" s="29">
        <v>67.642845774311638</v>
      </c>
      <c r="D54" s="94">
        <v>-62.805048966666654</v>
      </c>
      <c r="E54" s="35">
        <v>-9.3900284999999997</v>
      </c>
      <c r="F54" s="31">
        <f t="shared" si="1"/>
        <v>12.315179033333344</v>
      </c>
    </row>
    <row r="55" spans="1:6">
      <c r="A55" s="37" t="s">
        <v>66</v>
      </c>
      <c r="B55" s="62">
        <v>38348</v>
      </c>
      <c r="C55" s="29">
        <v>4.4211010310007604</v>
      </c>
      <c r="D55" s="94">
        <v>-60.752369333333327</v>
      </c>
      <c r="E55" s="35">
        <v>-8.9671928999999988</v>
      </c>
      <c r="F55" s="31">
        <f t="shared" si="1"/>
        <v>10.985173866666663</v>
      </c>
    </row>
    <row r="56" spans="1:6">
      <c r="A56" s="28" t="s">
        <v>41</v>
      </c>
      <c r="B56" s="62">
        <v>38355</v>
      </c>
      <c r="C56" s="29">
        <v>7.0737616496012157</v>
      </c>
      <c r="D56" s="94">
        <v>-85.497065933333317</v>
      </c>
      <c r="E56" s="35">
        <v>-12.821319000000001</v>
      </c>
      <c r="F56" s="31">
        <f t="shared" si="1"/>
        <v>17.073486066666689</v>
      </c>
    </row>
    <row r="57" spans="1:6">
      <c r="A57" s="28" t="s">
        <v>42</v>
      </c>
      <c r="B57" s="62">
        <v>38362</v>
      </c>
      <c r="C57" s="29">
        <v>21.221284948803646</v>
      </c>
      <c r="D57" s="94">
        <v>-85.707824533333323</v>
      </c>
      <c r="E57" s="35">
        <v>-13.044293400000001</v>
      </c>
      <c r="F57" s="31">
        <f t="shared" si="1"/>
        <v>18.646522666666684</v>
      </c>
    </row>
    <row r="58" spans="1:6">
      <c r="A58" s="28" t="s">
        <v>43</v>
      </c>
      <c r="B58" s="62">
        <v>38370</v>
      </c>
      <c r="C58" s="29">
        <v>13.705413196102356</v>
      </c>
      <c r="D58" s="94">
        <v>-66.163204199999996</v>
      </c>
      <c r="E58" s="35">
        <v>-9.4668459000000009</v>
      </c>
      <c r="F58" s="31">
        <f t="shared" si="1"/>
        <v>9.5715630000000118</v>
      </c>
    </row>
    <row r="59" spans="1:6">
      <c r="A59" s="28" t="s">
        <v>44</v>
      </c>
      <c r="B59" s="62">
        <v>38376</v>
      </c>
      <c r="C59" s="29">
        <v>1.2379082886802129</v>
      </c>
      <c r="D59" s="94">
        <v>-59.394033566666657</v>
      </c>
      <c r="E59" s="35">
        <v>-8.8492476</v>
      </c>
      <c r="F59" s="31">
        <f t="shared" si="1"/>
        <v>11.399947233333343</v>
      </c>
    </row>
    <row r="60" spans="1:6">
      <c r="A60" s="28" t="s">
        <v>45</v>
      </c>
      <c r="B60" s="62">
        <v>38385</v>
      </c>
      <c r="C60" s="29">
        <v>17.065449979662933</v>
      </c>
      <c r="D60" s="94">
        <v>-74.737464266666663</v>
      </c>
      <c r="E60" s="35">
        <v>-10.7316138</v>
      </c>
      <c r="F60" s="31">
        <f t="shared" si="1"/>
        <v>11.115446133333336</v>
      </c>
    </row>
    <row r="61" spans="1:6">
      <c r="A61" s="28" t="s">
        <v>46</v>
      </c>
      <c r="B61" s="62">
        <v>38390</v>
      </c>
      <c r="C61" s="29">
        <v>4.4211010310007604</v>
      </c>
      <c r="D61" s="94">
        <v>-52.02805459999999</v>
      </c>
      <c r="E61" s="35">
        <v>-7.851641100000001</v>
      </c>
      <c r="F61" s="31">
        <f t="shared" si="1"/>
        <v>10.785074200000018</v>
      </c>
    </row>
    <row r="62" spans="1:6">
      <c r="A62" s="28" t="s">
        <v>47</v>
      </c>
      <c r="B62" s="62">
        <v>38413</v>
      </c>
      <c r="C62" s="29">
        <v>8.4000919589014451</v>
      </c>
      <c r="D62" s="94">
        <v>-51.51104806666666</v>
      </c>
      <c r="E62" s="35">
        <v>-7.4729925000000001</v>
      </c>
      <c r="F62" s="31">
        <f t="shared" si="1"/>
        <v>8.2728919333333408</v>
      </c>
    </row>
    <row r="63" spans="1:6">
      <c r="A63" s="28" t="s">
        <v>48</v>
      </c>
      <c r="B63" s="62">
        <v>38432</v>
      </c>
      <c r="C63" s="29">
        <v>23.873945567404107</v>
      </c>
      <c r="D63" s="94">
        <v>-58.888622166666664</v>
      </c>
      <c r="E63" s="35">
        <v>-8.7326618999999983</v>
      </c>
      <c r="F63" s="31">
        <f t="shared" si="1"/>
        <v>10.972673033333322</v>
      </c>
    </row>
    <row r="64" spans="1:6">
      <c r="A64" s="28" t="s">
        <v>49</v>
      </c>
      <c r="B64" s="62">
        <v>38434</v>
      </c>
      <c r="C64" s="29">
        <v>3.0947707217005322</v>
      </c>
      <c r="D64" s="94">
        <v>-74.434967699999987</v>
      </c>
      <c r="E64" s="35">
        <v>-9.7802337000000001</v>
      </c>
      <c r="F64" s="31">
        <f t="shared" si="1"/>
        <v>3.8069019000000139</v>
      </c>
    </row>
    <row r="65" spans="1:6">
      <c r="A65" s="28" t="s">
        <v>50</v>
      </c>
      <c r="B65" s="62">
        <v>38439</v>
      </c>
      <c r="C65" s="29">
        <v>42.442569897607292</v>
      </c>
      <c r="D65" s="94">
        <v>-69.003841349999988</v>
      </c>
      <c r="E65" s="35">
        <v>-9.7860119999999995</v>
      </c>
      <c r="F65" s="31">
        <f t="shared" si="1"/>
        <v>9.2842546500000083</v>
      </c>
    </row>
    <row r="66" spans="1:6">
      <c r="A66" s="28" t="s">
        <v>51</v>
      </c>
      <c r="B66" s="62">
        <v>38446</v>
      </c>
      <c r="C66" s="29">
        <v>39.347799175906765</v>
      </c>
      <c r="D66" s="94">
        <v>-52.945093233333331</v>
      </c>
      <c r="E66" s="35">
        <v>-8.0956893000000001</v>
      </c>
      <c r="F66" s="31">
        <f t="shared" si="1"/>
        <v>11.820421166666669</v>
      </c>
    </row>
    <row r="67" spans="1:6">
      <c r="A67" s="28" t="s">
        <v>52</v>
      </c>
      <c r="B67" s="62">
        <v>38453</v>
      </c>
      <c r="C67" s="29">
        <v>24.316055670504181</v>
      </c>
      <c r="D67" s="94">
        <v>-68.940920699999992</v>
      </c>
      <c r="E67" s="35">
        <v>-10.050454199999999</v>
      </c>
      <c r="F67" s="31">
        <f t="shared" si="1"/>
        <v>11.4627129</v>
      </c>
    </row>
    <row r="68" spans="1:6">
      <c r="A68" s="28" t="s">
        <v>53</v>
      </c>
      <c r="B68" s="62">
        <v>38460</v>
      </c>
      <c r="C68" s="29">
        <v>21.221284948803646</v>
      </c>
      <c r="D68" s="94">
        <v>-53.722990266666663</v>
      </c>
      <c r="E68" s="35">
        <v>-8.3949712500000011</v>
      </c>
      <c r="F68" s="31">
        <f t="shared" si="1"/>
        <v>13.436779733333346</v>
      </c>
    </row>
    <row r="69" spans="1:6">
      <c r="A69" s="28" t="s">
        <v>54</v>
      </c>
      <c r="B69" s="62">
        <v>38467</v>
      </c>
      <c r="C69" s="29">
        <v>9.2843121651015963</v>
      </c>
      <c r="D69" s="94">
        <v>-36.803815049999997</v>
      </c>
      <c r="E69" s="35">
        <v>-5.1212244</v>
      </c>
      <c r="F69" s="31">
        <f t="shared" si="1"/>
        <v>4.1659801500000029</v>
      </c>
    </row>
    <row r="70" spans="1:6">
      <c r="A70" s="28" t="s">
        <v>55</v>
      </c>
      <c r="B70" s="63">
        <v>38474</v>
      </c>
      <c r="C70" s="29">
        <v>3.0947707217005322</v>
      </c>
      <c r="D70" s="94">
        <v>-35.011173333333325</v>
      </c>
      <c r="E70" s="35">
        <v>-5.1800271000000002</v>
      </c>
      <c r="F70" s="31">
        <f t="shared" si="1"/>
        <v>6.4290434666666769</v>
      </c>
    </row>
    <row r="71" spans="1:6">
      <c r="A71" s="28" t="s">
        <v>68</v>
      </c>
      <c r="B71" s="66">
        <v>38481</v>
      </c>
      <c r="C71" s="29">
        <v>8.4000919589014451</v>
      </c>
      <c r="D71" s="93">
        <v>-43.068725131229307</v>
      </c>
      <c r="E71" s="39">
        <v>-6.5226946112141979</v>
      </c>
      <c r="F71" s="31">
        <f t="shared" si="1"/>
        <v>9.1128317584842762</v>
      </c>
    </row>
    <row r="72" spans="1:6">
      <c r="A72" s="28" t="s">
        <v>69</v>
      </c>
      <c r="B72" s="66">
        <v>38485</v>
      </c>
      <c r="C72" s="29">
        <v>23.431835464304029</v>
      </c>
      <c r="D72" s="93">
        <v>-102.81856347277461</v>
      </c>
      <c r="E72" s="39">
        <v>-13.944077659258165</v>
      </c>
      <c r="F72" s="31">
        <f t="shared" si="1"/>
        <v>8.7340578012907031</v>
      </c>
    </row>
    <row r="73" spans="1:6">
      <c r="A73" s="28" t="s">
        <v>70</v>
      </c>
      <c r="B73" s="66">
        <v>38495</v>
      </c>
      <c r="C73" s="29">
        <v>39.347799175906765</v>
      </c>
      <c r="D73" s="93">
        <v>-42.024983099559925</v>
      </c>
      <c r="E73" s="39">
        <v>-6.7547794429724206</v>
      </c>
      <c r="F73" s="31">
        <f t="shared" si="1"/>
        <v>12.013252444219439</v>
      </c>
    </row>
    <row r="74" spans="1:6">
      <c r="A74" s="28" t="s">
        <v>71</v>
      </c>
      <c r="B74" s="66">
        <v>38509</v>
      </c>
      <c r="C74" s="29">
        <v>15.031743505402584</v>
      </c>
      <c r="D74" s="93">
        <v>-67.265807362570129</v>
      </c>
      <c r="E74" s="39">
        <v>-9.610666112288591</v>
      </c>
      <c r="F74" s="31">
        <f t="shared" si="1"/>
        <v>9.619521535738599</v>
      </c>
    </row>
    <row r="75" spans="1:6">
      <c r="A75" s="28" t="s">
        <v>72</v>
      </c>
      <c r="B75" s="66">
        <v>38516</v>
      </c>
      <c r="C75" s="29">
        <v>16.358073814702813</v>
      </c>
      <c r="D75" s="93">
        <v>-66.104067665438365</v>
      </c>
      <c r="E75" s="39">
        <v>-9.7544211147312225</v>
      </c>
      <c r="F75" s="31">
        <f t="shared" si="1"/>
        <v>11.931301252411416</v>
      </c>
    </row>
    <row r="76" spans="1:6">
      <c r="A76" s="28" t="s">
        <v>73</v>
      </c>
      <c r="B76" s="66">
        <v>38523</v>
      </c>
      <c r="C76" s="29">
        <v>2.6526606186004558</v>
      </c>
      <c r="D76" s="93">
        <v>-80.839704337849369</v>
      </c>
      <c r="E76" s="39">
        <v>-10.124020938648771</v>
      </c>
      <c r="F76" s="31">
        <f t="shared" ref="F76:F139" si="2">D76-E76*8</f>
        <v>0.15246317134079845</v>
      </c>
    </row>
    <row r="77" spans="1:6">
      <c r="A77" s="38" t="s">
        <v>75</v>
      </c>
      <c r="B77" s="84">
        <v>38594</v>
      </c>
      <c r="C77" s="29">
        <v>6.631651546501141</v>
      </c>
      <c r="D77" s="93">
        <v>-47.675536826080247</v>
      </c>
      <c r="E77" s="30">
        <v>-6.8583111748361887</v>
      </c>
      <c r="F77" s="31">
        <f t="shared" si="2"/>
        <v>7.1909525726092625</v>
      </c>
    </row>
    <row r="78" spans="1:6">
      <c r="A78" s="38" t="s">
        <v>74</v>
      </c>
      <c r="B78" s="84">
        <v>38607</v>
      </c>
      <c r="C78" s="29">
        <v>7.9579818558013677</v>
      </c>
      <c r="D78" s="93">
        <v>-51.579284782755714</v>
      </c>
      <c r="E78" s="30">
        <v>-7.1941726463199771</v>
      </c>
      <c r="F78" s="31">
        <f t="shared" si="2"/>
        <v>5.9740963878041029</v>
      </c>
    </row>
    <row r="79" spans="1:6">
      <c r="A79" s="37" t="s">
        <v>76</v>
      </c>
      <c r="B79" s="66">
        <v>38632</v>
      </c>
      <c r="C79" s="29">
        <v>21.221284948803646</v>
      </c>
      <c r="D79" s="93">
        <v>-47.781028505442009</v>
      </c>
      <c r="E79" s="30">
        <v>-7.0836149556474659</v>
      </c>
      <c r="F79" s="31">
        <f t="shared" si="2"/>
        <v>8.887891139737718</v>
      </c>
    </row>
    <row r="80" spans="1:6">
      <c r="A80" s="38" t="s">
        <v>77</v>
      </c>
      <c r="B80" s="66">
        <v>38636</v>
      </c>
      <c r="C80" s="29">
        <v>1.5915963711602736</v>
      </c>
      <c r="D80" s="93">
        <v>-27.524502771517522</v>
      </c>
      <c r="E80" s="30">
        <v>-2.2100202802233238</v>
      </c>
      <c r="F80" s="31">
        <f t="shared" si="2"/>
        <v>-9.8443405297309319</v>
      </c>
    </row>
    <row r="81" spans="1:6">
      <c r="A81" s="37" t="s">
        <v>78</v>
      </c>
      <c r="B81" s="66">
        <v>38649</v>
      </c>
      <c r="C81" s="29">
        <v>3.7137248660406383</v>
      </c>
      <c r="D81" s="93">
        <v>-28.946334898101423</v>
      </c>
      <c r="E81" s="30">
        <v>-3.8862924403978796</v>
      </c>
      <c r="F81" s="31">
        <f t="shared" si="2"/>
        <v>2.1440046250816138</v>
      </c>
    </row>
    <row r="82" spans="1:6">
      <c r="A82" s="38" t="s">
        <v>79</v>
      </c>
      <c r="B82" s="66">
        <v>38656</v>
      </c>
      <c r="C82" s="29">
        <v>11.848550763082038</v>
      </c>
      <c r="D82" s="93">
        <v>-34.95020082624837</v>
      </c>
      <c r="E82" s="30">
        <v>-5.4867866177354943</v>
      </c>
      <c r="F82" s="31">
        <f t="shared" si="2"/>
        <v>8.9440921156355842</v>
      </c>
    </row>
    <row r="83" spans="1:6">
      <c r="A83" s="40" t="s">
        <v>147</v>
      </c>
      <c r="B83" s="62">
        <v>38663</v>
      </c>
      <c r="C83" s="29">
        <v>27.764514474684773</v>
      </c>
      <c r="D83" s="93">
        <v>-53.031199391118491</v>
      </c>
      <c r="E83" s="30">
        <v>-7.0848342658614465</v>
      </c>
      <c r="F83" s="31">
        <f t="shared" si="2"/>
        <v>3.6474747357730806</v>
      </c>
    </row>
    <row r="84" spans="1:6">
      <c r="A84" s="40" t="s">
        <v>80</v>
      </c>
      <c r="B84" s="66">
        <v>38670</v>
      </c>
      <c r="C84" s="29">
        <v>11.0527525775019</v>
      </c>
      <c r="D84" s="93">
        <v>-42.161443896544966</v>
      </c>
      <c r="E84" s="30">
        <v>-6.6996418125917137</v>
      </c>
      <c r="F84" s="31">
        <f t="shared" si="2"/>
        <v>11.435690604188743</v>
      </c>
    </row>
    <row r="85" spans="1:6">
      <c r="A85" s="41" t="s">
        <v>81</v>
      </c>
      <c r="B85" s="62">
        <v>38684</v>
      </c>
      <c r="C85" s="29">
        <v>12.555926928042158</v>
      </c>
      <c r="D85" s="93">
        <v>-53.976694301558048</v>
      </c>
      <c r="E85" s="30">
        <v>-8.3237277867658594</v>
      </c>
      <c r="F85" s="31">
        <f t="shared" si="2"/>
        <v>12.613127992568828</v>
      </c>
    </row>
    <row r="86" spans="1:6">
      <c r="A86" s="40" t="s">
        <v>82</v>
      </c>
      <c r="B86" s="62">
        <v>38691</v>
      </c>
      <c r="C86" s="29">
        <v>33.158257732505703</v>
      </c>
      <c r="D86" s="93">
        <v>-67.692658902159963</v>
      </c>
      <c r="E86" s="30">
        <v>-10.552980778887111</v>
      </c>
      <c r="F86" s="31">
        <f t="shared" si="2"/>
        <v>16.731187328936926</v>
      </c>
    </row>
    <row r="87" spans="1:6">
      <c r="A87" s="41" t="s">
        <v>83</v>
      </c>
      <c r="B87" s="62">
        <v>38698</v>
      </c>
      <c r="C87" s="29">
        <v>0.35368808248006084</v>
      </c>
      <c r="D87" s="93">
        <v>-63.074765011209003</v>
      </c>
      <c r="E87" s="30">
        <v>-9.5125784211035338</v>
      </c>
      <c r="F87" s="31">
        <f t="shared" si="2"/>
        <v>13.025862357619268</v>
      </c>
    </row>
    <row r="88" spans="1:6">
      <c r="A88" s="40" t="s">
        <v>84</v>
      </c>
      <c r="B88" s="62">
        <v>38705</v>
      </c>
      <c r="C88" s="29">
        <v>16.80018391780289</v>
      </c>
      <c r="D88" s="93">
        <v>-80.857755213758878</v>
      </c>
      <c r="E88" s="30">
        <v>-11.039605521287465</v>
      </c>
      <c r="F88" s="31">
        <f t="shared" si="2"/>
        <v>7.4590889565408389</v>
      </c>
    </row>
    <row r="89" spans="1:6">
      <c r="A89" s="41" t="s">
        <v>85</v>
      </c>
      <c r="B89" s="62">
        <v>38714</v>
      </c>
      <c r="C89" s="29">
        <v>79.579818558013685</v>
      </c>
      <c r="D89" s="93">
        <v>-77.594079199941106</v>
      </c>
      <c r="E89" s="30">
        <v>-10.660622668482445</v>
      </c>
      <c r="F89" s="31">
        <f t="shared" si="2"/>
        <v>7.6909021479184503</v>
      </c>
    </row>
    <row r="90" spans="1:6">
      <c r="A90" s="42" t="s">
        <v>86</v>
      </c>
      <c r="B90" s="62">
        <v>38720</v>
      </c>
      <c r="C90" s="29">
        <v>60.303818062850368</v>
      </c>
      <c r="D90" s="93">
        <v>-81.90159165354136</v>
      </c>
      <c r="E90" s="30">
        <v>-11.014346276773045</v>
      </c>
      <c r="F90" s="31">
        <f t="shared" si="2"/>
        <v>6.2131785606430014</v>
      </c>
    </row>
    <row r="91" spans="1:6">
      <c r="A91" s="43" t="s">
        <v>87</v>
      </c>
      <c r="B91" s="62">
        <v>38726</v>
      </c>
      <c r="C91" s="29">
        <v>6.631651546501141</v>
      </c>
      <c r="D91" s="93">
        <v>-57.898086826973106</v>
      </c>
      <c r="E91" s="30">
        <v>-8.9182630039455333</v>
      </c>
      <c r="F91" s="31">
        <f t="shared" si="2"/>
        <v>13.44801720459116</v>
      </c>
    </row>
    <row r="92" spans="1:6">
      <c r="A92" s="42" t="s">
        <v>88</v>
      </c>
      <c r="B92" s="62">
        <v>38734</v>
      </c>
      <c r="C92" s="29">
        <v>84.443029692114507</v>
      </c>
      <c r="D92" s="93">
        <v>-70.88005946172234</v>
      </c>
      <c r="E92" s="30">
        <v>-10.335145309304467</v>
      </c>
      <c r="F92" s="31">
        <f t="shared" si="2"/>
        <v>11.801103012713398</v>
      </c>
    </row>
    <row r="93" spans="1:6">
      <c r="A93" s="42" t="s">
        <v>89</v>
      </c>
      <c r="B93" s="62">
        <v>38740</v>
      </c>
      <c r="C93" s="29">
        <v>22.901303340583937</v>
      </c>
      <c r="D93" s="93">
        <v>-66.310192866896244</v>
      </c>
      <c r="E93" s="30">
        <v>-9.9786927282430327</v>
      </c>
      <c r="F93" s="31">
        <f t="shared" si="2"/>
        <v>13.519348959048017</v>
      </c>
    </row>
    <row r="94" spans="1:6">
      <c r="A94" s="42" t="s">
        <v>90</v>
      </c>
      <c r="B94" s="62">
        <v>38747</v>
      </c>
      <c r="C94" s="29">
        <v>51.284771959608818</v>
      </c>
      <c r="D94" s="93">
        <v>-67.977438602685552</v>
      </c>
      <c r="E94" s="30">
        <v>-10.062274967486845</v>
      </c>
      <c r="F94" s="31">
        <f t="shared" si="2"/>
        <v>12.520761137209206</v>
      </c>
    </row>
    <row r="95" spans="1:6">
      <c r="A95" s="42" t="s">
        <v>91</v>
      </c>
      <c r="B95" s="62">
        <v>38754</v>
      </c>
      <c r="C95" s="29">
        <v>31.743505402585459</v>
      </c>
      <c r="D95" s="93">
        <v>-56.514024436170068</v>
      </c>
      <c r="E95" s="30">
        <v>-8.2647414228802312</v>
      </c>
      <c r="F95" s="31">
        <f t="shared" si="2"/>
        <v>9.6039069468717813</v>
      </c>
    </row>
    <row r="96" spans="1:6">
      <c r="A96" s="42" t="s">
        <v>92</v>
      </c>
      <c r="B96" s="62">
        <v>38769</v>
      </c>
      <c r="C96" s="29">
        <v>28.295046598404863</v>
      </c>
      <c r="D96" s="93">
        <v>-47.742857690284104</v>
      </c>
      <c r="E96" s="30">
        <v>-8.0789150681335329</v>
      </c>
      <c r="F96" s="31">
        <f t="shared" si="2"/>
        <v>16.888462854784159</v>
      </c>
    </row>
    <row r="97" spans="1:6">
      <c r="A97" s="42" t="s">
        <v>94</v>
      </c>
      <c r="B97" s="62">
        <v>38775</v>
      </c>
      <c r="C97" s="29">
        <v>6.1011194227810499</v>
      </c>
      <c r="D97" s="93">
        <v>-68.981777105704964</v>
      </c>
      <c r="E97" s="30">
        <v>-10.1704348710162</v>
      </c>
      <c r="F97" s="31">
        <f t="shared" si="2"/>
        <v>12.381701862424634</v>
      </c>
    </row>
    <row r="98" spans="1:6">
      <c r="A98" s="42" t="s">
        <v>93</v>
      </c>
      <c r="B98" s="62">
        <v>38782</v>
      </c>
      <c r="C98" s="29">
        <v>18.745468371443224</v>
      </c>
      <c r="D98" s="93">
        <v>-103.81454203745949</v>
      </c>
      <c r="E98" s="30">
        <v>-13.80879268472126</v>
      </c>
      <c r="F98" s="31">
        <f t="shared" si="2"/>
        <v>6.655799440310588</v>
      </c>
    </row>
    <row r="99" spans="1:6">
      <c r="A99" s="42" t="s">
        <v>95</v>
      </c>
      <c r="B99" s="62">
        <v>38789</v>
      </c>
      <c r="C99" s="29">
        <v>29.532954887085076</v>
      </c>
      <c r="D99" s="93">
        <v>-75.673985060729322</v>
      </c>
      <c r="E99" s="30">
        <v>-11.355954641400265</v>
      </c>
      <c r="F99" s="31">
        <f t="shared" si="2"/>
        <v>15.173652070472798</v>
      </c>
    </row>
    <row r="100" spans="1:6">
      <c r="A100" s="42" t="s">
        <v>96</v>
      </c>
      <c r="B100" s="62">
        <v>38796</v>
      </c>
      <c r="C100" s="29">
        <v>3.0947707217005322</v>
      </c>
      <c r="D100" s="93">
        <v>-57.072233719942567</v>
      </c>
      <c r="E100" s="30">
        <v>-8.7224442519791534</v>
      </c>
      <c r="F100" s="31">
        <f t="shared" si="2"/>
        <v>12.707320295890661</v>
      </c>
    </row>
    <row r="101" spans="1:6">
      <c r="A101" s="42" t="s">
        <v>97</v>
      </c>
      <c r="B101" s="62">
        <v>38803</v>
      </c>
      <c r="C101" s="29">
        <v>14.678055422922524</v>
      </c>
      <c r="D101" s="93">
        <v>-86.603291370881593</v>
      </c>
      <c r="E101" s="30">
        <v>-11.651079556057963</v>
      </c>
      <c r="F101" s="31">
        <f t="shared" si="2"/>
        <v>6.6053450775821148</v>
      </c>
    </row>
    <row r="102" spans="1:6">
      <c r="A102" s="42" t="s">
        <v>101</v>
      </c>
      <c r="B102" s="62">
        <v>38810</v>
      </c>
      <c r="C102" s="29">
        <v>15.82754169098272</v>
      </c>
      <c r="D102" s="93">
        <v>-70.182266497436174</v>
      </c>
      <c r="E102" s="30">
        <v>-9.3289429956161314</v>
      </c>
      <c r="F102" s="31">
        <f t="shared" si="2"/>
        <v>4.4492774674928768</v>
      </c>
    </row>
    <row r="103" spans="1:6">
      <c r="A103" s="42" t="s">
        <v>102</v>
      </c>
      <c r="B103" s="62">
        <v>38817</v>
      </c>
      <c r="C103" s="29">
        <v>1.3263303093002279</v>
      </c>
      <c r="D103" s="94">
        <v>-46.340054247056855</v>
      </c>
      <c r="E103" s="35">
        <v>-5.6443222919903304</v>
      </c>
      <c r="F103" s="31">
        <f t="shared" si="2"/>
        <v>-1.1854759111342119</v>
      </c>
    </row>
    <row r="104" spans="1:6">
      <c r="A104" s="42" t="s">
        <v>103</v>
      </c>
      <c r="B104" s="62">
        <v>38824</v>
      </c>
      <c r="C104" s="29">
        <v>24.758165773604258</v>
      </c>
      <c r="D104" s="94">
        <v>-72.983866595294799</v>
      </c>
      <c r="E104" s="35">
        <v>-10.707937210883172</v>
      </c>
      <c r="F104" s="31">
        <f t="shared" si="2"/>
        <v>12.679631091770574</v>
      </c>
    </row>
    <row r="105" spans="1:6">
      <c r="A105" s="42" t="s">
        <v>104</v>
      </c>
      <c r="B105" s="62">
        <v>38831</v>
      </c>
      <c r="C105" s="29">
        <v>0.88422020620015196</v>
      </c>
      <c r="D105" s="93">
        <v>-57.274595009256892</v>
      </c>
      <c r="E105" s="30">
        <v>-8.5523556825246665</v>
      </c>
      <c r="F105" s="31">
        <f t="shared" si="2"/>
        <v>11.14425045094044</v>
      </c>
    </row>
    <row r="106" spans="1:6">
      <c r="A106" s="42" t="s">
        <v>105</v>
      </c>
      <c r="B106" s="62">
        <v>38845</v>
      </c>
      <c r="C106" s="29">
        <v>3.5368808248006078</v>
      </c>
      <c r="D106" s="93">
        <v>-25.744129696796275</v>
      </c>
      <c r="E106" s="30">
        <v>-4.1693497466229834</v>
      </c>
      <c r="F106" s="31">
        <f t="shared" si="2"/>
        <v>7.6106682761875923</v>
      </c>
    </row>
    <row r="107" spans="1:6">
      <c r="A107" s="42" t="s">
        <v>106</v>
      </c>
      <c r="B107" s="62">
        <v>38859</v>
      </c>
      <c r="C107" s="29">
        <v>8.8422020620015207</v>
      </c>
      <c r="D107" s="93">
        <v>-43.667154380097742</v>
      </c>
      <c r="E107" s="30">
        <v>-6.2766603731502171</v>
      </c>
      <c r="F107" s="31">
        <f t="shared" si="2"/>
        <v>6.5461286051039949</v>
      </c>
    </row>
    <row r="108" spans="1:6">
      <c r="A108" s="42" t="s">
        <v>107</v>
      </c>
      <c r="B108" s="62">
        <v>38867</v>
      </c>
      <c r="C108" s="29">
        <v>21.221284948803646</v>
      </c>
      <c r="D108" s="93">
        <v>-51.802891392858271</v>
      </c>
      <c r="E108" s="30">
        <v>-7.4772883738962044</v>
      </c>
      <c r="F108" s="31">
        <f t="shared" si="2"/>
        <v>8.015415598311364</v>
      </c>
    </row>
    <row r="109" spans="1:6">
      <c r="A109" s="42" t="s">
        <v>108</v>
      </c>
      <c r="B109" s="62">
        <v>38873</v>
      </c>
      <c r="C109" s="29">
        <v>10.610642474401823</v>
      </c>
      <c r="D109" s="93">
        <v>-61.123666302745981</v>
      </c>
      <c r="E109" s="30">
        <v>-7.8367442584890989</v>
      </c>
      <c r="F109" s="31">
        <f t="shared" si="2"/>
        <v>1.5702877651668103</v>
      </c>
    </row>
    <row r="110" spans="1:6">
      <c r="A110" s="42" t="s">
        <v>109</v>
      </c>
      <c r="B110" s="62">
        <v>38903</v>
      </c>
      <c r="C110" s="29">
        <v>0.17684404124003042</v>
      </c>
      <c r="D110" s="96">
        <v>-34.604120950108943</v>
      </c>
      <c r="E110" s="44">
        <v>0.29315962570229792</v>
      </c>
      <c r="F110" s="31">
        <f t="shared" si="2"/>
        <v>-36.949397955727328</v>
      </c>
    </row>
    <row r="111" spans="1:6">
      <c r="A111" s="42" t="s">
        <v>110</v>
      </c>
      <c r="B111" s="62">
        <v>39006</v>
      </c>
      <c r="C111" s="29">
        <v>8.0464038764213832</v>
      </c>
      <c r="D111" s="93">
        <v>-49.568206892220815</v>
      </c>
      <c r="E111" s="30">
        <v>-6.7012416697072394</v>
      </c>
      <c r="F111" s="31">
        <f t="shared" si="2"/>
        <v>4.041726465437101</v>
      </c>
    </row>
    <row r="112" spans="1:6">
      <c r="A112" s="42" t="s">
        <v>111</v>
      </c>
      <c r="B112" s="62">
        <v>39010</v>
      </c>
      <c r="C112" s="29">
        <v>1.7684404124003039</v>
      </c>
      <c r="D112" s="93">
        <v>-32.492823448521335</v>
      </c>
      <c r="E112" s="30">
        <v>-4.7624242694396619</v>
      </c>
      <c r="F112" s="31">
        <f t="shared" si="2"/>
        <v>5.6065707069959601</v>
      </c>
    </row>
    <row r="113" spans="1:6">
      <c r="A113" s="42" t="s">
        <v>112</v>
      </c>
      <c r="B113" s="62">
        <v>39027</v>
      </c>
      <c r="C113" s="29">
        <v>75.600827630113002</v>
      </c>
      <c r="D113" s="93">
        <v>-42.35063716744969</v>
      </c>
      <c r="E113" s="30">
        <v>-6.5807130789522121</v>
      </c>
      <c r="F113" s="31">
        <f t="shared" si="2"/>
        <v>10.295067464168007</v>
      </c>
    </row>
    <row r="114" spans="1:6">
      <c r="A114" s="42" t="s">
        <v>113</v>
      </c>
      <c r="B114" s="62">
        <v>39029</v>
      </c>
      <c r="C114" s="29">
        <v>56.590093196809725</v>
      </c>
      <c r="D114" s="93">
        <v>-58.643991902376939</v>
      </c>
      <c r="E114" s="30">
        <v>-8.0980073747815027</v>
      </c>
      <c r="F114" s="31">
        <f t="shared" si="2"/>
        <v>6.1400670958750823</v>
      </c>
    </row>
    <row r="115" spans="1:6">
      <c r="A115" s="42" t="s">
        <v>114</v>
      </c>
      <c r="B115" s="62">
        <v>39034</v>
      </c>
      <c r="C115" s="29">
        <v>22.989725361203952</v>
      </c>
      <c r="D115" s="93">
        <v>-90.47818306667584</v>
      </c>
      <c r="E115" s="30">
        <v>-12.552153274780098</v>
      </c>
      <c r="F115" s="31">
        <f t="shared" si="2"/>
        <v>9.9390431315649437</v>
      </c>
    </row>
    <row r="116" spans="1:6">
      <c r="A116" s="42" t="s">
        <v>115</v>
      </c>
      <c r="B116" s="62">
        <v>39041</v>
      </c>
      <c r="C116" s="29">
        <v>18.126514227103115</v>
      </c>
      <c r="D116" s="93">
        <v>-44.157133697203385</v>
      </c>
      <c r="E116" s="30">
        <v>-5.7091614310489369</v>
      </c>
      <c r="F116" s="31">
        <f t="shared" si="2"/>
        <v>1.5161577511881106</v>
      </c>
    </row>
    <row r="117" spans="1:6">
      <c r="A117" s="42" t="s">
        <v>116</v>
      </c>
      <c r="B117" s="62">
        <v>39048</v>
      </c>
      <c r="C117" s="29">
        <v>61.895414434010647</v>
      </c>
      <c r="D117" s="93">
        <v>-44.934354943237054</v>
      </c>
      <c r="E117" s="30">
        <v>-7.6935470378187709</v>
      </c>
      <c r="F117" s="31">
        <f t="shared" si="2"/>
        <v>16.614021359313114</v>
      </c>
    </row>
    <row r="118" spans="1:6">
      <c r="A118" s="42" t="s">
        <v>117</v>
      </c>
      <c r="B118" s="62">
        <v>39055</v>
      </c>
      <c r="C118" s="29">
        <v>7.5158717527012922</v>
      </c>
      <c r="D118" s="93">
        <v>-44.995096398172898</v>
      </c>
      <c r="E118" s="30">
        <v>-9.2630509461179749</v>
      </c>
      <c r="F118" s="31">
        <f t="shared" si="2"/>
        <v>29.109311170770901</v>
      </c>
    </row>
    <row r="119" spans="1:6">
      <c r="A119" s="42" t="s">
        <v>118</v>
      </c>
      <c r="B119" s="62">
        <v>39062</v>
      </c>
      <c r="C119" s="29">
        <v>7.0737616496012157</v>
      </c>
      <c r="D119" s="93">
        <v>-57.135693583570365</v>
      </c>
      <c r="E119" s="30">
        <v>-8.8495628403914566</v>
      </c>
      <c r="F119" s="31">
        <f t="shared" si="2"/>
        <v>13.660809139561287</v>
      </c>
    </row>
    <row r="120" spans="1:6">
      <c r="A120" s="42" t="s">
        <v>119</v>
      </c>
      <c r="B120" s="62">
        <v>39069</v>
      </c>
      <c r="C120" s="29">
        <v>55.2637628875095</v>
      </c>
      <c r="D120" s="93">
        <v>-43.163095645618341</v>
      </c>
      <c r="E120" s="30">
        <v>-6.7879198665022535</v>
      </c>
      <c r="F120" s="31">
        <f t="shared" si="2"/>
        <v>11.140263286399687</v>
      </c>
    </row>
    <row r="121" spans="1:6">
      <c r="A121" s="42" t="s">
        <v>120</v>
      </c>
      <c r="B121" s="62">
        <v>39077</v>
      </c>
      <c r="C121" s="29">
        <v>35.368808248006083</v>
      </c>
      <c r="D121" s="93">
        <v>-95.469031610870886</v>
      </c>
      <c r="E121" s="30">
        <v>-12.967863785019018</v>
      </c>
      <c r="F121" s="31">
        <f t="shared" si="2"/>
        <v>8.2738786692812596</v>
      </c>
    </row>
    <row r="122" spans="1:6">
      <c r="A122" s="42" t="s">
        <v>121</v>
      </c>
      <c r="B122" s="62">
        <v>39085</v>
      </c>
      <c r="C122" s="29">
        <v>40.67412948520699</v>
      </c>
      <c r="D122" s="97">
        <v>-88.381038197675949</v>
      </c>
      <c r="E122" s="30">
        <v>-11.339607941230419</v>
      </c>
      <c r="F122" s="31">
        <f t="shared" si="2"/>
        <v>2.3358253321674027</v>
      </c>
    </row>
    <row r="123" spans="1:6">
      <c r="A123" s="42" t="s">
        <v>122</v>
      </c>
      <c r="B123" s="62">
        <v>39090</v>
      </c>
      <c r="C123" s="29">
        <v>29.179266804605017</v>
      </c>
      <c r="D123" s="97">
        <v>-46.918135661186305</v>
      </c>
      <c r="E123" s="30">
        <v>-7.4821904519046063</v>
      </c>
      <c r="F123" s="31">
        <f t="shared" si="2"/>
        <v>12.939387954050545</v>
      </c>
    </row>
    <row r="124" spans="1:6">
      <c r="A124" s="42" t="s">
        <v>123</v>
      </c>
      <c r="B124" s="62">
        <v>39098</v>
      </c>
      <c r="C124" s="29">
        <v>13.263303093002282</v>
      </c>
      <c r="D124" s="97">
        <v>-45.923060991947132</v>
      </c>
      <c r="E124" s="30">
        <v>-8.2955116219157379</v>
      </c>
      <c r="F124" s="31">
        <f t="shared" si="2"/>
        <v>20.441031983378771</v>
      </c>
    </row>
    <row r="125" spans="1:6">
      <c r="A125" s="42" t="s">
        <v>124</v>
      </c>
      <c r="B125" s="62">
        <v>39104</v>
      </c>
      <c r="C125" s="29">
        <v>4.4211010310007604</v>
      </c>
      <c r="D125" s="97">
        <v>-58.900584260660217</v>
      </c>
      <c r="E125" s="30">
        <v>-8.9910237488604778</v>
      </c>
      <c r="F125" s="31">
        <f t="shared" si="2"/>
        <v>13.027605730223605</v>
      </c>
    </row>
    <row r="126" spans="1:6">
      <c r="A126" s="42" t="s">
        <v>125</v>
      </c>
      <c r="B126" s="62">
        <v>39118</v>
      </c>
      <c r="C126" s="29">
        <v>1.3263303093002279</v>
      </c>
      <c r="D126" s="97">
        <v>-46.034596833993838</v>
      </c>
      <c r="E126" s="30">
        <v>-7.1391746266980718</v>
      </c>
      <c r="F126" s="31">
        <f t="shared" si="2"/>
        <v>11.078800179590736</v>
      </c>
    </row>
    <row r="127" spans="1:6">
      <c r="A127" s="42" t="s">
        <v>126</v>
      </c>
      <c r="B127" s="62">
        <v>39125</v>
      </c>
      <c r="C127" s="29">
        <v>21.221284948803646</v>
      </c>
      <c r="D127" s="97">
        <v>-85.970989218551992</v>
      </c>
      <c r="E127" s="30">
        <v>-11.261016349840373</v>
      </c>
      <c r="F127" s="31">
        <f t="shared" si="2"/>
        <v>4.1171415801709941</v>
      </c>
    </row>
    <row r="128" spans="1:6">
      <c r="A128" s="42" t="s">
        <v>127</v>
      </c>
      <c r="B128" s="62">
        <v>39133</v>
      </c>
      <c r="C128" s="29">
        <v>56.590093196809725</v>
      </c>
      <c r="D128" s="97">
        <v>-47.779804715428462</v>
      </c>
      <c r="E128" s="30">
        <v>-6.8990254778867142</v>
      </c>
      <c r="F128" s="31">
        <f t="shared" si="2"/>
        <v>7.4123991076652516</v>
      </c>
    </row>
    <row r="129" spans="1:6">
      <c r="A129" s="42" t="s">
        <v>128</v>
      </c>
      <c r="B129" s="62">
        <v>39139</v>
      </c>
      <c r="C129" s="29">
        <v>40.232019382106913</v>
      </c>
      <c r="D129" s="97">
        <v>-69.518359028035022</v>
      </c>
      <c r="E129" s="30">
        <v>-10.141708841662767</v>
      </c>
      <c r="F129" s="31">
        <f t="shared" si="2"/>
        <v>11.615311705267118</v>
      </c>
    </row>
    <row r="130" spans="1:6">
      <c r="A130" s="42" t="s">
        <v>129</v>
      </c>
      <c r="B130" s="62">
        <v>39146</v>
      </c>
      <c r="C130" s="29">
        <v>27.410826392204712</v>
      </c>
      <c r="D130" s="97">
        <v>-62.493787956396005</v>
      </c>
      <c r="E130" s="30">
        <v>-9.9137552296492863</v>
      </c>
      <c r="F130" s="31">
        <f t="shared" si="2"/>
        <v>16.816253880798286</v>
      </c>
    </row>
    <row r="131" spans="1:6">
      <c r="A131" s="42" t="s">
        <v>130</v>
      </c>
      <c r="B131" s="62">
        <v>39153</v>
      </c>
      <c r="C131" s="29">
        <v>7.9579818558013677</v>
      </c>
      <c r="D131" s="97">
        <v>-89.177097933067202</v>
      </c>
      <c r="E131" s="30">
        <v>-11.216536686578367</v>
      </c>
      <c r="F131" s="31">
        <f t="shared" si="2"/>
        <v>0.55519555955973487</v>
      </c>
    </row>
    <row r="132" spans="1:6">
      <c r="A132" s="42" t="s">
        <v>131</v>
      </c>
      <c r="B132" s="62">
        <v>39167</v>
      </c>
      <c r="C132" s="29">
        <v>12.379082886802129</v>
      </c>
      <c r="D132" s="97">
        <v>-61.83769476788666</v>
      </c>
      <c r="E132" s="30">
        <v>-7.4778348314793837</v>
      </c>
      <c r="F132" s="31">
        <f t="shared" si="2"/>
        <v>-2.0150161160515907</v>
      </c>
    </row>
    <row r="133" spans="1:6">
      <c r="A133" s="42" t="s">
        <v>132</v>
      </c>
      <c r="B133" s="62">
        <v>39174</v>
      </c>
      <c r="C133" s="29">
        <v>1.7684404124003039</v>
      </c>
      <c r="D133" s="97">
        <v>-56.665493465138674</v>
      </c>
      <c r="E133" s="30">
        <v>-6.7258567999867926</v>
      </c>
      <c r="F133" s="31">
        <f t="shared" si="2"/>
        <v>-2.8586390652443328</v>
      </c>
    </row>
    <row r="134" spans="1:6">
      <c r="A134" s="42" t="s">
        <v>133</v>
      </c>
      <c r="B134" s="62">
        <v>39181</v>
      </c>
      <c r="C134" s="29">
        <v>11.936972783702053</v>
      </c>
      <c r="D134" s="97">
        <v>-41.350091468037768</v>
      </c>
      <c r="E134" s="30">
        <v>-5.5677535897404873</v>
      </c>
      <c r="F134" s="31">
        <f t="shared" si="2"/>
        <v>3.1919372498861307</v>
      </c>
    </row>
    <row r="135" spans="1:6">
      <c r="A135" s="42" t="s">
        <v>134</v>
      </c>
      <c r="B135" s="62">
        <v>39188</v>
      </c>
      <c r="C135" s="29">
        <v>13.263303093002282</v>
      </c>
      <c r="D135" s="97">
        <v>-40.053213932084539</v>
      </c>
      <c r="E135" s="30">
        <v>-5.5399827973495377</v>
      </c>
      <c r="F135" s="31">
        <f t="shared" si="2"/>
        <v>4.2666484467117627</v>
      </c>
    </row>
    <row r="136" spans="1:6">
      <c r="A136" s="42" t="s">
        <v>135</v>
      </c>
      <c r="B136" s="62">
        <v>39195</v>
      </c>
      <c r="C136" s="29">
        <v>12.379082886802129</v>
      </c>
      <c r="D136" s="97">
        <v>-71.149844090127957</v>
      </c>
      <c r="E136" s="30">
        <v>-9.0664674081086805</v>
      </c>
      <c r="F136" s="31">
        <f t="shared" si="2"/>
        <v>1.3818951747414872</v>
      </c>
    </row>
    <row r="137" spans="1:6">
      <c r="A137" s="42" t="s">
        <v>136</v>
      </c>
      <c r="B137" s="62">
        <v>39209</v>
      </c>
      <c r="C137" s="29">
        <v>13.705413196102356</v>
      </c>
      <c r="D137" s="97">
        <v>-58.751869804598122</v>
      </c>
      <c r="E137" s="30">
        <v>-7.9450248319405956</v>
      </c>
      <c r="F137" s="31">
        <f t="shared" si="2"/>
        <v>4.8083288509266424</v>
      </c>
    </row>
    <row r="138" spans="1:6">
      <c r="A138" s="42" t="s">
        <v>137</v>
      </c>
      <c r="B138" s="62">
        <v>39223</v>
      </c>
      <c r="C138" s="29">
        <v>3.8905689072806688</v>
      </c>
      <c r="D138" s="97">
        <v>-41.067971396978713</v>
      </c>
      <c r="E138" s="30">
        <v>-5.1974229135012262</v>
      </c>
      <c r="F138" s="31">
        <f t="shared" si="2"/>
        <v>0.51141191103109662</v>
      </c>
    </row>
    <row r="139" spans="1:6">
      <c r="A139" s="42" t="s">
        <v>138</v>
      </c>
      <c r="B139" s="62">
        <v>39244</v>
      </c>
      <c r="C139" s="29">
        <v>6.5432295258811246</v>
      </c>
      <c r="D139" s="97">
        <v>-52.166881169260272</v>
      </c>
      <c r="E139" s="30">
        <v>-6.5851206344119673</v>
      </c>
      <c r="F139" s="31">
        <f t="shared" si="2"/>
        <v>0.5140839060354665</v>
      </c>
    </row>
    <row r="140" spans="1:6">
      <c r="A140" s="42" t="s">
        <v>139</v>
      </c>
      <c r="B140" s="62">
        <v>39286</v>
      </c>
      <c r="C140" s="29">
        <v>3.5368808248006078</v>
      </c>
      <c r="D140" s="98">
        <v>-45.67811953490375</v>
      </c>
      <c r="E140" s="30">
        <v>-5.2724028089141672</v>
      </c>
      <c r="F140" s="31">
        <f t="shared" ref="F140:F203" si="3">D140-E140*8</f>
        <v>-3.4988970635904124</v>
      </c>
    </row>
    <row r="141" spans="1:6">
      <c r="A141" s="42" t="s">
        <v>140</v>
      </c>
      <c r="B141" s="62">
        <v>39314</v>
      </c>
      <c r="C141" s="29">
        <v>8.3116699382814279</v>
      </c>
      <c r="D141" s="93">
        <v>-68.621248853672896</v>
      </c>
      <c r="E141" s="45">
        <v>-9.3568378901019251</v>
      </c>
      <c r="F141" s="31">
        <f t="shared" si="3"/>
        <v>6.2334542671425055</v>
      </c>
    </row>
    <row r="142" spans="1:6">
      <c r="A142" s="42" t="s">
        <v>141</v>
      </c>
      <c r="B142" s="62">
        <v>39321</v>
      </c>
      <c r="C142" s="29">
        <v>3.7844624825366502</v>
      </c>
      <c r="D142" s="93">
        <v>-65.888425518217659</v>
      </c>
      <c r="E142" s="45">
        <v>-8.282812622934399</v>
      </c>
      <c r="F142" s="31">
        <f t="shared" si="3"/>
        <v>0.37407546525753332</v>
      </c>
    </row>
    <row r="143" spans="1:6">
      <c r="A143" s="42" t="s">
        <v>142</v>
      </c>
      <c r="B143" s="63">
        <v>39329</v>
      </c>
      <c r="C143" s="29">
        <v>3.8905689072806688</v>
      </c>
      <c r="D143" s="93">
        <v>-30.254595482550162</v>
      </c>
      <c r="E143" s="45">
        <v>-4.3372826785306176</v>
      </c>
      <c r="F143" s="31">
        <f t="shared" si="3"/>
        <v>4.4436659456947787</v>
      </c>
    </row>
    <row r="144" spans="1:6">
      <c r="A144" s="42" t="s">
        <v>146</v>
      </c>
      <c r="B144" s="63">
        <v>39342</v>
      </c>
      <c r="C144" s="29">
        <v>0.70737616496012168</v>
      </c>
      <c r="D144" s="93">
        <v>-20.364605396260803</v>
      </c>
      <c r="E144" s="30">
        <v>-3.2133035369958187</v>
      </c>
      <c r="F144" s="31">
        <f t="shared" si="3"/>
        <v>5.3418228997057469</v>
      </c>
    </row>
    <row r="145" spans="1:6">
      <c r="A145" s="42" t="s">
        <v>145</v>
      </c>
      <c r="B145" s="63">
        <v>39356</v>
      </c>
      <c r="C145" s="29">
        <v>28.295046598404863</v>
      </c>
      <c r="D145" s="97">
        <v>-73.039682899834318</v>
      </c>
      <c r="E145" s="30">
        <v>-10.170790457547946</v>
      </c>
      <c r="F145" s="31">
        <f t="shared" si="3"/>
        <v>8.3266407605492532</v>
      </c>
    </row>
    <row r="146" spans="1:6">
      <c r="A146" s="42" t="s">
        <v>165</v>
      </c>
      <c r="B146" s="62">
        <v>39370</v>
      </c>
      <c r="C146" s="29">
        <v>7.0737616496012157</v>
      </c>
      <c r="D146" s="97">
        <v>-67.392267792222412</v>
      </c>
      <c r="E146" s="30">
        <v>-9.5654267666734167</v>
      </c>
      <c r="F146" s="31">
        <f t="shared" si="3"/>
        <v>9.1311463411649214</v>
      </c>
    </row>
    <row r="147" spans="1:6">
      <c r="A147" s="42" t="s">
        <v>164</v>
      </c>
      <c r="B147" s="62">
        <v>39377</v>
      </c>
      <c r="C147" s="29">
        <v>38.905689072806688</v>
      </c>
      <c r="D147" s="97">
        <v>-44.555815287717358</v>
      </c>
      <c r="E147" s="30">
        <v>-6.8721248696446873</v>
      </c>
      <c r="F147" s="31">
        <f t="shared" si="3"/>
        <v>10.42118366944014</v>
      </c>
    </row>
    <row r="148" spans="1:6">
      <c r="A148" s="42" t="s">
        <v>162</v>
      </c>
      <c r="B148" s="62">
        <v>39399</v>
      </c>
      <c r="C148" s="29">
        <v>15.031743505402584</v>
      </c>
      <c r="D148" s="97">
        <v>-38.776210380803107</v>
      </c>
      <c r="E148" s="30">
        <v>-5.6482967634560923</v>
      </c>
      <c r="F148" s="31">
        <f t="shared" si="3"/>
        <v>6.4101637268456315</v>
      </c>
    </row>
    <row r="149" spans="1:6">
      <c r="A149" s="42" t="s">
        <v>163</v>
      </c>
      <c r="B149" s="62">
        <v>39405</v>
      </c>
      <c r="C149" s="29">
        <v>54.379542681309346</v>
      </c>
      <c r="D149" s="93">
        <v>-78.990957353109863</v>
      </c>
      <c r="E149" s="30">
        <v>-11.202633327441907</v>
      </c>
      <c r="F149" s="31">
        <f t="shared" si="3"/>
        <v>10.630109266425393</v>
      </c>
    </row>
    <row r="150" spans="1:6">
      <c r="A150" s="42" t="s">
        <v>161</v>
      </c>
      <c r="B150" s="62">
        <v>39419</v>
      </c>
      <c r="C150" s="29">
        <v>84.885139795214585</v>
      </c>
      <c r="D150" s="97">
        <v>-72.197147431489853</v>
      </c>
      <c r="E150" s="45">
        <v>-10.504992149476644</v>
      </c>
      <c r="F150" s="31">
        <f t="shared" si="3"/>
        <v>11.8427897643233</v>
      </c>
    </row>
    <row r="151" spans="1:6">
      <c r="A151" s="42" t="s">
        <v>148</v>
      </c>
      <c r="B151" s="62">
        <v>39426</v>
      </c>
      <c r="C151" s="29">
        <v>40.232019382106913</v>
      </c>
      <c r="D151" s="97">
        <v>-51.569795383779848</v>
      </c>
      <c r="E151" s="45">
        <v>-7.9549153137205737</v>
      </c>
      <c r="F151" s="31">
        <f t="shared" si="3"/>
        <v>12.069527125984742</v>
      </c>
    </row>
    <row r="152" spans="1:6">
      <c r="A152" s="42" t="s">
        <v>149</v>
      </c>
      <c r="B152" s="62">
        <v>39433</v>
      </c>
      <c r="C152" s="29">
        <v>19.452844536403344</v>
      </c>
      <c r="D152" s="97">
        <v>-77.074105799036147</v>
      </c>
      <c r="E152" s="30">
        <v>-11.243286314151687</v>
      </c>
      <c r="F152" s="31">
        <f t="shared" si="3"/>
        <v>12.872184714177351</v>
      </c>
    </row>
    <row r="153" spans="1:6">
      <c r="A153" s="42" t="s">
        <v>150</v>
      </c>
      <c r="B153" s="62">
        <v>39442</v>
      </c>
      <c r="C153" s="29">
        <v>88.422020620015203</v>
      </c>
      <c r="D153" s="97">
        <v>-59.563029834116577</v>
      </c>
      <c r="E153" s="30">
        <v>-9.0128632506022441</v>
      </c>
      <c r="F153" s="31">
        <f t="shared" si="3"/>
        <v>12.539876170701376</v>
      </c>
    </row>
    <row r="154" spans="1:6">
      <c r="A154" s="42" t="s">
        <v>151</v>
      </c>
      <c r="B154" s="62">
        <v>39447</v>
      </c>
      <c r="C154" s="29">
        <v>31.831927423205471</v>
      </c>
      <c r="D154" s="93">
        <v>-53.600414275383649</v>
      </c>
      <c r="E154" s="30">
        <v>-8.4242527052954532</v>
      </c>
      <c r="F154" s="31">
        <f t="shared" si="3"/>
        <v>13.793607366979977</v>
      </c>
    </row>
    <row r="155" spans="1:6">
      <c r="A155" s="28" t="s">
        <v>166</v>
      </c>
      <c r="B155" s="62">
        <v>39454</v>
      </c>
      <c r="C155" s="29">
        <v>68.969176083611856</v>
      </c>
      <c r="D155" s="93">
        <v>-85.569897446174693</v>
      </c>
      <c r="E155" s="30">
        <v>-12.237007212909804</v>
      </c>
      <c r="F155" s="31">
        <f t="shared" si="3"/>
        <v>12.326160257103737</v>
      </c>
    </row>
    <row r="156" spans="1:6">
      <c r="A156" s="28" t="s">
        <v>167</v>
      </c>
      <c r="B156" s="62">
        <v>39461</v>
      </c>
      <c r="C156" s="29">
        <v>53.937432578209268</v>
      </c>
      <c r="D156" s="93">
        <v>-79.743834835135473</v>
      </c>
      <c r="E156" s="30">
        <v>-11.199233840654317</v>
      </c>
      <c r="F156" s="31">
        <f t="shared" si="3"/>
        <v>9.8500358900990648</v>
      </c>
    </row>
    <row r="157" spans="1:6">
      <c r="A157" s="28" t="s">
        <v>168</v>
      </c>
      <c r="B157" s="62">
        <v>39469</v>
      </c>
      <c r="C157" s="29">
        <v>4.4211010310007604</v>
      </c>
      <c r="D157" s="93">
        <v>-57.116954998971885</v>
      </c>
      <c r="E157" s="30">
        <v>-8.2077533927619921</v>
      </c>
      <c r="F157" s="31">
        <f t="shared" si="3"/>
        <v>8.5450721431240524</v>
      </c>
    </row>
    <row r="158" spans="1:6">
      <c r="A158" s="28" t="s">
        <v>169</v>
      </c>
      <c r="B158" s="62">
        <v>39475</v>
      </c>
      <c r="C158" s="29">
        <v>29.621376907705095</v>
      </c>
      <c r="D158" s="93">
        <v>-95.654005120564022</v>
      </c>
      <c r="E158" s="30">
        <v>-13.737443569852848</v>
      </c>
      <c r="F158" s="31">
        <f t="shared" si="3"/>
        <v>14.245543438258764</v>
      </c>
    </row>
    <row r="159" spans="1:6">
      <c r="A159" s="28" t="s">
        <v>170</v>
      </c>
      <c r="B159" s="62">
        <v>39482</v>
      </c>
      <c r="C159" s="29">
        <v>43.768900206907524</v>
      </c>
      <c r="D159" s="93">
        <v>-71.395902175854488</v>
      </c>
      <c r="E159" s="30">
        <v>-10.687221532501306</v>
      </c>
      <c r="F159" s="31">
        <f t="shared" si="3"/>
        <v>14.101870084155962</v>
      </c>
    </row>
    <row r="160" spans="1:6">
      <c r="A160" s="28" t="s">
        <v>177</v>
      </c>
      <c r="B160" s="62">
        <v>39489</v>
      </c>
      <c r="C160" s="29">
        <v>4.8632111341008359</v>
      </c>
      <c r="D160" s="93">
        <v>-40.808881786233947</v>
      </c>
      <c r="E160" s="30">
        <v>-6.731309645092054</v>
      </c>
      <c r="F160" s="31">
        <f t="shared" si="3"/>
        <v>13.041595374502485</v>
      </c>
    </row>
    <row r="161" spans="1:6">
      <c r="A161" s="28" t="s">
        <v>179</v>
      </c>
      <c r="B161" s="62">
        <v>39503</v>
      </c>
      <c r="C161" s="29">
        <v>1.7684404124003039</v>
      </c>
      <c r="D161" s="93">
        <v>-33.538404079815642</v>
      </c>
      <c r="E161" s="30">
        <v>-4.8601221177045169</v>
      </c>
      <c r="F161" s="31">
        <f t="shared" si="3"/>
        <v>5.3425728618204928</v>
      </c>
    </row>
    <row r="162" spans="1:6">
      <c r="A162" s="28" t="s">
        <v>181</v>
      </c>
      <c r="B162" s="62">
        <v>39517</v>
      </c>
      <c r="C162" s="29">
        <v>3.0947707217005322</v>
      </c>
      <c r="D162" s="93">
        <v>-53.971072267524363</v>
      </c>
      <c r="E162" s="30">
        <v>-7.5118667543899358</v>
      </c>
      <c r="F162" s="31">
        <f t="shared" si="3"/>
        <v>6.1238617675951232</v>
      </c>
    </row>
    <row r="163" spans="1:6">
      <c r="A163" s="28" t="s">
        <v>183</v>
      </c>
      <c r="B163" s="62">
        <v>39524</v>
      </c>
      <c r="C163" s="29">
        <v>11.0527525775019</v>
      </c>
      <c r="D163" s="93">
        <v>-52.229109642607405</v>
      </c>
      <c r="E163" s="30">
        <v>-7.4647927735235946</v>
      </c>
      <c r="F163" s="31">
        <f t="shared" si="3"/>
        <v>7.489232545581352</v>
      </c>
    </row>
    <row r="164" spans="1:6">
      <c r="A164" s="28" t="s">
        <v>185</v>
      </c>
      <c r="B164" s="62">
        <v>39531</v>
      </c>
      <c r="C164" s="29">
        <v>8.4000919589014451</v>
      </c>
      <c r="D164" s="93">
        <v>-43.163706068448505</v>
      </c>
      <c r="E164" s="30">
        <v>-6.5317596403892493</v>
      </c>
      <c r="F164" s="31">
        <f t="shared" si="3"/>
        <v>9.0903710546654892</v>
      </c>
    </row>
    <row r="165" spans="1:6">
      <c r="A165" s="28" t="s">
        <v>187</v>
      </c>
      <c r="B165" s="62">
        <v>39538</v>
      </c>
      <c r="C165" s="29">
        <v>21.221284948803646</v>
      </c>
      <c r="D165" s="93">
        <v>-56.423288953846225</v>
      </c>
      <c r="E165" s="30">
        <v>-8.885401977790421</v>
      </c>
      <c r="F165" s="31">
        <f t="shared" si="3"/>
        <v>14.659926868477143</v>
      </c>
    </row>
    <row r="166" spans="1:6">
      <c r="A166" s="28" t="s">
        <v>189</v>
      </c>
      <c r="B166" s="62">
        <v>39545</v>
      </c>
      <c r="C166" s="29">
        <v>6.7200735671211556</v>
      </c>
      <c r="D166" s="93">
        <v>-52.574219378892138</v>
      </c>
      <c r="E166" s="30">
        <v>-7.3779122763080922</v>
      </c>
      <c r="F166" s="31">
        <f t="shared" si="3"/>
        <v>6.4490788315725993</v>
      </c>
    </row>
    <row r="167" spans="1:6">
      <c r="A167" s="28" t="s">
        <v>191</v>
      </c>
      <c r="B167" s="62">
        <v>39552</v>
      </c>
      <c r="C167" s="29">
        <v>3.5368808248006078</v>
      </c>
      <c r="D167" s="93">
        <v>-47.689299965923965</v>
      </c>
      <c r="E167" s="30">
        <v>-6.8451184314040434</v>
      </c>
      <c r="F167" s="31">
        <f t="shared" si="3"/>
        <v>7.0716474853083824</v>
      </c>
    </row>
    <row r="168" spans="1:6">
      <c r="A168" s="28" t="s">
        <v>193</v>
      </c>
      <c r="B168" s="62">
        <v>39559</v>
      </c>
      <c r="C168" s="29">
        <v>4.9516331547208514</v>
      </c>
      <c r="D168" s="93">
        <v>-53.57644823006391</v>
      </c>
      <c r="E168" s="30">
        <v>-8.8993864940385414</v>
      </c>
      <c r="F168" s="31">
        <f t="shared" si="3"/>
        <v>17.618643722244421</v>
      </c>
    </row>
    <row r="169" spans="1:6">
      <c r="A169" s="28" t="s">
        <v>195</v>
      </c>
      <c r="B169" s="62">
        <v>39566</v>
      </c>
      <c r="C169" s="29">
        <v>18.126514227103115</v>
      </c>
      <c r="D169" s="93">
        <v>-72.164409930099055</v>
      </c>
      <c r="E169" s="30">
        <v>-10.377568380827745</v>
      </c>
      <c r="F169" s="31">
        <f t="shared" si="3"/>
        <v>10.856137116522902</v>
      </c>
    </row>
    <row r="170" spans="1:6">
      <c r="A170" s="28" t="s">
        <v>200</v>
      </c>
      <c r="B170" s="62">
        <v>39595</v>
      </c>
      <c r="C170" s="29">
        <v>1.7684404124003039</v>
      </c>
      <c r="D170" s="93">
        <v>-38.719708814477315</v>
      </c>
      <c r="E170" s="30">
        <v>-5.3892228382304745</v>
      </c>
      <c r="F170" s="31">
        <f t="shared" si="3"/>
        <v>4.3940738913664816</v>
      </c>
    </row>
    <row r="171" spans="1:6">
      <c r="A171" s="28" t="s">
        <v>202</v>
      </c>
      <c r="B171" s="62">
        <v>39608</v>
      </c>
      <c r="C171" s="29">
        <v>4.2442569897607294</v>
      </c>
      <c r="D171" s="93">
        <v>-58.551901084825481</v>
      </c>
      <c r="E171" s="30">
        <v>-7.2954327563797827</v>
      </c>
      <c r="F171" s="31">
        <f t="shared" si="3"/>
        <v>-0.18843903378721905</v>
      </c>
    </row>
    <row r="172" spans="1:6">
      <c r="A172" s="28" t="s">
        <v>203</v>
      </c>
      <c r="B172" s="62">
        <v>39615</v>
      </c>
      <c r="C172" s="29">
        <v>0.61895414434010643</v>
      </c>
      <c r="D172" s="93">
        <v>-27.998921933183837</v>
      </c>
      <c r="E172" s="30">
        <v>-3.4150753783231589</v>
      </c>
      <c r="F172" s="31">
        <f t="shared" si="3"/>
        <v>-0.67831890659856597</v>
      </c>
    </row>
    <row r="173" spans="1:6">
      <c r="A173" s="46" t="s">
        <v>229</v>
      </c>
      <c r="B173" s="62">
        <v>39685</v>
      </c>
      <c r="C173" s="29">
        <v>5.747431340300988</v>
      </c>
      <c r="D173" s="99">
        <v>-33.16787108042481</v>
      </c>
      <c r="E173" s="39">
        <v>-4.6647210945387121</v>
      </c>
      <c r="F173" s="31">
        <f t="shared" si="3"/>
        <v>4.1498976758848869</v>
      </c>
    </row>
    <row r="174" spans="1:6">
      <c r="A174" s="46" t="s">
        <v>230</v>
      </c>
      <c r="B174" s="62">
        <v>39693</v>
      </c>
      <c r="C174" s="29">
        <v>3.0947707217005322</v>
      </c>
      <c r="D174" s="99">
        <v>-53.33</v>
      </c>
      <c r="E174" s="39">
        <v>-7.93</v>
      </c>
      <c r="F174" s="31">
        <f t="shared" si="3"/>
        <v>10.11</v>
      </c>
    </row>
    <row r="175" spans="1:6">
      <c r="A175" s="46" t="s">
        <v>231</v>
      </c>
      <c r="B175" s="62">
        <v>39713</v>
      </c>
      <c r="C175" s="29">
        <v>0.88422020620015196</v>
      </c>
      <c r="D175" s="99">
        <v>-26.410223460358264</v>
      </c>
      <c r="E175" s="39">
        <v>-3.3724450008030629</v>
      </c>
      <c r="F175" s="31">
        <f t="shared" si="3"/>
        <v>0.56933654606623918</v>
      </c>
    </row>
    <row r="176" spans="1:6">
      <c r="A176" s="46" t="s">
        <v>207</v>
      </c>
      <c r="B176" s="62">
        <v>39720</v>
      </c>
      <c r="C176" s="29">
        <v>2.8295046598404867</v>
      </c>
      <c r="D176" s="99">
        <v>-10.303668304271502</v>
      </c>
      <c r="E176" s="39">
        <v>-0.69432978198336048</v>
      </c>
      <c r="F176" s="31">
        <f t="shared" si="3"/>
        <v>-4.7490300484046184</v>
      </c>
    </row>
    <row r="177" spans="1:6">
      <c r="A177" s="46" t="s">
        <v>208</v>
      </c>
      <c r="B177" s="62">
        <v>39727</v>
      </c>
      <c r="C177" s="29">
        <v>16.358073814702813</v>
      </c>
      <c r="D177" s="99">
        <v>-50.91859256907464</v>
      </c>
      <c r="E177" s="39">
        <v>-7.6638685629536099</v>
      </c>
      <c r="F177" s="31">
        <f t="shared" si="3"/>
        <v>10.392355934554239</v>
      </c>
    </row>
    <row r="178" spans="1:6">
      <c r="A178" s="46" t="s">
        <v>209</v>
      </c>
      <c r="B178" s="62">
        <v>39756</v>
      </c>
      <c r="C178" s="29">
        <v>11.0527525775019</v>
      </c>
      <c r="D178" s="99">
        <v>-53.154604572485631</v>
      </c>
      <c r="E178" s="39">
        <v>-7.8161037391889137</v>
      </c>
      <c r="F178" s="31">
        <f t="shared" si="3"/>
        <v>9.3742253410256779</v>
      </c>
    </row>
    <row r="179" spans="1:6">
      <c r="A179" s="46" t="s">
        <v>210</v>
      </c>
      <c r="B179" s="62">
        <v>39762</v>
      </c>
      <c r="C179" s="29">
        <v>38.905689072806688</v>
      </c>
      <c r="D179" s="99">
        <v>-80.022819202787673</v>
      </c>
      <c r="E179" s="39">
        <v>-11.427224334580394</v>
      </c>
      <c r="F179" s="31">
        <f t="shared" si="3"/>
        <v>11.394975473855482</v>
      </c>
    </row>
    <row r="180" spans="1:6">
      <c r="A180" s="46" t="s">
        <v>211</v>
      </c>
      <c r="B180" s="62">
        <v>39769</v>
      </c>
      <c r="C180" s="29">
        <v>28.295046598404863</v>
      </c>
      <c r="D180" s="99">
        <v>-48.095811216762058</v>
      </c>
      <c r="E180" s="39">
        <v>-7.1060982626287572</v>
      </c>
      <c r="F180" s="31">
        <f t="shared" si="3"/>
        <v>8.7529748842679993</v>
      </c>
    </row>
    <row r="181" spans="1:6">
      <c r="A181" s="46" t="s">
        <v>221</v>
      </c>
      <c r="B181" s="62">
        <v>39776</v>
      </c>
      <c r="C181" s="29">
        <v>6.1895414434010645</v>
      </c>
      <c r="D181" s="99">
        <v>-35.501264076594339</v>
      </c>
      <c r="E181" s="39">
        <v>-5.878885857273068</v>
      </c>
      <c r="F181" s="31">
        <f t="shared" si="3"/>
        <v>11.529822781590205</v>
      </c>
    </row>
    <row r="182" spans="1:6">
      <c r="A182" s="46" t="s">
        <v>228</v>
      </c>
      <c r="B182" s="62">
        <v>39790</v>
      </c>
      <c r="C182" s="29">
        <v>5.3053212372009115</v>
      </c>
      <c r="D182" s="99">
        <v>-27.015560310982028</v>
      </c>
      <c r="E182" s="39">
        <v>-4.3184040144595981</v>
      </c>
      <c r="F182" s="31">
        <f t="shared" si="3"/>
        <v>7.5316718046947564</v>
      </c>
    </row>
    <row r="183" spans="1:6">
      <c r="A183" s="46" t="s">
        <v>204</v>
      </c>
      <c r="B183" s="62">
        <v>39797</v>
      </c>
      <c r="C183" s="29">
        <v>20.779174845703572</v>
      </c>
      <c r="D183" s="99">
        <v>-53.396885946187332</v>
      </c>
      <c r="E183" s="39">
        <v>-8.70166777512223</v>
      </c>
      <c r="F183" s="31">
        <f t="shared" si="3"/>
        <v>16.216456254790508</v>
      </c>
    </row>
    <row r="184" spans="1:6">
      <c r="A184" s="46" t="s">
        <v>205</v>
      </c>
      <c r="B184" s="62">
        <v>39804</v>
      </c>
      <c r="C184" s="29">
        <v>46.863670928608059</v>
      </c>
      <c r="D184" s="99">
        <v>-69.751251299570868</v>
      </c>
      <c r="E184" s="39">
        <v>-11.273125790766594</v>
      </c>
      <c r="F184" s="31">
        <f t="shared" si="3"/>
        <v>20.433755026561883</v>
      </c>
    </row>
    <row r="185" spans="1:6">
      <c r="A185" s="46" t="s">
        <v>206</v>
      </c>
      <c r="B185" s="62">
        <v>39811</v>
      </c>
      <c r="C185" s="29">
        <v>38.728845031566657</v>
      </c>
      <c r="D185" s="99">
        <v>-90.527810280583324</v>
      </c>
      <c r="E185" s="39">
        <v>-12.425410035512821</v>
      </c>
      <c r="F185" s="31">
        <f t="shared" si="3"/>
        <v>8.87547000351924</v>
      </c>
    </row>
    <row r="186" spans="1:6">
      <c r="A186" s="47" t="s">
        <v>272</v>
      </c>
      <c r="B186" s="62">
        <v>39818</v>
      </c>
      <c r="C186" s="29">
        <v>37.579358763506463</v>
      </c>
      <c r="D186" s="93">
        <v>-46.333028010334118</v>
      </c>
      <c r="E186" s="30">
        <v>-6.6336356084076842</v>
      </c>
      <c r="F186" s="31">
        <f t="shared" si="3"/>
        <v>6.7360568569273553</v>
      </c>
    </row>
    <row r="187" spans="1:6">
      <c r="A187" s="47" t="s">
        <v>273</v>
      </c>
      <c r="B187" s="62">
        <v>39825</v>
      </c>
      <c r="C187" s="29">
        <v>42.88468000070737</v>
      </c>
      <c r="D187" s="93">
        <v>-46.637913167689248</v>
      </c>
      <c r="E187" s="30">
        <v>-6.712667106266057</v>
      </c>
      <c r="F187" s="31">
        <f t="shared" si="3"/>
        <v>7.0634236824392076</v>
      </c>
    </row>
    <row r="188" spans="1:6">
      <c r="A188" s="47" t="s">
        <v>274</v>
      </c>
      <c r="B188" s="62">
        <v>39839</v>
      </c>
      <c r="C188" s="29">
        <v>3.5368808248006078</v>
      </c>
      <c r="D188" s="93">
        <v>-66.279426736102053</v>
      </c>
      <c r="E188" s="30">
        <v>-9.0935960830250693</v>
      </c>
      <c r="F188" s="31">
        <f t="shared" si="3"/>
        <v>6.4693419280985012</v>
      </c>
    </row>
    <row r="189" spans="1:6">
      <c r="A189" s="47" t="s">
        <v>275</v>
      </c>
      <c r="B189" s="62">
        <v>39853</v>
      </c>
      <c r="C189" s="29">
        <v>9.5495782269616409</v>
      </c>
      <c r="D189" s="93">
        <v>-61.263220366716943</v>
      </c>
      <c r="E189" s="30">
        <v>-8.3789041976167393</v>
      </c>
      <c r="F189" s="31">
        <f t="shared" si="3"/>
        <v>5.7680132142169711</v>
      </c>
    </row>
    <row r="190" spans="1:6">
      <c r="A190" s="47" t="s">
        <v>276</v>
      </c>
      <c r="B190" s="62">
        <v>39861</v>
      </c>
      <c r="C190" s="29">
        <v>15.031743505402584</v>
      </c>
      <c r="D190" s="93">
        <v>-88.320870631172582</v>
      </c>
      <c r="E190" s="30">
        <v>-12.162790973901124</v>
      </c>
      <c r="F190" s="31">
        <f t="shared" si="3"/>
        <v>8.9814571600364133</v>
      </c>
    </row>
    <row r="191" spans="1:6">
      <c r="A191" s="47" t="s">
        <v>277</v>
      </c>
      <c r="B191" s="62">
        <v>39867</v>
      </c>
      <c r="C191" s="29">
        <v>7.9579818558013677</v>
      </c>
      <c r="D191" s="93">
        <v>-79.405665361778958</v>
      </c>
      <c r="E191" s="30">
        <v>-10.218423036793766</v>
      </c>
      <c r="F191" s="31">
        <f t="shared" si="3"/>
        <v>2.3417189325711689</v>
      </c>
    </row>
    <row r="192" spans="1:6">
      <c r="A192" s="47" t="s">
        <v>278</v>
      </c>
      <c r="B192" s="62">
        <v>39874</v>
      </c>
      <c r="C192" s="29">
        <v>46.421560825507981</v>
      </c>
      <c r="D192" s="93">
        <v>-62.837717671436167</v>
      </c>
      <c r="E192" s="30">
        <v>-8.8609520435698101</v>
      </c>
      <c r="F192" s="31">
        <f t="shared" si="3"/>
        <v>8.0498986771223144</v>
      </c>
    </row>
    <row r="193" spans="1:6">
      <c r="A193" s="47" t="s">
        <v>279</v>
      </c>
      <c r="B193" s="62">
        <v>39881</v>
      </c>
      <c r="C193" s="29">
        <v>23.431835464304029</v>
      </c>
      <c r="D193" s="93">
        <v>-48.153711080878928</v>
      </c>
      <c r="E193" s="30">
        <v>-7.6054000624884068</v>
      </c>
      <c r="F193" s="31">
        <f t="shared" si="3"/>
        <v>12.689489419028327</v>
      </c>
    </row>
    <row r="194" spans="1:6">
      <c r="A194" s="47" t="s">
        <v>280</v>
      </c>
      <c r="B194" s="62">
        <v>39888</v>
      </c>
      <c r="C194" s="29">
        <v>30.947707217005323</v>
      </c>
      <c r="D194" s="93">
        <v>-64.605687651804629</v>
      </c>
      <c r="E194" s="30">
        <v>-9.210541877970325</v>
      </c>
      <c r="F194" s="31">
        <f t="shared" si="3"/>
        <v>9.0786473719579703</v>
      </c>
    </row>
    <row r="195" spans="1:6">
      <c r="A195" s="47" t="s">
        <v>281</v>
      </c>
      <c r="B195" s="62">
        <v>39895</v>
      </c>
      <c r="C195" s="29">
        <v>8.4885139795214588</v>
      </c>
      <c r="D195" s="93">
        <v>-27.585749334201363</v>
      </c>
      <c r="E195" s="30">
        <v>-5.0305886111383273</v>
      </c>
      <c r="F195" s="31">
        <f t="shared" si="3"/>
        <v>12.658959554905255</v>
      </c>
    </row>
    <row r="196" spans="1:6">
      <c r="A196" s="47" t="s">
        <v>282</v>
      </c>
      <c r="B196" s="62">
        <v>39902</v>
      </c>
      <c r="C196" s="29">
        <v>6.631651546501141</v>
      </c>
      <c r="D196" s="93">
        <v>-51.83886489082132</v>
      </c>
      <c r="E196" s="30">
        <v>-6.0471664035911532</v>
      </c>
      <c r="F196" s="31">
        <f t="shared" si="3"/>
        <v>-3.4615336620920942</v>
      </c>
    </row>
    <row r="197" spans="1:6">
      <c r="A197" s="47" t="s">
        <v>283</v>
      </c>
      <c r="B197" s="62">
        <v>39909</v>
      </c>
      <c r="C197" s="29">
        <v>4.4211010310007604</v>
      </c>
      <c r="D197" s="93">
        <v>-30.489121556763308</v>
      </c>
      <c r="E197" s="30">
        <v>-3.3446179721426943</v>
      </c>
      <c r="F197" s="31">
        <f t="shared" si="3"/>
        <v>-3.7321777796217539</v>
      </c>
    </row>
    <row r="198" spans="1:6">
      <c r="A198" s="47" t="s">
        <v>284</v>
      </c>
      <c r="B198" s="62">
        <v>39916</v>
      </c>
      <c r="C198" s="29">
        <v>3.9789909279006839</v>
      </c>
      <c r="D198" s="93">
        <v>-35.901632163490326</v>
      </c>
      <c r="E198" s="30">
        <v>-4.052855303655881</v>
      </c>
      <c r="F198" s="31">
        <f t="shared" si="3"/>
        <v>-3.4787897342432785</v>
      </c>
    </row>
    <row r="199" spans="1:6">
      <c r="A199" s="47" t="s">
        <v>285</v>
      </c>
      <c r="B199" s="62">
        <v>39923</v>
      </c>
      <c r="C199" s="29">
        <v>4.7747891134808205</v>
      </c>
      <c r="D199" s="93">
        <v>-33.466471541066596</v>
      </c>
      <c r="E199" s="30">
        <v>-5.1972918045206651</v>
      </c>
      <c r="F199" s="31">
        <f t="shared" si="3"/>
        <v>8.1118628950987244</v>
      </c>
    </row>
    <row r="200" spans="1:6">
      <c r="A200" s="47" t="s">
        <v>286</v>
      </c>
      <c r="B200" s="62">
        <v>39937</v>
      </c>
      <c r="C200" s="29">
        <v>19.806532618883406</v>
      </c>
      <c r="D200" s="93">
        <v>-84.992140414658479</v>
      </c>
      <c r="E200" s="30">
        <v>-10.925299973424913</v>
      </c>
      <c r="F200" s="31">
        <f t="shared" si="3"/>
        <v>2.4102593727408248</v>
      </c>
    </row>
    <row r="201" spans="1:6">
      <c r="A201" s="47" t="s">
        <v>287</v>
      </c>
      <c r="B201" s="62">
        <v>39944</v>
      </c>
      <c r="C201" s="29">
        <v>33.158257732505703</v>
      </c>
      <c r="D201" s="93">
        <v>-70.504035062784908</v>
      </c>
      <c r="E201" s="30">
        <v>-9.2732699910404275</v>
      </c>
      <c r="F201" s="31">
        <f t="shared" si="3"/>
        <v>3.6821248655385119</v>
      </c>
    </row>
    <row r="202" spans="1:6">
      <c r="A202" s="47" t="s">
        <v>288</v>
      </c>
      <c r="B202" s="67">
        <v>39951</v>
      </c>
      <c r="C202" s="29">
        <v>11.0527525775019</v>
      </c>
      <c r="D202" s="93">
        <v>-64.829152474848954</v>
      </c>
      <c r="E202" s="48">
        <v>-8.62916233110119</v>
      </c>
      <c r="F202" s="31">
        <f t="shared" si="3"/>
        <v>4.2041461739605666</v>
      </c>
    </row>
    <row r="203" spans="1:6">
      <c r="A203" s="47" t="s">
        <v>289</v>
      </c>
      <c r="B203" s="67">
        <v>39972</v>
      </c>
      <c r="C203" s="29">
        <v>12.379082886802129</v>
      </c>
      <c r="D203" s="93">
        <v>-64.299249151106565</v>
      </c>
      <c r="E203" s="48">
        <v>-7.928919528512786</v>
      </c>
      <c r="F203" s="31">
        <f t="shared" si="3"/>
        <v>-0.86789292300427689</v>
      </c>
    </row>
    <row r="204" spans="1:6">
      <c r="A204" s="28" t="s">
        <v>290</v>
      </c>
      <c r="B204" s="62">
        <v>39979</v>
      </c>
      <c r="C204" s="29">
        <v>2.6526606186004558</v>
      </c>
      <c r="D204" s="93">
        <v>-55.141987232415595</v>
      </c>
      <c r="E204" s="30">
        <v>-7.2647248568398588</v>
      </c>
      <c r="F204" s="31">
        <f t="shared" ref="F204:F267" si="4">D204-E204*8</f>
        <v>2.9758116223032758</v>
      </c>
    </row>
    <row r="205" spans="1:6">
      <c r="A205" s="28" t="s">
        <v>291</v>
      </c>
      <c r="B205" s="62">
        <v>40007</v>
      </c>
      <c r="C205" s="29">
        <v>16.80018391780289</v>
      </c>
      <c r="D205" s="93">
        <v>-71.216535715204699</v>
      </c>
      <c r="E205" s="30">
        <v>-9.7686272815683903</v>
      </c>
      <c r="F205" s="31">
        <f t="shared" si="4"/>
        <v>6.9324825373424233</v>
      </c>
    </row>
    <row r="206" spans="1:6">
      <c r="A206" s="28" t="s">
        <v>292</v>
      </c>
      <c r="B206" s="62">
        <v>40064</v>
      </c>
      <c r="C206" s="29">
        <v>11.494862680601976</v>
      </c>
      <c r="D206" s="93">
        <v>-31.805868158134718</v>
      </c>
      <c r="E206" s="30">
        <v>-5.0103054375767826</v>
      </c>
      <c r="F206" s="31">
        <f t="shared" si="4"/>
        <v>8.2765753424795427</v>
      </c>
    </row>
    <row r="207" spans="1:6">
      <c r="A207" s="28" t="s">
        <v>293</v>
      </c>
      <c r="B207" s="62">
        <v>40091</v>
      </c>
      <c r="C207" s="29">
        <v>1.9452844536403344</v>
      </c>
      <c r="D207" s="93">
        <v>-15.712525690531832</v>
      </c>
      <c r="E207" s="30">
        <v>-2.2492159635248608</v>
      </c>
      <c r="F207" s="31">
        <f t="shared" si="4"/>
        <v>2.281202017667054</v>
      </c>
    </row>
    <row r="208" spans="1:6">
      <c r="A208" s="28" t="s">
        <v>294</v>
      </c>
      <c r="B208" s="62">
        <v>40105</v>
      </c>
      <c r="C208" s="29">
        <v>22.105505155003801</v>
      </c>
      <c r="D208" s="93">
        <v>-48.755930643218882</v>
      </c>
      <c r="E208" s="30">
        <v>-6.5410111360464001</v>
      </c>
      <c r="F208" s="31">
        <f t="shared" si="4"/>
        <v>3.5721584451523185</v>
      </c>
    </row>
    <row r="209" spans="1:6">
      <c r="A209" s="28" t="s">
        <v>295</v>
      </c>
      <c r="B209" s="62">
        <v>40112</v>
      </c>
      <c r="C209" s="29">
        <v>11.848550763082038</v>
      </c>
      <c r="D209" s="93">
        <v>-25.289428225383826</v>
      </c>
      <c r="E209" s="30">
        <v>-4.2278174460693707</v>
      </c>
      <c r="F209" s="31">
        <f t="shared" si="4"/>
        <v>8.5331113431711394</v>
      </c>
    </row>
    <row r="210" spans="1:6">
      <c r="A210" s="28" t="s">
        <v>296</v>
      </c>
      <c r="B210" s="62">
        <v>40119</v>
      </c>
      <c r="C210" s="29">
        <v>20.513908783843529</v>
      </c>
      <c r="D210" s="93">
        <v>-33.991800546545306</v>
      </c>
      <c r="E210" s="30">
        <v>-5.7008491199019486</v>
      </c>
      <c r="F210" s="31">
        <f t="shared" si="4"/>
        <v>11.614992412670283</v>
      </c>
    </row>
    <row r="211" spans="1:6">
      <c r="A211" s="28" t="s">
        <v>300</v>
      </c>
      <c r="B211" s="62">
        <v>40126</v>
      </c>
      <c r="C211" s="29">
        <v>46.863670928608059</v>
      </c>
      <c r="D211" s="93">
        <v>-43.175260358122472</v>
      </c>
      <c r="E211" s="30">
        <v>-7.2431035457997863</v>
      </c>
      <c r="F211" s="31">
        <f t="shared" si="4"/>
        <v>14.769568008275819</v>
      </c>
    </row>
    <row r="212" spans="1:6">
      <c r="A212" s="28" t="s">
        <v>301</v>
      </c>
      <c r="B212" s="62">
        <v>40133</v>
      </c>
      <c r="C212" s="29">
        <v>24.316055670504181</v>
      </c>
      <c r="D212" s="93">
        <v>-46.5908169388548</v>
      </c>
      <c r="E212" s="30">
        <v>-7.7051806520120891</v>
      </c>
      <c r="F212" s="31">
        <f t="shared" si="4"/>
        <v>15.050628277241913</v>
      </c>
    </row>
    <row r="213" spans="1:6">
      <c r="A213" s="28" t="s">
        <v>302</v>
      </c>
      <c r="B213" s="62">
        <v>40140</v>
      </c>
      <c r="C213" s="29">
        <v>57.916423506109957</v>
      </c>
      <c r="D213" s="93">
        <v>-80.927598141112242</v>
      </c>
      <c r="E213" s="30">
        <v>-11.541211486356561</v>
      </c>
      <c r="F213" s="31">
        <f t="shared" si="4"/>
        <v>11.402093749740246</v>
      </c>
    </row>
    <row r="214" spans="1:6">
      <c r="A214" s="28" t="s">
        <v>303</v>
      </c>
      <c r="B214" s="62">
        <v>40147</v>
      </c>
      <c r="C214" s="29">
        <v>22.547615258103875</v>
      </c>
      <c r="D214" s="93">
        <v>-69.375441555719064</v>
      </c>
      <c r="E214" s="30">
        <v>-10.117011897262662</v>
      </c>
      <c r="F214" s="31">
        <f t="shared" si="4"/>
        <v>11.560653622382233</v>
      </c>
    </row>
    <row r="215" spans="1:6">
      <c r="A215" s="28" t="s">
        <v>304</v>
      </c>
      <c r="B215" s="62">
        <v>40161</v>
      </c>
      <c r="C215" s="29">
        <v>3.5368808248006078</v>
      </c>
      <c r="D215" s="93">
        <v>-88.233769496029041</v>
      </c>
      <c r="E215" s="30">
        <v>-12.253131236708754</v>
      </c>
      <c r="F215" s="31">
        <f t="shared" si="4"/>
        <v>9.791280397640989</v>
      </c>
    </row>
    <row r="216" spans="1:6">
      <c r="A216" s="28" t="s">
        <v>305</v>
      </c>
      <c r="B216" s="62">
        <v>40167</v>
      </c>
      <c r="C216" s="29">
        <v>79.137708454913607</v>
      </c>
      <c r="D216" s="93">
        <v>-73.768502507315773</v>
      </c>
      <c r="E216" s="30">
        <v>-10.708269235848443</v>
      </c>
      <c r="F216" s="31">
        <f t="shared" si="4"/>
        <v>11.897651379471768</v>
      </c>
    </row>
    <row r="217" spans="1:6">
      <c r="A217" s="28" t="s">
        <v>306</v>
      </c>
      <c r="B217" s="62">
        <v>40175</v>
      </c>
      <c r="C217" s="29">
        <v>7.6042937733213076</v>
      </c>
      <c r="D217" s="93">
        <v>-49.529158263373411</v>
      </c>
      <c r="E217" s="30">
        <v>-7.7713717285563169</v>
      </c>
      <c r="F217" s="31">
        <f t="shared" si="4"/>
        <v>12.641815565077124</v>
      </c>
    </row>
    <row r="218" spans="1:6">
      <c r="A218" s="28" t="s">
        <v>307</v>
      </c>
      <c r="B218" s="62">
        <v>40182</v>
      </c>
      <c r="C218" s="29">
        <v>49.339487505968485</v>
      </c>
      <c r="D218" s="93">
        <v>-61.805046068256502</v>
      </c>
      <c r="E218" s="30">
        <v>-9.3631540183910875</v>
      </c>
      <c r="F218" s="31">
        <f t="shared" si="4"/>
        <v>13.100186078872198</v>
      </c>
    </row>
    <row r="219" spans="1:6">
      <c r="A219" s="28" t="s">
        <v>308</v>
      </c>
      <c r="B219" s="62">
        <v>40189</v>
      </c>
      <c r="C219" s="29">
        <v>27.852936495304789</v>
      </c>
      <c r="D219" s="93">
        <v>-45.639216293078988</v>
      </c>
      <c r="E219" s="30">
        <v>-6.7374741988766766</v>
      </c>
      <c r="F219" s="31">
        <f t="shared" si="4"/>
        <v>8.2605772979344252</v>
      </c>
    </row>
    <row r="220" spans="1:6">
      <c r="A220" s="28" t="s">
        <v>309</v>
      </c>
      <c r="B220" s="62">
        <v>40197</v>
      </c>
      <c r="C220" s="29">
        <v>42.88468000070737</v>
      </c>
      <c r="D220" s="93">
        <v>-76.293107943278969</v>
      </c>
      <c r="E220" s="30">
        <v>-9.9789419862208089</v>
      </c>
      <c r="F220" s="31">
        <f t="shared" si="4"/>
        <v>3.5384279464875021</v>
      </c>
    </row>
    <row r="221" spans="1:6">
      <c r="A221" s="28" t="s">
        <v>310</v>
      </c>
      <c r="B221" s="62">
        <v>40203</v>
      </c>
      <c r="C221" s="29">
        <v>13.705413196102356</v>
      </c>
      <c r="D221" s="93">
        <v>-79.665245288926641</v>
      </c>
      <c r="E221" s="30">
        <v>-10.445236995983135</v>
      </c>
      <c r="F221" s="31">
        <f t="shared" si="4"/>
        <v>3.8966506789384425</v>
      </c>
    </row>
    <row r="222" spans="1:6">
      <c r="A222" s="28" t="s">
        <v>311</v>
      </c>
      <c r="B222" s="62">
        <v>40210</v>
      </c>
      <c r="C222" s="29">
        <v>5.747431340300988</v>
      </c>
      <c r="D222" s="93">
        <v>-75.130768002313189</v>
      </c>
      <c r="E222" s="30">
        <v>-9.9537655517252617</v>
      </c>
      <c r="F222" s="31">
        <f t="shared" si="4"/>
        <v>4.499356411488904</v>
      </c>
    </row>
    <row r="223" spans="1:6">
      <c r="A223" s="28" t="s">
        <v>312</v>
      </c>
      <c r="B223" s="62">
        <v>40217</v>
      </c>
      <c r="C223" s="29">
        <v>23.873945567404107</v>
      </c>
      <c r="D223" s="93">
        <v>-90.043021622375917</v>
      </c>
      <c r="E223" s="30">
        <v>-11.925630872251995</v>
      </c>
      <c r="F223" s="31">
        <f t="shared" si="4"/>
        <v>5.3620253556400428</v>
      </c>
    </row>
    <row r="224" spans="1:6">
      <c r="A224" s="28" t="s">
        <v>313</v>
      </c>
      <c r="B224" s="62">
        <v>40225</v>
      </c>
      <c r="C224" s="29">
        <v>24.758165773604258</v>
      </c>
      <c r="D224" s="93">
        <v>-57.127740278671887</v>
      </c>
      <c r="E224" s="30">
        <v>-7.748912188860313</v>
      </c>
      <c r="F224" s="31">
        <f t="shared" si="4"/>
        <v>4.8635572322106171</v>
      </c>
    </row>
    <row r="225" spans="1:6">
      <c r="A225" s="28" t="s">
        <v>314</v>
      </c>
      <c r="B225" s="62">
        <v>40245</v>
      </c>
      <c r="C225" s="29">
        <v>1.3263303093002279</v>
      </c>
      <c r="D225" s="93">
        <v>-57.963756070068619</v>
      </c>
      <c r="E225" s="30">
        <v>-7.2141709879061109</v>
      </c>
      <c r="F225" s="31">
        <f t="shared" si="4"/>
        <v>-0.25038816681973231</v>
      </c>
    </row>
    <row r="226" spans="1:6">
      <c r="A226" s="28" t="s">
        <v>315</v>
      </c>
      <c r="B226" s="62">
        <v>40238</v>
      </c>
      <c r="C226" s="29">
        <v>36.25302845420623</v>
      </c>
      <c r="D226" s="93">
        <v>-88.856112962272618</v>
      </c>
      <c r="E226" s="30">
        <v>-11.561597108489513</v>
      </c>
      <c r="F226" s="31">
        <f t="shared" si="4"/>
        <v>3.6366639056434877</v>
      </c>
    </row>
    <row r="227" spans="1:6">
      <c r="A227" s="28" t="s">
        <v>316</v>
      </c>
      <c r="B227" s="62">
        <v>40252</v>
      </c>
      <c r="C227" s="29">
        <v>26.526606186004564</v>
      </c>
      <c r="D227" s="93">
        <v>-63.912398456768734</v>
      </c>
      <c r="E227" s="30">
        <v>-8.6018961320349927</v>
      </c>
      <c r="F227" s="31">
        <f t="shared" si="4"/>
        <v>4.9027705995112072</v>
      </c>
    </row>
    <row r="228" spans="1:6">
      <c r="A228" s="28" t="s">
        <v>317</v>
      </c>
      <c r="B228" s="62">
        <v>40259</v>
      </c>
      <c r="C228" s="29">
        <v>1.3263303093002279</v>
      </c>
      <c r="D228" s="93">
        <v>-28.539698130734092</v>
      </c>
      <c r="E228" s="30">
        <v>-4.0130395580005125</v>
      </c>
      <c r="F228" s="31">
        <f t="shared" si="4"/>
        <v>3.5646183332700083</v>
      </c>
    </row>
    <row r="229" spans="1:6">
      <c r="A229" s="28" t="s">
        <v>318</v>
      </c>
      <c r="B229" s="62">
        <v>40266</v>
      </c>
      <c r="C229" s="29">
        <v>39.789909279006842</v>
      </c>
      <c r="D229" s="93">
        <v>-71.20172280827056</v>
      </c>
      <c r="E229" s="30">
        <v>-9.4290224159247664</v>
      </c>
      <c r="F229" s="31">
        <f t="shared" si="4"/>
        <v>4.2304565191275714</v>
      </c>
    </row>
    <row r="230" spans="1:6">
      <c r="A230" s="28" t="s">
        <v>319</v>
      </c>
      <c r="B230" s="62">
        <v>40273</v>
      </c>
      <c r="C230" s="29">
        <v>48.632111341008361</v>
      </c>
      <c r="D230" s="93">
        <v>-55.434842802820363</v>
      </c>
      <c r="E230" s="30">
        <v>-7.8389292227983489</v>
      </c>
      <c r="F230" s="31">
        <f t="shared" si="4"/>
        <v>7.2765909795664285</v>
      </c>
    </row>
    <row r="231" spans="1:6">
      <c r="A231" s="28" t="s">
        <v>320</v>
      </c>
      <c r="B231" s="62">
        <v>40280</v>
      </c>
      <c r="C231" s="29">
        <v>26.968716289104634</v>
      </c>
      <c r="D231" s="93">
        <v>-48.568557267687936</v>
      </c>
      <c r="E231" s="30">
        <v>-6.8473852826116035</v>
      </c>
      <c r="F231" s="31">
        <f t="shared" si="4"/>
        <v>6.210524993204892</v>
      </c>
    </row>
    <row r="232" spans="1:6">
      <c r="A232" s="28" t="s">
        <v>321</v>
      </c>
      <c r="B232" s="62">
        <v>40287</v>
      </c>
      <c r="C232" s="29">
        <v>1.3263303093002279</v>
      </c>
      <c r="D232" s="93">
        <v>-44.303867830657246</v>
      </c>
      <c r="E232" s="30">
        <v>-5.2540132325650246</v>
      </c>
      <c r="F232" s="31">
        <f t="shared" si="4"/>
        <v>-2.2717619701370495</v>
      </c>
    </row>
    <row r="233" spans="1:6">
      <c r="A233" s="28" t="s">
        <v>322</v>
      </c>
      <c r="B233" s="62">
        <v>40294</v>
      </c>
      <c r="C233" s="29">
        <v>7.5158717527012922</v>
      </c>
      <c r="D233" s="93">
        <v>-43.734655897221103</v>
      </c>
      <c r="E233" s="30">
        <v>-5.8032397991427684</v>
      </c>
      <c r="F233" s="31">
        <f t="shared" si="4"/>
        <v>2.6912624959210447</v>
      </c>
    </row>
    <row r="234" spans="1:6">
      <c r="A234" s="28" t="s">
        <v>323</v>
      </c>
      <c r="B234" s="62">
        <v>40301</v>
      </c>
      <c r="C234" s="29">
        <v>28.295046598404863</v>
      </c>
      <c r="D234" s="93">
        <v>-71.297742176031761</v>
      </c>
      <c r="E234" s="30">
        <v>-9.1245928446485038</v>
      </c>
      <c r="F234" s="31">
        <f t="shared" si="4"/>
        <v>1.6990005811562696</v>
      </c>
    </row>
    <row r="235" spans="1:6">
      <c r="A235" s="28" t="s">
        <v>324</v>
      </c>
      <c r="B235" s="62">
        <v>40308</v>
      </c>
      <c r="C235" s="29">
        <v>9.2843121651015963</v>
      </c>
      <c r="D235" s="93">
        <v>-38.112166766055594</v>
      </c>
      <c r="E235" s="30">
        <v>-5.7158905697919744</v>
      </c>
      <c r="F235" s="31">
        <f t="shared" si="4"/>
        <v>7.614957792280201</v>
      </c>
    </row>
    <row r="236" spans="1:6">
      <c r="A236" s="28" t="s">
        <v>325</v>
      </c>
      <c r="B236" s="62">
        <v>40322</v>
      </c>
      <c r="C236" s="29">
        <v>18.568624330203193</v>
      </c>
      <c r="D236" s="93">
        <v>-45.609018963440313</v>
      </c>
      <c r="E236" s="30">
        <v>-6.1507051850662187</v>
      </c>
      <c r="F236" s="31">
        <f t="shared" si="4"/>
        <v>3.5966225170894361</v>
      </c>
    </row>
    <row r="237" spans="1:6">
      <c r="A237" s="28" t="s">
        <v>326</v>
      </c>
      <c r="B237" s="62">
        <v>40330</v>
      </c>
      <c r="C237" s="29">
        <v>11.494862680601976</v>
      </c>
      <c r="D237" s="93">
        <v>-68.488020816829518</v>
      </c>
      <c r="E237" s="30">
        <v>-8.7288403609614988</v>
      </c>
      <c r="F237" s="31">
        <f t="shared" si="4"/>
        <v>1.3427020708624724</v>
      </c>
    </row>
    <row r="238" spans="1:6">
      <c r="A238" s="28" t="s">
        <v>327</v>
      </c>
      <c r="B238" s="62">
        <v>40336</v>
      </c>
      <c r="C238" s="29">
        <v>36.695138557306308</v>
      </c>
      <c r="D238" s="93">
        <v>-99.552294716345969</v>
      </c>
      <c r="E238" s="30">
        <v>-13.100040138356528</v>
      </c>
      <c r="F238" s="31">
        <f t="shared" si="4"/>
        <v>5.2480263905062543</v>
      </c>
    </row>
    <row r="239" spans="1:6">
      <c r="A239" s="28" t="s">
        <v>328</v>
      </c>
      <c r="B239" s="62">
        <v>40343</v>
      </c>
      <c r="C239" s="29">
        <v>3.9789909279006839</v>
      </c>
      <c r="D239" s="93">
        <v>-67.384576857783614</v>
      </c>
      <c r="E239" s="30">
        <v>-7.6024444974853358</v>
      </c>
      <c r="F239" s="31">
        <f t="shared" si="4"/>
        <v>-6.5650208779009276</v>
      </c>
    </row>
    <row r="240" spans="1:6">
      <c r="A240" s="28" t="s">
        <v>329</v>
      </c>
      <c r="B240" s="62">
        <v>40420</v>
      </c>
      <c r="C240" s="29">
        <v>10.610642474401823</v>
      </c>
      <c r="D240" s="93">
        <v>-82.796336837857766</v>
      </c>
      <c r="E240" s="30">
        <v>-11.082342300413531</v>
      </c>
      <c r="F240" s="31">
        <f t="shared" si="4"/>
        <v>5.8624015654504831</v>
      </c>
    </row>
    <row r="241" spans="1:6">
      <c r="A241" s="28" t="s">
        <v>330</v>
      </c>
      <c r="B241" s="62">
        <v>40434</v>
      </c>
      <c r="C241" s="29">
        <v>7.0737616496012157</v>
      </c>
      <c r="D241" s="93">
        <v>-59.918371769492104</v>
      </c>
      <c r="E241" s="30">
        <v>-7.6744105868661689</v>
      </c>
      <c r="F241" s="31">
        <f t="shared" si="4"/>
        <v>1.4769129254372473</v>
      </c>
    </row>
    <row r="242" spans="1:6">
      <c r="A242" s="28" t="s">
        <v>331</v>
      </c>
      <c r="B242" s="62">
        <v>40441</v>
      </c>
      <c r="C242" s="29">
        <v>26.172918103524498</v>
      </c>
      <c r="D242" s="93">
        <v>-71.819324627073158</v>
      </c>
      <c r="E242" s="30">
        <v>-9.4669781522124978</v>
      </c>
      <c r="F242" s="31">
        <f t="shared" si="4"/>
        <v>3.9165005906268249</v>
      </c>
    </row>
    <row r="243" spans="1:6">
      <c r="A243" s="42" t="s">
        <v>361</v>
      </c>
      <c r="B243" s="62">
        <v>40463</v>
      </c>
      <c r="C243" s="29">
        <v>22.105505155003801</v>
      </c>
      <c r="D243" s="93">
        <v>-37.621627338298104</v>
      </c>
      <c r="E243" s="30">
        <v>-5.1882787459454436</v>
      </c>
      <c r="F243" s="31">
        <f t="shared" si="4"/>
        <v>3.8846026292654443</v>
      </c>
    </row>
    <row r="244" spans="1:6">
      <c r="A244" s="42" t="s">
        <v>362</v>
      </c>
      <c r="B244" s="62">
        <v>40476</v>
      </c>
      <c r="C244" s="29">
        <v>53.937432578209268</v>
      </c>
      <c r="D244" s="93">
        <v>-74.459913036156436</v>
      </c>
      <c r="E244" s="30">
        <v>-10.532226619548114</v>
      </c>
      <c r="F244" s="31">
        <f t="shared" si="4"/>
        <v>9.797899920228474</v>
      </c>
    </row>
    <row r="245" spans="1:6">
      <c r="A245" s="42" t="s">
        <v>363</v>
      </c>
      <c r="B245" s="62">
        <v>40483</v>
      </c>
      <c r="C245" s="29">
        <v>33.158257732505703</v>
      </c>
      <c r="D245" s="93">
        <v>-50.753169081319918</v>
      </c>
      <c r="E245" s="30">
        <v>-7.8729809836173281</v>
      </c>
      <c r="F245" s="31">
        <f t="shared" si="4"/>
        <v>12.230678787618707</v>
      </c>
    </row>
    <row r="246" spans="1:6">
      <c r="A246" s="42" t="s">
        <v>364</v>
      </c>
      <c r="B246" s="62">
        <v>40490</v>
      </c>
      <c r="C246" s="29">
        <v>22.989725361203952</v>
      </c>
      <c r="D246" s="93">
        <v>-76.455557873488047</v>
      </c>
      <c r="E246" s="30">
        <v>-10.002977819655793</v>
      </c>
      <c r="F246" s="31">
        <f t="shared" si="4"/>
        <v>3.5682646837583007</v>
      </c>
    </row>
    <row r="247" spans="1:6">
      <c r="A247" s="42" t="s">
        <v>365</v>
      </c>
      <c r="B247" s="62">
        <v>40497</v>
      </c>
      <c r="C247" s="29">
        <v>22.105505155003801</v>
      </c>
      <c r="D247" s="93">
        <v>-45.246990788744171</v>
      </c>
      <c r="E247" s="30">
        <v>-7.1270211690875138</v>
      </c>
      <c r="F247" s="31">
        <f t="shared" si="4"/>
        <v>11.76917856395594</v>
      </c>
    </row>
    <row r="248" spans="1:6">
      <c r="A248" s="42" t="s">
        <v>366</v>
      </c>
      <c r="B248" s="62">
        <v>40504</v>
      </c>
      <c r="C248" s="29">
        <v>57.032203299909803</v>
      </c>
      <c r="D248" s="93">
        <v>-61.472466921349671</v>
      </c>
      <c r="E248" s="30">
        <v>-9.7775063498611132</v>
      </c>
      <c r="F248" s="31">
        <f t="shared" si="4"/>
        <v>16.747583877539235</v>
      </c>
    </row>
    <row r="249" spans="1:6">
      <c r="A249" s="42" t="s">
        <v>367</v>
      </c>
      <c r="B249" s="62">
        <v>40511</v>
      </c>
      <c r="C249" s="29">
        <v>27.852936495304789</v>
      </c>
      <c r="D249" s="93">
        <v>-51.875670246763356</v>
      </c>
      <c r="E249" s="30">
        <v>-9.1390217727269629</v>
      </c>
      <c r="F249" s="31">
        <f t="shared" si="4"/>
        <v>21.236503935052347</v>
      </c>
    </row>
    <row r="250" spans="1:6">
      <c r="A250" s="42" t="s">
        <v>368</v>
      </c>
      <c r="B250" s="62">
        <v>40518</v>
      </c>
      <c r="C250" s="29">
        <v>28.295046598404863</v>
      </c>
      <c r="D250" s="93">
        <v>-61.936826211966832</v>
      </c>
      <c r="E250" s="30">
        <v>-9.2445317807442482</v>
      </c>
      <c r="F250" s="31">
        <f t="shared" si="4"/>
        <v>12.019428033987154</v>
      </c>
    </row>
    <row r="251" spans="1:6">
      <c r="A251" s="42" t="s">
        <v>369</v>
      </c>
      <c r="B251" s="62">
        <v>40525</v>
      </c>
      <c r="C251" s="29">
        <v>94.611562063416272</v>
      </c>
      <c r="D251" s="93">
        <v>-38.401318788438374</v>
      </c>
      <c r="E251" s="30">
        <v>-5.8308084820334711</v>
      </c>
      <c r="F251" s="31">
        <f t="shared" si="4"/>
        <v>8.2451490678293951</v>
      </c>
    </row>
    <row r="252" spans="1:6">
      <c r="A252" s="42" t="s">
        <v>370</v>
      </c>
      <c r="B252" s="62">
        <v>40532</v>
      </c>
      <c r="C252" s="29">
        <v>45.979450722407904</v>
      </c>
      <c r="D252" s="93">
        <v>-67.294846195407217</v>
      </c>
      <c r="E252" s="30">
        <v>-9.9143937281311505</v>
      </c>
      <c r="F252" s="31">
        <f t="shared" si="4"/>
        <v>12.020303629641987</v>
      </c>
    </row>
    <row r="253" spans="1:6">
      <c r="A253" s="42" t="s">
        <v>371</v>
      </c>
      <c r="B253" s="62">
        <v>40539</v>
      </c>
      <c r="C253" s="29">
        <v>31.831927423205471</v>
      </c>
      <c r="D253" s="93">
        <v>-79.559072548116816</v>
      </c>
      <c r="E253" s="30">
        <v>-11.661954349370822</v>
      </c>
      <c r="F253" s="31">
        <f t="shared" si="4"/>
        <v>13.736562246849758</v>
      </c>
    </row>
    <row r="254" spans="1:6">
      <c r="A254" s="28" t="s">
        <v>372</v>
      </c>
      <c r="B254" s="62">
        <v>40546</v>
      </c>
      <c r="C254" s="29">
        <v>51.284771959608818</v>
      </c>
      <c r="D254" s="93">
        <v>-111.68831582163484</v>
      </c>
      <c r="E254" s="30">
        <v>-15.616043344648277</v>
      </c>
      <c r="F254" s="31">
        <f t="shared" si="4"/>
        <v>13.240030935551374</v>
      </c>
    </row>
    <row r="255" spans="1:6">
      <c r="A255" s="28" t="s">
        <v>373</v>
      </c>
      <c r="B255" s="62">
        <v>40553</v>
      </c>
      <c r="C255" s="29">
        <v>11.0527525775019</v>
      </c>
      <c r="D255" s="93">
        <v>-58.301296303929036</v>
      </c>
      <c r="E255" s="30">
        <v>-9.3898111699404208</v>
      </c>
      <c r="F255" s="31">
        <f t="shared" si="4"/>
        <v>16.817193055594331</v>
      </c>
    </row>
    <row r="256" spans="1:6">
      <c r="A256" s="28" t="s">
        <v>374</v>
      </c>
      <c r="B256" s="62">
        <v>40561</v>
      </c>
      <c r="C256" s="29">
        <v>83.116699382814289</v>
      </c>
      <c r="D256" s="93">
        <v>-61.050776438249009</v>
      </c>
      <c r="E256" s="30">
        <v>-8.7593114081483776</v>
      </c>
      <c r="F256" s="31">
        <f t="shared" si="4"/>
        <v>9.0237148269380114</v>
      </c>
    </row>
    <row r="257" spans="1:6">
      <c r="A257" s="28" t="s">
        <v>375</v>
      </c>
      <c r="B257" s="62">
        <v>40567</v>
      </c>
      <c r="C257" s="29">
        <v>12.379082886802129</v>
      </c>
      <c r="D257" s="93">
        <v>-44.819016691500131</v>
      </c>
      <c r="E257" s="30">
        <v>-6.784403431599177</v>
      </c>
      <c r="F257" s="31">
        <f t="shared" si="4"/>
        <v>9.4562107612932849</v>
      </c>
    </row>
    <row r="258" spans="1:6">
      <c r="A258" s="28" t="s">
        <v>376</v>
      </c>
      <c r="B258" s="62">
        <v>40581</v>
      </c>
      <c r="C258" s="29">
        <v>2.2105505155003802</v>
      </c>
      <c r="D258" s="93">
        <v>-31.41444482116292</v>
      </c>
      <c r="E258" s="30">
        <v>-4.0624144781788623</v>
      </c>
      <c r="F258" s="31">
        <f t="shared" si="4"/>
        <v>1.0848710042679777</v>
      </c>
    </row>
    <row r="259" spans="1:6">
      <c r="A259" s="28" t="s">
        <v>377</v>
      </c>
      <c r="B259" s="62">
        <v>40588</v>
      </c>
      <c r="C259" s="29">
        <v>10.610642474401823</v>
      </c>
      <c r="D259" s="93">
        <v>-39.085252339474316</v>
      </c>
      <c r="E259" s="30">
        <v>-5.7190251349182875</v>
      </c>
      <c r="F259" s="31">
        <f t="shared" si="4"/>
        <v>6.6669487398719838</v>
      </c>
    </row>
    <row r="260" spans="1:6">
      <c r="A260" s="28" t="s">
        <v>378</v>
      </c>
      <c r="B260" s="62">
        <v>40596</v>
      </c>
      <c r="C260" s="29">
        <v>40.67412948520699</v>
      </c>
      <c r="D260" s="93">
        <v>-66.989394408226261</v>
      </c>
      <c r="E260" s="30">
        <v>-9.8505005232155298</v>
      </c>
      <c r="F260" s="31">
        <f t="shared" si="4"/>
        <v>11.814609777497978</v>
      </c>
    </row>
    <row r="261" spans="1:6">
      <c r="A261" s="28" t="s">
        <v>379</v>
      </c>
      <c r="B261" s="62">
        <v>40602</v>
      </c>
      <c r="C261" s="29">
        <v>40.67412948520699</v>
      </c>
      <c r="D261" s="93">
        <v>-33.171535216669234</v>
      </c>
      <c r="E261" s="30">
        <v>-6.3974051031587083</v>
      </c>
      <c r="F261" s="31">
        <f t="shared" si="4"/>
        <v>18.007705608600432</v>
      </c>
    </row>
    <row r="262" spans="1:6">
      <c r="A262" s="28" t="s">
        <v>380</v>
      </c>
      <c r="B262" s="62">
        <v>40604</v>
      </c>
      <c r="C262" s="29">
        <v>49.516331547208516</v>
      </c>
      <c r="D262" s="93">
        <v>-51.244788107004091</v>
      </c>
      <c r="E262" s="30">
        <v>-8.1871143311006787</v>
      </c>
      <c r="F262" s="31">
        <f t="shared" si="4"/>
        <v>14.252126541801339</v>
      </c>
    </row>
    <row r="263" spans="1:6">
      <c r="A263" s="28" t="s">
        <v>381</v>
      </c>
      <c r="B263" s="62">
        <v>40609</v>
      </c>
      <c r="C263" s="29">
        <v>15.031743505402584</v>
      </c>
      <c r="D263" s="93">
        <v>-42.141848664479561</v>
      </c>
      <c r="E263" s="30">
        <v>-7.033037137670302</v>
      </c>
      <c r="F263" s="31">
        <f t="shared" si="4"/>
        <v>14.122448436882856</v>
      </c>
    </row>
    <row r="264" spans="1:6">
      <c r="A264" s="28" t="s">
        <v>382</v>
      </c>
      <c r="B264" s="62">
        <v>40616</v>
      </c>
      <c r="C264" s="29">
        <v>39.789909279006842</v>
      </c>
      <c r="D264" s="93">
        <v>-63.63827154496871</v>
      </c>
      <c r="E264" s="30">
        <v>-8.759761056189511</v>
      </c>
      <c r="F264" s="31">
        <f t="shared" si="4"/>
        <v>6.4398169045473779</v>
      </c>
    </row>
    <row r="265" spans="1:6">
      <c r="A265" s="28" t="s">
        <v>383</v>
      </c>
      <c r="B265" s="62">
        <v>40623</v>
      </c>
      <c r="C265" s="29">
        <v>49.958441650308593</v>
      </c>
      <c r="D265" s="93">
        <v>-73.413669529633125</v>
      </c>
      <c r="E265" s="30">
        <v>-10.011712168736826</v>
      </c>
      <c r="F265" s="31">
        <f t="shared" si="4"/>
        <v>6.6800278202614862</v>
      </c>
    </row>
    <row r="266" spans="1:6">
      <c r="A266" s="28" t="s">
        <v>384</v>
      </c>
      <c r="B266" s="62">
        <v>40630</v>
      </c>
      <c r="C266" s="29">
        <v>32.716147629405626</v>
      </c>
      <c r="D266" s="93">
        <v>-84.965439781524935</v>
      </c>
      <c r="E266" s="30">
        <v>-11.12469478884411</v>
      </c>
      <c r="F266" s="31">
        <f t="shared" si="4"/>
        <v>4.0321185292279438</v>
      </c>
    </row>
    <row r="267" spans="1:6">
      <c r="A267" s="28" t="s">
        <v>385</v>
      </c>
      <c r="B267" s="62">
        <v>40637</v>
      </c>
      <c r="C267" s="29">
        <v>12.379082886802129</v>
      </c>
      <c r="D267" s="93">
        <v>-75.490670854079269</v>
      </c>
      <c r="E267" s="30">
        <v>-9.3847234829163018</v>
      </c>
      <c r="F267" s="31">
        <f t="shared" si="4"/>
        <v>-0.41288299074885515</v>
      </c>
    </row>
    <row r="268" spans="1:6">
      <c r="A268" s="28" t="s">
        <v>386</v>
      </c>
      <c r="B268" s="62">
        <v>40644</v>
      </c>
      <c r="C268" s="29">
        <v>15.031743505402584</v>
      </c>
      <c r="D268" s="93">
        <v>-37.461247605438899</v>
      </c>
      <c r="E268" s="30">
        <v>-5.2248912076682252</v>
      </c>
      <c r="F268" s="31">
        <f t="shared" ref="F268:F331" si="5">D268-E268*8</f>
        <v>4.3378820559069027</v>
      </c>
    </row>
    <row r="269" spans="1:6">
      <c r="A269" s="28" t="s">
        <v>387</v>
      </c>
      <c r="B269" s="62">
        <v>40651</v>
      </c>
      <c r="C269" s="29">
        <v>27.410826392204712</v>
      </c>
      <c r="D269" s="93">
        <v>-67.797722068781624</v>
      </c>
      <c r="E269" s="30">
        <v>-9.2484095775916533</v>
      </c>
      <c r="F269" s="31">
        <f t="shared" si="5"/>
        <v>6.189554551951602</v>
      </c>
    </row>
    <row r="270" spans="1:6">
      <c r="A270" s="28" t="s">
        <v>388</v>
      </c>
      <c r="B270" s="62">
        <v>40658</v>
      </c>
      <c r="C270" s="29">
        <v>29.179266804605017</v>
      </c>
      <c r="D270" s="93">
        <v>-53.22442168057421</v>
      </c>
      <c r="E270" s="30">
        <v>-7.6436111151026624</v>
      </c>
      <c r="F270" s="31">
        <f t="shared" si="5"/>
        <v>7.9244672402470897</v>
      </c>
    </row>
    <row r="271" spans="1:6">
      <c r="A271" s="28" t="s">
        <v>389</v>
      </c>
      <c r="B271" s="62">
        <v>40665</v>
      </c>
      <c r="C271" s="29">
        <v>26.526606186004564</v>
      </c>
      <c r="D271" s="93">
        <v>-49.128563006441347</v>
      </c>
      <c r="E271" s="30">
        <v>-7.1323254419970441</v>
      </c>
      <c r="F271" s="31">
        <f t="shared" si="5"/>
        <v>7.930040529535006</v>
      </c>
    </row>
    <row r="272" spans="1:6">
      <c r="A272" s="28" t="s">
        <v>390</v>
      </c>
      <c r="B272" s="62">
        <v>40672</v>
      </c>
      <c r="C272" s="29">
        <v>6.631651546501141</v>
      </c>
      <c r="D272" s="93">
        <v>-51.916642616937658</v>
      </c>
      <c r="E272" s="30">
        <v>-6.644187789218492</v>
      </c>
      <c r="F272" s="31">
        <f t="shared" si="5"/>
        <v>1.2368596968102779</v>
      </c>
    </row>
    <row r="273" spans="1:6">
      <c r="A273" s="28" t="s">
        <v>391</v>
      </c>
      <c r="B273" s="62">
        <v>40686</v>
      </c>
      <c r="C273" s="29">
        <v>5.747431340300988</v>
      </c>
      <c r="D273" s="93">
        <v>-71.350263391083601</v>
      </c>
      <c r="E273" s="30">
        <v>-9.878437005558089</v>
      </c>
      <c r="F273" s="31">
        <f t="shared" si="5"/>
        <v>7.677232653381111</v>
      </c>
    </row>
    <row r="274" spans="1:6">
      <c r="A274" s="28" t="s">
        <v>392</v>
      </c>
      <c r="B274" s="62">
        <v>40694</v>
      </c>
      <c r="C274" s="29">
        <v>45.979450722407904</v>
      </c>
      <c r="D274" s="93">
        <v>-55.170384992177254</v>
      </c>
      <c r="E274" s="30">
        <v>-7.8191446277190435</v>
      </c>
      <c r="F274" s="31">
        <f t="shared" si="5"/>
        <v>7.3827720295750936</v>
      </c>
    </row>
    <row r="275" spans="1:6">
      <c r="A275" s="28" t="s">
        <v>393</v>
      </c>
      <c r="B275" s="62">
        <v>40700</v>
      </c>
      <c r="C275" s="29">
        <v>7.5158717527012922</v>
      </c>
      <c r="D275" s="93">
        <v>-68.096679272859859</v>
      </c>
      <c r="E275" s="30">
        <v>-9.2573534027060962</v>
      </c>
      <c r="F275" s="31">
        <f t="shared" si="5"/>
        <v>5.9621479487889104</v>
      </c>
    </row>
    <row r="276" spans="1:6">
      <c r="A276" s="28" t="s">
        <v>394</v>
      </c>
      <c r="B276" s="62">
        <v>40707</v>
      </c>
      <c r="C276" s="29">
        <v>3.9789909279006839</v>
      </c>
      <c r="D276" s="93">
        <v>-91.973262016815283</v>
      </c>
      <c r="E276" s="30">
        <v>-11.10061927370587</v>
      </c>
      <c r="F276" s="31">
        <f t="shared" si="5"/>
        <v>-3.16830782716832</v>
      </c>
    </row>
    <row r="277" spans="1:6">
      <c r="A277" s="28" t="s">
        <v>395</v>
      </c>
      <c r="B277" s="62">
        <v>40742</v>
      </c>
      <c r="C277" s="29">
        <v>32.274037526305548</v>
      </c>
      <c r="D277" s="93">
        <v>-67.273967627436022</v>
      </c>
      <c r="E277" s="30">
        <v>-8.7428981919148345</v>
      </c>
      <c r="F277" s="31">
        <f t="shared" si="5"/>
        <v>2.6692179078826541</v>
      </c>
    </row>
    <row r="278" spans="1:6">
      <c r="A278" s="28" t="s">
        <v>396</v>
      </c>
      <c r="B278" s="62">
        <v>40812</v>
      </c>
      <c r="C278" s="29">
        <v>3.9789909279006839</v>
      </c>
      <c r="D278" s="93">
        <v>-39.346099826311466</v>
      </c>
      <c r="E278" s="30">
        <v>-6.0479959199857634</v>
      </c>
      <c r="F278" s="31">
        <f t="shared" si="5"/>
        <v>9.0378675335746408</v>
      </c>
    </row>
    <row r="279" spans="1:6">
      <c r="A279" s="28" t="s">
        <v>397</v>
      </c>
      <c r="B279" s="62">
        <v>40819</v>
      </c>
      <c r="C279" s="29">
        <v>19.894954639503421</v>
      </c>
      <c r="D279" s="93">
        <v>-31.382588421784799</v>
      </c>
      <c r="E279" s="30">
        <v>-5.3403776550108679</v>
      </c>
      <c r="F279" s="31">
        <f t="shared" si="5"/>
        <v>11.340432818302144</v>
      </c>
    </row>
    <row r="280" spans="1:6">
      <c r="A280" s="28" t="s">
        <v>436</v>
      </c>
      <c r="B280" s="62">
        <v>40829</v>
      </c>
      <c r="C280" s="29">
        <v>28.73715670150494</v>
      </c>
      <c r="D280" s="100">
        <v>-54.058429803957324</v>
      </c>
      <c r="E280" s="49">
        <v>-7.892356396380233</v>
      </c>
      <c r="F280" s="31">
        <f t="shared" si="5"/>
        <v>9.08042136708454</v>
      </c>
    </row>
    <row r="281" spans="1:6">
      <c r="A281" s="28" t="s">
        <v>437</v>
      </c>
      <c r="B281" s="62">
        <v>40847</v>
      </c>
      <c r="C281" s="29">
        <v>7.9579818558013677</v>
      </c>
      <c r="D281" s="100">
        <v>-9.6453013310311988</v>
      </c>
      <c r="E281" s="49">
        <v>-2.4333502191577763</v>
      </c>
      <c r="F281" s="31">
        <f t="shared" si="5"/>
        <v>9.8215004222310114</v>
      </c>
    </row>
    <row r="282" spans="1:6">
      <c r="A282" s="28" t="s">
        <v>438</v>
      </c>
      <c r="B282" s="62">
        <v>40854</v>
      </c>
      <c r="C282" s="29">
        <v>23.431835464304029</v>
      </c>
      <c r="D282" s="100">
        <v>-74.82316079734791</v>
      </c>
      <c r="E282" s="49">
        <v>-10.949360044649303</v>
      </c>
      <c r="F282" s="31">
        <f t="shared" si="5"/>
        <v>12.771719559846517</v>
      </c>
    </row>
    <row r="283" spans="1:6">
      <c r="A283" s="28" t="s">
        <v>439</v>
      </c>
      <c r="B283" s="62">
        <v>40861</v>
      </c>
      <c r="C283" s="29">
        <v>8.4000919589014451</v>
      </c>
      <c r="D283" s="100">
        <v>-29.505131326035023</v>
      </c>
      <c r="E283" s="49">
        <v>-5.2572612205442066</v>
      </c>
      <c r="F283" s="31">
        <f t="shared" si="5"/>
        <v>12.55295843831863</v>
      </c>
    </row>
    <row r="284" spans="1:6">
      <c r="A284" s="28" t="s">
        <v>440</v>
      </c>
      <c r="B284" s="62">
        <v>40868</v>
      </c>
      <c r="C284" s="29">
        <v>45.095230516207749</v>
      </c>
      <c r="D284" s="100">
        <v>-38.554233875935402</v>
      </c>
      <c r="E284" s="49">
        <v>-7.2513713895367706</v>
      </c>
      <c r="F284" s="31">
        <f t="shared" si="5"/>
        <v>19.456737240358763</v>
      </c>
    </row>
    <row r="285" spans="1:6">
      <c r="A285" s="28" t="s">
        <v>441</v>
      </c>
      <c r="B285" s="62">
        <v>40875</v>
      </c>
      <c r="C285" s="29">
        <v>64.548075052611097</v>
      </c>
      <c r="D285" s="100">
        <v>-80.604228605332253</v>
      </c>
      <c r="E285" s="49">
        <v>-11.271185412364797</v>
      </c>
      <c r="F285" s="31">
        <f t="shared" si="5"/>
        <v>9.5652546935861267</v>
      </c>
    </row>
    <row r="286" spans="1:6">
      <c r="A286" s="28" t="s">
        <v>442</v>
      </c>
      <c r="B286" s="62">
        <v>40896</v>
      </c>
      <c r="C286" s="29">
        <v>5.3053212372009115</v>
      </c>
      <c r="D286" s="100">
        <v>-69.302342835397013</v>
      </c>
      <c r="E286" s="49">
        <v>-9.7212795253633644</v>
      </c>
      <c r="F286" s="31">
        <f t="shared" si="5"/>
        <v>8.4678933675099017</v>
      </c>
    </row>
    <row r="287" spans="1:6">
      <c r="A287" s="28" t="s">
        <v>443</v>
      </c>
      <c r="B287" s="62">
        <v>40904</v>
      </c>
      <c r="C287" s="29">
        <v>6.631651546501141</v>
      </c>
      <c r="D287" s="100">
        <v>-39.909625239358341</v>
      </c>
      <c r="E287" s="49">
        <v>-6.0901474403202975</v>
      </c>
      <c r="F287" s="31">
        <f t="shared" si="5"/>
        <v>8.811554283204039</v>
      </c>
    </row>
    <row r="288" spans="1:6">
      <c r="A288" s="28" t="s">
        <v>444</v>
      </c>
      <c r="B288" s="62">
        <v>40906</v>
      </c>
      <c r="C288" s="29">
        <v>42.442569897607292</v>
      </c>
      <c r="D288" s="100">
        <v>-52.854708730050632</v>
      </c>
      <c r="E288" s="49">
        <v>-7.2765465156758022</v>
      </c>
      <c r="F288" s="31">
        <f t="shared" si="5"/>
        <v>5.357663395355786</v>
      </c>
    </row>
    <row r="289" spans="1:6">
      <c r="A289" s="28" t="s">
        <v>445</v>
      </c>
      <c r="B289" s="62">
        <v>40911</v>
      </c>
      <c r="C289" s="29">
        <v>53.937432578209268</v>
      </c>
      <c r="D289" s="100">
        <v>-72.885100570830787</v>
      </c>
      <c r="E289" s="49">
        <v>-9.9291255221273786</v>
      </c>
      <c r="F289" s="31">
        <f t="shared" si="5"/>
        <v>6.5479036061882425</v>
      </c>
    </row>
    <row r="290" spans="1:6">
      <c r="A290" s="28" t="s">
        <v>446</v>
      </c>
      <c r="B290" s="62">
        <v>40917</v>
      </c>
      <c r="C290" s="29">
        <v>6.631651546501141</v>
      </c>
      <c r="D290" s="100">
        <v>-27.224745115769693</v>
      </c>
      <c r="E290" s="49">
        <v>-4.7959221887882979</v>
      </c>
      <c r="F290" s="31">
        <f t="shared" si="5"/>
        <v>11.14263239453669</v>
      </c>
    </row>
    <row r="291" spans="1:6">
      <c r="A291" s="28" t="s">
        <v>447</v>
      </c>
      <c r="B291" s="62">
        <v>40925</v>
      </c>
      <c r="C291" s="29">
        <v>33.158257732505703</v>
      </c>
      <c r="D291" s="100">
        <v>-49.601568671903543</v>
      </c>
      <c r="E291" s="49">
        <v>-8.7312405516076765</v>
      </c>
      <c r="F291" s="31">
        <f t="shared" si="5"/>
        <v>20.248355740957869</v>
      </c>
    </row>
    <row r="292" spans="1:6">
      <c r="A292" s="28" t="s">
        <v>448</v>
      </c>
      <c r="B292" s="62">
        <v>40927</v>
      </c>
      <c r="C292" s="29">
        <v>95.05367216651635</v>
      </c>
      <c r="D292" s="100">
        <v>-110.73284217606482</v>
      </c>
      <c r="E292" s="49">
        <v>-15.191417050261252</v>
      </c>
      <c r="F292" s="31">
        <f t="shared" si="5"/>
        <v>10.798494226025198</v>
      </c>
    </row>
    <row r="293" spans="1:6">
      <c r="A293" s="28" t="s">
        <v>449</v>
      </c>
      <c r="B293" s="62">
        <v>40931</v>
      </c>
      <c r="C293" s="29">
        <v>52.61110226890905</v>
      </c>
      <c r="D293" s="100">
        <v>-89.836897963675327</v>
      </c>
      <c r="E293" s="49">
        <v>-12.386521892258223</v>
      </c>
      <c r="F293" s="31">
        <f t="shared" si="5"/>
        <v>9.2552771743904572</v>
      </c>
    </row>
    <row r="294" spans="1:6">
      <c r="A294" s="28" t="s">
        <v>450</v>
      </c>
      <c r="B294" s="62">
        <v>40938</v>
      </c>
      <c r="C294" s="29">
        <v>38.905689072806688</v>
      </c>
      <c r="D294" s="100">
        <v>-52.501226263060055</v>
      </c>
      <c r="E294" s="49">
        <v>-7.5568420530559015</v>
      </c>
      <c r="F294" s="31">
        <f t="shared" si="5"/>
        <v>7.9535101613871575</v>
      </c>
    </row>
    <row r="295" spans="1:6">
      <c r="A295" s="28" t="s">
        <v>451</v>
      </c>
      <c r="B295" s="62">
        <v>40945</v>
      </c>
      <c r="C295" s="29">
        <v>6.0126974021610335</v>
      </c>
      <c r="D295" s="100">
        <v>-65.950096074761291</v>
      </c>
      <c r="E295" s="49">
        <v>-8.5371619051862755</v>
      </c>
      <c r="F295" s="31">
        <f t="shared" si="5"/>
        <v>2.3471991667289132</v>
      </c>
    </row>
    <row r="296" spans="1:6">
      <c r="A296" s="28" t="s">
        <v>452</v>
      </c>
      <c r="B296" s="62">
        <v>40952</v>
      </c>
      <c r="C296" s="29">
        <v>19.894954639503421</v>
      </c>
      <c r="D296" s="100">
        <v>-62.895134672544856</v>
      </c>
      <c r="E296" s="49">
        <v>-9.2970364479314878</v>
      </c>
      <c r="F296" s="31">
        <f t="shared" si="5"/>
        <v>11.481156910907046</v>
      </c>
    </row>
    <row r="297" spans="1:6">
      <c r="A297" s="28" t="s">
        <v>453</v>
      </c>
      <c r="B297" s="62">
        <v>40960</v>
      </c>
      <c r="C297" s="29">
        <v>16.358073814702813</v>
      </c>
      <c r="D297" s="100">
        <v>-56.111113660766044</v>
      </c>
      <c r="E297" s="49">
        <v>-8.0995110575821663</v>
      </c>
      <c r="F297" s="31">
        <f t="shared" si="5"/>
        <v>8.6849747998912861</v>
      </c>
    </row>
    <row r="298" spans="1:6">
      <c r="A298" s="28" t="s">
        <v>454</v>
      </c>
      <c r="B298" s="62">
        <v>40966</v>
      </c>
      <c r="C298" s="29">
        <v>32.716147629405626</v>
      </c>
      <c r="D298" s="100">
        <v>-40.744125838271692</v>
      </c>
      <c r="E298" s="49">
        <v>-6.5246072534487496</v>
      </c>
      <c r="F298" s="31">
        <f t="shared" si="5"/>
        <v>11.452732189318304</v>
      </c>
    </row>
    <row r="299" spans="1:6">
      <c r="A299" s="28" t="s">
        <v>455</v>
      </c>
      <c r="B299" s="62">
        <v>40973</v>
      </c>
      <c r="C299" s="29">
        <v>41.558349691407145</v>
      </c>
      <c r="D299" s="100">
        <v>-73.097864764489472</v>
      </c>
      <c r="E299" s="49">
        <v>-11.003402117189976</v>
      </c>
      <c r="F299" s="31">
        <f t="shared" si="5"/>
        <v>14.929352173030338</v>
      </c>
    </row>
    <row r="300" spans="1:6">
      <c r="A300" s="28" t="s">
        <v>456</v>
      </c>
      <c r="B300" s="62">
        <v>40980</v>
      </c>
      <c r="C300" s="29">
        <v>8.8422020620015207</v>
      </c>
      <c r="D300" s="100">
        <v>-52.805207090860172</v>
      </c>
      <c r="E300" s="49">
        <v>-7.4767272501537754</v>
      </c>
      <c r="F300" s="31">
        <f t="shared" si="5"/>
        <v>7.0086109103700309</v>
      </c>
    </row>
    <row r="301" spans="1:6">
      <c r="A301" s="28" t="s">
        <v>457</v>
      </c>
      <c r="B301" s="62">
        <v>40984</v>
      </c>
      <c r="C301" s="29">
        <v>88.422020620015203</v>
      </c>
      <c r="D301" s="100">
        <v>-82.721654394701005</v>
      </c>
      <c r="E301" s="49">
        <v>-11.526445260474528</v>
      </c>
      <c r="F301" s="31">
        <f t="shared" si="5"/>
        <v>9.4899076890952188</v>
      </c>
    </row>
    <row r="302" spans="1:6">
      <c r="A302" s="28" t="s">
        <v>458</v>
      </c>
      <c r="B302" s="62">
        <v>40987</v>
      </c>
      <c r="C302" s="29">
        <v>16.358073814702813</v>
      </c>
      <c r="D302" s="100">
        <v>-82.284177262165457</v>
      </c>
      <c r="E302" s="49">
        <v>-10.968847151281491</v>
      </c>
      <c r="F302" s="31">
        <f t="shared" si="5"/>
        <v>5.4665999480864684</v>
      </c>
    </row>
    <row r="303" spans="1:6">
      <c r="A303" s="28" t="s">
        <v>459</v>
      </c>
      <c r="B303" s="62">
        <v>40994</v>
      </c>
      <c r="C303" s="29">
        <v>74.716607423912848</v>
      </c>
      <c r="D303" s="100">
        <v>-102.86780564458859</v>
      </c>
      <c r="E303" s="49">
        <v>-13.837527010199135</v>
      </c>
      <c r="F303" s="31">
        <f t="shared" si="5"/>
        <v>7.8324104370044978</v>
      </c>
    </row>
    <row r="304" spans="1:6">
      <c r="A304" s="28" t="s">
        <v>471</v>
      </c>
      <c r="B304" s="62">
        <v>40998</v>
      </c>
      <c r="C304" s="29">
        <v>59.68486391851026</v>
      </c>
      <c r="D304" s="100">
        <v>-60.707672372676051</v>
      </c>
      <c r="E304" s="49">
        <v>-8.0417382874822998</v>
      </c>
      <c r="F304" s="31">
        <f t="shared" si="5"/>
        <v>3.6262339271823478</v>
      </c>
    </row>
    <row r="305" spans="1:6">
      <c r="A305" s="28" t="s">
        <v>472</v>
      </c>
      <c r="B305" s="62">
        <v>41001</v>
      </c>
      <c r="C305" s="29">
        <v>38.46357896970661</v>
      </c>
      <c r="D305" s="100">
        <v>-74.689388729643596</v>
      </c>
      <c r="E305" s="49">
        <v>-9.9465186543822028</v>
      </c>
      <c r="F305" s="31">
        <f t="shared" si="5"/>
        <v>4.8827605054140264</v>
      </c>
    </row>
    <row r="306" spans="1:6">
      <c r="A306" s="28" t="s">
        <v>473</v>
      </c>
      <c r="B306" s="62">
        <v>41008</v>
      </c>
      <c r="C306" s="29">
        <v>20.337064742603495</v>
      </c>
      <c r="D306" s="100">
        <v>-64.025615195249941</v>
      </c>
      <c r="E306" s="49">
        <v>-8.9603480848599872</v>
      </c>
      <c r="F306" s="31">
        <f t="shared" si="5"/>
        <v>7.6571694836299571</v>
      </c>
    </row>
    <row r="307" spans="1:6">
      <c r="A307" s="28" t="s">
        <v>474</v>
      </c>
      <c r="B307" s="62">
        <v>41015</v>
      </c>
      <c r="C307" s="29">
        <v>29.621376907705095</v>
      </c>
      <c r="D307" s="100">
        <v>-64.828287649023068</v>
      </c>
      <c r="E307" s="49">
        <v>-8.8047389399661107</v>
      </c>
      <c r="F307" s="31">
        <f t="shared" si="5"/>
        <v>5.6096238707058177</v>
      </c>
    </row>
    <row r="308" spans="1:6">
      <c r="A308" s="28" t="s">
        <v>475</v>
      </c>
      <c r="B308" s="62">
        <v>41022</v>
      </c>
      <c r="C308" s="29">
        <v>15.031743505402584</v>
      </c>
      <c r="D308" s="100">
        <v>-60.384719108898949</v>
      </c>
      <c r="E308" s="49">
        <v>-7.793294154026964</v>
      </c>
      <c r="F308" s="31">
        <f t="shared" si="5"/>
        <v>1.9616341233167631</v>
      </c>
    </row>
    <row r="309" spans="1:6">
      <c r="A309" s="28" t="s">
        <v>476</v>
      </c>
      <c r="B309" s="62">
        <v>41029</v>
      </c>
      <c r="C309" s="29">
        <v>15.915963711602735</v>
      </c>
      <c r="D309" s="100">
        <v>-61.235184235674836</v>
      </c>
      <c r="E309" s="49">
        <v>-7.6620285516893212</v>
      </c>
      <c r="F309" s="31">
        <f t="shared" si="5"/>
        <v>6.1044177839733038E-2</v>
      </c>
    </row>
    <row r="310" spans="1:6">
      <c r="A310" s="28" t="s">
        <v>477</v>
      </c>
      <c r="B310" s="62">
        <v>41036</v>
      </c>
      <c r="C310" s="29">
        <v>30.063487010805169</v>
      </c>
      <c r="D310" s="100">
        <v>-97.8970108286006</v>
      </c>
      <c r="E310" s="49">
        <v>-12.692275795147784</v>
      </c>
      <c r="F310" s="31">
        <f t="shared" si="5"/>
        <v>3.6411955325816763</v>
      </c>
    </row>
    <row r="311" spans="1:6">
      <c r="A311" s="28" t="s">
        <v>478</v>
      </c>
      <c r="B311" s="62">
        <v>41050</v>
      </c>
      <c r="C311" s="29">
        <v>2.6526606186004558</v>
      </c>
      <c r="D311" s="100">
        <v>-34.803118323828954</v>
      </c>
      <c r="E311" s="49">
        <v>-3.5365594821918367</v>
      </c>
      <c r="F311" s="31">
        <f t="shared" si="5"/>
        <v>-6.5106424662942608</v>
      </c>
    </row>
    <row r="312" spans="1:6">
      <c r="A312" s="28" t="s">
        <v>479</v>
      </c>
      <c r="B312" s="62">
        <v>41058</v>
      </c>
      <c r="C312" s="29">
        <v>25.200275876704335</v>
      </c>
      <c r="D312" s="100">
        <v>-44.801894879014036</v>
      </c>
      <c r="E312" s="49">
        <v>-6.3348174019915717</v>
      </c>
      <c r="F312" s="31">
        <f t="shared" si="5"/>
        <v>5.8766443369185382</v>
      </c>
    </row>
    <row r="313" spans="1:6">
      <c r="A313" s="28" t="s">
        <v>480</v>
      </c>
      <c r="B313" s="62">
        <v>41064</v>
      </c>
      <c r="C313" s="29">
        <v>4.4211010310007604</v>
      </c>
      <c r="D313" s="100">
        <v>-41.416556028055723</v>
      </c>
      <c r="E313" s="49">
        <v>-5.1313429032596449</v>
      </c>
      <c r="F313" s="31">
        <f t="shared" si="5"/>
        <v>-0.36581280197856358</v>
      </c>
    </row>
    <row r="314" spans="1:6">
      <c r="A314" s="28" t="s">
        <v>481</v>
      </c>
      <c r="B314" s="62">
        <v>41071</v>
      </c>
      <c r="C314" s="29">
        <v>21.221284948803646</v>
      </c>
      <c r="D314" s="100">
        <v>-65.407992865324005</v>
      </c>
      <c r="E314" s="49">
        <v>-8.5755541737476957</v>
      </c>
      <c r="F314" s="31">
        <f t="shared" si="5"/>
        <v>3.1964405246575609</v>
      </c>
    </row>
    <row r="315" spans="1:6">
      <c r="A315" s="28" t="s">
        <v>482</v>
      </c>
      <c r="B315" s="62">
        <v>41085</v>
      </c>
      <c r="C315" s="29">
        <v>9.2843121651015963</v>
      </c>
      <c r="D315" s="100">
        <v>-81.692656257034443</v>
      </c>
      <c r="E315" s="49">
        <v>-10.0946602229946</v>
      </c>
      <c r="F315" s="31">
        <f t="shared" si="5"/>
        <v>-0.9353744730776441</v>
      </c>
    </row>
    <row r="316" spans="1:6">
      <c r="A316" s="28" t="s">
        <v>483</v>
      </c>
      <c r="B316" s="62">
        <v>41092</v>
      </c>
      <c r="C316" s="29">
        <v>20.337064742603495</v>
      </c>
      <c r="D316" s="100">
        <v>-77.500861365562031</v>
      </c>
      <c r="E316" s="49">
        <v>-10.384428649298588</v>
      </c>
      <c r="F316" s="31">
        <f t="shared" si="5"/>
        <v>5.5745678288266731</v>
      </c>
    </row>
    <row r="317" spans="1:6">
      <c r="A317" s="28" t="s">
        <v>508</v>
      </c>
      <c r="B317" s="62">
        <v>41197</v>
      </c>
      <c r="C317" s="29">
        <v>30.947707217005323</v>
      </c>
      <c r="D317" s="100">
        <v>-46.694508160575353</v>
      </c>
      <c r="E317" s="49">
        <v>-7.0588438195391952</v>
      </c>
      <c r="F317" s="31">
        <f t="shared" si="5"/>
        <v>9.7762423957382083</v>
      </c>
    </row>
    <row r="318" spans="1:6">
      <c r="A318" s="28" t="s">
        <v>509</v>
      </c>
      <c r="B318" s="62">
        <v>41204</v>
      </c>
      <c r="C318" s="29">
        <v>32.716147629405626</v>
      </c>
      <c r="D318" s="100">
        <v>-43.770880359901597</v>
      </c>
      <c r="E318" s="49">
        <v>-6.7819846671237922</v>
      </c>
      <c r="F318" s="31">
        <f t="shared" si="5"/>
        <v>10.484996977088741</v>
      </c>
    </row>
    <row r="319" spans="1:6">
      <c r="A319" s="28" t="s">
        <v>510</v>
      </c>
      <c r="B319" s="62">
        <v>41211</v>
      </c>
      <c r="C319" s="29">
        <v>40.232019382106913</v>
      </c>
      <c r="D319" s="100">
        <v>-39.361339307271706</v>
      </c>
      <c r="E319" s="49">
        <v>-6.5978308379919808</v>
      </c>
      <c r="F319" s="31">
        <f t="shared" si="5"/>
        <v>13.42130739666414</v>
      </c>
    </row>
    <row r="320" spans="1:6">
      <c r="A320" s="28" t="s">
        <v>511</v>
      </c>
      <c r="B320" s="62">
        <v>41218</v>
      </c>
      <c r="C320" s="29">
        <v>22.547615258103875</v>
      </c>
      <c r="D320" s="100">
        <v>-50.744007370649456</v>
      </c>
      <c r="E320" s="49">
        <v>-7.3826995372561486</v>
      </c>
      <c r="F320" s="31">
        <f t="shared" si="5"/>
        <v>8.3175889273997328</v>
      </c>
    </row>
    <row r="321" spans="1:6">
      <c r="A321" s="28" t="s">
        <v>512</v>
      </c>
      <c r="B321" s="62">
        <v>41226</v>
      </c>
      <c r="C321" s="29">
        <v>13.263303093002282</v>
      </c>
      <c r="D321" s="100">
        <v>-53.605065542843334</v>
      </c>
      <c r="E321" s="49">
        <v>-8.5450177345877378</v>
      </c>
      <c r="F321" s="31">
        <f t="shared" si="5"/>
        <v>14.755076333858568</v>
      </c>
    </row>
    <row r="322" spans="1:6">
      <c r="A322" s="28" t="s">
        <v>513</v>
      </c>
      <c r="B322" s="62">
        <v>41232</v>
      </c>
      <c r="C322" s="29">
        <v>51.284771959608818</v>
      </c>
      <c r="D322" s="100">
        <v>-60.669837670739106</v>
      </c>
      <c r="E322" s="49">
        <v>-9.3790859113561105</v>
      </c>
      <c r="F322" s="31">
        <f t="shared" si="5"/>
        <v>14.362849620109778</v>
      </c>
    </row>
    <row r="323" spans="1:6">
      <c r="A323" s="28" t="s">
        <v>514</v>
      </c>
      <c r="B323" s="62">
        <v>41233</v>
      </c>
      <c r="C323" s="29">
        <v>91.516791341715731</v>
      </c>
      <c r="D323" s="101">
        <v>-75.672013398981619</v>
      </c>
      <c r="E323" s="50">
        <v>-10.542913373007195</v>
      </c>
      <c r="F323" s="31">
        <f t="shared" si="5"/>
        <v>8.6712935850759436</v>
      </c>
    </row>
    <row r="324" spans="1:6">
      <c r="A324" s="28" t="s">
        <v>515</v>
      </c>
      <c r="B324" s="62">
        <v>41239</v>
      </c>
      <c r="C324" s="29">
        <v>36.25302845420623</v>
      </c>
      <c r="D324" s="100">
        <v>-43.639363911962882</v>
      </c>
      <c r="E324" s="49">
        <v>-7.4250600169285246</v>
      </c>
      <c r="F324" s="31">
        <f t="shared" si="5"/>
        <v>15.761116223465315</v>
      </c>
    </row>
    <row r="325" spans="1:6">
      <c r="A325" s="28" t="s">
        <v>516</v>
      </c>
      <c r="B325" s="62">
        <v>41246</v>
      </c>
      <c r="C325" s="29">
        <v>95.05367216651635</v>
      </c>
      <c r="D325" s="100">
        <v>-69.692974616789385</v>
      </c>
      <c r="E325" s="49">
        <v>-10.189189141057016</v>
      </c>
      <c r="F325" s="31">
        <f t="shared" si="5"/>
        <v>11.82053851166674</v>
      </c>
    </row>
    <row r="326" spans="1:6">
      <c r="A326" s="28" t="s">
        <v>517</v>
      </c>
      <c r="B326" s="62">
        <v>41253</v>
      </c>
      <c r="C326" s="29">
        <v>39.789909279006842</v>
      </c>
      <c r="D326" s="100">
        <v>-54.057617914776699</v>
      </c>
      <c r="E326" s="49">
        <v>-8.1360313997487204</v>
      </c>
      <c r="F326" s="31">
        <f t="shared" si="5"/>
        <v>11.030633283213064</v>
      </c>
    </row>
    <row r="327" spans="1:6">
      <c r="A327" s="28" t="s">
        <v>518</v>
      </c>
      <c r="B327" s="62">
        <v>41260</v>
      </c>
      <c r="C327" s="29">
        <v>50.842661856508741</v>
      </c>
      <c r="D327" s="100">
        <v>-78.886303090058007</v>
      </c>
      <c r="E327" s="49">
        <v>-11.159482847424627</v>
      </c>
      <c r="F327" s="31">
        <f t="shared" si="5"/>
        <v>10.389559689339009</v>
      </c>
    </row>
    <row r="328" spans="1:6">
      <c r="A328" s="28" t="s">
        <v>519</v>
      </c>
      <c r="B328" s="62">
        <v>41269</v>
      </c>
      <c r="C328" s="29">
        <v>91.516791341715731</v>
      </c>
      <c r="D328" s="102">
        <v>-81.251073773763181</v>
      </c>
      <c r="E328" s="51">
        <v>-12.366163420762465</v>
      </c>
      <c r="F328" s="31">
        <f t="shared" si="5"/>
        <v>17.678233592336539</v>
      </c>
    </row>
    <row r="329" spans="1:6">
      <c r="A329" s="28" t="s">
        <v>520</v>
      </c>
      <c r="B329" s="62">
        <v>41274</v>
      </c>
      <c r="C329" s="29">
        <v>2.2105505155003802</v>
      </c>
      <c r="D329" s="100">
        <v>-68.807518018629992</v>
      </c>
      <c r="E329" s="49">
        <v>-9.8163942226263128</v>
      </c>
      <c r="F329" s="31">
        <f t="shared" si="5"/>
        <v>9.7236357623805105</v>
      </c>
    </row>
    <row r="330" spans="1:6">
      <c r="A330" s="28" t="s">
        <v>521</v>
      </c>
      <c r="B330" s="62">
        <v>41281</v>
      </c>
      <c r="C330" s="29">
        <v>3.5368808248006078</v>
      </c>
      <c r="D330" s="100">
        <v>-50.866191424298378</v>
      </c>
      <c r="E330" s="31">
        <v>-7.3117537881666195</v>
      </c>
      <c r="F330" s="31">
        <f t="shared" si="5"/>
        <v>7.6278388810345774</v>
      </c>
    </row>
    <row r="331" spans="1:6">
      <c r="A331" s="28" t="s">
        <v>522</v>
      </c>
      <c r="B331" s="62">
        <v>41288</v>
      </c>
      <c r="C331" s="29">
        <v>15.915963711602735</v>
      </c>
      <c r="D331" s="100">
        <v>-44.082055990594782</v>
      </c>
      <c r="E331" s="31">
        <v>-6.8743431673992372</v>
      </c>
      <c r="F331" s="31">
        <f t="shared" si="5"/>
        <v>10.912689348599116</v>
      </c>
    </row>
    <row r="332" spans="1:6">
      <c r="A332" s="28" t="s">
        <v>523</v>
      </c>
      <c r="B332" s="62">
        <v>41302</v>
      </c>
      <c r="C332" s="29">
        <v>26.968716289104634</v>
      </c>
      <c r="D332" s="100">
        <v>-108.43237571852779</v>
      </c>
      <c r="E332" s="31">
        <v>-14.628723117775746</v>
      </c>
      <c r="F332" s="31">
        <f t="shared" ref="F332:F374" si="6">D332-E332*8</f>
        <v>8.5974092236781701</v>
      </c>
    </row>
    <row r="333" spans="1:6">
      <c r="A333" s="28" t="s">
        <v>552</v>
      </c>
      <c r="B333" s="62">
        <v>41309</v>
      </c>
      <c r="C333" s="29">
        <v>3.9789909279006839</v>
      </c>
      <c r="D333" s="100">
        <v>-76.48866125722806</v>
      </c>
      <c r="E333" s="31">
        <v>-10.352969649402244</v>
      </c>
      <c r="F333" s="31">
        <f t="shared" si="6"/>
        <v>6.335095937989891</v>
      </c>
    </row>
    <row r="334" spans="1:6">
      <c r="A334" s="28" t="s">
        <v>553</v>
      </c>
      <c r="B334" s="62">
        <v>41316</v>
      </c>
      <c r="C334" s="29">
        <v>8.4000919589014451</v>
      </c>
      <c r="D334" s="100">
        <v>-35.113762690297094</v>
      </c>
      <c r="E334" s="31">
        <v>-5.2468026199599116</v>
      </c>
      <c r="F334" s="31">
        <f t="shared" si="6"/>
        <v>6.8606582693821991</v>
      </c>
    </row>
    <row r="335" spans="1:6">
      <c r="A335" s="28" t="s">
        <v>554</v>
      </c>
      <c r="B335" s="62">
        <v>41324</v>
      </c>
      <c r="C335" s="29">
        <v>4.4211010310007604</v>
      </c>
      <c r="D335" s="100">
        <v>-68.551083081903101</v>
      </c>
      <c r="E335" s="31">
        <v>-9.5166194479336905</v>
      </c>
      <c r="F335" s="31">
        <f t="shared" si="6"/>
        <v>7.5818725015664228</v>
      </c>
    </row>
    <row r="336" spans="1:6">
      <c r="A336" s="28" t="s">
        <v>555</v>
      </c>
      <c r="B336" s="62">
        <v>41330</v>
      </c>
      <c r="C336" s="29">
        <v>30.505597113905246</v>
      </c>
      <c r="D336" s="100">
        <v>-49.889955037620894</v>
      </c>
      <c r="E336" s="31">
        <v>-7.1334115572753989</v>
      </c>
      <c r="F336" s="31">
        <f t="shared" si="6"/>
        <v>7.1773374205822975</v>
      </c>
    </row>
    <row r="337" spans="1:6">
      <c r="A337" s="28" t="s">
        <v>556</v>
      </c>
      <c r="B337" s="62">
        <v>41337</v>
      </c>
      <c r="C337" s="29">
        <v>4.4211010310007604</v>
      </c>
      <c r="D337" s="100">
        <v>-35.847225819931467</v>
      </c>
      <c r="E337" s="31">
        <v>-5.4492515844109528</v>
      </c>
      <c r="F337" s="31">
        <f t="shared" si="6"/>
        <v>7.7467868553561559</v>
      </c>
    </row>
    <row r="338" spans="1:6">
      <c r="A338" s="28" t="s">
        <v>557</v>
      </c>
      <c r="B338" s="62">
        <v>41344</v>
      </c>
      <c r="C338" s="29">
        <v>18.126514227103115</v>
      </c>
      <c r="D338" s="100">
        <v>-97.048646789906414</v>
      </c>
      <c r="E338" s="31">
        <v>-13.233892009679</v>
      </c>
      <c r="F338" s="31">
        <f t="shared" si="6"/>
        <v>8.8224892875255847</v>
      </c>
    </row>
    <row r="339" spans="1:6">
      <c r="A339" s="28" t="s">
        <v>558</v>
      </c>
      <c r="B339" s="62">
        <v>41351</v>
      </c>
      <c r="C339" s="29">
        <v>3.9789909279006839</v>
      </c>
      <c r="D339" s="100">
        <v>-52.128589929727902</v>
      </c>
      <c r="E339" s="31">
        <v>-7.3883892607283803</v>
      </c>
      <c r="F339" s="31">
        <f t="shared" si="6"/>
        <v>6.9785241560991409</v>
      </c>
    </row>
    <row r="340" spans="1:6">
      <c r="A340" s="28" t="s">
        <v>559</v>
      </c>
      <c r="B340" s="62">
        <v>41358</v>
      </c>
      <c r="C340" s="29">
        <v>36.695138557306308</v>
      </c>
      <c r="D340" s="100">
        <v>-57.518649420670862</v>
      </c>
      <c r="E340" s="31">
        <v>-8.4910767069203139</v>
      </c>
      <c r="F340" s="31">
        <f t="shared" si="6"/>
        <v>10.40996423469165</v>
      </c>
    </row>
    <row r="341" spans="1:6">
      <c r="A341" s="28" t="s">
        <v>560</v>
      </c>
      <c r="B341" s="62">
        <v>41365</v>
      </c>
      <c r="C341" s="29">
        <v>3.5368808248006078</v>
      </c>
      <c r="D341" s="100">
        <v>-39.254770555649273</v>
      </c>
      <c r="E341" s="31">
        <v>-5.665296214322268</v>
      </c>
      <c r="F341" s="31">
        <f t="shared" si="6"/>
        <v>6.0675991589288714</v>
      </c>
    </row>
    <row r="342" spans="1:6">
      <c r="A342" s="28" t="s">
        <v>561</v>
      </c>
      <c r="B342" s="62">
        <v>41372</v>
      </c>
      <c r="C342" s="29">
        <v>32.716147629405626</v>
      </c>
      <c r="D342" s="100">
        <v>-47.855943217937629</v>
      </c>
      <c r="E342" s="31">
        <v>-6.6379191379535847</v>
      </c>
      <c r="F342" s="31">
        <f t="shared" si="6"/>
        <v>5.2474098856910487</v>
      </c>
    </row>
    <row r="343" spans="1:6">
      <c r="A343" s="28" t="s">
        <v>562</v>
      </c>
      <c r="B343" s="62">
        <v>41379</v>
      </c>
      <c r="C343" s="29">
        <v>3.5368808248006078</v>
      </c>
      <c r="D343" s="100">
        <v>-26.226881711074899</v>
      </c>
      <c r="E343" s="31">
        <v>-4.1213169510075085</v>
      </c>
      <c r="F343" s="31">
        <f t="shared" si="6"/>
        <v>6.7436538969851689</v>
      </c>
    </row>
    <row r="344" spans="1:6">
      <c r="A344" s="28" t="s">
        <v>563</v>
      </c>
      <c r="B344" s="62">
        <v>41386</v>
      </c>
      <c r="C344" s="29">
        <v>4.8632111341008359</v>
      </c>
      <c r="D344" s="100">
        <v>-43.0351215373773</v>
      </c>
      <c r="E344" s="31">
        <v>-6.6089589888514402</v>
      </c>
      <c r="F344" s="31">
        <f t="shared" si="6"/>
        <v>9.8365503734342212</v>
      </c>
    </row>
    <row r="345" spans="1:6">
      <c r="A345" s="28" t="s">
        <v>564</v>
      </c>
      <c r="B345" s="62">
        <v>41393</v>
      </c>
      <c r="C345" s="29">
        <v>0.70737616496012168</v>
      </c>
      <c r="D345" s="100">
        <v>-25.742080779743301</v>
      </c>
      <c r="E345" s="31">
        <v>-4.0314398796682003</v>
      </c>
      <c r="F345" s="31">
        <f t="shared" si="6"/>
        <v>6.5094382576023015</v>
      </c>
    </row>
    <row r="346" spans="1:6">
      <c r="A346" s="28" t="s">
        <v>565</v>
      </c>
      <c r="B346" s="62">
        <v>41414</v>
      </c>
      <c r="C346" s="29">
        <v>4.8632111341008359</v>
      </c>
      <c r="D346" s="100">
        <v>-37.322509074168394</v>
      </c>
      <c r="E346" s="31">
        <v>-5.3031119618982299</v>
      </c>
      <c r="F346" s="31">
        <f t="shared" si="6"/>
        <v>5.1023866210174447</v>
      </c>
    </row>
    <row r="347" spans="1:6">
      <c r="A347" s="28" t="s">
        <v>566</v>
      </c>
      <c r="B347" s="62">
        <v>41422</v>
      </c>
      <c r="C347" s="29">
        <v>32.716147629405626</v>
      </c>
      <c r="D347" s="100">
        <v>-66.913356042086676</v>
      </c>
      <c r="E347" s="31">
        <v>-8.8918057304387403</v>
      </c>
      <c r="F347" s="31">
        <f t="shared" si="6"/>
        <v>4.221089801423247</v>
      </c>
    </row>
    <row r="348" spans="1:6">
      <c r="A348" s="28" t="s">
        <v>567</v>
      </c>
      <c r="B348" s="62">
        <v>41428</v>
      </c>
      <c r="C348" s="29">
        <v>9.2843121651015963</v>
      </c>
      <c r="D348" s="100">
        <v>-64.873607912207405</v>
      </c>
      <c r="E348" s="31">
        <v>-9.2990907187102696</v>
      </c>
      <c r="F348" s="31">
        <f t="shared" si="6"/>
        <v>9.5191178374747523</v>
      </c>
    </row>
    <row r="349" spans="1:6">
      <c r="A349" s="28" t="s">
        <v>568</v>
      </c>
      <c r="B349" s="62">
        <v>41442</v>
      </c>
      <c r="C349" s="29">
        <v>5.3053212372009115</v>
      </c>
      <c r="D349" s="100">
        <v>-49.376805468915961</v>
      </c>
      <c r="E349" s="31">
        <v>-7.1772317806419998</v>
      </c>
      <c r="F349" s="31">
        <f t="shared" si="6"/>
        <v>8.0410487762200376</v>
      </c>
    </row>
    <row r="350" spans="1:6">
      <c r="A350" s="28" t="s">
        <v>569</v>
      </c>
      <c r="B350" s="62">
        <v>41449</v>
      </c>
      <c r="C350" s="29">
        <v>3.0947707217005322</v>
      </c>
      <c r="D350" s="100">
        <v>-47.2096707648777</v>
      </c>
      <c r="E350" s="31">
        <v>-6.7611171976321103</v>
      </c>
      <c r="F350" s="31">
        <f t="shared" si="6"/>
        <v>6.8792668161791823</v>
      </c>
    </row>
    <row r="351" spans="1:6">
      <c r="A351" s="28" t="s">
        <v>570</v>
      </c>
      <c r="B351" s="62">
        <v>41456</v>
      </c>
      <c r="C351" s="29">
        <v>28.295046598404863</v>
      </c>
      <c r="D351" s="100">
        <v>-58.234620666096099</v>
      </c>
      <c r="E351" s="31">
        <v>-8.1561248865107103</v>
      </c>
      <c r="F351" s="31">
        <f t="shared" si="6"/>
        <v>7.0143784259895838</v>
      </c>
    </row>
    <row r="352" spans="1:6">
      <c r="A352" s="28" t="s">
        <v>571</v>
      </c>
      <c r="B352" s="62">
        <v>41523</v>
      </c>
      <c r="C352" s="29">
        <v>25.642385979804409</v>
      </c>
      <c r="D352" s="100">
        <v>-59.93726930765267</v>
      </c>
      <c r="E352" s="31">
        <v>-8.6105601544925463</v>
      </c>
      <c r="F352" s="31">
        <f t="shared" si="6"/>
        <v>8.9472119282877003</v>
      </c>
    </row>
    <row r="353" spans="1:6">
      <c r="A353" s="28" t="s">
        <v>572</v>
      </c>
      <c r="B353" s="62">
        <v>41540</v>
      </c>
      <c r="C353" s="29">
        <v>0.88422020620015196</v>
      </c>
      <c r="D353" s="100">
        <v>-58.095228312353896</v>
      </c>
      <c r="E353" s="31">
        <v>-8.1442983651311973</v>
      </c>
      <c r="F353" s="31">
        <f t="shared" si="6"/>
        <v>7.0591586086956823</v>
      </c>
    </row>
    <row r="354" spans="1:6">
      <c r="A354" s="28" t="s">
        <v>573</v>
      </c>
      <c r="B354" s="62">
        <v>41547</v>
      </c>
      <c r="C354" s="29">
        <v>35.368808248006083</v>
      </c>
      <c r="D354" s="100">
        <v>-49.90089838326881</v>
      </c>
      <c r="E354" s="31">
        <v>-8.0372733853967269</v>
      </c>
      <c r="F354" s="31">
        <f t="shared" si="6"/>
        <v>14.397288699905005</v>
      </c>
    </row>
    <row r="355" spans="1:6">
      <c r="A355" s="28" t="s">
        <v>574</v>
      </c>
      <c r="B355" s="62">
        <v>41564</v>
      </c>
      <c r="C355" s="29">
        <v>25.642385979804409</v>
      </c>
      <c r="D355" s="100">
        <v>-20.082601318353351</v>
      </c>
      <c r="E355" s="31">
        <v>-4.5573370357856184</v>
      </c>
      <c r="F355" s="31">
        <f t="shared" si="6"/>
        <v>16.376094967931596</v>
      </c>
    </row>
    <row r="356" spans="1:6">
      <c r="A356" s="28" t="s">
        <v>575</v>
      </c>
      <c r="B356" s="62">
        <v>41574</v>
      </c>
      <c r="C356" s="29">
        <v>3.0947707217005322</v>
      </c>
      <c r="D356" s="100">
        <v>-33.684887623390402</v>
      </c>
      <c r="E356" s="31">
        <v>-5.44301813202516</v>
      </c>
      <c r="F356" s="31">
        <f t="shared" si="6"/>
        <v>9.8592574328108782</v>
      </c>
    </row>
    <row r="357" spans="1:6">
      <c r="A357" s="28" t="s">
        <v>576</v>
      </c>
      <c r="B357" s="62">
        <v>41583</v>
      </c>
      <c r="C357" s="29">
        <v>16.358073814702813</v>
      </c>
      <c r="D357" s="100">
        <v>-47.920011774722603</v>
      </c>
      <c r="E357" s="31">
        <v>-7.0067532396553496</v>
      </c>
      <c r="F357" s="31">
        <f t="shared" si="6"/>
        <v>8.1340141425201935</v>
      </c>
    </row>
    <row r="358" spans="1:6">
      <c r="A358" s="28" t="s">
        <v>577</v>
      </c>
      <c r="B358" s="62">
        <v>41590</v>
      </c>
      <c r="C358" s="29">
        <v>21.221284948803646</v>
      </c>
      <c r="D358" s="100">
        <v>-60.004260482167602</v>
      </c>
      <c r="E358" s="31">
        <v>-8.6845508583575608</v>
      </c>
      <c r="F358" s="31">
        <f t="shared" si="6"/>
        <v>9.4721463846928842</v>
      </c>
    </row>
    <row r="359" spans="1:6">
      <c r="A359" s="28" t="s">
        <v>578</v>
      </c>
      <c r="B359" s="62">
        <v>41596</v>
      </c>
      <c r="C359" s="29">
        <v>6.1895414434010645</v>
      </c>
      <c r="D359" s="100">
        <v>-42.087151542704035</v>
      </c>
      <c r="E359" s="31">
        <v>-6.5582899731506394</v>
      </c>
      <c r="F359" s="31">
        <f t="shared" si="6"/>
        <v>10.37916824250108</v>
      </c>
    </row>
    <row r="360" spans="1:6">
      <c r="A360" s="28" t="s">
        <v>579</v>
      </c>
      <c r="B360" s="62">
        <v>41603</v>
      </c>
      <c r="C360" s="29">
        <v>15.473853608502662</v>
      </c>
      <c r="D360" s="100">
        <v>-59.617831829732978</v>
      </c>
      <c r="E360" s="31">
        <v>-8.7651283730765535</v>
      </c>
      <c r="F360" s="31">
        <f t="shared" si="6"/>
        <v>10.50319515487945</v>
      </c>
    </row>
    <row r="361" spans="1:6">
      <c r="A361" s="28" t="s">
        <v>580</v>
      </c>
      <c r="B361" s="62">
        <v>41617</v>
      </c>
      <c r="C361" s="29">
        <v>2.8295046598404867</v>
      </c>
      <c r="D361" s="100">
        <v>-31.582503362437592</v>
      </c>
      <c r="E361" s="31">
        <v>-6.0280887993424681</v>
      </c>
      <c r="F361" s="31">
        <f t="shared" si="6"/>
        <v>16.642207032302153</v>
      </c>
    </row>
    <row r="362" spans="1:6">
      <c r="A362" s="28" t="s">
        <v>581</v>
      </c>
      <c r="B362" s="62">
        <v>41624</v>
      </c>
      <c r="C362" s="29">
        <v>12.379082886802129</v>
      </c>
      <c r="D362" s="100">
        <v>-73.143793530303583</v>
      </c>
      <c r="E362" s="31">
        <v>-11.600109814806967</v>
      </c>
      <c r="F362" s="31">
        <f t="shared" si="6"/>
        <v>19.65708498815215</v>
      </c>
    </row>
    <row r="363" spans="1:6">
      <c r="A363" s="28" t="s">
        <v>591</v>
      </c>
      <c r="B363" s="62">
        <v>41631</v>
      </c>
      <c r="C363" s="29">
        <v>7.0737616496012157</v>
      </c>
      <c r="D363" s="102">
        <v>-44.062151626047594</v>
      </c>
      <c r="E363" s="51">
        <v>-7.1295187837669971</v>
      </c>
      <c r="F363" s="31">
        <f t="shared" si="6"/>
        <v>12.973998644088383</v>
      </c>
    </row>
    <row r="364" spans="1:6">
      <c r="A364" s="28" t="s">
        <v>592</v>
      </c>
      <c r="B364" s="62">
        <v>41638</v>
      </c>
      <c r="C364" s="29">
        <v>3.5368808248006078</v>
      </c>
      <c r="D364" s="102">
        <v>-32.222692370558107</v>
      </c>
      <c r="E364" s="51">
        <v>-4.8504053813716865</v>
      </c>
      <c r="F364" s="31">
        <f t="shared" si="6"/>
        <v>6.580550680415385</v>
      </c>
    </row>
    <row r="365" spans="1:6">
      <c r="A365" s="28" t="s">
        <v>595</v>
      </c>
      <c r="B365" s="62">
        <v>41652</v>
      </c>
      <c r="C365" s="29">
        <v>21.221284948803646</v>
      </c>
      <c r="D365" s="100">
        <v>-51.95093082182342</v>
      </c>
      <c r="E365" s="31">
        <v>-7.8453953418292643</v>
      </c>
      <c r="F365" s="31">
        <f t="shared" si="6"/>
        <v>10.812231912810695</v>
      </c>
    </row>
    <row r="366" spans="1:6">
      <c r="A366" s="28" t="s">
        <v>596</v>
      </c>
      <c r="B366" s="62">
        <v>41666</v>
      </c>
      <c r="C366" s="29">
        <v>4.4211010310007604</v>
      </c>
      <c r="D366" s="100">
        <v>-73.011547267133523</v>
      </c>
      <c r="E366" s="31">
        <v>-9.1859425773617165</v>
      </c>
      <c r="F366" s="31">
        <f t="shared" si="6"/>
        <v>0.47599335176020929</v>
      </c>
    </row>
    <row r="367" spans="1:6">
      <c r="A367" s="28" t="s">
        <v>597</v>
      </c>
      <c r="B367" s="62">
        <v>41673</v>
      </c>
      <c r="C367" s="29">
        <v>9.7264222682016719</v>
      </c>
      <c r="D367" s="100">
        <v>-64.25277699832526</v>
      </c>
      <c r="E367" s="31">
        <v>-8.9311868110276134</v>
      </c>
      <c r="F367" s="31">
        <f t="shared" si="6"/>
        <v>7.1967174898956472</v>
      </c>
    </row>
    <row r="368" spans="1:6">
      <c r="A368" s="28" t="s">
        <v>598</v>
      </c>
      <c r="B368" s="62">
        <v>41677</v>
      </c>
      <c r="C368" s="29">
        <v>55</v>
      </c>
      <c r="D368" s="100">
        <v>-113.57284581305485</v>
      </c>
      <c r="E368" s="31">
        <v>-15.537028550657251</v>
      </c>
      <c r="F368" s="31">
        <f t="shared" si="6"/>
        <v>10.723382592203151</v>
      </c>
    </row>
    <row r="369" spans="1:6">
      <c r="A369" s="28" t="s">
        <v>599</v>
      </c>
      <c r="B369" s="62">
        <v>41681</v>
      </c>
      <c r="C369" s="29">
        <v>37.579358763506463</v>
      </c>
      <c r="D369" s="100">
        <v>-78.770704409383882</v>
      </c>
      <c r="E369" s="31">
        <v>-11.04478214769572</v>
      </c>
      <c r="F369" s="31">
        <f t="shared" si="6"/>
        <v>9.5875527721818798</v>
      </c>
    </row>
    <row r="370" spans="1:6">
      <c r="A370" s="28" t="s">
        <v>600</v>
      </c>
      <c r="B370" s="62">
        <v>41688</v>
      </c>
      <c r="C370" s="29">
        <v>42.442569897607292</v>
      </c>
      <c r="D370" s="100">
        <v>-49.591145684874384</v>
      </c>
      <c r="E370" s="31">
        <v>-7.3415035925619438</v>
      </c>
      <c r="F370" s="31">
        <f t="shared" si="6"/>
        <v>9.1408830556211669</v>
      </c>
    </row>
    <row r="371" spans="1:6">
      <c r="A371" s="28" t="s">
        <v>601</v>
      </c>
      <c r="B371" s="62">
        <v>41694</v>
      </c>
      <c r="C371" s="29">
        <v>30.947707217005323</v>
      </c>
      <c r="D371" s="100">
        <v>-41.439908724091254</v>
      </c>
      <c r="E371" s="31">
        <v>-6.3623402981898556</v>
      </c>
      <c r="F371" s="31">
        <f t="shared" si="6"/>
        <v>9.4588136614275911</v>
      </c>
    </row>
    <row r="372" spans="1:6">
      <c r="A372" s="28" t="s">
        <v>602</v>
      </c>
      <c r="B372" s="62">
        <v>41701</v>
      </c>
      <c r="C372" s="29">
        <v>31.831927423205471</v>
      </c>
      <c r="D372" s="100">
        <v>-53.878920854698663</v>
      </c>
      <c r="E372" s="31">
        <v>-7.7413423100980152</v>
      </c>
      <c r="F372" s="31">
        <f t="shared" si="6"/>
        <v>8.0518176260854588</v>
      </c>
    </row>
    <row r="373" spans="1:6">
      <c r="A373" s="28" t="s">
        <v>603</v>
      </c>
      <c r="B373" s="62">
        <v>41709</v>
      </c>
      <c r="C373" s="29">
        <v>34.484588041805928</v>
      </c>
      <c r="D373" s="100">
        <v>-60.942041235738792</v>
      </c>
      <c r="E373" s="31">
        <v>-8.617758382779062</v>
      </c>
      <c r="F373" s="31">
        <f t="shared" si="6"/>
        <v>8.0000258264937045</v>
      </c>
    </row>
    <row r="374" spans="1:6">
      <c r="A374" s="28" t="s">
        <v>604</v>
      </c>
      <c r="B374" s="62">
        <v>41715</v>
      </c>
      <c r="C374" s="29">
        <v>10.168532371301747</v>
      </c>
      <c r="D374" s="100">
        <v>-38.76267931671817</v>
      </c>
      <c r="E374" s="31">
        <v>-5.6094438566954006</v>
      </c>
      <c r="F374" s="31">
        <f t="shared" si="6"/>
        <v>6.1128715368450344</v>
      </c>
    </row>
    <row r="375" spans="1:6">
      <c r="A375" s="28" t="s">
        <v>636</v>
      </c>
      <c r="B375" s="62">
        <v>41729</v>
      </c>
      <c r="C375" s="29">
        <v>50.651626626774132</v>
      </c>
      <c r="D375" s="100">
        <v>-51.552454694013001</v>
      </c>
      <c r="E375" s="31">
        <v>-7.5160109195790694</v>
      </c>
      <c r="F375" s="31">
        <f t="shared" ref="F375:F383" si="7">D375-E375*8</f>
        <v>8.5756326626195545</v>
      </c>
    </row>
    <row r="376" spans="1:6">
      <c r="A376" s="28" t="s">
        <v>637</v>
      </c>
      <c r="B376" s="62">
        <v>41736</v>
      </c>
      <c r="C376" s="29">
        <v>8.5583782921101133</v>
      </c>
      <c r="D376" s="100">
        <v>-60.244023302023926</v>
      </c>
      <c r="E376" s="31">
        <v>-8.2597844585358686</v>
      </c>
      <c r="F376" s="31">
        <f t="shared" si="7"/>
        <v>5.8342523662630228</v>
      </c>
    </row>
    <row r="377" spans="1:6">
      <c r="A377" s="28" t="s">
        <v>638</v>
      </c>
      <c r="B377" s="62">
        <v>41750</v>
      </c>
      <c r="C377" s="29">
        <v>11.876933140071177</v>
      </c>
      <c r="D377" s="100">
        <v>-53.363459850188377</v>
      </c>
      <c r="E377" s="31">
        <v>-6.8308383400308985</v>
      </c>
      <c r="F377" s="31">
        <f t="shared" si="7"/>
        <v>1.2832468700588109</v>
      </c>
    </row>
    <row r="378" spans="1:6">
      <c r="A378" s="28" t="s">
        <v>605</v>
      </c>
      <c r="B378" s="62">
        <v>41757</v>
      </c>
      <c r="C378" s="29">
        <v>24.452509406028895</v>
      </c>
      <c r="D378" s="100">
        <v>-45.038124121289783</v>
      </c>
      <c r="E378" s="31">
        <v>-6.5880176289734447</v>
      </c>
      <c r="F378" s="31">
        <f t="shared" si="7"/>
        <v>7.666016910497774</v>
      </c>
    </row>
    <row r="379" spans="1:6">
      <c r="A379" s="28" t="s">
        <v>606</v>
      </c>
      <c r="B379" s="62">
        <v>41764</v>
      </c>
      <c r="C379" s="29">
        <v>8.383717510638478</v>
      </c>
      <c r="D379" s="100">
        <v>-39.582045516351904</v>
      </c>
      <c r="E379" s="31">
        <v>-5.7779491092866948</v>
      </c>
      <c r="F379" s="31">
        <f t="shared" si="7"/>
        <v>6.6415473579416542</v>
      </c>
    </row>
    <row r="380" spans="1:6">
      <c r="A380" s="28" t="s">
        <v>607</v>
      </c>
      <c r="B380" s="62">
        <v>41771</v>
      </c>
      <c r="C380" s="29">
        <v>24.452509406028895</v>
      </c>
      <c r="D380" s="100">
        <v>-54.902570182589443</v>
      </c>
      <c r="E380" s="31">
        <v>-7.5023362339348285</v>
      </c>
      <c r="F380" s="31">
        <f t="shared" si="7"/>
        <v>5.1161196888891851</v>
      </c>
    </row>
    <row r="381" spans="1:6">
      <c r="A381" s="28" t="s">
        <v>608</v>
      </c>
      <c r="B381" s="62">
        <v>41778</v>
      </c>
      <c r="C381" s="29">
        <v>7.6850743847519372</v>
      </c>
      <c r="D381" s="100">
        <v>-40.291819294912827</v>
      </c>
      <c r="E381" s="31">
        <v>-5.8258943700675578</v>
      </c>
      <c r="F381" s="31">
        <f t="shared" si="7"/>
        <v>6.3153356656276358</v>
      </c>
    </row>
    <row r="382" spans="1:6">
      <c r="A382" s="28" t="s">
        <v>609</v>
      </c>
      <c r="B382" s="62">
        <v>41786</v>
      </c>
      <c r="C382" s="29">
        <v>1.3972862517730797</v>
      </c>
      <c r="D382" s="100">
        <v>-34.769160608606072</v>
      </c>
      <c r="E382" s="31">
        <v>-3.9736323039536723</v>
      </c>
      <c r="F382" s="31">
        <f t="shared" si="7"/>
        <v>-2.9801021769766933</v>
      </c>
    </row>
    <row r="383" spans="1:6">
      <c r="A383" s="28" t="s">
        <v>610</v>
      </c>
      <c r="B383" s="62">
        <v>41807</v>
      </c>
      <c r="C383" s="29">
        <v>2.4452509406028895</v>
      </c>
      <c r="D383" s="100">
        <v>-23.010986469213236</v>
      </c>
      <c r="E383" s="31">
        <v>-2.3397503552159415</v>
      </c>
      <c r="F383" s="31">
        <f t="shared" si="7"/>
        <v>-4.2929836274857038</v>
      </c>
    </row>
    <row r="384" spans="1:6">
      <c r="A384" s="28" t="s">
        <v>611</v>
      </c>
      <c r="B384" s="62">
        <v>41820</v>
      </c>
      <c r="C384" s="29">
        <v>10.828968451241368</v>
      </c>
      <c r="D384" s="100">
        <v>-73.66725782552183</v>
      </c>
      <c r="E384" s="31">
        <v>-9.2909765982367443</v>
      </c>
      <c r="F384" s="31">
        <f t="shared" ref="F384:F393" si="8">D384-E384*8</f>
        <v>0.66055496037212436</v>
      </c>
    </row>
    <row r="385" spans="1:6">
      <c r="A385" s="28" t="s">
        <v>612</v>
      </c>
      <c r="B385" s="62">
        <v>41834</v>
      </c>
      <c r="C385" s="29">
        <v>2.0959293776596195</v>
      </c>
      <c r="D385" s="100">
        <v>-32.928735722802834</v>
      </c>
      <c r="E385" s="31">
        <v>-3.6825086514769843</v>
      </c>
      <c r="F385" s="31">
        <f t="shared" si="8"/>
        <v>-3.4686665109869601</v>
      </c>
    </row>
    <row r="386" spans="1:6">
      <c r="A386" s="28" t="s">
        <v>613</v>
      </c>
      <c r="B386" s="62">
        <v>41848</v>
      </c>
      <c r="C386" s="29">
        <v>10.479646888298097</v>
      </c>
      <c r="D386" s="100">
        <v>-60.495863309465932</v>
      </c>
      <c r="E386" s="31">
        <v>-7.9524664068360007</v>
      </c>
      <c r="F386" s="31">
        <f t="shared" si="8"/>
        <v>3.1238679452220737</v>
      </c>
    </row>
    <row r="387" spans="1:6">
      <c r="A387" s="28" t="s">
        <v>614</v>
      </c>
      <c r="B387" s="62">
        <v>41855</v>
      </c>
      <c r="C387" s="29">
        <v>2.7945725035461595</v>
      </c>
      <c r="D387" s="100">
        <v>-32.897808762241439</v>
      </c>
      <c r="E387" s="31">
        <v>-3.1404624471445262</v>
      </c>
      <c r="F387" s="31">
        <f t="shared" si="8"/>
        <v>-7.77410918508523</v>
      </c>
    </row>
    <row r="388" spans="1:6">
      <c r="A388" s="28" t="s">
        <v>615</v>
      </c>
      <c r="B388" s="62">
        <v>41884</v>
      </c>
      <c r="C388" s="29">
        <v>2.0959293776596195</v>
      </c>
      <c r="D388" s="100">
        <v>-21.413300204136647</v>
      </c>
      <c r="E388" s="31">
        <v>-0.98523251263060718</v>
      </c>
      <c r="F388" s="31">
        <f t="shared" si="8"/>
        <v>-13.531440103091789</v>
      </c>
    </row>
    <row r="389" spans="1:6">
      <c r="A389" s="28" t="s">
        <v>616</v>
      </c>
      <c r="B389" s="62">
        <v>41911</v>
      </c>
      <c r="C389" s="29">
        <v>31.43894066489429</v>
      </c>
      <c r="D389" s="100">
        <v>-44.565014452572711</v>
      </c>
      <c r="E389" s="31">
        <v>-6.6922955309072769</v>
      </c>
      <c r="F389" s="31">
        <f t="shared" si="8"/>
        <v>8.9733497946855039</v>
      </c>
    </row>
    <row r="390" spans="1:6">
      <c r="A390" s="28" t="s">
        <v>617</v>
      </c>
      <c r="B390" s="62">
        <v>41926</v>
      </c>
      <c r="C390" s="29">
        <v>6.287788132978859</v>
      </c>
      <c r="D390" s="100">
        <v>-59.013964068544674</v>
      </c>
      <c r="E390" s="31">
        <v>-8.4833419751409735</v>
      </c>
      <c r="F390" s="31">
        <f t="shared" si="8"/>
        <v>8.8527717325831148</v>
      </c>
    </row>
    <row r="391" spans="1:6">
      <c r="A391" s="28" t="s">
        <v>618</v>
      </c>
      <c r="B391" s="62">
        <v>41932</v>
      </c>
      <c r="C391" s="29">
        <v>29.692332850177941</v>
      </c>
      <c r="D391" s="100">
        <v>-49.913990777197661</v>
      </c>
      <c r="E391" s="31">
        <v>-8.1483982523993799</v>
      </c>
      <c r="F391" s="31">
        <f t="shared" si="8"/>
        <v>15.273195241997378</v>
      </c>
    </row>
    <row r="392" spans="1:6">
      <c r="A392" s="28" t="s">
        <v>619</v>
      </c>
      <c r="B392" s="62">
        <v>41939</v>
      </c>
      <c r="C392" s="29">
        <v>60.781951952128964</v>
      </c>
      <c r="D392" s="100">
        <v>-40.707418589134932</v>
      </c>
      <c r="E392" s="31">
        <v>-6.7566818181380439</v>
      </c>
      <c r="F392" s="31">
        <f t="shared" si="8"/>
        <v>13.34603595596942</v>
      </c>
    </row>
    <row r="393" spans="1:6">
      <c r="A393" s="28" t="s">
        <v>620</v>
      </c>
      <c r="B393" s="62">
        <v>41946</v>
      </c>
      <c r="C393" s="29">
        <v>24.103187843085621</v>
      </c>
      <c r="D393" s="100">
        <v>-47.638593892963513</v>
      </c>
      <c r="E393" s="31">
        <v>-7.5683397760892275</v>
      </c>
      <c r="F393" s="31">
        <f t="shared" si="8"/>
        <v>12.908124315750307</v>
      </c>
    </row>
    <row r="394" spans="1:6">
      <c r="A394" s="28" t="s">
        <v>640</v>
      </c>
      <c r="B394" s="62">
        <v>41953</v>
      </c>
      <c r="C394" s="29">
        <v>17.815399710106764</v>
      </c>
      <c r="D394" s="100">
        <v>-49.09242735392894</v>
      </c>
      <c r="E394" s="31">
        <v>-7.4804007627408682</v>
      </c>
      <c r="F394" s="31">
        <v>10.750778747998005</v>
      </c>
    </row>
    <row r="395" spans="1:6">
      <c r="A395" s="52" t="s">
        <v>641</v>
      </c>
      <c r="B395" s="68">
        <v>41960</v>
      </c>
      <c r="C395" s="29">
        <v>53.795520693263569</v>
      </c>
      <c r="D395" s="103">
        <v>-89.972115128155096</v>
      </c>
      <c r="E395" s="53">
        <v>-12.669097749241132</v>
      </c>
      <c r="F395" s="53">
        <v>11.380666865773961</v>
      </c>
    </row>
    <row r="396" spans="1:6">
      <c r="A396" s="28" t="s">
        <v>642</v>
      </c>
      <c r="B396" s="62">
        <v>41967</v>
      </c>
      <c r="C396" s="29">
        <v>41.918587553192388</v>
      </c>
      <c r="D396" s="100">
        <v>-50.028876346191609</v>
      </c>
      <c r="E396" s="31">
        <v>-7.4271118011514927</v>
      </c>
      <c r="F396" s="31">
        <v>9.3880180630203327</v>
      </c>
    </row>
    <row r="397" spans="1:6">
      <c r="A397" s="52" t="s">
        <v>643</v>
      </c>
      <c r="B397" s="68">
        <v>41974</v>
      </c>
      <c r="C397" s="29">
        <v>32.13758379078083</v>
      </c>
      <c r="D397" s="103">
        <v>-47.252633264965759</v>
      </c>
      <c r="E397" s="53">
        <v>-7.2292360460240186</v>
      </c>
      <c r="F397" s="53">
        <v>10.58125510322639</v>
      </c>
    </row>
    <row r="398" spans="1:6">
      <c r="A398" s="28" t="s">
        <v>644</v>
      </c>
      <c r="B398" s="62">
        <v>41981</v>
      </c>
      <c r="C398" s="29">
        <v>43.665195367908744</v>
      </c>
      <c r="D398" s="100">
        <v>-63.848581761513842</v>
      </c>
      <c r="E398" s="31">
        <v>-9.6602190930404603</v>
      </c>
      <c r="F398" s="31">
        <v>13.433170982809841</v>
      </c>
    </row>
    <row r="399" spans="1:6">
      <c r="A399" s="52" t="s">
        <v>645</v>
      </c>
      <c r="B399" s="68">
        <v>41988</v>
      </c>
      <c r="C399" s="29">
        <v>39.124015049646232</v>
      </c>
      <c r="D399" s="103">
        <v>-72.779390302204149</v>
      </c>
      <c r="E399" s="53">
        <v>-9.6946674099602781</v>
      </c>
      <c r="F399" s="53">
        <v>4.7779489774780757</v>
      </c>
    </row>
    <row r="400" spans="1:6">
      <c r="A400" s="28" t="s">
        <v>646</v>
      </c>
      <c r="B400" s="62">
        <v>41995</v>
      </c>
      <c r="C400" s="29">
        <v>85.933104484044392</v>
      </c>
      <c r="D400" s="100">
        <v>-67.292435151555367</v>
      </c>
      <c r="E400" s="31">
        <v>-9.2162481664078975</v>
      </c>
      <c r="F400" s="31">
        <v>6.437550179707813</v>
      </c>
    </row>
    <row r="401" spans="1:6">
      <c r="A401" s="52" t="s">
        <v>647</v>
      </c>
      <c r="B401" s="68">
        <v>42002</v>
      </c>
      <c r="C401" s="29">
        <v>38.425371923759691</v>
      </c>
      <c r="D401" s="103">
        <v>-45.81762584534232</v>
      </c>
      <c r="E401" s="53">
        <v>-7.306849829419038</v>
      </c>
      <c r="F401" s="53">
        <v>12.637172790009984</v>
      </c>
    </row>
    <row r="402" spans="1:6">
      <c r="A402" s="28" t="s">
        <v>660</v>
      </c>
      <c r="B402" s="62">
        <v>42009</v>
      </c>
      <c r="C402" s="29">
        <v>1.0479646888298098</v>
      </c>
      <c r="D402" s="100">
        <v>-43.493886365832459</v>
      </c>
      <c r="E402" s="31">
        <v>-7.4051146504216234</v>
      </c>
      <c r="F402" s="31">
        <f t="shared" ref="F402:F421" si="9">D402-E402*8</f>
        <v>15.747030837540528</v>
      </c>
    </row>
    <row r="403" spans="1:6">
      <c r="A403" s="52" t="s">
        <v>661</v>
      </c>
      <c r="B403" s="68">
        <v>42016</v>
      </c>
      <c r="C403" s="29">
        <v>17.466078147163493</v>
      </c>
      <c r="D403" s="103">
        <v>-72.116869906966002</v>
      </c>
      <c r="E403" s="53">
        <v>-10.594472558342893</v>
      </c>
      <c r="F403" s="53">
        <f t="shared" si="9"/>
        <v>12.638910559777145</v>
      </c>
    </row>
    <row r="404" spans="1:6">
      <c r="A404" s="28" t="s">
        <v>662</v>
      </c>
      <c r="B404" s="62">
        <v>42024</v>
      </c>
      <c r="C404" s="29">
        <v>73.357528218086671</v>
      </c>
      <c r="D404" s="100">
        <v>-44.152341827005728</v>
      </c>
      <c r="E404" s="31">
        <v>-6.0636614183113835</v>
      </c>
      <c r="F404" s="31">
        <f t="shared" si="9"/>
        <v>4.3569495194853403</v>
      </c>
    </row>
    <row r="405" spans="1:6">
      <c r="A405" s="28" t="s">
        <v>663</v>
      </c>
      <c r="B405" s="62">
        <v>42030</v>
      </c>
      <c r="C405" s="29">
        <v>2.4452509406028895</v>
      </c>
      <c r="D405" s="100">
        <v>-41.178963411538462</v>
      </c>
      <c r="E405" s="31">
        <v>-5.9482567478369726</v>
      </c>
      <c r="F405" s="31">
        <f t="shared" si="9"/>
        <v>6.4070905711573189</v>
      </c>
    </row>
    <row r="406" spans="1:6">
      <c r="A406" s="28" t="s">
        <v>664</v>
      </c>
      <c r="B406" s="62">
        <v>42037</v>
      </c>
      <c r="C406" s="29">
        <v>10.828968451241368</v>
      </c>
      <c r="D406" s="100">
        <v>-49.281397329424692</v>
      </c>
      <c r="E406" s="31">
        <v>-7.0142071063224734</v>
      </c>
      <c r="F406" s="31">
        <f t="shared" si="9"/>
        <v>6.8322595211550947</v>
      </c>
    </row>
    <row r="407" spans="1:6">
      <c r="A407" s="28" t="s">
        <v>665</v>
      </c>
      <c r="B407" s="62">
        <v>42041</v>
      </c>
      <c r="C407" s="29">
        <v>24.103187843085621</v>
      </c>
      <c r="D407" s="100">
        <v>-58.035234778335052</v>
      </c>
      <c r="E407" s="31">
        <v>-7.9443317849158248</v>
      </c>
      <c r="F407" s="31">
        <f t="shared" si="9"/>
        <v>5.5194195009915461</v>
      </c>
    </row>
    <row r="408" spans="1:6">
      <c r="A408" s="28" t="s">
        <v>666</v>
      </c>
      <c r="B408" s="62">
        <v>42044</v>
      </c>
      <c r="C408" s="29">
        <v>64.275167581561661</v>
      </c>
      <c r="D408" s="100">
        <v>-68.45815426419577</v>
      </c>
      <c r="E408" s="31">
        <v>-10.125448625393885</v>
      </c>
      <c r="F408" s="31">
        <f t="shared" si="9"/>
        <v>12.545434738955308</v>
      </c>
    </row>
    <row r="409" spans="1:6">
      <c r="A409" s="28" t="s">
        <v>667</v>
      </c>
      <c r="B409" s="62">
        <v>42052</v>
      </c>
      <c r="C409" s="29">
        <v>13.623540954787526</v>
      </c>
      <c r="D409" s="100">
        <v>-79.540688211488828</v>
      </c>
      <c r="E409" s="31">
        <v>-11.281785500226128</v>
      </c>
      <c r="F409" s="31">
        <f t="shared" si="9"/>
        <v>10.713595790320198</v>
      </c>
    </row>
    <row r="410" spans="1:6">
      <c r="A410" s="28" t="s">
        <v>668</v>
      </c>
      <c r="B410" s="62">
        <v>42065</v>
      </c>
      <c r="C410" s="29">
        <v>15.020827206560606</v>
      </c>
      <c r="D410" s="100">
        <v>-68.844021983620394</v>
      </c>
      <c r="E410" s="31">
        <v>-9.1920386841837498</v>
      </c>
      <c r="F410" s="31">
        <f t="shared" si="9"/>
        <v>4.6922874898496048</v>
      </c>
    </row>
    <row r="411" spans="1:6">
      <c r="A411" s="28" t="s">
        <v>669</v>
      </c>
      <c r="B411" s="62">
        <v>42079</v>
      </c>
      <c r="C411" s="29">
        <v>47.158410997341434</v>
      </c>
      <c r="D411" s="100">
        <v>-93.560936634400818</v>
      </c>
      <c r="E411" s="31">
        <v>-12.303385040248152</v>
      </c>
      <c r="F411" s="31">
        <f t="shared" si="9"/>
        <v>4.8661436875843975</v>
      </c>
    </row>
    <row r="412" spans="1:6">
      <c r="A412" s="28" t="s">
        <v>670</v>
      </c>
      <c r="B412" s="62">
        <v>42086</v>
      </c>
      <c r="C412" s="29">
        <v>20.609972213652924</v>
      </c>
      <c r="D412" s="100">
        <v>-61.293924843747583</v>
      </c>
      <c r="E412" s="31">
        <v>-8.9873736954030203</v>
      </c>
      <c r="F412" s="31">
        <f t="shared" si="9"/>
        <v>10.60506471947658</v>
      </c>
    </row>
    <row r="413" spans="1:6">
      <c r="A413" s="28" t="s">
        <v>671</v>
      </c>
      <c r="B413" s="62">
        <v>42093</v>
      </c>
      <c r="C413" s="29">
        <v>19.562007524823116</v>
      </c>
      <c r="D413" s="100">
        <v>-61.03954553941432</v>
      </c>
      <c r="E413" s="31">
        <v>-9.262920005090379</v>
      </c>
      <c r="F413" s="31">
        <f t="shared" si="9"/>
        <v>13.063814501308713</v>
      </c>
    </row>
    <row r="414" spans="1:6">
      <c r="A414" s="28" t="s">
        <v>672</v>
      </c>
      <c r="B414" s="62">
        <v>42100</v>
      </c>
      <c r="C414" s="29">
        <v>16.418113458333686</v>
      </c>
      <c r="D414" s="100">
        <v>-35.209875366219443</v>
      </c>
      <c r="E414" s="31">
        <v>-6.1064159737740651</v>
      </c>
      <c r="F414" s="31">
        <f t="shared" si="9"/>
        <v>13.641452423973078</v>
      </c>
    </row>
    <row r="415" spans="1:6">
      <c r="A415" s="28" t="s">
        <v>673</v>
      </c>
      <c r="B415" s="62">
        <v>42107</v>
      </c>
      <c r="C415" s="29">
        <v>15.370148769503874</v>
      </c>
      <c r="D415" s="100">
        <v>-75.94451741371158</v>
      </c>
      <c r="E415" s="31">
        <v>-10.55546627744619</v>
      </c>
      <c r="F415" s="31">
        <f t="shared" si="9"/>
        <v>8.4992128058579368</v>
      </c>
    </row>
    <row r="416" spans="1:6">
      <c r="A416" s="28" t="s">
        <v>674</v>
      </c>
      <c r="B416" s="62">
        <v>42114</v>
      </c>
      <c r="C416" s="29">
        <v>8.383717510638478</v>
      </c>
      <c r="D416" s="100">
        <v>-33.782928500426578</v>
      </c>
      <c r="E416" s="31">
        <v>-6.5907113681809015</v>
      </c>
      <c r="F416" s="31">
        <f t="shared" si="9"/>
        <v>18.942762445020634</v>
      </c>
    </row>
    <row r="417" spans="1:6">
      <c r="A417" s="28" t="s">
        <v>675</v>
      </c>
      <c r="B417" s="62">
        <v>42121</v>
      </c>
      <c r="C417" s="29">
        <v>3.1438940664894295</v>
      </c>
      <c r="D417" s="100">
        <v>-22.148935617870706</v>
      </c>
      <c r="E417" s="31">
        <v>-3.485670725158069</v>
      </c>
      <c r="F417" s="31">
        <f t="shared" si="9"/>
        <v>5.7364301833938462</v>
      </c>
    </row>
    <row r="418" spans="1:6">
      <c r="A418" s="28" t="s">
        <v>676</v>
      </c>
      <c r="B418" s="62">
        <v>42142</v>
      </c>
      <c r="C418" s="29">
        <v>16.767435021276956</v>
      </c>
      <c r="D418" s="100">
        <v>-47.281199200372797</v>
      </c>
      <c r="E418" s="31">
        <v>-6.5993062624369596</v>
      </c>
      <c r="F418" s="31">
        <f t="shared" si="9"/>
        <v>5.5132508991228804</v>
      </c>
    </row>
    <row r="419" spans="1:6">
      <c r="A419" s="28" t="s">
        <v>677</v>
      </c>
      <c r="B419" s="62">
        <v>42150</v>
      </c>
      <c r="C419" s="29">
        <v>2.7945725035461595</v>
      </c>
      <c r="D419" s="100">
        <v>-48.959140185512034</v>
      </c>
      <c r="E419" s="31">
        <v>-6.275668979654176</v>
      </c>
      <c r="F419" s="31">
        <f t="shared" si="9"/>
        <v>1.2462116517213744</v>
      </c>
    </row>
    <row r="420" spans="1:6">
      <c r="A420" s="28" t="s">
        <v>678</v>
      </c>
      <c r="B420" s="62">
        <v>42156</v>
      </c>
      <c r="C420" s="29">
        <v>9.4316821994682876</v>
      </c>
      <c r="D420" s="100">
        <v>-45.292380815486531</v>
      </c>
      <c r="E420" s="31">
        <v>-5.8826479008047547</v>
      </c>
      <c r="F420" s="31">
        <f t="shared" si="9"/>
        <v>1.7688023909515067</v>
      </c>
    </row>
    <row r="421" spans="1:6">
      <c r="A421" s="28" t="s">
        <v>679</v>
      </c>
      <c r="B421" s="62">
        <v>42163</v>
      </c>
      <c r="C421" s="29">
        <v>8.0343959476952076</v>
      </c>
      <c r="D421" s="100">
        <v>-70.516188477512429</v>
      </c>
      <c r="E421" s="31">
        <v>-8.7471664351435336</v>
      </c>
      <c r="F421" s="31">
        <f t="shared" si="9"/>
        <v>-0.53885699636416007</v>
      </c>
    </row>
    <row r="422" spans="1:6">
      <c r="A422" s="28" t="s">
        <v>682</v>
      </c>
      <c r="B422" s="62">
        <v>42247</v>
      </c>
      <c r="C422" s="29">
        <v>9.0823606365250171</v>
      </c>
      <c r="D422" s="100">
        <v>-30.408294924443496</v>
      </c>
      <c r="E422" s="31">
        <v>-4.9733208027127604</v>
      </c>
      <c r="F422" s="31">
        <f t="shared" ref="F422:F449" si="10">D422-E422*8</f>
        <v>9.3782714972585879</v>
      </c>
    </row>
    <row r="423" spans="1:6">
      <c r="A423" s="28" t="s">
        <v>693</v>
      </c>
      <c r="B423" s="62">
        <v>42268</v>
      </c>
      <c r="C423" s="29">
        <v>22.007258465426002</v>
      </c>
      <c r="D423" s="100">
        <v>-44.632088476916245</v>
      </c>
      <c r="E423" s="31">
        <v>-6.9528870395686448</v>
      </c>
      <c r="F423" s="31">
        <f t="shared" si="10"/>
        <v>10.991007839632914</v>
      </c>
    </row>
    <row r="424" spans="1:6">
      <c r="A424" s="28" t="s">
        <v>694</v>
      </c>
      <c r="B424" s="62">
        <v>42275</v>
      </c>
      <c r="C424" s="29">
        <v>4.191858755319239</v>
      </c>
      <c r="D424" s="100">
        <v>-34.1165473475222</v>
      </c>
      <c r="E424" s="31">
        <v>-4.6390372944995208</v>
      </c>
      <c r="F424" s="31">
        <f t="shared" si="10"/>
        <v>2.9957510084739667</v>
      </c>
    </row>
    <row r="425" spans="1:6">
      <c r="A425" s="28" t="s">
        <v>695</v>
      </c>
      <c r="B425" s="62">
        <v>42290</v>
      </c>
      <c r="C425" s="29">
        <v>7.8248030099292452</v>
      </c>
      <c r="D425" s="100">
        <v>-29.148196976683501</v>
      </c>
      <c r="E425" s="31">
        <v>-4.8899239463101321</v>
      </c>
      <c r="F425" s="31">
        <f t="shared" si="10"/>
        <v>9.9711945937975557</v>
      </c>
    </row>
    <row r="426" spans="1:6" s="28" customFormat="1">
      <c r="A426" s="28" t="s">
        <v>701</v>
      </c>
      <c r="B426" s="62">
        <v>42296</v>
      </c>
      <c r="C426" s="29">
        <v>9.781003762411558</v>
      </c>
      <c r="D426" s="100">
        <v>-55.727256284333109</v>
      </c>
      <c r="E426" s="31">
        <v>-7.4964410995894957</v>
      </c>
      <c r="F426" s="31">
        <f t="shared" si="10"/>
        <v>4.2442725123828566</v>
      </c>
    </row>
    <row r="427" spans="1:6">
      <c r="A427" s="28" t="s">
        <v>702</v>
      </c>
      <c r="B427" s="62">
        <v>42303</v>
      </c>
      <c r="C427" s="29">
        <v>19.212685961879846</v>
      </c>
      <c r="D427" s="100">
        <v>-56.276299779603825</v>
      </c>
      <c r="E427" s="31">
        <v>-7.5085428691729632</v>
      </c>
      <c r="F427" s="31">
        <f t="shared" si="10"/>
        <v>3.7920431737798808</v>
      </c>
    </row>
    <row r="428" spans="1:6">
      <c r="A428" s="28" t="s">
        <v>703</v>
      </c>
      <c r="B428" s="62">
        <v>42310</v>
      </c>
      <c r="C428" s="29">
        <v>53.446199130320295</v>
      </c>
      <c r="D428" s="100">
        <v>-37.180768677626574</v>
      </c>
      <c r="E428" s="31">
        <v>-6.0725647166808283</v>
      </c>
      <c r="F428" s="31">
        <f t="shared" si="10"/>
        <v>11.399749055820052</v>
      </c>
    </row>
    <row r="429" spans="1:6">
      <c r="A429" s="28" t="s">
        <v>704</v>
      </c>
      <c r="B429" s="62">
        <v>42317</v>
      </c>
      <c r="C429" s="29">
        <v>15.370148769503874</v>
      </c>
      <c r="D429" s="100">
        <v>-46.977280852235211</v>
      </c>
      <c r="E429" s="31">
        <v>-7.2966821353331044</v>
      </c>
      <c r="F429" s="31">
        <f t="shared" si="10"/>
        <v>11.396176230429624</v>
      </c>
    </row>
    <row r="430" spans="1:6">
      <c r="A430" s="28" t="s">
        <v>705</v>
      </c>
      <c r="B430" s="62">
        <v>42324</v>
      </c>
      <c r="C430" s="29">
        <v>27.456674847341013</v>
      </c>
      <c r="D430" s="100">
        <v>-52.329843903262756</v>
      </c>
      <c r="E430" s="31">
        <v>-8.7246501877088214</v>
      </c>
      <c r="F430" s="31">
        <f t="shared" si="10"/>
        <v>17.467357598407816</v>
      </c>
    </row>
    <row r="431" spans="1:6">
      <c r="A431" s="28" t="s">
        <v>706</v>
      </c>
      <c r="B431" s="62">
        <v>42331</v>
      </c>
      <c r="C431" s="29">
        <v>51.000948189717406</v>
      </c>
      <c r="D431" s="100">
        <v>-30.279890474463361</v>
      </c>
      <c r="E431" s="31">
        <v>-5.8108757652033107</v>
      </c>
      <c r="F431" s="31">
        <f t="shared" si="10"/>
        <v>16.207115647163125</v>
      </c>
    </row>
    <row r="432" spans="1:6">
      <c r="A432" s="28" t="s">
        <v>707</v>
      </c>
      <c r="B432" s="62">
        <v>42345</v>
      </c>
      <c r="C432" s="29">
        <v>113.878829519506</v>
      </c>
      <c r="D432" s="100">
        <v>-75.514521728497712</v>
      </c>
      <c r="E432" s="31">
        <v>-10.730896792811919</v>
      </c>
      <c r="F432" s="31">
        <f t="shared" si="10"/>
        <v>10.332652613997638</v>
      </c>
    </row>
    <row r="433" spans="1:11">
      <c r="A433" s="28" t="s">
        <v>708</v>
      </c>
      <c r="B433" s="62">
        <v>42348</v>
      </c>
      <c r="C433" s="29">
        <v>64.275167581561661</v>
      </c>
      <c r="D433" s="100">
        <v>-36.98772154744897</v>
      </c>
      <c r="E433" s="31">
        <v>-5.7192021437573457</v>
      </c>
      <c r="F433" s="31">
        <f t="shared" si="10"/>
        <v>8.7658956026097954</v>
      </c>
    </row>
    <row r="434" spans="1:11">
      <c r="A434" s="28" t="s">
        <v>709</v>
      </c>
      <c r="B434" s="62">
        <v>42349</v>
      </c>
      <c r="C434" s="29">
        <v>93.618178868796335</v>
      </c>
      <c r="D434" s="100">
        <v>-66.070162944562497</v>
      </c>
      <c r="E434" s="31">
        <v>-10.055455726749873</v>
      </c>
      <c r="F434" s="31">
        <f t="shared" si="10"/>
        <v>14.373482869436486</v>
      </c>
    </row>
    <row r="435" spans="1:11">
      <c r="A435" s="28" t="s">
        <v>710</v>
      </c>
      <c r="B435" s="62">
        <v>42359</v>
      </c>
      <c r="C435" s="29">
        <v>112.83086483067619</v>
      </c>
      <c r="D435" s="100">
        <v>-93.878748217005025</v>
      </c>
      <c r="E435" s="31">
        <v>-13.042549757491333</v>
      </c>
      <c r="F435" s="31">
        <f t="shared" si="10"/>
        <v>10.461649842925638</v>
      </c>
    </row>
    <row r="436" spans="1:11">
      <c r="A436" s="28" t="s">
        <v>711</v>
      </c>
      <c r="B436" s="62">
        <v>42366</v>
      </c>
      <c r="C436" s="29">
        <v>54.494163819150103</v>
      </c>
      <c r="D436" s="100">
        <v>-54.447220817746171</v>
      </c>
      <c r="E436" s="31">
        <v>-9.02546090204115</v>
      </c>
      <c r="F436" s="31">
        <f t="shared" si="10"/>
        <v>17.756466398583029</v>
      </c>
    </row>
    <row r="437" spans="1:11" s="28" customFormat="1">
      <c r="A437" s="28" t="s">
        <v>718</v>
      </c>
      <c r="B437" s="62">
        <v>42373</v>
      </c>
      <c r="C437" s="29">
        <v>10.130325325354828</v>
      </c>
      <c r="D437" s="100">
        <v>-76.923578609765642</v>
      </c>
      <c r="E437" s="31">
        <v>-11.342733361555084</v>
      </c>
      <c r="F437" s="31">
        <f t="shared" si="10"/>
        <v>13.818288282675027</v>
      </c>
      <c r="G437" s="31"/>
      <c r="H437" s="31"/>
      <c r="I437" s="31"/>
      <c r="J437" s="31"/>
      <c r="K437" s="31"/>
    </row>
    <row r="438" spans="1:11" s="28" customFormat="1">
      <c r="A438" s="28" t="s">
        <v>719</v>
      </c>
      <c r="B438" s="62">
        <v>42380</v>
      </c>
      <c r="C438" s="29">
        <v>14.671505643617335</v>
      </c>
      <c r="D438" s="100">
        <v>-92.314306359258268</v>
      </c>
      <c r="E438" s="31">
        <v>-12.400158794905746</v>
      </c>
      <c r="F438" s="31">
        <f t="shared" si="10"/>
        <v>6.8869639999876995</v>
      </c>
      <c r="G438" s="31"/>
      <c r="H438" s="31"/>
      <c r="I438" s="31"/>
      <c r="J438" s="31"/>
      <c r="K438" s="31"/>
    </row>
    <row r="439" spans="1:11" s="28" customFormat="1">
      <c r="A439" s="28" t="s">
        <v>720</v>
      </c>
      <c r="B439" s="62">
        <v>42388</v>
      </c>
      <c r="C439" s="29">
        <v>108.98832763830021</v>
      </c>
      <c r="D439" s="100">
        <v>-65.541397597697781</v>
      </c>
      <c r="E439" s="31">
        <v>-9.3694481692785097</v>
      </c>
      <c r="F439" s="31">
        <f t="shared" si="10"/>
        <v>9.4141877565302963</v>
      </c>
      <c r="G439" s="31"/>
      <c r="H439" s="31"/>
      <c r="I439" s="31"/>
      <c r="J439" s="31"/>
      <c r="K439" s="31"/>
    </row>
    <row r="440" spans="1:11" s="28" customFormat="1">
      <c r="A440" s="28" t="s">
        <v>721</v>
      </c>
      <c r="B440" s="62">
        <v>42394</v>
      </c>
      <c r="C440" s="29">
        <v>52.747556004433761</v>
      </c>
      <c r="D440" s="100">
        <v>-87.466459917652259</v>
      </c>
      <c r="E440" s="31">
        <v>-12.16028222790705</v>
      </c>
      <c r="F440" s="31">
        <f t="shared" si="10"/>
        <v>9.8157979056041427</v>
      </c>
      <c r="G440" s="31"/>
      <c r="H440" s="31"/>
      <c r="I440" s="31"/>
      <c r="J440" s="31"/>
      <c r="K440" s="31"/>
    </row>
    <row r="441" spans="1:11" s="28" customFormat="1">
      <c r="A441" s="28" t="s">
        <v>722</v>
      </c>
      <c r="B441" s="62">
        <v>42401</v>
      </c>
      <c r="C441" s="29">
        <v>56.240771633866451</v>
      </c>
      <c r="D441" s="100">
        <v>-57.374081957347414</v>
      </c>
      <c r="E441" s="31">
        <v>-8.6595841123126576</v>
      </c>
      <c r="F441" s="31">
        <f t="shared" si="10"/>
        <v>11.902590941153846</v>
      </c>
      <c r="G441" s="31"/>
      <c r="H441" s="31"/>
      <c r="I441" s="31"/>
      <c r="J441" s="31"/>
      <c r="K441" s="31"/>
    </row>
    <row r="442" spans="1:11" s="28" customFormat="1">
      <c r="A442" s="28" t="s">
        <v>723</v>
      </c>
      <c r="B442" s="62">
        <v>42408</v>
      </c>
      <c r="C442" s="29">
        <v>12.924897828900988</v>
      </c>
      <c r="D442" s="100">
        <v>-36.655046605273164</v>
      </c>
      <c r="E442" s="31">
        <v>-6.3371278237784043</v>
      </c>
      <c r="F442" s="31">
        <f t="shared" si="10"/>
        <v>14.041975984954071</v>
      </c>
      <c r="G442" s="31"/>
      <c r="H442" s="31"/>
      <c r="I442" s="31"/>
      <c r="J442" s="31"/>
      <c r="K442" s="31"/>
    </row>
    <row r="443" spans="1:11" s="28" customFormat="1">
      <c r="A443" s="28" t="s">
        <v>724</v>
      </c>
      <c r="B443" s="62">
        <v>42416</v>
      </c>
      <c r="C443" s="29">
        <v>28.64436816134813</v>
      </c>
      <c r="D443" s="100">
        <v>-34.689610134037267</v>
      </c>
      <c r="E443" s="31">
        <v>-5.415009577258628</v>
      </c>
      <c r="F443" s="31">
        <f t="shared" si="10"/>
        <v>8.6304664840317571</v>
      </c>
      <c r="G443" s="31"/>
      <c r="H443" s="31"/>
      <c r="I443" s="31"/>
      <c r="J443" s="31"/>
      <c r="K443" s="31"/>
    </row>
    <row r="444" spans="1:11" s="28" customFormat="1">
      <c r="A444" s="28" t="s">
        <v>725</v>
      </c>
      <c r="B444" s="62">
        <v>42422</v>
      </c>
      <c r="C444" s="29">
        <v>31.089619101951023</v>
      </c>
      <c r="D444" s="100">
        <v>-59.902605349757302</v>
      </c>
      <c r="E444" s="31">
        <v>-8.9481196981963933</v>
      </c>
      <c r="F444" s="31">
        <f t="shared" si="10"/>
        <v>11.682352235813845</v>
      </c>
      <c r="G444" s="31"/>
      <c r="H444" s="31"/>
      <c r="I444" s="31"/>
      <c r="J444" s="31"/>
      <c r="K444" s="31"/>
    </row>
    <row r="445" spans="1:11" s="28" customFormat="1">
      <c r="A445" s="28" t="s">
        <v>726</v>
      </c>
      <c r="B445" s="62">
        <v>42429</v>
      </c>
      <c r="C445" s="29">
        <v>16.068791895390415</v>
      </c>
      <c r="D445" s="100">
        <v>-45.569747318878505</v>
      </c>
      <c r="E445" s="31">
        <v>-6.6377431444574189</v>
      </c>
      <c r="F445" s="31">
        <f t="shared" si="10"/>
        <v>7.5321978367808455</v>
      </c>
      <c r="G445" s="31"/>
      <c r="H445" s="31"/>
      <c r="I445" s="31"/>
      <c r="J445" s="31"/>
      <c r="K445" s="31"/>
    </row>
    <row r="446" spans="1:11" s="28" customFormat="1">
      <c r="A446" s="28" t="s">
        <v>727</v>
      </c>
      <c r="B446" s="62">
        <v>42436</v>
      </c>
      <c r="C446" s="29">
        <v>53.446199130320295</v>
      </c>
      <c r="D446" s="100">
        <v>-51.789510561488697</v>
      </c>
      <c r="E446" s="31">
        <v>-7.2242738837433036</v>
      </c>
      <c r="F446" s="31">
        <f t="shared" si="10"/>
        <v>6.0046805084577315</v>
      </c>
      <c r="G446" s="31"/>
      <c r="H446" s="31"/>
      <c r="I446" s="31"/>
      <c r="J446" s="31"/>
      <c r="K446" s="31"/>
    </row>
    <row r="447" spans="1:11" s="28" customFormat="1">
      <c r="A447" s="28" t="s">
        <v>728</v>
      </c>
      <c r="B447" s="62">
        <v>42444</v>
      </c>
      <c r="C447" s="29">
        <v>134.13948017021565</v>
      </c>
      <c r="D447" s="100">
        <v>-56.699948610436955</v>
      </c>
      <c r="E447" s="31">
        <v>-8.5109379765552227</v>
      </c>
      <c r="F447" s="31">
        <f t="shared" si="10"/>
        <v>11.387555202004826</v>
      </c>
      <c r="G447" s="31"/>
      <c r="H447" s="31"/>
      <c r="I447" s="31"/>
      <c r="J447" s="31"/>
      <c r="K447" s="31"/>
    </row>
    <row r="448" spans="1:11" s="28" customFormat="1">
      <c r="A448" s="28" t="s">
        <v>729</v>
      </c>
      <c r="B448" s="62">
        <v>42450</v>
      </c>
      <c r="C448" s="29">
        <v>28.295046598404863</v>
      </c>
      <c r="D448" s="100">
        <v>-37.18360850777777</v>
      </c>
      <c r="E448" s="31">
        <v>-6.088554723325923</v>
      </c>
      <c r="F448" s="31">
        <f t="shared" si="10"/>
        <v>11.524829278829614</v>
      </c>
      <c r="G448" s="31"/>
      <c r="H448" s="31"/>
      <c r="I448" s="31"/>
      <c r="J448" s="31"/>
      <c r="K448" s="31"/>
    </row>
    <row r="449" spans="1:11" s="28" customFormat="1">
      <c r="A449" s="28" t="s">
        <v>730</v>
      </c>
      <c r="B449" s="62">
        <v>42457</v>
      </c>
      <c r="C449" s="29">
        <v>34.932156294326987</v>
      </c>
      <c r="D449" s="100">
        <v>-62.413889270390513</v>
      </c>
      <c r="E449" s="31">
        <v>-9.1734487053906903</v>
      </c>
      <c r="F449" s="31">
        <f t="shared" si="10"/>
        <v>10.97370037273501</v>
      </c>
      <c r="G449" s="31"/>
      <c r="H449" s="31"/>
      <c r="I449" s="31"/>
      <c r="J449" s="31"/>
      <c r="K449" s="31"/>
    </row>
    <row r="450" spans="1:11" s="28" customFormat="1">
      <c r="A450" s="28" t="s">
        <v>731</v>
      </c>
      <c r="B450" s="62">
        <v>42464</v>
      </c>
      <c r="C450" s="29">
        <v>9.0823606365250171</v>
      </c>
      <c r="D450" s="100">
        <v>-57.54539741498867</v>
      </c>
      <c r="E450" s="31">
        <v>-7.5337332064432383</v>
      </c>
      <c r="F450" s="31">
        <v>2.7244682365572359</v>
      </c>
      <c r="G450" s="31"/>
      <c r="H450" s="31"/>
      <c r="I450" s="31"/>
      <c r="J450" s="31"/>
      <c r="K450" s="31"/>
    </row>
    <row r="451" spans="1:11" s="28" customFormat="1">
      <c r="A451" s="28" t="s">
        <v>732</v>
      </c>
      <c r="B451" s="62">
        <v>42471</v>
      </c>
      <c r="C451" s="29">
        <v>0.69864312588653987</v>
      </c>
      <c r="D451" s="100">
        <v>-29.753384339332918</v>
      </c>
      <c r="E451" s="31">
        <v>-4.0948034694411879</v>
      </c>
      <c r="F451" s="31">
        <v>3.0050434161965853</v>
      </c>
      <c r="G451" s="31"/>
      <c r="H451" s="31"/>
      <c r="I451" s="31"/>
      <c r="J451" s="31"/>
      <c r="K451" s="31"/>
    </row>
    <row r="452" spans="1:11" s="28" customFormat="1">
      <c r="A452" s="28" t="s">
        <v>733</v>
      </c>
      <c r="B452" s="62">
        <v>42478</v>
      </c>
      <c r="C452" s="29">
        <v>35.281477857270261</v>
      </c>
      <c r="D452" s="100">
        <v>-67.277677992050442</v>
      </c>
      <c r="E452" s="31">
        <v>-9.4046273546631305</v>
      </c>
      <c r="F452" s="31">
        <v>7.9593408452546015</v>
      </c>
      <c r="G452" s="31"/>
      <c r="H452" s="31"/>
      <c r="I452" s="31"/>
      <c r="J452" s="31"/>
      <c r="K452" s="31"/>
    </row>
    <row r="453" spans="1:11" s="28" customFormat="1">
      <c r="A453" s="28" t="s">
        <v>734</v>
      </c>
      <c r="B453" s="62">
        <v>42485</v>
      </c>
      <c r="C453" s="29">
        <v>43.665195367908744</v>
      </c>
      <c r="D453" s="100">
        <v>-50.440920834416708</v>
      </c>
      <c r="E453" s="31">
        <v>-7.2648566188837922</v>
      </c>
      <c r="F453" s="31">
        <v>7.6779321166536292</v>
      </c>
      <c r="G453" s="31"/>
      <c r="H453" s="31"/>
      <c r="I453" s="31"/>
      <c r="J453" s="31"/>
      <c r="K453" s="31"/>
    </row>
    <row r="454" spans="1:11" s="28" customFormat="1">
      <c r="A454" s="28" t="s">
        <v>735</v>
      </c>
      <c r="B454" s="62">
        <v>42492</v>
      </c>
      <c r="C454" s="29">
        <v>13.274219391844257</v>
      </c>
      <c r="D454" s="100">
        <v>-53.930340973984585</v>
      </c>
      <c r="E454" s="31">
        <v>-7.8850780804341483</v>
      </c>
      <c r="F454" s="31">
        <v>9.1502836694886014</v>
      </c>
      <c r="G454" s="31"/>
      <c r="H454" s="31"/>
      <c r="I454" s="31"/>
      <c r="J454" s="31"/>
      <c r="K454" s="31"/>
    </row>
    <row r="455" spans="1:11" s="28" customFormat="1">
      <c r="A455" s="28" t="s">
        <v>736</v>
      </c>
      <c r="B455" s="62">
        <v>42506</v>
      </c>
      <c r="C455" s="29">
        <v>31.788262227837564</v>
      </c>
      <c r="D455" s="100">
        <v>-40.694606206873878</v>
      </c>
      <c r="E455" s="31">
        <v>-6.3719664148599584</v>
      </c>
      <c r="F455" s="31">
        <v>10.281125112005789</v>
      </c>
      <c r="G455" s="31"/>
      <c r="H455" s="31"/>
      <c r="I455" s="31"/>
      <c r="J455" s="31"/>
      <c r="K455" s="31"/>
    </row>
    <row r="456" spans="1:11" s="28" customFormat="1">
      <c r="A456" s="28" t="s">
        <v>737</v>
      </c>
      <c r="B456" s="62">
        <v>42513</v>
      </c>
      <c r="C456" s="29">
        <v>7.6850743847519372</v>
      </c>
      <c r="D456" s="100">
        <v>-44.602168700460517</v>
      </c>
      <c r="E456" s="31">
        <v>-6.2754430809090485</v>
      </c>
      <c r="F456" s="31">
        <v>5.6013759468118707</v>
      </c>
      <c r="G456" s="31"/>
      <c r="H456" s="31"/>
      <c r="I456" s="31"/>
      <c r="J456" s="31"/>
      <c r="K456" s="31"/>
    </row>
    <row r="457" spans="1:11" s="28" customFormat="1">
      <c r="A457" s="28" t="s">
        <v>738</v>
      </c>
      <c r="B457" s="62">
        <v>42527</v>
      </c>
      <c r="C457" s="29">
        <v>1.7466078147163495</v>
      </c>
      <c r="D457" s="100">
        <v>-28.798373402651787</v>
      </c>
      <c r="E457" s="31">
        <v>-3.2994640287287993</v>
      </c>
      <c r="F457" s="31">
        <v>-2.4026611728213929</v>
      </c>
      <c r="G457" s="31"/>
      <c r="H457" s="31"/>
      <c r="I457" s="31"/>
      <c r="J457" s="31"/>
      <c r="K457" s="31"/>
    </row>
    <row r="458" spans="1:11" s="28" customFormat="1">
      <c r="A458" s="28" t="s">
        <v>739</v>
      </c>
      <c r="B458" s="62">
        <v>42534</v>
      </c>
      <c r="C458" s="29">
        <v>0.27945725035461594</v>
      </c>
      <c r="D458" s="100">
        <v>-25.63762131993272</v>
      </c>
      <c r="E458" s="31">
        <v>-2.9178062280102166</v>
      </c>
      <c r="F458" s="31">
        <v>-2.2951714958509868</v>
      </c>
      <c r="G458" s="31"/>
      <c r="H458" s="31"/>
      <c r="I458" s="31"/>
      <c r="J458" s="31"/>
      <c r="K458" s="31"/>
    </row>
    <row r="459" spans="1:11" s="28" customFormat="1">
      <c r="A459" s="28" t="s">
        <v>740</v>
      </c>
      <c r="B459" s="62">
        <v>42541</v>
      </c>
      <c r="C459" s="29">
        <v>12.575576265957718</v>
      </c>
      <c r="D459" s="100">
        <v>-48.241192207762239</v>
      </c>
      <c r="E459" s="31">
        <v>-6.6840360898026141</v>
      </c>
      <c r="F459" s="31">
        <v>5.2310965106586735</v>
      </c>
      <c r="G459" s="31"/>
      <c r="H459" s="31"/>
      <c r="I459" s="31"/>
      <c r="J459" s="31"/>
      <c r="K459" s="31"/>
    </row>
    <row r="460" spans="1:11" s="28" customFormat="1">
      <c r="A460" s="28" t="s">
        <v>741</v>
      </c>
      <c r="B460" s="62">
        <v>42548</v>
      </c>
      <c r="C460" s="29">
        <v>1.7466078147163495</v>
      </c>
      <c r="D460" s="100">
        <v>-38.191620223549805</v>
      </c>
      <c r="E460" s="31">
        <v>-4.5909653075761891</v>
      </c>
      <c r="F460" s="31">
        <v>-1.4638977629402916</v>
      </c>
      <c r="G460" s="31"/>
      <c r="H460" s="31"/>
      <c r="I460" s="31"/>
      <c r="J460" s="31"/>
      <c r="K460" s="31"/>
    </row>
    <row r="461" spans="1:11" s="28" customFormat="1">
      <c r="A461" s="28" t="s">
        <v>742</v>
      </c>
      <c r="B461" s="62">
        <v>42562</v>
      </c>
      <c r="C461" s="29">
        <v>14.671505643617335</v>
      </c>
      <c r="D461" s="100">
        <v>-68.041025215600627</v>
      </c>
      <c r="E461" s="31">
        <v>-8.7426727668176714</v>
      </c>
      <c r="F461" s="31">
        <v>1.9003569189407443</v>
      </c>
      <c r="G461" s="31"/>
      <c r="H461" s="31"/>
      <c r="I461" s="31"/>
      <c r="J461" s="31"/>
      <c r="K461" s="31"/>
    </row>
    <row r="462" spans="1:11" s="28" customFormat="1">
      <c r="A462" s="28" t="s">
        <v>743</v>
      </c>
      <c r="B462" s="62">
        <v>42619</v>
      </c>
      <c r="C462" s="29">
        <v>2.0959293776596195</v>
      </c>
      <c r="D462" s="100">
        <v>-40.472707803267809</v>
      </c>
      <c r="E462" s="31">
        <v>-5.4423204281566218</v>
      </c>
      <c r="F462" s="31">
        <v>3.0658556219851647</v>
      </c>
      <c r="G462" s="31"/>
      <c r="H462" s="31"/>
      <c r="I462" s="31"/>
      <c r="J462" s="31"/>
      <c r="K462" s="31"/>
    </row>
    <row r="463" spans="1:11" s="28" customFormat="1">
      <c r="A463" s="28" t="s">
        <v>744</v>
      </c>
      <c r="B463" s="62">
        <v>42632</v>
      </c>
      <c r="C463" s="29">
        <v>9.781003762411558</v>
      </c>
      <c r="D463" s="100">
        <v>-15.824499037909918</v>
      </c>
      <c r="E463" s="31">
        <v>-2.6799532546167573</v>
      </c>
      <c r="F463" s="31">
        <v>5.6151269990241399</v>
      </c>
      <c r="G463" s="31"/>
      <c r="H463" s="31"/>
      <c r="I463" s="31"/>
      <c r="J463" s="31"/>
      <c r="K463" s="31"/>
    </row>
    <row r="464" spans="1:11" s="28" customFormat="1">
      <c r="A464" s="28" t="s">
        <v>745</v>
      </c>
      <c r="B464" s="62">
        <v>42639</v>
      </c>
      <c r="C464" s="29">
        <v>0.52398234441490488</v>
      </c>
      <c r="D464" s="100">
        <v>-36.783852319468181</v>
      </c>
      <c r="E464" s="31">
        <v>-4.630607613104659</v>
      </c>
      <c r="F464" s="31">
        <v>0.26100858536909044</v>
      </c>
      <c r="G464" s="31"/>
      <c r="H464" s="31"/>
      <c r="I464" s="31"/>
      <c r="J464" s="31"/>
      <c r="K464" s="31"/>
    </row>
    <row r="465" spans="1:11" s="28" customFormat="1">
      <c r="A465" s="28" t="s">
        <v>746</v>
      </c>
      <c r="B465" s="62">
        <v>42646</v>
      </c>
      <c r="C465" s="29">
        <v>15.719470332447145</v>
      </c>
      <c r="D465" s="100">
        <v>-55.409881724790303</v>
      </c>
      <c r="E465" s="31">
        <v>-8.6278095480346604</v>
      </c>
      <c r="F465" s="31">
        <v>13.61259465948698</v>
      </c>
      <c r="G465" s="31"/>
      <c r="H465" s="31"/>
      <c r="I465" s="31"/>
      <c r="J465" s="31"/>
      <c r="K465" s="31"/>
    </row>
    <row r="466" spans="1:11" s="28" customFormat="1">
      <c r="A466" s="28" t="s">
        <v>747</v>
      </c>
      <c r="B466" s="62">
        <v>42654</v>
      </c>
      <c r="C466" s="29">
        <v>65.672453833334743</v>
      </c>
      <c r="D466" s="100">
        <v>-44.808584167726487</v>
      </c>
      <c r="E466" s="31">
        <v>-7.0110348019911957</v>
      </c>
      <c r="F466" s="31">
        <v>11.279694248203079</v>
      </c>
      <c r="G466" s="31"/>
      <c r="H466" s="31"/>
      <c r="I466" s="31"/>
      <c r="J466" s="31"/>
      <c r="K466" s="31"/>
    </row>
    <row r="467" spans="1:11" s="28" customFormat="1">
      <c r="A467" s="28" t="s">
        <v>766</v>
      </c>
      <c r="B467" s="65">
        <v>42658</v>
      </c>
      <c r="C467" s="29">
        <v>126.10508422252045</v>
      </c>
      <c r="D467" s="100">
        <v>-54.194554611476015</v>
      </c>
      <c r="E467" s="31">
        <v>-8.0415603815266739</v>
      </c>
      <c r="F467" s="31">
        <v>10.137928440737376</v>
      </c>
      <c r="G467" s="31"/>
      <c r="H467" s="31"/>
      <c r="I467" s="31"/>
      <c r="J467" s="31"/>
      <c r="K467" s="31"/>
    </row>
    <row r="468" spans="1:11" s="28" customFormat="1">
      <c r="A468" s="28" t="s">
        <v>767</v>
      </c>
      <c r="B468" s="65">
        <v>42660</v>
      </c>
      <c r="C468" s="29">
        <v>83.487853543441503</v>
      </c>
      <c r="D468" s="100">
        <v>-62.614612782050941</v>
      </c>
      <c r="E468" s="31">
        <v>-9.7121974224528564</v>
      </c>
      <c r="F468" s="31">
        <v>15.082966597571911</v>
      </c>
      <c r="G468" s="31"/>
      <c r="H468" s="31"/>
      <c r="I468" s="31"/>
      <c r="J468" s="31"/>
      <c r="K468" s="31"/>
    </row>
    <row r="469" spans="1:11">
      <c r="A469" s="28" t="s">
        <v>768</v>
      </c>
      <c r="B469" s="65">
        <v>42667</v>
      </c>
      <c r="C469" s="29">
        <v>43.31587380496547</v>
      </c>
      <c r="D469" s="100">
        <v>-42.483858417960874</v>
      </c>
      <c r="E469" s="31">
        <v>-6.9763359291482026</v>
      </c>
      <c r="F469" s="31">
        <v>13.326829015224746</v>
      </c>
    </row>
    <row r="470" spans="1:11">
      <c r="A470" s="28" t="s">
        <v>769</v>
      </c>
      <c r="B470" s="65">
        <v>42674</v>
      </c>
      <c r="C470" s="29">
        <v>90.823606365250171</v>
      </c>
      <c r="D470" s="100">
        <v>-79.951593183674063</v>
      </c>
      <c r="E470" s="31">
        <v>-11.403713073813105</v>
      </c>
      <c r="F470" s="31">
        <v>11.278111406830774</v>
      </c>
    </row>
    <row r="471" spans="1:11">
      <c r="A471" s="28" t="s">
        <v>770</v>
      </c>
      <c r="B471" s="65">
        <v>42681</v>
      </c>
      <c r="C471" s="29">
        <v>26.548438783688514</v>
      </c>
      <c r="D471" s="100">
        <v>-86.930934504751249</v>
      </c>
      <c r="E471" s="31">
        <v>-11.581539990694667</v>
      </c>
      <c r="F471" s="31">
        <v>5.7213854208060866</v>
      </c>
    </row>
    <row r="472" spans="1:11">
      <c r="A472" s="28" t="s">
        <v>771</v>
      </c>
      <c r="B472" s="65">
        <v>42690</v>
      </c>
      <c r="C472" s="29">
        <v>34.233513168440453</v>
      </c>
      <c r="D472" s="100">
        <v>-43.971596395303187</v>
      </c>
      <c r="E472" s="31">
        <v>-6.9866982169525027</v>
      </c>
      <c r="F472" s="31">
        <v>11.921989340316841</v>
      </c>
    </row>
    <row r="473" spans="1:11">
      <c r="A473" s="28" t="s">
        <v>772</v>
      </c>
      <c r="B473" s="65">
        <v>42695</v>
      </c>
      <c r="C473" s="29">
        <v>19.212685961879846</v>
      </c>
      <c r="D473" s="100">
        <v>-59.555774081625465</v>
      </c>
      <c r="E473" s="31">
        <v>-8.99878947461122</v>
      </c>
      <c r="F473" s="31">
        <v>12.434541715264279</v>
      </c>
    </row>
    <row r="474" spans="1:11">
      <c r="A474" s="28" t="s">
        <v>773</v>
      </c>
      <c r="B474" s="65">
        <v>42702</v>
      </c>
      <c r="C474" s="29">
        <v>131.69422922961277</v>
      </c>
      <c r="D474" s="100">
        <v>-85.460163126057026</v>
      </c>
      <c r="E474" s="31">
        <v>-12.384587988342318</v>
      </c>
      <c r="F474" s="31">
        <v>13.616540780681492</v>
      </c>
    </row>
    <row r="475" spans="1:11">
      <c r="A475" s="28" t="s">
        <v>774</v>
      </c>
      <c r="B475" s="65">
        <v>42709</v>
      </c>
      <c r="C475" s="29">
        <v>31.43894066489429</v>
      </c>
      <c r="D475" s="100">
        <v>-43.600569427022236</v>
      </c>
      <c r="E475" s="31">
        <v>-7.0743882641412927</v>
      </c>
      <c r="F475" s="31">
        <v>12.994536686108107</v>
      </c>
    </row>
    <row r="476" spans="1:11">
      <c r="A476" s="28" t="s">
        <v>775</v>
      </c>
      <c r="B476" s="65">
        <v>42716</v>
      </c>
      <c r="C476" s="29">
        <v>64.973810707448209</v>
      </c>
      <c r="D476" s="100">
        <v>-51.779007065953216</v>
      </c>
      <c r="E476" s="31">
        <v>-8.5272114301379798</v>
      </c>
      <c r="F476" s="31">
        <v>16.438684375150615</v>
      </c>
    </row>
    <row r="477" spans="1:11">
      <c r="A477" s="28" t="s">
        <v>776</v>
      </c>
      <c r="B477" s="65">
        <v>42723</v>
      </c>
      <c r="C477" s="29">
        <v>17.466078147163493</v>
      </c>
      <c r="D477" s="100">
        <v>-140.45795386686808</v>
      </c>
      <c r="E477" s="31">
        <v>-18.54611015216657</v>
      </c>
      <c r="F477" s="31">
        <v>7.9109273504644939</v>
      </c>
    </row>
    <row r="478" spans="1:11">
      <c r="A478" s="28" t="s">
        <v>777</v>
      </c>
      <c r="B478" s="65">
        <v>42724</v>
      </c>
      <c r="C478" s="29">
        <v>23.404544717199084</v>
      </c>
      <c r="D478" s="100">
        <v>-41.621428697717405</v>
      </c>
      <c r="E478" s="31">
        <v>-6.9958704658550666</v>
      </c>
      <c r="F478" s="31">
        <v>14.34553502912313</v>
      </c>
    </row>
    <row r="479" spans="1:11">
      <c r="A479" s="28" t="s">
        <v>778</v>
      </c>
      <c r="B479" s="65">
        <v>42731</v>
      </c>
      <c r="C479" s="29">
        <v>9.4316821994682876</v>
      </c>
      <c r="D479" s="100">
        <v>-54.899741946044365</v>
      </c>
      <c r="E479" s="31">
        <v>-8.2764521689332913</v>
      </c>
      <c r="F479" s="31">
        <v>11.311875405421956</v>
      </c>
    </row>
    <row r="480" spans="1:11">
      <c r="A480" s="56" t="s">
        <v>835</v>
      </c>
      <c r="B480" s="64">
        <v>42738</v>
      </c>
      <c r="C480" s="29">
        <v>20.260650650709657</v>
      </c>
      <c r="D480" s="104">
        <v>-35.754369088325603</v>
      </c>
      <c r="E480" s="57">
        <v>-6.6960939996567879</v>
      </c>
      <c r="F480" s="57">
        <v>17.8143829089287</v>
      </c>
    </row>
    <row r="481" spans="1:6">
      <c r="A481" s="56" t="s">
        <v>836</v>
      </c>
      <c r="B481" s="69">
        <v>42744</v>
      </c>
      <c r="C481" s="29">
        <v>41.219944427305848</v>
      </c>
      <c r="D481" s="104">
        <v>-120.49141178759457</v>
      </c>
      <c r="E481" s="57">
        <v>-16.002401599286756</v>
      </c>
      <c r="F481" s="57">
        <v>7.5278010066994767</v>
      </c>
    </row>
    <row r="482" spans="1:6">
      <c r="A482" s="56" t="s">
        <v>837</v>
      </c>
      <c r="B482" s="69">
        <v>42752</v>
      </c>
      <c r="C482" s="29">
        <v>52.747556004433761</v>
      </c>
      <c r="D482" s="104">
        <v>-85.778510719726555</v>
      </c>
      <c r="E482" s="57">
        <v>-12.652718650139644</v>
      </c>
      <c r="F482" s="57">
        <v>15.443238481390594</v>
      </c>
    </row>
    <row r="483" spans="1:6">
      <c r="A483" s="56" t="s">
        <v>838</v>
      </c>
      <c r="B483" s="69">
        <v>42758</v>
      </c>
      <c r="C483" s="29">
        <v>57.288736322696259</v>
      </c>
      <c r="D483" s="104">
        <v>-80.286435044761888</v>
      </c>
      <c r="E483" s="57">
        <v>-10.681004129016319</v>
      </c>
      <c r="F483" s="57">
        <v>5.1615979873686655</v>
      </c>
    </row>
    <row r="484" spans="1:6">
      <c r="A484" s="56" t="s">
        <v>839</v>
      </c>
      <c r="B484" s="69">
        <v>42765</v>
      </c>
      <c r="C484" s="29">
        <v>0.34932156294326994</v>
      </c>
      <c r="D484" s="104">
        <v>-66.499631210060855</v>
      </c>
      <c r="E484" s="57">
        <v>-8.9541808584204521</v>
      </c>
      <c r="F484" s="57">
        <v>5.1338156573027618</v>
      </c>
    </row>
    <row r="485" spans="1:6">
      <c r="A485" s="56" t="s">
        <v>840</v>
      </c>
      <c r="B485" s="69">
        <v>42772</v>
      </c>
      <c r="C485" s="29">
        <v>113.878829519506</v>
      </c>
      <c r="D485" s="104">
        <v>-74.481985893707332</v>
      </c>
      <c r="E485" s="57">
        <v>-10.487509501836133</v>
      </c>
      <c r="F485" s="57">
        <v>9.4180901209817307</v>
      </c>
    </row>
    <row r="486" spans="1:6">
      <c r="A486" s="56" t="s">
        <v>841</v>
      </c>
      <c r="B486" s="69">
        <v>42779</v>
      </c>
      <c r="C486" s="29">
        <v>76.501422284576108</v>
      </c>
      <c r="D486" s="104">
        <v>-82.736729054608418</v>
      </c>
      <c r="E486" s="57">
        <v>-11.599139809588099</v>
      </c>
      <c r="F486" s="57">
        <v>10.056389422096373</v>
      </c>
    </row>
    <row r="487" spans="1:6">
      <c r="A487" s="28" t="s">
        <v>788</v>
      </c>
      <c r="B487" s="62">
        <v>42787</v>
      </c>
      <c r="C487" s="29">
        <v>122.26254703014448</v>
      </c>
      <c r="D487" s="100">
        <v>-82.123923987970102</v>
      </c>
      <c r="E487" s="31">
        <v>-11.31202141999732</v>
      </c>
      <c r="F487" s="31">
        <v>8.3722473720084594</v>
      </c>
    </row>
    <row r="488" spans="1:6">
      <c r="A488" s="28" t="s">
        <v>789</v>
      </c>
      <c r="B488" s="62">
        <v>42793</v>
      </c>
      <c r="C488" s="29">
        <v>28.64436816134813</v>
      </c>
      <c r="D488" s="100">
        <v>-105.46618705159335</v>
      </c>
      <c r="E488" s="31">
        <v>-14.900636321053401</v>
      </c>
      <c r="F488" s="31">
        <v>13.738903516833858</v>
      </c>
    </row>
    <row r="489" spans="1:6">
      <c r="A489" s="28" t="s">
        <v>790</v>
      </c>
      <c r="B489" s="62">
        <v>42800</v>
      </c>
      <c r="C489" s="29">
        <v>48.206375686171242</v>
      </c>
      <c r="D489" s="100">
        <v>-77.595359755471904</v>
      </c>
      <c r="E489" s="31">
        <v>-11.688475235957174</v>
      </c>
      <c r="F489" s="31">
        <v>15.91244213218549</v>
      </c>
    </row>
    <row r="490" spans="1:6">
      <c r="A490" s="28" t="s">
        <v>791</v>
      </c>
      <c r="B490" s="62">
        <v>42814</v>
      </c>
      <c r="C490" s="29">
        <v>92.570214179966527</v>
      </c>
      <c r="D490" s="100">
        <v>-63.206854233825695</v>
      </c>
      <c r="E490" s="31">
        <v>-8.8415016007950538</v>
      </c>
      <c r="F490" s="31">
        <v>7.5251585725347354</v>
      </c>
    </row>
    <row r="491" spans="1:6">
      <c r="A491" s="28" t="s">
        <v>792</v>
      </c>
      <c r="B491" s="62">
        <v>42821</v>
      </c>
      <c r="C491" s="29">
        <v>63.925846018618387</v>
      </c>
      <c r="D491" s="100">
        <v>-99.582893272595499</v>
      </c>
      <c r="E491" s="31">
        <v>-12.886506194192792</v>
      </c>
      <c r="F491" s="31">
        <v>3.50915628094684</v>
      </c>
    </row>
    <row r="492" spans="1:6">
      <c r="A492" s="28" t="s">
        <v>793</v>
      </c>
      <c r="B492" s="62">
        <v>42828</v>
      </c>
      <c r="C492" s="29">
        <v>10.759104138652713</v>
      </c>
      <c r="D492" s="100">
        <v>-34.078702465484383</v>
      </c>
      <c r="E492" s="31">
        <v>-4.0976298887578366</v>
      </c>
      <c r="F492" s="31">
        <v>-1.2976633554216903</v>
      </c>
    </row>
    <row r="493" spans="1:6">
      <c r="A493" s="28" t="s">
        <v>794</v>
      </c>
      <c r="B493" s="62">
        <v>42835</v>
      </c>
      <c r="C493" s="29">
        <v>27.247081909575051</v>
      </c>
      <c r="D493" s="100">
        <v>-69.29485327581169</v>
      </c>
      <c r="E493" s="31">
        <v>-9.4066105431206957</v>
      </c>
      <c r="F493" s="31">
        <v>5.9580310691538756</v>
      </c>
    </row>
    <row r="494" spans="1:6">
      <c r="A494" s="28" t="s">
        <v>795</v>
      </c>
      <c r="B494" s="62">
        <v>42842</v>
      </c>
      <c r="C494" s="29">
        <v>24.103187843085621</v>
      </c>
      <c r="D494" s="100">
        <v>-61.169162618250027</v>
      </c>
      <c r="E494" s="31">
        <v>-8.4989573734123027</v>
      </c>
      <c r="F494" s="31">
        <v>6.8224963690483946</v>
      </c>
    </row>
    <row r="495" spans="1:6">
      <c r="A495" s="28" t="s">
        <v>796</v>
      </c>
      <c r="B495" s="62">
        <v>42849</v>
      </c>
      <c r="C495" s="29">
        <v>32.836226916667371</v>
      </c>
      <c r="D495" s="100">
        <v>-73.639511402202757</v>
      </c>
      <c r="E495" s="31">
        <v>-9.8807454564251422</v>
      </c>
      <c r="F495" s="31">
        <v>5.4064522491983809</v>
      </c>
    </row>
    <row r="496" spans="1:6">
      <c r="A496" s="54" t="s">
        <v>803</v>
      </c>
      <c r="B496" s="69">
        <v>42856</v>
      </c>
      <c r="C496" s="29">
        <v>20.260650650709657</v>
      </c>
      <c r="D496" s="105">
        <v>-65.069766481391483</v>
      </c>
      <c r="E496" s="55">
        <v>-8.7626632778423925</v>
      </c>
      <c r="F496" s="55">
        <v>5.0315397413476575</v>
      </c>
    </row>
    <row r="497" spans="1:6">
      <c r="A497" s="54" t="s">
        <v>804</v>
      </c>
      <c r="B497" s="69">
        <v>42863</v>
      </c>
      <c r="C497" s="29">
        <v>2.3753866280142355</v>
      </c>
      <c r="D497" s="105">
        <v>-45.757845711154545</v>
      </c>
      <c r="E497" s="55">
        <v>-6.3231854535491792</v>
      </c>
      <c r="F497" s="55">
        <v>4.8276379172388886</v>
      </c>
    </row>
    <row r="498" spans="1:6">
      <c r="A498" s="54" t="s">
        <v>805</v>
      </c>
      <c r="B498" s="69">
        <v>42870</v>
      </c>
      <c r="C498" s="29">
        <v>18.164721273050034</v>
      </c>
      <c r="D498" s="105">
        <v>-46.608000198689382</v>
      </c>
      <c r="E498" s="55">
        <v>-6.1129660934198524</v>
      </c>
      <c r="F498" s="55">
        <v>2.2957285486694374</v>
      </c>
    </row>
    <row r="499" spans="1:6">
      <c r="A499" s="54" t="s">
        <v>806</v>
      </c>
      <c r="B499" s="69">
        <v>42877</v>
      </c>
      <c r="C499" s="29">
        <v>10.130325325354828</v>
      </c>
      <c r="D499" s="105">
        <v>-62.646660636687393</v>
      </c>
      <c r="E499" s="55">
        <v>-8.5711828115532516</v>
      </c>
      <c r="F499" s="55">
        <v>5.9228018557386193</v>
      </c>
    </row>
    <row r="500" spans="1:6">
      <c r="A500" s="54" t="s">
        <v>807</v>
      </c>
      <c r="B500" s="69">
        <v>42898</v>
      </c>
      <c r="C500" s="29">
        <v>21.657936902482735</v>
      </c>
      <c r="D500" s="105">
        <v>-86.564503520627639</v>
      </c>
      <c r="E500" s="55">
        <v>-11.16523863483318</v>
      </c>
      <c r="F500" s="55">
        <v>2.757405558037803</v>
      </c>
    </row>
    <row r="501" spans="1:6">
      <c r="A501" s="54" t="s">
        <v>808</v>
      </c>
      <c r="B501" s="69">
        <v>42906</v>
      </c>
      <c r="C501" s="29">
        <v>8.7330390735817467</v>
      </c>
      <c r="D501" s="105">
        <v>-43.71058685488596</v>
      </c>
      <c r="E501" s="55">
        <v>-5.3243709163017794</v>
      </c>
      <c r="F501" s="55">
        <v>-1.1156195244717253</v>
      </c>
    </row>
    <row r="502" spans="1:6">
      <c r="A502" s="54" t="s">
        <v>809</v>
      </c>
      <c r="B502" s="69">
        <v>42964</v>
      </c>
      <c r="C502" s="29">
        <v>5.9384665700355885</v>
      </c>
      <c r="D502" s="105">
        <v>-33.922723266212117</v>
      </c>
      <c r="E502" s="55">
        <v>-4.7296007030057927</v>
      </c>
      <c r="F502" s="55">
        <v>3.914082357834225</v>
      </c>
    </row>
    <row r="503" spans="1:6">
      <c r="A503" s="54" t="s">
        <v>810</v>
      </c>
      <c r="B503" s="69">
        <v>42996</v>
      </c>
      <c r="C503" s="29">
        <v>4.052130130141931</v>
      </c>
      <c r="D503" s="105">
        <v>-15.932084825010129</v>
      </c>
      <c r="E503" s="55">
        <v>-2.2474998163342086</v>
      </c>
      <c r="F503" s="55">
        <v>2.0479137056635395</v>
      </c>
    </row>
    <row r="504" spans="1:6">
      <c r="A504" s="54" t="s">
        <v>811</v>
      </c>
      <c r="B504" s="69">
        <v>43003</v>
      </c>
      <c r="C504" s="29">
        <v>33.884191605497179</v>
      </c>
      <c r="D504" s="105">
        <v>-37.892172733458217</v>
      </c>
      <c r="E504" s="55">
        <v>-6.2957334761160881</v>
      </c>
      <c r="F504" s="55">
        <v>12.473695075470488</v>
      </c>
    </row>
    <row r="505" spans="1:6">
      <c r="A505" s="54" t="s">
        <v>812</v>
      </c>
      <c r="B505" s="69">
        <v>43010</v>
      </c>
      <c r="C505" s="29">
        <v>12.226254703014448</v>
      </c>
      <c r="D505" s="105">
        <v>-33.514445974587666</v>
      </c>
      <c r="E505" s="55">
        <v>-5.5468811250927175</v>
      </c>
      <c r="F505" s="55">
        <v>10.860603026154074</v>
      </c>
    </row>
    <row r="506" spans="1:6">
      <c r="A506" s="54" t="s">
        <v>813</v>
      </c>
      <c r="B506" s="69">
        <v>43024</v>
      </c>
      <c r="C506" s="29">
        <v>35.980120983156802</v>
      </c>
      <c r="D506" s="105">
        <v>-50.33073051245907</v>
      </c>
      <c r="E506" s="55">
        <v>-8.4254272150632588</v>
      </c>
      <c r="F506" s="55">
        <v>17.072687208047</v>
      </c>
    </row>
    <row r="507" spans="1:6">
      <c r="A507" s="54" t="s">
        <v>814</v>
      </c>
      <c r="B507" s="69">
        <v>43031</v>
      </c>
      <c r="C507" s="29">
        <v>85.583782921101133</v>
      </c>
      <c r="D507" s="105">
        <v>-45.195484555037972</v>
      </c>
      <c r="E507" s="55">
        <v>-7.221441687447844</v>
      </c>
      <c r="F507" s="55">
        <v>12.57604894454478</v>
      </c>
    </row>
    <row r="508" spans="1:6">
      <c r="A508" s="54" t="s">
        <v>815</v>
      </c>
      <c r="B508" s="69">
        <v>43038</v>
      </c>
      <c r="C508" s="29">
        <v>0.83837175106384776</v>
      </c>
      <c r="D508" s="105">
        <v>-21.359072563006592</v>
      </c>
      <c r="E508" s="55">
        <v>-2.9440623752381159</v>
      </c>
      <c r="F508" s="55">
        <v>2.1934264388983351</v>
      </c>
    </row>
    <row r="509" spans="1:6">
      <c r="A509" s="54" t="s">
        <v>816</v>
      </c>
      <c r="B509" s="69">
        <v>43045</v>
      </c>
      <c r="C509" s="29">
        <v>25.151152531915436</v>
      </c>
      <c r="D509" s="105">
        <v>-39.712887265281552</v>
      </c>
      <c r="E509" s="55">
        <v>-7.4425982020643042</v>
      </c>
      <c r="F509" s="55">
        <v>19.827898351232882</v>
      </c>
    </row>
    <row r="510" spans="1:6">
      <c r="A510" s="58" t="s">
        <v>842</v>
      </c>
      <c r="B510" s="69">
        <v>43052</v>
      </c>
      <c r="C510" s="29">
        <v>74.405492906916493</v>
      </c>
      <c r="D510" s="106">
        <v>-65.596236452650615</v>
      </c>
      <c r="E510" s="59">
        <v>-9.991613192349174</v>
      </c>
      <c r="F510" s="59">
        <v>14.336669086142777</v>
      </c>
    </row>
    <row r="511" spans="1:6">
      <c r="A511" s="58" t="s">
        <v>843</v>
      </c>
      <c r="B511" s="69">
        <v>43059</v>
      </c>
      <c r="C511" s="29">
        <v>82.439888854611695</v>
      </c>
      <c r="D511" s="106">
        <v>-59.021323611801925</v>
      </c>
      <c r="E511" s="59">
        <v>-9.8008927642984354</v>
      </c>
      <c r="F511" s="59">
        <v>19.385818502585558</v>
      </c>
    </row>
    <row r="512" spans="1:6">
      <c r="A512" s="58" t="s">
        <v>844</v>
      </c>
      <c r="B512" s="69">
        <v>43066</v>
      </c>
      <c r="C512" s="29">
        <v>46.110446308511627</v>
      </c>
      <c r="D512" s="106">
        <v>-45.367402587207003</v>
      </c>
      <c r="E512" s="59">
        <v>-6.8786076878794011</v>
      </c>
      <c r="F512" s="59">
        <v>9.6614589158282058</v>
      </c>
    </row>
    <row r="513" spans="1:6">
      <c r="A513" s="58" t="s">
        <v>845</v>
      </c>
      <c r="B513" s="69">
        <v>43073</v>
      </c>
      <c r="C513" s="29">
        <v>21.657936902482735</v>
      </c>
      <c r="D513" s="106">
        <v>-60.448213868595445</v>
      </c>
      <c r="E513" s="59">
        <v>-9.0289274663893355</v>
      </c>
      <c r="F513" s="59">
        <v>11.783205862519239</v>
      </c>
    </row>
    <row r="514" spans="1:6">
      <c r="A514" s="58" t="s">
        <v>852</v>
      </c>
      <c r="B514" s="65">
        <v>43102</v>
      </c>
      <c r="C514" s="29">
        <v>59.733987263299156</v>
      </c>
      <c r="D514" s="106">
        <v>-77.878963397445077</v>
      </c>
      <c r="E514" s="59">
        <v>-11.330734497458778</v>
      </c>
      <c r="F514" s="59">
        <v>12.766912582225146</v>
      </c>
    </row>
    <row r="515" spans="1:6">
      <c r="A515" s="58" t="s">
        <v>853</v>
      </c>
      <c r="B515" s="62">
        <v>43108</v>
      </c>
      <c r="C515" s="29">
        <v>15.370148769503874</v>
      </c>
      <c r="D515" s="106">
        <v>-73.618693387645493</v>
      </c>
      <c r="E515" s="59">
        <v>-8.9091031997765011</v>
      </c>
      <c r="F515" s="59">
        <v>-2.3458677894334841</v>
      </c>
    </row>
    <row r="516" spans="1:6">
      <c r="A516" s="58" t="s">
        <v>854</v>
      </c>
      <c r="B516" s="62">
        <v>43117</v>
      </c>
      <c r="C516" s="29">
        <v>42.617230679078929</v>
      </c>
      <c r="D516" s="106">
        <v>-74.330194916161801</v>
      </c>
      <c r="E516" s="59">
        <v>-9.7276294205348446</v>
      </c>
      <c r="F516" s="59">
        <v>3.4908404481169555</v>
      </c>
    </row>
    <row r="517" spans="1:6">
      <c r="A517" s="58" t="s">
        <v>855</v>
      </c>
      <c r="B517" s="62">
        <v>43122</v>
      </c>
      <c r="C517" s="29">
        <v>27.596403472518322</v>
      </c>
      <c r="D517" s="106">
        <v>-48.812174259437512</v>
      </c>
      <c r="E517" s="59">
        <v>-7.6821132883594379</v>
      </c>
      <c r="F517" s="59">
        <v>12.644732047437991</v>
      </c>
    </row>
    <row r="518" spans="1:6">
      <c r="A518" s="58" t="s">
        <v>856</v>
      </c>
      <c r="B518" s="62">
        <v>43129</v>
      </c>
      <c r="C518" s="29">
        <v>51.699591315603953</v>
      </c>
      <c r="D518" s="106">
        <v>-65.485471161794464</v>
      </c>
      <c r="E518" s="59">
        <v>-9.6793575402118197</v>
      </c>
      <c r="F518" s="59">
        <v>11.949389159900093</v>
      </c>
    </row>
    <row r="519" spans="1:6">
      <c r="A519" s="58" t="s">
        <v>857</v>
      </c>
      <c r="B519" s="62">
        <v>43136</v>
      </c>
      <c r="C519" s="29">
        <v>7.6850743847519372</v>
      </c>
      <c r="D519" s="106">
        <v>-26.604169822254665</v>
      </c>
      <c r="E519" s="59">
        <v>-4.653223720974375</v>
      </c>
      <c r="F519" s="59">
        <v>10.621619945540335</v>
      </c>
    </row>
    <row r="520" spans="1:6">
      <c r="A520" s="58" t="s">
        <v>858</v>
      </c>
      <c r="B520" s="62">
        <v>43143</v>
      </c>
      <c r="C520" s="29">
        <v>0.34932156294326994</v>
      </c>
      <c r="D520" s="106">
        <v>-58.768963140445521</v>
      </c>
      <c r="E520" s="59">
        <v>-8.8691491074188455</v>
      </c>
      <c r="F520" s="59">
        <v>12.184229718905243</v>
      </c>
    </row>
    <row r="521" spans="1:6">
      <c r="A521" s="58" t="s">
        <v>859</v>
      </c>
      <c r="B521" s="62">
        <v>43152</v>
      </c>
      <c r="C521" s="29">
        <v>27.945725035461592</v>
      </c>
      <c r="D521" s="106">
        <v>-52.471020673646315</v>
      </c>
      <c r="E521" s="59">
        <v>-8.7950681615123489</v>
      </c>
      <c r="F521" s="59">
        <v>17.889524618452477</v>
      </c>
    </row>
    <row r="522" spans="1:6">
      <c r="A522" s="58" t="s">
        <v>860</v>
      </c>
      <c r="B522" s="62">
        <v>43157</v>
      </c>
      <c r="C522" s="29">
        <v>33.185548479610645</v>
      </c>
      <c r="D522" s="106">
        <v>-51.274505058902655</v>
      </c>
      <c r="E522" s="59">
        <v>-8.3959763654911654</v>
      </c>
      <c r="F522" s="59">
        <v>15.893305865026669</v>
      </c>
    </row>
    <row r="523" spans="1:6">
      <c r="A523" s="58" t="s">
        <v>861</v>
      </c>
      <c r="B523" s="62">
        <v>43164</v>
      </c>
      <c r="C523" s="29">
        <v>19.212685961879846</v>
      </c>
      <c r="D523" s="106">
        <v>-107.41123433621705</v>
      </c>
      <c r="E523" s="59">
        <v>-14.538581226248098</v>
      </c>
      <c r="F523" s="59">
        <v>8.8974154737677367</v>
      </c>
    </row>
    <row r="524" spans="1:6">
      <c r="A524" s="58" t="s">
        <v>862</v>
      </c>
      <c r="B524" s="62">
        <v>43171</v>
      </c>
      <c r="C524" s="29">
        <v>8.7330390735817467</v>
      </c>
      <c r="D524" s="106">
        <v>-48.919035546283929</v>
      </c>
      <c r="E524" s="59">
        <v>-7.3072576818770099</v>
      </c>
      <c r="F524" s="59">
        <v>9.5390259087321496</v>
      </c>
    </row>
    <row r="525" spans="1:6">
      <c r="A525" s="58" t="s">
        <v>863</v>
      </c>
      <c r="B525" s="62">
        <v>43178</v>
      </c>
      <c r="C525" s="29">
        <v>24.103187843085621</v>
      </c>
      <c r="D525" s="106">
        <v>-71.196856740021133</v>
      </c>
      <c r="E525" s="59">
        <v>-10.107267762179738</v>
      </c>
      <c r="F525" s="59">
        <v>9.661285357416773</v>
      </c>
    </row>
    <row r="526" spans="1:6">
      <c r="A526" s="58" t="s">
        <v>864</v>
      </c>
      <c r="B526" s="62">
        <v>43185</v>
      </c>
      <c r="C526" s="29">
        <v>61.480595078015497</v>
      </c>
      <c r="D526" s="106">
        <v>-78.490779790039653</v>
      </c>
      <c r="E526" s="59">
        <v>-11.628204823954519</v>
      </c>
      <c r="F526" s="59">
        <v>14.534858801596499</v>
      </c>
    </row>
    <row r="527" spans="1:6">
      <c r="A527" s="58" t="s">
        <v>865</v>
      </c>
      <c r="B527" s="62">
        <v>43192</v>
      </c>
      <c r="C527" s="29">
        <v>1.7466078147163495</v>
      </c>
      <c r="D527" s="106">
        <v>-37.780402369254759</v>
      </c>
      <c r="E527" s="59">
        <v>-6.5178712394854399</v>
      </c>
      <c r="F527" s="59">
        <v>14.36256754662876</v>
      </c>
    </row>
    <row r="528" spans="1:6">
      <c r="A528" s="58" t="s">
        <v>866</v>
      </c>
      <c r="B528" s="65">
        <v>43199</v>
      </c>
      <c r="C528" s="29">
        <v>56.240771633866451</v>
      </c>
      <c r="D528" s="106">
        <v>-93.089785757837745</v>
      </c>
      <c r="E528" s="59">
        <v>-12.412022680827778</v>
      </c>
      <c r="F528" s="59">
        <v>6.2063956887844824</v>
      </c>
    </row>
    <row r="529" spans="1:6">
      <c r="A529" s="58" t="s">
        <v>867</v>
      </c>
      <c r="B529" s="62">
        <v>43206</v>
      </c>
      <c r="C529" s="29">
        <v>42.617230679078929</v>
      </c>
      <c r="D529" s="106">
        <v>-81.38808949605739</v>
      </c>
      <c r="E529" s="59">
        <v>-11.558361559665304</v>
      </c>
      <c r="F529" s="59">
        <v>11.078802981265042</v>
      </c>
    </row>
    <row r="530" spans="1:6">
      <c r="A530" s="58" t="s">
        <v>868</v>
      </c>
      <c r="B530" s="65">
        <v>43213</v>
      </c>
      <c r="C530" s="29">
        <v>3.8425371923759686</v>
      </c>
      <c r="D530" s="106">
        <v>-62.236598423565155</v>
      </c>
      <c r="E530" s="59">
        <v>-8.8123589792045145</v>
      </c>
      <c r="F530" s="59">
        <v>8.2622734100709607</v>
      </c>
    </row>
    <row r="531" spans="1:6">
      <c r="A531" s="58" t="s">
        <v>869</v>
      </c>
      <c r="B531" s="65">
        <v>43220</v>
      </c>
      <c r="C531" s="29">
        <v>12.924897828900988</v>
      </c>
      <c r="D531" s="106">
        <v>-45.581811780508602</v>
      </c>
      <c r="E531" s="59">
        <v>-6.8784490161987728</v>
      </c>
      <c r="F531" s="59">
        <v>9.4457803490815806</v>
      </c>
    </row>
    <row r="532" spans="1:6">
      <c r="A532" s="58" t="s">
        <v>870</v>
      </c>
      <c r="B532" s="65">
        <v>43227</v>
      </c>
      <c r="C532" s="29">
        <v>9.4316821994682876</v>
      </c>
      <c r="D532" s="106">
        <v>-38.441866995410997</v>
      </c>
      <c r="E532" s="59">
        <v>-4.7830119785730592</v>
      </c>
      <c r="F532" s="59">
        <v>-0.17777116682652405</v>
      </c>
    </row>
    <row r="533" spans="1:6">
      <c r="A533" s="58" t="s">
        <v>871</v>
      </c>
      <c r="B533" s="65">
        <v>43234</v>
      </c>
      <c r="C533" s="29">
        <v>2.4452509406028895</v>
      </c>
      <c r="D533" s="106">
        <v>-53.5347292646575</v>
      </c>
      <c r="E533" s="59">
        <v>-5.7080109562392671</v>
      </c>
      <c r="F533" s="59">
        <v>-7.8706416147433629</v>
      </c>
    </row>
    <row r="534" spans="1:6">
      <c r="A534" s="58" t="s">
        <v>872</v>
      </c>
      <c r="B534" s="65">
        <v>43263</v>
      </c>
      <c r="C534" s="29">
        <v>6.287788132978859</v>
      </c>
      <c r="D534" s="106">
        <v>-32.304673513755375</v>
      </c>
      <c r="E534" s="59">
        <v>-4.1908928120072133</v>
      </c>
      <c r="F534" s="59">
        <v>1.2224689823023311</v>
      </c>
    </row>
    <row r="535" spans="1:6">
      <c r="A535" s="58" t="s">
        <v>873</v>
      </c>
      <c r="B535" s="65">
        <v>43277</v>
      </c>
      <c r="C535" s="29">
        <v>1.3972862517730797</v>
      </c>
      <c r="D535" s="106">
        <v>-11.418681590249641</v>
      </c>
      <c r="E535" s="59">
        <v>2.1289246196465883</v>
      </c>
      <c r="F535" s="59">
        <v>-28.450078547422347</v>
      </c>
    </row>
    <row r="536" spans="1:6">
      <c r="A536" s="58" t="s">
        <v>874</v>
      </c>
      <c r="B536" s="62">
        <v>43353</v>
      </c>
      <c r="C536" s="29">
        <v>0.69864312588653987</v>
      </c>
      <c r="D536" s="106">
        <v>-21.533183881043055</v>
      </c>
      <c r="E536" s="59">
        <v>-2.7105468745467207</v>
      </c>
      <c r="F536" s="59">
        <v>0.15119111533071106</v>
      </c>
    </row>
    <row r="537" spans="1:6">
      <c r="A537" s="58" t="s">
        <v>875</v>
      </c>
      <c r="B537" s="62">
        <v>43361</v>
      </c>
      <c r="C537" s="29">
        <v>28.295046598404863</v>
      </c>
      <c r="D537" s="106">
        <v>-49.804548309695491</v>
      </c>
      <c r="E537" s="59">
        <v>-7.1809342715763167</v>
      </c>
      <c r="F537" s="59">
        <v>7.6429258629150425</v>
      </c>
    </row>
    <row r="538" spans="1:6">
      <c r="A538" s="58" t="s">
        <v>876</v>
      </c>
      <c r="B538" s="62">
        <v>43368</v>
      </c>
      <c r="C538" s="29">
        <v>0.34932156294326994</v>
      </c>
      <c r="D538" s="106">
        <v>-32.245050704764132</v>
      </c>
      <c r="E538" s="59">
        <v>-4.0620757686146147</v>
      </c>
      <c r="F538" s="59">
        <v>0.25155544415278541</v>
      </c>
    </row>
    <row r="539" spans="1:6">
      <c r="A539" s="72" t="s">
        <v>889</v>
      </c>
      <c r="B539" s="7">
        <v>43382</v>
      </c>
      <c r="C539" s="3">
        <v>10.828968451241368</v>
      </c>
      <c r="D539" s="107">
        <v>-37.458894389777647</v>
      </c>
      <c r="E539" s="73">
        <v>-6.0587969575263418</v>
      </c>
      <c r="F539" s="73">
        <v>11.011481270433087</v>
      </c>
    </row>
    <row r="540" spans="1:6">
      <c r="A540" s="72" t="s">
        <v>890</v>
      </c>
      <c r="B540" s="7">
        <v>43403</v>
      </c>
      <c r="C540" s="3">
        <v>28.295046598404863</v>
      </c>
      <c r="D540" s="107">
        <v>-37.651174342496319</v>
      </c>
      <c r="E540" s="73">
        <v>-6.2053486963735978</v>
      </c>
      <c r="F540" s="73">
        <v>11.991615228492464</v>
      </c>
    </row>
    <row r="541" spans="1:6">
      <c r="A541" s="72" t="s">
        <v>891</v>
      </c>
      <c r="B541" s="7">
        <v>43410</v>
      </c>
      <c r="C541" s="3">
        <v>18.164721273050034</v>
      </c>
      <c r="D541" s="107">
        <v>-28.124780037291465</v>
      </c>
      <c r="E541" s="73">
        <v>-5.1149595901938127</v>
      </c>
      <c r="F541" s="73">
        <v>12.794896684259037</v>
      </c>
    </row>
    <row r="542" spans="1:6">
      <c r="A542" s="72" t="s">
        <v>892</v>
      </c>
      <c r="B542" s="74">
        <v>43431</v>
      </c>
      <c r="C542" s="3">
        <v>66.021775396278017</v>
      </c>
      <c r="D542" s="107">
        <v>-53.723757123867486</v>
      </c>
      <c r="E542" s="73">
        <v>-8.687092418322468</v>
      </c>
      <c r="F542" s="73">
        <v>15.772982222712258</v>
      </c>
    </row>
    <row r="543" spans="1:6">
      <c r="A543" s="72" t="s">
        <v>893</v>
      </c>
      <c r="B543" s="74">
        <v>43438</v>
      </c>
      <c r="C543" s="3">
        <v>56.939414759752999</v>
      </c>
      <c r="D543" s="107">
        <v>-53.494899651943676</v>
      </c>
      <c r="E543" s="73">
        <v>-8.6540189090391912</v>
      </c>
      <c r="F543" s="73">
        <v>15.737251620369854</v>
      </c>
    </row>
    <row r="544" spans="1:6">
      <c r="A544" s="72" t="s">
        <v>894</v>
      </c>
      <c r="B544" s="74">
        <v>43445</v>
      </c>
      <c r="C544" s="3">
        <v>21.308615339539465</v>
      </c>
      <c r="D544" s="107">
        <v>-83.044846339459724</v>
      </c>
      <c r="E544" s="73">
        <v>-11.599810114690802</v>
      </c>
      <c r="F544" s="73">
        <v>9.7536345780666949</v>
      </c>
    </row>
    <row r="545" spans="1:6">
      <c r="A545" s="72" t="s">
        <v>895</v>
      </c>
      <c r="B545" s="74">
        <v>43452</v>
      </c>
      <c r="C545" s="3">
        <v>99.556645438831936</v>
      </c>
      <c r="D545" s="107">
        <v>-46.123134307644754</v>
      </c>
      <c r="E545" s="73">
        <v>-7.3684695059270382</v>
      </c>
      <c r="F545" s="73">
        <v>12.824621739771551</v>
      </c>
    </row>
    <row r="546" spans="1:6">
      <c r="A546" s="72" t="s">
        <v>896</v>
      </c>
      <c r="B546" s="74">
        <v>43458</v>
      </c>
      <c r="C546" s="3">
        <v>31.089619101951023</v>
      </c>
      <c r="D546" s="107">
        <v>-31.653814012284286</v>
      </c>
      <c r="E546" s="73">
        <v>-5.7780046087887733</v>
      </c>
      <c r="F546" s="73">
        <v>14.5702228580259</v>
      </c>
    </row>
    <row r="547" spans="1:6">
      <c r="A547" s="2" t="s">
        <v>897</v>
      </c>
      <c r="B547" s="7">
        <v>43473</v>
      </c>
      <c r="C547" s="3">
        <v>23.753866280142354</v>
      </c>
      <c r="D547" s="75">
        <v>-50.86576000517951</v>
      </c>
      <c r="E547" s="4">
        <v>-8.1411478733333382</v>
      </c>
      <c r="F547" s="4">
        <v>14.263422981487196</v>
      </c>
    </row>
    <row r="548" spans="1:6">
      <c r="A548" s="2" t="s">
        <v>898</v>
      </c>
      <c r="B548" s="7">
        <v>43480</v>
      </c>
      <c r="C548" s="3">
        <v>13.274219391844257</v>
      </c>
      <c r="D548" s="75">
        <v>-75.233138385281194</v>
      </c>
      <c r="E548" s="4">
        <v>-10.506126840211961</v>
      </c>
      <c r="F548" s="4">
        <v>8.8158763364144903</v>
      </c>
    </row>
    <row r="549" spans="1:6">
      <c r="A549" s="2" t="s">
        <v>899</v>
      </c>
      <c r="B549" s="7">
        <v>43487</v>
      </c>
      <c r="C549" s="3">
        <v>59.384665700355882</v>
      </c>
      <c r="D549" s="75">
        <v>-75.208276956144871</v>
      </c>
      <c r="E549" s="4">
        <v>-10.969336709467925</v>
      </c>
      <c r="F549" s="4">
        <v>12.546416719598525</v>
      </c>
    </row>
    <row r="550" spans="1:6">
      <c r="A550" s="2" t="s">
        <v>900</v>
      </c>
      <c r="B550" s="7">
        <v>43493</v>
      </c>
      <c r="C550" s="3">
        <v>5.9384665700355885</v>
      </c>
      <c r="D550" s="75">
        <v>-29.169497327504427</v>
      </c>
      <c r="E550" s="4">
        <v>-6.1890463090241159</v>
      </c>
      <c r="F550" s="4">
        <v>20.3428731446885</v>
      </c>
    </row>
    <row r="551" spans="1:6">
      <c r="A551" s="2" t="s">
        <v>901</v>
      </c>
      <c r="B551" s="7">
        <v>43501</v>
      </c>
      <c r="C551" s="3">
        <v>11.527611577127907</v>
      </c>
      <c r="D551" s="75">
        <v>-79.24531719476596</v>
      </c>
      <c r="E551" s="4">
        <v>-11.578220401548183</v>
      </c>
      <c r="F551" s="4">
        <v>13.380446017619505</v>
      </c>
    </row>
    <row r="552" spans="1:6">
      <c r="A552" s="2" t="s">
        <v>902</v>
      </c>
      <c r="B552" s="7">
        <v>43508</v>
      </c>
      <c r="C552" s="3">
        <v>51.699591315603953</v>
      </c>
      <c r="D552" s="75">
        <v>-57.549971048165531</v>
      </c>
      <c r="E552" s="4">
        <v>-9.8521199992576953</v>
      </c>
      <c r="F552" s="4">
        <v>21.266988945896031</v>
      </c>
    </row>
    <row r="553" spans="1:6" s="2" customFormat="1">
      <c r="A553" s="2" t="s">
        <v>903</v>
      </c>
      <c r="B553" s="7">
        <v>43515</v>
      </c>
      <c r="C553" s="3">
        <v>45.76112474556836</v>
      </c>
      <c r="D553" s="75">
        <v>-92.779084505922071</v>
      </c>
      <c r="E553" s="4">
        <v>-13.78804732172112</v>
      </c>
      <c r="F553" s="4">
        <v>17.525294067846886</v>
      </c>
    </row>
    <row r="554" spans="1:6" s="2" customFormat="1">
      <c r="A554" s="2" t="s">
        <v>904</v>
      </c>
      <c r="B554" s="7">
        <v>43522</v>
      </c>
      <c r="C554" s="3">
        <v>78.248030099292464</v>
      </c>
      <c r="D554" s="75">
        <v>-115.74564095366027</v>
      </c>
      <c r="E554" s="4">
        <v>-15.865640058064123</v>
      </c>
      <c r="F554" s="4">
        <v>11.179479510852715</v>
      </c>
    </row>
    <row r="555" spans="1:6">
      <c r="A555" s="2" t="s">
        <v>905</v>
      </c>
      <c r="B555" s="7">
        <v>43529</v>
      </c>
      <c r="C555" s="3">
        <v>5.2398234441490485</v>
      </c>
      <c r="D555" s="75">
        <v>-140.40084772261071</v>
      </c>
      <c r="E555" s="4">
        <v>-18.654682945855541</v>
      </c>
      <c r="F555" s="4">
        <v>8.83661584423362</v>
      </c>
    </row>
    <row r="556" spans="1:6">
      <c r="A556" s="2" t="s">
        <v>906</v>
      </c>
      <c r="B556" s="7">
        <v>43536</v>
      </c>
      <c r="C556" s="3">
        <v>21.308615339539465</v>
      </c>
      <c r="D556" s="75">
        <v>-75.536323193209512</v>
      </c>
      <c r="E556" s="75">
        <v>-10.845478220076226</v>
      </c>
      <c r="F556" s="75">
        <v>11.227502567400293</v>
      </c>
    </row>
    <row r="557" spans="1:6">
      <c r="A557" s="2" t="s">
        <v>907</v>
      </c>
      <c r="B557" s="7">
        <v>43543</v>
      </c>
      <c r="C557" s="3">
        <v>0.69864312588653987</v>
      </c>
      <c r="D557" s="75">
        <v>-35.164461357821615</v>
      </c>
      <c r="E557" s="75">
        <v>-4.3016731215666235</v>
      </c>
      <c r="F557" s="75">
        <v>-0.75107638528862708</v>
      </c>
    </row>
    <row r="558" spans="1:6">
      <c r="A558" s="2" t="s">
        <v>908</v>
      </c>
      <c r="B558" s="7">
        <v>43550</v>
      </c>
      <c r="C558" s="3">
        <v>9.4316821994682876</v>
      </c>
      <c r="D558" s="75">
        <v>-70.157916472947093</v>
      </c>
      <c r="E558" s="75">
        <v>-9.1934757488985603</v>
      </c>
      <c r="F558" s="75">
        <v>3.3898895182413895</v>
      </c>
    </row>
    <row r="559" spans="1:6">
      <c r="A559" s="2" t="s">
        <v>909</v>
      </c>
      <c r="B559" s="7">
        <v>43557</v>
      </c>
      <c r="C559" s="3">
        <v>22.356580028369276</v>
      </c>
      <c r="D559" s="75">
        <v>-96.993423413761775</v>
      </c>
      <c r="E559" s="75">
        <v>-12.501958534659797</v>
      </c>
      <c r="F559" s="75">
        <v>3.0222448635166046</v>
      </c>
    </row>
    <row r="560" spans="1:6">
      <c r="A560" s="2" t="s">
        <v>910</v>
      </c>
      <c r="B560" s="7">
        <v>43564</v>
      </c>
      <c r="C560" s="3">
        <v>112.13222170478964</v>
      </c>
      <c r="D560" s="75">
        <v>-66.954369306858098</v>
      </c>
      <c r="E560" s="75">
        <v>-9.3689948340800182</v>
      </c>
      <c r="F560" s="75">
        <v>7.9975893657820478</v>
      </c>
    </row>
    <row r="561" spans="1:6">
      <c r="A561" s="2" t="s">
        <v>911</v>
      </c>
      <c r="B561" s="7">
        <v>43571</v>
      </c>
      <c r="C561" s="3">
        <v>26.199117220745244</v>
      </c>
      <c r="D561" s="75">
        <v>-51.137166542184666</v>
      </c>
      <c r="E561" s="75">
        <v>-7.5759067763004619</v>
      </c>
      <c r="F561" s="75">
        <v>9.4700876682190298</v>
      </c>
    </row>
    <row r="562" spans="1:6">
      <c r="A562" s="2" t="s">
        <v>912</v>
      </c>
      <c r="B562" s="7">
        <v>43578</v>
      </c>
      <c r="C562" s="3">
        <v>10.828968451241368</v>
      </c>
      <c r="D562" s="75">
        <v>-45.106700622017186</v>
      </c>
      <c r="E562" s="75">
        <v>-6.2550475367869618</v>
      </c>
      <c r="F562" s="75">
        <v>4.9336796722785081</v>
      </c>
    </row>
    <row r="563" spans="1:6">
      <c r="A563" s="2" t="s">
        <v>913</v>
      </c>
      <c r="B563" s="7">
        <v>43601</v>
      </c>
      <c r="C563" s="3">
        <v>7.3357528218086676</v>
      </c>
      <c r="D563" s="75">
        <v>-82.276996089781704</v>
      </c>
      <c r="E563" s="75">
        <v>-10.524639188954966</v>
      </c>
      <c r="F563" s="75">
        <v>1.9201174218580235</v>
      </c>
    </row>
    <row r="564" spans="1:6">
      <c r="A564" s="2" t="s">
        <v>914</v>
      </c>
      <c r="B564" s="7">
        <v>43606</v>
      </c>
      <c r="C564" s="3">
        <v>19.212685961879846</v>
      </c>
      <c r="D564" s="75">
        <v>-84.218936541049956</v>
      </c>
      <c r="E564" s="75">
        <v>-11.03809491351876</v>
      </c>
      <c r="F564" s="75">
        <v>4.0858227671001259</v>
      </c>
    </row>
    <row r="565" spans="1:6">
      <c r="A565" s="2" t="s">
        <v>915</v>
      </c>
      <c r="B565" s="7">
        <v>43613</v>
      </c>
      <c r="C565" s="3">
        <v>13.972862517730796</v>
      </c>
      <c r="D565" s="75">
        <v>-66.355518173225732</v>
      </c>
      <c r="E565" s="75">
        <v>-8.7364884362098056</v>
      </c>
      <c r="F565" s="75">
        <v>3.5363893164527127</v>
      </c>
    </row>
    <row r="566" spans="1:6" ht="15.75">
      <c r="A566" s="2" t="s">
        <v>916</v>
      </c>
      <c r="B566" s="76">
        <v>43648</v>
      </c>
      <c r="C566" s="3">
        <v>4.191858755319239</v>
      </c>
      <c r="D566" s="75">
        <v>-50.230399458676217</v>
      </c>
      <c r="E566" s="4">
        <v>-5.910686688449684</v>
      </c>
      <c r="F566" s="4">
        <v>-2.944905951078745</v>
      </c>
    </row>
    <row r="567" spans="1:6">
      <c r="A567" s="2" t="s">
        <v>917</v>
      </c>
      <c r="B567" s="7">
        <v>43662</v>
      </c>
      <c r="C567" s="3">
        <v>1.7466078147163495</v>
      </c>
      <c r="D567" s="75">
        <v>-56.112438033833016</v>
      </c>
      <c r="E567" s="4">
        <v>-6.3026322078161545</v>
      </c>
      <c r="F567" s="4">
        <v>-5.6913803713037794</v>
      </c>
    </row>
    <row r="568" spans="1:6">
      <c r="A568" s="2" t="s">
        <v>918</v>
      </c>
      <c r="B568" s="7">
        <v>43718</v>
      </c>
      <c r="C568" s="3">
        <v>7.6850743847519372</v>
      </c>
      <c r="D568" s="75">
        <v>-31.558327487196422</v>
      </c>
      <c r="E568" s="4">
        <v>-3.8245753471826962</v>
      </c>
      <c r="F568" s="4">
        <v>-0.96172470973485247</v>
      </c>
    </row>
    <row r="569" spans="1:6">
      <c r="A569" s="2" t="s">
        <v>919</v>
      </c>
      <c r="B569" s="7">
        <v>43725</v>
      </c>
      <c r="C569" s="3">
        <v>17.466078147163493</v>
      </c>
      <c r="D569" s="75">
        <v>-44.07427547393646</v>
      </c>
      <c r="E569" s="4">
        <v>-6.3331707811999101</v>
      </c>
      <c r="F569" s="4">
        <v>6.5910907756628205</v>
      </c>
    </row>
    <row r="570" spans="1:6">
      <c r="A570" s="2" t="s">
        <v>920</v>
      </c>
      <c r="B570" s="7">
        <v>43731</v>
      </c>
      <c r="C570" s="3">
        <v>24.103187843085621</v>
      </c>
      <c r="D570" s="75">
        <v>-54.634545987011037</v>
      </c>
      <c r="E570" s="4">
        <v>-7.9177705479182849</v>
      </c>
      <c r="F570" s="4">
        <v>8.707618396335242</v>
      </c>
    </row>
    <row r="571" spans="1:6">
      <c r="A571" s="2" t="s">
        <v>943</v>
      </c>
      <c r="B571" s="7">
        <v>43738</v>
      </c>
      <c r="C571" s="3">
        <v>27.596403472518322</v>
      </c>
      <c r="D571" s="75">
        <v>-65.859968090545962</v>
      </c>
      <c r="E571" s="4">
        <v>-10.672799591655208</v>
      </c>
      <c r="F571" s="4">
        <v>19.522428642695701</v>
      </c>
    </row>
    <row r="572" spans="1:6">
      <c r="A572" s="2" t="s">
        <v>944</v>
      </c>
      <c r="B572" s="7">
        <v>43745</v>
      </c>
      <c r="C572" s="3">
        <v>6.6371096959221285</v>
      </c>
      <c r="D572" s="75">
        <v>-55.752730397053469</v>
      </c>
      <c r="E572" s="4">
        <v>-8.8359328042429137</v>
      </c>
      <c r="F572" s="4">
        <v>14.934732036889841</v>
      </c>
    </row>
    <row r="573" spans="1:6">
      <c r="A573" s="2" t="s">
        <v>945</v>
      </c>
      <c r="B573" s="7">
        <v>43753</v>
      </c>
      <c r="C573" s="3">
        <v>1.0479646888298098</v>
      </c>
      <c r="D573" s="75">
        <v>-29.98692725210628</v>
      </c>
      <c r="E573" s="4">
        <v>-3.4908051079722835</v>
      </c>
      <c r="F573" s="4">
        <v>-2.0604863883280125</v>
      </c>
    </row>
    <row r="574" spans="1:6">
      <c r="A574" s="2" t="s">
        <v>946</v>
      </c>
      <c r="B574" s="7">
        <v>43759</v>
      </c>
      <c r="C574" s="3">
        <v>37.72672879787315</v>
      </c>
      <c r="D574" s="75">
        <v>-27.855901130142108</v>
      </c>
      <c r="E574" s="4">
        <v>-5.9822418116057268</v>
      </c>
      <c r="F574" s="4">
        <v>20.002033362703706</v>
      </c>
    </row>
    <row r="575" spans="1:6">
      <c r="A575" s="2" t="s">
        <v>947</v>
      </c>
      <c r="B575" s="7">
        <v>43766</v>
      </c>
      <c r="C575" s="3">
        <v>3.493215629432699</v>
      </c>
      <c r="D575" s="75">
        <v>-13.753223131185599</v>
      </c>
      <c r="E575" s="4">
        <v>-3.4442714969599164</v>
      </c>
      <c r="F575" s="4">
        <v>13.800948844493732</v>
      </c>
    </row>
    <row r="576" spans="1:6">
      <c r="A576" s="2" t="s">
        <v>948</v>
      </c>
      <c r="B576" s="7">
        <v>43787</v>
      </c>
      <c r="C576" s="3">
        <v>3.493215629432699</v>
      </c>
      <c r="D576" s="75">
        <v>-40.640959790878981</v>
      </c>
      <c r="E576" s="4">
        <v>-6.1726284949257808</v>
      </c>
      <c r="F576" s="4">
        <v>8.7400681685272659</v>
      </c>
    </row>
    <row r="577" spans="1:6">
      <c r="A577" s="2" t="s">
        <v>949</v>
      </c>
      <c r="B577" s="7">
        <v>43795</v>
      </c>
      <c r="C577" s="3">
        <v>19.562007524823116</v>
      </c>
      <c r="D577" s="75">
        <v>-38.348369793536456</v>
      </c>
      <c r="E577" s="4">
        <v>-6.5899352713841841</v>
      </c>
      <c r="F577" s="4">
        <v>14.371112377537017</v>
      </c>
    </row>
    <row r="578" spans="1:6">
      <c r="A578" s="2" t="s">
        <v>950</v>
      </c>
      <c r="B578" s="7">
        <v>43801</v>
      </c>
      <c r="C578" s="3">
        <v>12.226254703014448</v>
      </c>
      <c r="D578" s="75">
        <v>-96.756001339551034</v>
      </c>
      <c r="E578" s="4">
        <v>-13.202178239974049</v>
      </c>
      <c r="F578" s="4">
        <v>8.861424580241362</v>
      </c>
    </row>
    <row r="579" spans="1:6">
      <c r="A579" s="2" t="s">
        <v>951</v>
      </c>
      <c r="B579" s="7">
        <v>43808</v>
      </c>
      <c r="C579" s="3">
        <v>13.972862517730796</v>
      </c>
      <c r="D579" s="75">
        <v>-105.3174821736707</v>
      </c>
      <c r="E579" s="4">
        <v>-14.548467171068086</v>
      </c>
      <c r="F579" s="4">
        <v>11.070255194873994</v>
      </c>
    </row>
    <row r="580" spans="1:6">
      <c r="A580" s="2" t="s">
        <v>952</v>
      </c>
      <c r="B580" s="7">
        <v>43815</v>
      </c>
      <c r="C580" s="3">
        <v>34.932156294326987</v>
      </c>
      <c r="D580" s="75">
        <v>-78.421421261974601</v>
      </c>
      <c r="E580" s="4">
        <v>-11.331192621699209</v>
      </c>
      <c r="F580" s="4">
        <v>12.228119711619073</v>
      </c>
    </row>
    <row r="581" spans="1:6">
      <c r="A581" s="2" t="s">
        <v>953</v>
      </c>
      <c r="B581" s="7">
        <v>43822</v>
      </c>
      <c r="C581" s="3">
        <v>56.240771633866451</v>
      </c>
      <c r="D581" s="75">
        <v>-87.203691429849329</v>
      </c>
      <c r="E581" s="4">
        <v>-11.779486625885903</v>
      </c>
      <c r="F581" s="4">
        <v>7.032201577237899</v>
      </c>
    </row>
    <row r="582" spans="1:6">
      <c r="A582" s="2" t="s">
        <v>954</v>
      </c>
      <c r="B582" s="7">
        <v>43830</v>
      </c>
      <c r="C582" s="3">
        <v>10.479646888298097</v>
      </c>
      <c r="D582" s="75">
        <v>-77.957153759907214</v>
      </c>
      <c r="E582" s="4">
        <v>-11.133751034066192</v>
      </c>
      <c r="F582" s="4">
        <v>11.11285451262232</v>
      </c>
    </row>
    <row r="583" spans="1:6">
      <c r="A583" s="2" t="s">
        <v>955</v>
      </c>
      <c r="B583" s="7">
        <v>43836</v>
      </c>
      <c r="C583" s="3">
        <v>56.939414759752999</v>
      </c>
      <c r="D583" s="75">
        <v>-52.534155409653927</v>
      </c>
      <c r="E583" s="4">
        <v>-8.0563438361492814</v>
      </c>
      <c r="F583" s="4">
        <v>11.916595279540324</v>
      </c>
    </row>
    <row r="584" spans="1:6">
      <c r="A584" s="2" t="s">
        <v>956</v>
      </c>
      <c r="B584" s="7">
        <v>43843</v>
      </c>
      <c r="C584" s="3">
        <v>74.405492906916493</v>
      </c>
      <c r="D584" s="75">
        <v>-45.726520525163707</v>
      </c>
      <c r="E584" s="4">
        <v>-7.7409394030527325</v>
      </c>
      <c r="F584" s="4">
        <v>16.200994699258153</v>
      </c>
    </row>
    <row r="585" spans="1:6">
      <c r="A585" s="2" t="s">
        <v>957</v>
      </c>
      <c r="B585" s="7">
        <v>43851</v>
      </c>
      <c r="C585" s="3">
        <v>45.411803182625086</v>
      </c>
      <c r="D585" s="75">
        <v>-88.457647010247385</v>
      </c>
      <c r="E585" s="4">
        <v>-12.987878023245219</v>
      </c>
      <c r="F585" s="4">
        <v>15.44537717571437</v>
      </c>
    </row>
    <row r="586" spans="1:6">
      <c r="A586" s="2" t="s">
        <v>958</v>
      </c>
      <c r="B586" s="7">
        <v>43857</v>
      </c>
      <c r="C586" s="3">
        <v>38.425371923759691</v>
      </c>
      <c r="D586" s="75">
        <v>-47.044321200603086</v>
      </c>
      <c r="E586" s="4">
        <v>-7.2972437327920581</v>
      </c>
      <c r="F586" s="4">
        <v>11.333628661733378</v>
      </c>
    </row>
    <row r="587" spans="1:6">
      <c r="A587" s="2" t="s">
        <v>959</v>
      </c>
      <c r="B587" s="7">
        <v>43864</v>
      </c>
      <c r="C587" s="3">
        <v>46.459767871454893</v>
      </c>
      <c r="D587" s="75">
        <v>-42.492264450628511</v>
      </c>
      <c r="E587" s="4">
        <v>-6.4627316291172292</v>
      </c>
      <c r="F587" s="4">
        <v>9.2095885823093226</v>
      </c>
    </row>
    <row r="588" spans="1:6">
      <c r="A588" s="2" t="s">
        <v>960</v>
      </c>
      <c r="B588" s="7">
        <v>43871</v>
      </c>
      <c r="C588" s="3">
        <v>11.527611577127907</v>
      </c>
      <c r="D588" s="75">
        <v>-33.62702770565415</v>
      </c>
      <c r="E588" s="4">
        <v>-5.7628492832719198</v>
      </c>
      <c r="F588" s="4">
        <v>12.475766560521208</v>
      </c>
    </row>
    <row r="589" spans="1:6">
      <c r="A589" s="2" t="s">
        <v>961</v>
      </c>
      <c r="B589" s="7">
        <v>43879</v>
      </c>
      <c r="C589" s="3">
        <v>25.151152531915436</v>
      </c>
      <c r="D589" s="75">
        <v>-79.743805766564506</v>
      </c>
      <c r="E589" s="4">
        <v>-10.921303656958841</v>
      </c>
      <c r="F589" s="4">
        <v>7.6266234891062226</v>
      </c>
    </row>
    <row r="590" spans="1:6">
      <c r="A590" s="2" t="s">
        <v>965</v>
      </c>
      <c r="B590" s="7">
        <v>43885</v>
      </c>
      <c r="C590" s="3">
        <v>2.7945725035461595</v>
      </c>
      <c r="D590" s="75">
        <v>-17.556386224722388</v>
      </c>
      <c r="E590" s="4">
        <v>-3.4555545950203381</v>
      </c>
      <c r="F590" s="4">
        <v>10.088050535440317</v>
      </c>
    </row>
    <row r="591" spans="1:6">
      <c r="A591" s="2" t="s">
        <v>966</v>
      </c>
      <c r="B591" s="7">
        <v>43892</v>
      </c>
      <c r="C591" s="3">
        <v>9.4316821994682876</v>
      </c>
      <c r="D591" s="75">
        <v>-46.7155965084049</v>
      </c>
      <c r="E591" s="4">
        <v>-7.1091673938494253</v>
      </c>
      <c r="F591" s="4">
        <v>10.157742642390502</v>
      </c>
    </row>
    <row r="592" spans="1:6">
      <c r="A592" s="2" t="s">
        <v>967</v>
      </c>
      <c r="B592" s="7">
        <v>43899</v>
      </c>
      <c r="C592" s="3">
        <v>11.527611577127907</v>
      </c>
      <c r="D592" s="75">
        <v>-56.480695458139166</v>
      </c>
      <c r="E592" s="4">
        <v>-8.1900568588418867</v>
      </c>
      <c r="F592" s="4">
        <v>9.0397594125959273</v>
      </c>
    </row>
    <row r="593" spans="1:6">
      <c r="A593" s="2" t="s">
        <v>968</v>
      </c>
      <c r="B593" s="7">
        <v>43906</v>
      </c>
      <c r="C593" s="3">
        <v>19.562007524823116</v>
      </c>
      <c r="D593" s="75">
        <v>-86.522520015790491</v>
      </c>
      <c r="E593" s="4">
        <v>-11.692431499336742</v>
      </c>
      <c r="F593" s="4">
        <v>7.0169319789034432</v>
      </c>
    </row>
    <row r="594" spans="1:6">
      <c r="A594" s="2" t="s">
        <v>969</v>
      </c>
      <c r="B594" s="7">
        <v>43920</v>
      </c>
      <c r="C594" s="3">
        <v>28.993689724291404</v>
      </c>
      <c r="D594" s="75">
        <v>-54.127280260752585</v>
      </c>
      <c r="E594" s="4">
        <v>-7.6122963559744079</v>
      </c>
      <c r="F594" s="4">
        <v>6.7710905870426785</v>
      </c>
    </row>
    <row r="595" spans="1:6">
      <c r="A595" s="2" t="s">
        <v>970</v>
      </c>
      <c r="B595" s="7">
        <v>43924</v>
      </c>
      <c r="C595" s="3">
        <v>25.849795657801977</v>
      </c>
      <c r="D595" s="75">
        <v>-45.675545269178187</v>
      </c>
      <c r="E595" s="4">
        <v>-7.4887305483280482</v>
      </c>
      <c r="F595" s="4">
        <v>14.234299117446199</v>
      </c>
    </row>
    <row r="596" spans="1:6">
      <c r="A596" s="2" t="s">
        <v>971</v>
      </c>
      <c r="B596" s="7">
        <v>43928</v>
      </c>
      <c r="C596" s="3">
        <v>5.9384665700355885</v>
      </c>
      <c r="D596" s="75">
        <v>-63.428182429103359</v>
      </c>
      <c r="E596" s="4">
        <v>-9.2274709413439346</v>
      </c>
      <c r="F596" s="4">
        <v>10.391585101648118</v>
      </c>
    </row>
    <row r="597" spans="1:6">
      <c r="A597" s="2" t="s">
        <v>972</v>
      </c>
      <c r="B597" s="7">
        <v>43941</v>
      </c>
      <c r="C597" s="3">
        <v>4.5411803182625086</v>
      </c>
      <c r="D597" s="75">
        <v>-45.679906227586692</v>
      </c>
      <c r="E597" s="4">
        <v>-6.4798456175429182</v>
      </c>
      <c r="F597" s="4">
        <v>6.1588587127566541</v>
      </c>
    </row>
    <row r="598" spans="1:6">
      <c r="A598" s="2" t="s">
        <v>973</v>
      </c>
      <c r="B598" s="7">
        <v>43948</v>
      </c>
      <c r="C598" s="3">
        <v>29.34301128723467</v>
      </c>
      <c r="D598" s="75">
        <v>-48.297833830092564</v>
      </c>
      <c r="E598" s="4">
        <v>-6.8084476298450607</v>
      </c>
      <c r="F598" s="4">
        <v>6.1697472086679213</v>
      </c>
    </row>
    <row r="599" spans="1:6">
      <c r="A599" s="2" t="s">
        <v>974</v>
      </c>
      <c r="B599" s="7">
        <v>43955</v>
      </c>
      <c r="C599" s="3">
        <v>11.876933140071177</v>
      </c>
      <c r="D599" s="75">
        <v>-40.641169869257368</v>
      </c>
      <c r="E599" s="4">
        <v>-5.7979128901654295</v>
      </c>
      <c r="F599" s="4">
        <v>5.7421332520660684</v>
      </c>
    </row>
    <row r="600" spans="1:6">
      <c r="A600" s="2" t="s">
        <v>975</v>
      </c>
      <c r="B600" s="7">
        <v>43962</v>
      </c>
      <c r="C600" s="3">
        <v>3.493215629432699</v>
      </c>
      <c r="D600" s="75">
        <v>-33.301271729615834</v>
      </c>
      <c r="E600" s="4">
        <v>-5.467911732628866</v>
      </c>
      <c r="F600" s="4">
        <v>10.442022131415094</v>
      </c>
    </row>
    <row r="601" spans="1:6">
      <c r="A601" s="2" t="s">
        <v>976</v>
      </c>
      <c r="B601" s="7">
        <v>43969</v>
      </c>
      <c r="C601" s="3">
        <v>42.617230679078929</v>
      </c>
      <c r="D601" s="75">
        <v>-81.393408723275172</v>
      </c>
      <c r="E601" s="4">
        <v>-10.950820172656696</v>
      </c>
      <c r="F601" s="4">
        <v>6.213152657978398</v>
      </c>
    </row>
    <row r="602" spans="1:6">
      <c r="A602" s="2" t="s">
        <v>977</v>
      </c>
      <c r="B602" s="7">
        <v>43977</v>
      </c>
      <c r="C602" s="3">
        <v>2.7945725035461595</v>
      </c>
      <c r="D602" s="75">
        <v>-41.656868195892315</v>
      </c>
      <c r="E602" s="4">
        <v>-5.707087568869146</v>
      </c>
      <c r="F602" s="4">
        <v>3.9998323550608532</v>
      </c>
    </row>
    <row r="603" spans="1:6">
      <c r="A603" s="2" t="s">
        <v>978</v>
      </c>
      <c r="B603" s="7">
        <v>43983</v>
      </c>
      <c r="C603" s="3">
        <v>10.130325325354828</v>
      </c>
      <c r="D603" s="75">
        <v>-52.083402259855859</v>
      </c>
      <c r="E603" s="4">
        <v>-6.8739843771359066</v>
      </c>
      <c r="F603" s="4">
        <v>2.9084727572313938</v>
      </c>
    </row>
    <row r="604" spans="1:6">
      <c r="A604" s="2" t="s">
        <v>979</v>
      </c>
      <c r="B604" s="7">
        <v>43990</v>
      </c>
      <c r="C604" s="3">
        <v>6.287788132978859</v>
      </c>
      <c r="D604" s="75">
        <v>-43.478556310521412</v>
      </c>
      <c r="E604" s="4">
        <v>-6.8220035478070704</v>
      </c>
      <c r="F604" s="4">
        <v>11.097472071935151</v>
      </c>
    </row>
    <row r="605" spans="1:6">
      <c r="A605" s="2" t="s">
        <v>980</v>
      </c>
      <c r="B605" s="7">
        <v>43997</v>
      </c>
      <c r="C605" s="3">
        <v>24.103187843085621</v>
      </c>
      <c r="D605" s="75">
        <v>-51.324541607707133</v>
      </c>
      <c r="E605" s="4">
        <v>-6.7470219565461678</v>
      </c>
      <c r="F605" s="4">
        <v>2.6516340446622095</v>
      </c>
    </row>
    <row r="606" spans="1:6">
      <c r="A606" s="2" t="s">
        <v>981</v>
      </c>
      <c r="B606" s="7">
        <v>44004</v>
      </c>
      <c r="C606" s="3">
        <v>1.5370148769503875</v>
      </c>
      <c r="D606" s="75">
        <v>-48.293969128034433</v>
      </c>
      <c r="E606" s="4">
        <v>-6.3250485482208294</v>
      </c>
      <c r="F606" s="4">
        <v>2.3064192577322018</v>
      </c>
    </row>
    <row r="607" spans="1:6">
      <c r="A607" s="2" t="s">
        <v>982</v>
      </c>
      <c r="B607" s="7">
        <v>44097</v>
      </c>
      <c r="C607" s="3">
        <v>28.993689724291404</v>
      </c>
      <c r="D607" s="75">
        <v>-48.722104732179716</v>
      </c>
      <c r="E607" s="4">
        <v>-6.9136635468489143</v>
      </c>
      <c r="F607" s="4">
        <v>6.5872036426115983</v>
      </c>
    </row>
    <row r="608" spans="1:6">
      <c r="A608" s="2" t="s">
        <v>983</v>
      </c>
      <c r="B608" s="7">
        <v>44102</v>
      </c>
      <c r="C608" s="3">
        <v>16.068791895390415</v>
      </c>
      <c r="D608" s="75">
        <v>-23.075178463077993</v>
      </c>
      <c r="E608" s="4">
        <v>-4.2967465970999985</v>
      </c>
      <c r="F608" s="4">
        <v>11.298794313721995</v>
      </c>
    </row>
    <row r="609" spans="1:6">
      <c r="A609" s="2" t="s">
        <v>984</v>
      </c>
      <c r="B609" s="7">
        <v>44117</v>
      </c>
      <c r="C609" s="3">
        <v>41.569265990249122</v>
      </c>
      <c r="D609" s="75">
        <v>-38.69612896438457</v>
      </c>
      <c r="E609" s="4">
        <v>-6.2643057829588624</v>
      </c>
      <c r="F609" s="4">
        <v>11.418317299286329</v>
      </c>
    </row>
    <row r="610" spans="1:6">
      <c r="A610" s="2" t="s">
        <v>985</v>
      </c>
      <c r="B610" s="7">
        <v>44137</v>
      </c>
      <c r="C610" s="3">
        <v>0.34932156294326994</v>
      </c>
      <c r="D610" s="75">
        <v>-23.589487412225552</v>
      </c>
      <c r="E610" s="4">
        <v>-5.0379603139248941</v>
      </c>
      <c r="F610" s="4">
        <v>16.714195099173601</v>
      </c>
    </row>
    <row r="611" spans="1:6">
      <c r="A611" s="2" t="s">
        <v>986</v>
      </c>
      <c r="B611" s="7">
        <v>44145</v>
      </c>
      <c r="C611" s="3">
        <v>25.849795657801977</v>
      </c>
      <c r="D611" s="75">
        <v>-23.534920198267695</v>
      </c>
      <c r="E611" s="4">
        <v>-5.927805965642019</v>
      </c>
      <c r="F611" s="4">
        <v>23.887527526868457</v>
      </c>
    </row>
    <row r="612" spans="1:6">
      <c r="A612" s="2" t="s">
        <v>987</v>
      </c>
      <c r="B612" s="7">
        <v>44152</v>
      </c>
      <c r="C612" s="3">
        <v>102.70053950532136</v>
      </c>
      <c r="D612" s="75">
        <v>-55.700043940780489</v>
      </c>
      <c r="E612" s="4">
        <v>-9.1103606494544476</v>
      </c>
      <c r="F612" s="4">
        <v>17.182841254855092</v>
      </c>
    </row>
    <row r="613" spans="1:6">
      <c r="A613" s="2" t="s">
        <v>988</v>
      </c>
      <c r="B613" s="7">
        <v>44155</v>
      </c>
      <c r="C613" s="3">
        <v>33.185548479610645</v>
      </c>
      <c r="D613" s="75">
        <v>-65.814359082482127</v>
      </c>
      <c r="E613" s="4">
        <v>-10.627096250686391</v>
      </c>
      <c r="F613" s="4">
        <v>19.202410923008998</v>
      </c>
    </row>
    <row r="614" spans="1:6" s="2" customFormat="1">
      <c r="A614" s="2" t="s">
        <v>1010</v>
      </c>
      <c r="B614" s="7">
        <v>44160</v>
      </c>
      <c r="C614" s="3">
        <v>12.086526077837139</v>
      </c>
      <c r="D614" s="75">
        <v>-44.662833535393517</v>
      </c>
      <c r="E614" s="4">
        <v>-7.6136981529218994</v>
      </c>
      <c r="F614" s="4">
        <v>16.246751687981678</v>
      </c>
    </row>
    <row r="615" spans="1:6" s="2" customFormat="1">
      <c r="A615" s="2" t="s">
        <v>1011</v>
      </c>
      <c r="B615" s="7">
        <v>44166</v>
      </c>
      <c r="C615" s="3">
        <v>8.383717510638478</v>
      </c>
      <c r="D615" s="75">
        <v>-45.835267746517331</v>
      </c>
      <c r="E615" s="4">
        <v>-7.5669638140185294</v>
      </c>
      <c r="F615" s="4">
        <v>14.700442765630903</v>
      </c>
    </row>
    <row r="616" spans="1:6" s="2" customFormat="1">
      <c r="A616" s="2" t="s">
        <v>1012</v>
      </c>
      <c r="B616" s="7">
        <v>44174</v>
      </c>
      <c r="C616" s="3">
        <v>5.2398234441490485</v>
      </c>
      <c r="D616" s="75">
        <v>-56.437666836865901</v>
      </c>
      <c r="E616" s="4">
        <v>-8.3758317439774075</v>
      </c>
      <c r="F616" s="4">
        <v>10.568987114953359</v>
      </c>
    </row>
    <row r="617" spans="1:6" s="2" customFormat="1">
      <c r="A617" s="2" t="s">
        <v>1013</v>
      </c>
      <c r="B617" s="7">
        <v>44180</v>
      </c>
      <c r="C617" s="3">
        <v>31.089619101951023</v>
      </c>
      <c r="D617" s="75">
        <v>-44.33568396628268</v>
      </c>
      <c r="E617" s="4">
        <v>-7.6393671955826692</v>
      </c>
      <c r="F617" s="4">
        <v>16.779253598378673</v>
      </c>
    </row>
    <row r="618" spans="1:6" s="2" customFormat="1">
      <c r="A618" s="2" t="s">
        <v>1014</v>
      </c>
      <c r="B618" s="7">
        <v>44186</v>
      </c>
      <c r="C618" s="3">
        <v>90.474284802306912</v>
      </c>
      <c r="D618" s="75">
        <v>-49.632753456840348</v>
      </c>
      <c r="E618" s="4">
        <v>-7.4371084818669893</v>
      </c>
      <c r="F618" s="4">
        <v>9.8641143980955661</v>
      </c>
    </row>
    <row r="619" spans="1:6" s="2" customFormat="1">
      <c r="A619" s="2" t="s">
        <v>1015</v>
      </c>
      <c r="B619" s="7">
        <v>44193</v>
      </c>
      <c r="C619" s="3">
        <v>29.133418349468712</v>
      </c>
      <c r="D619" s="75">
        <v>-66.937986555697563</v>
      </c>
      <c r="E619" s="4">
        <v>-9.7774690234994353</v>
      </c>
      <c r="F619" s="4">
        <v>11.281765632297919</v>
      </c>
    </row>
    <row r="620" spans="1:6" s="2" customFormat="1">
      <c r="A620" s="2" t="s">
        <v>1024</v>
      </c>
      <c r="B620" s="7">
        <v>44201</v>
      </c>
      <c r="C620" s="3">
        <v>90.124963239363638</v>
      </c>
      <c r="D620" s="75">
        <v>-64.81658704979543</v>
      </c>
      <c r="E620" s="4">
        <v>-9.362228918060211</v>
      </c>
      <c r="F620" s="4">
        <v>10.081244294686257</v>
      </c>
    </row>
    <row r="621" spans="1:6" s="2" customFormat="1">
      <c r="A621" s="2" t="s">
        <v>1025</v>
      </c>
      <c r="B621" s="7">
        <v>44207</v>
      </c>
      <c r="C621" s="3">
        <v>32.836226916667371</v>
      </c>
      <c r="D621" s="75">
        <v>-80.924882432453387</v>
      </c>
      <c r="E621" s="4">
        <v>-11.479935652864398</v>
      </c>
      <c r="F621" s="4">
        <v>10.914602790461799</v>
      </c>
    </row>
    <row r="622" spans="1:6" s="2" customFormat="1">
      <c r="A622" s="2" t="s">
        <v>1026</v>
      </c>
      <c r="B622" s="7">
        <v>44214</v>
      </c>
      <c r="C622" s="3">
        <v>69.514991025710714</v>
      </c>
      <c r="D622" s="75">
        <v>-57.233065712066349</v>
      </c>
      <c r="E622" s="4">
        <v>-8.0826692899786678</v>
      </c>
      <c r="F622" s="4">
        <v>7.4282886077629939</v>
      </c>
    </row>
    <row r="623" spans="1:6" s="2" customFormat="1">
      <c r="A623" s="2" t="s">
        <v>1027</v>
      </c>
      <c r="B623" s="7">
        <v>44221</v>
      </c>
      <c r="C623" s="3">
        <v>9.781003762411558</v>
      </c>
      <c r="D623" s="75">
        <v>-89.674818458548998</v>
      </c>
      <c r="E623" s="4">
        <v>-12.510416841999689</v>
      </c>
      <c r="F623" s="4">
        <v>10.408516277448513</v>
      </c>
    </row>
    <row r="624" spans="1:6" s="2" customFormat="1">
      <c r="A624" s="2" t="s">
        <v>1028</v>
      </c>
      <c r="B624" s="7">
        <v>44229</v>
      </c>
      <c r="C624" s="3">
        <v>61.480595078015497</v>
      </c>
      <c r="D624" s="75">
        <v>-106.482640328811</v>
      </c>
      <c r="E624" s="4">
        <v>-14.266917004082195</v>
      </c>
      <c r="F624" s="4">
        <v>7.6526957038465611</v>
      </c>
    </row>
    <row r="625" spans="1:6" s="2" customFormat="1">
      <c r="A625" s="2" t="s">
        <v>1029</v>
      </c>
      <c r="B625" s="7">
        <v>44235</v>
      </c>
      <c r="C625" s="3">
        <v>38.425371923759691</v>
      </c>
      <c r="D625" s="75">
        <v>-64.133468552692861</v>
      </c>
      <c r="E625" s="4">
        <v>-9.9236306889452486</v>
      </c>
      <c r="F625" s="4">
        <v>15.255576958869128</v>
      </c>
    </row>
    <row r="626" spans="1:6" s="2" customFormat="1">
      <c r="A626" s="2" t="s">
        <v>1030</v>
      </c>
      <c r="B626" s="7">
        <v>44243</v>
      </c>
      <c r="C626" s="3">
        <v>70.912277277483781</v>
      </c>
      <c r="D626" s="75">
        <v>-93.688095325838162</v>
      </c>
      <c r="E626" s="4">
        <v>-12.693283510141763</v>
      </c>
      <c r="F626" s="4">
        <v>7.8581727552959393</v>
      </c>
    </row>
    <row r="627" spans="1:6" s="2" customFormat="1">
      <c r="A627" s="2" t="s">
        <v>1031</v>
      </c>
      <c r="B627" s="7">
        <v>44250</v>
      </c>
      <c r="C627" s="3">
        <v>23.404544717199084</v>
      </c>
      <c r="D627" s="75">
        <v>-64.796288848250185</v>
      </c>
      <c r="E627" s="4">
        <v>-9.0617104099666168</v>
      </c>
      <c r="F627" s="4">
        <v>7.6973944314827492</v>
      </c>
    </row>
    <row r="628" spans="1:6" s="2" customFormat="1">
      <c r="A628" s="2" t="s">
        <v>1032</v>
      </c>
      <c r="B628" s="7">
        <v>44257</v>
      </c>
      <c r="C628" s="3">
        <v>17.116756584220227</v>
      </c>
      <c r="D628" s="75">
        <v>-19.032716386475414</v>
      </c>
      <c r="E628" s="4">
        <v>-3.7760186023076958</v>
      </c>
      <c r="F628" s="4">
        <v>11.175432431986152</v>
      </c>
    </row>
    <row r="629" spans="1:6" s="2" customFormat="1">
      <c r="A629" s="2" t="s">
        <v>1033</v>
      </c>
      <c r="B629" s="7">
        <v>44264</v>
      </c>
      <c r="C629" s="3">
        <v>15.020827206560606</v>
      </c>
      <c r="D629" s="75">
        <v>-65.010277884150753</v>
      </c>
      <c r="E629" s="4">
        <v>-9.9186521498111357</v>
      </c>
      <c r="F629" s="4">
        <v>14.338939314338333</v>
      </c>
    </row>
    <row r="630" spans="1:6">
      <c r="A630" s="28" t="s">
        <v>1039</v>
      </c>
      <c r="B630" s="62">
        <v>44271</v>
      </c>
      <c r="C630" s="3">
        <v>16.418113458333686</v>
      </c>
      <c r="D630" s="93">
        <v>-75.635066565917185</v>
      </c>
      <c r="E630" s="31">
        <v>-11.756497542597721</v>
      </c>
      <c r="F630" s="31">
        <v>18.416913774864582</v>
      </c>
    </row>
    <row r="631" spans="1:6">
      <c r="A631" s="28" t="s">
        <v>1040</v>
      </c>
      <c r="B631" s="62">
        <v>44278</v>
      </c>
      <c r="C631" s="3">
        <v>15.719470332447145</v>
      </c>
      <c r="D631" s="93">
        <v>-43.777880799831912</v>
      </c>
      <c r="E631" s="31">
        <v>-7.2569840854624639</v>
      </c>
      <c r="F631" s="31">
        <v>14.277991883867799</v>
      </c>
    </row>
    <row r="632" spans="1:6">
      <c r="A632" s="28" t="s">
        <v>1041</v>
      </c>
      <c r="B632" s="62">
        <v>44285</v>
      </c>
      <c r="C632" s="3">
        <v>5.589145007092319</v>
      </c>
      <c r="D632" s="93">
        <v>-23.399934528016253</v>
      </c>
      <c r="E632" s="31">
        <v>-4.6298427067542889</v>
      </c>
      <c r="F632" s="31">
        <v>13.638807126018058</v>
      </c>
    </row>
    <row r="633" spans="1:6">
      <c r="A633" s="28" t="s">
        <v>1042</v>
      </c>
      <c r="B633" s="62">
        <v>44295</v>
      </c>
      <c r="C633" s="3">
        <v>2.7945725035461595</v>
      </c>
      <c r="D633" s="93">
        <v>-33.124307557493182</v>
      </c>
      <c r="E633" s="31">
        <v>-5.1954366837687616</v>
      </c>
      <c r="F633" s="31">
        <v>8.4391859126569102</v>
      </c>
    </row>
    <row r="634" spans="1:6">
      <c r="A634" s="28" t="s">
        <v>1043</v>
      </c>
      <c r="B634" s="62">
        <v>44299</v>
      </c>
      <c r="C634" s="3">
        <v>3.493215629432699</v>
      </c>
      <c r="D634" s="93">
        <v>-16.742238166116223</v>
      </c>
      <c r="E634" s="31">
        <v>-4.0362069577933308</v>
      </c>
      <c r="F634" s="31">
        <v>15.547417496230423</v>
      </c>
    </row>
    <row r="635" spans="1:6">
      <c r="A635" s="28" t="s">
        <v>1044</v>
      </c>
      <c r="B635" s="62">
        <v>44313</v>
      </c>
      <c r="C635" s="3">
        <v>11.178290014184638</v>
      </c>
      <c r="D635" s="93">
        <v>-60.847542742877621</v>
      </c>
      <c r="E635" s="31">
        <v>-8.6883798495832334</v>
      </c>
      <c r="F635" s="31">
        <v>8.6594960537882457</v>
      </c>
    </row>
    <row r="636" spans="1:6">
      <c r="A636" s="28" t="s">
        <v>1045</v>
      </c>
      <c r="B636" s="62">
        <v>44320</v>
      </c>
      <c r="C636" s="3">
        <v>7.3357528218086676</v>
      </c>
      <c r="D636" s="93">
        <v>-27.941758054288059</v>
      </c>
      <c r="E636" s="31">
        <v>-4.337554482344685</v>
      </c>
      <c r="F636" s="31">
        <v>6.7586778044694213</v>
      </c>
    </row>
    <row r="637" spans="1:6">
      <c r="A637" s="28" t="s">
        <v>1046</v>
      </c>
      <c r="B637" s="62">
        <v>44327</v>
      </c>
      <c r="C637" s="3">
        <v>0.69864312588653987</v>
      </c>
      <c r="D637" s="93">
        <v>-24.413455802848759</v>
      </c>
      <c r="E637" s="31">
        <v>-3.7276616119551464</v>
      </c>
      <c r="F637" s="31">
        <v>5.4078370927924126</v>
      </c>
    </row>
    <row r="638" spans="1:6">
      <c r="A638" s="28" t="s">
        <v>1047</v>
      </c>
      <c r="B638" s="62">
        <v>44341</v>
      </c>
      <c r="C638" s="3">
        <v>13.972862517730796</v>
      </c>
      <c r="D638" s="93">
        <v>-46.037223659608721</v>
      </c>
      <c r="E638" s="31">
        <v>-6.5846425586827033</v>
      </c>
      <c r="F638" s="31">
        <v>6.639916809852906</v>
      </c>
    </row>
    <row r="639" spans="1:6">
      <c r="A639" s="28" t="s">
        <v>1048</v>
      </c>
      <c r="B639" s="62">
        <v>44355</v>
      </c>
      <c r="C639" s="3">
        <v>1.1876933140071178</v>
      </c>
      <c r="D639" s="93">
        <v>-33.448433236815681</v>
      </c>
      <c r="E639" s="31">
        <v>-3.4545178728906669</v>
      </c>
      <c r="F639" s="31">
        <v>-5.812290253690346</v>
      </c>
    </row>
    <row r="640" spans="1:6">
      <c r="A640" s="28" t="s">
        <v>1049</v>
      </c>
      <c r="B640" s="62">
        <v>44362</v>
      </c>
      <c r="C640" s="3">
        <v>44.713160056738552</v>
      </c>
      <c r="D640" s="93">
        <v>-54.745188463534852</v>
      </c>
      <c r="E640" s="31">
        <v>-7.8166700487029281</v>
      </c>
      <c r="F640" s="31">
        <v>7.7881719260885731</v>
      </c>
    </row>
    <row r="641" spans="1:6">
      <c r="A641" s="2" t="s">
        <v>1050</v>
      </c>
      <c r="B641" s="7">
        <v>44435</v>
      </c>
      <c r="C641" s="3">
        <v>1.0479646888298098</v>
      </c>
      <c r="D641" s="75">
        <v>-77.504128356916752</v>
      </c>
      <c r="E641" s="4">
        <v>-8.9423852816268301</v>
      </c>
      <c r="F641" s="4">
        <v>-5.965046103902111</v>
      </c>
    </row>
    <row r="642" spans="1:6">
      <c r="A642" s="2" t="s">
        <v>1051</v>
      </c>
      <c r="B642" s="7">
        <v>44459</v>
      </c>
      <c r="C642" s="3">
        <v>26.548438783688514</v>
      </c>
      <c r="D642" s="75">
        <v>-49.821689799502771</v>
      </c>
      <c r="E642" s="4">
        <v>-7.2035906010930182</v>
      </c>
      <c r="F642" s="4">
        <v>7.8070350092413747</v>
      </c>
    </row>
    <row r="643" spans="1:6">
      <c r="A643" s="2" t="s">
        <v>1052</v>
      </c>
      <c r="B643" s="7">
        <v>44467</v>
      </c>
      <c r="C643" s="3">
        <v>22.705901591312543</v>
      </c>
      <c r="D643" s="75">
        <v>-22.166914046687218</v>
      </c>
      <c r="E643" s="4">
        <v>-4.3825553842996303</v>
      </c>
      <c r="F643" s="4">
        <v>12.893529027709825</v>
      </c>
    </row>
    <row r="644" spans="1:6">
      <c r="A644" s="2" t="s">
        <v>1053</v>
      </c>
      <c r="B644" s="7">
        <v>44481</v>
      </c>
      <c r="C644" s="3">
        <v>10.479646888298097</v>
      </c>
      <c r="D644" s="75">
        <v>-27.363510234983597</v>
      </c>
      <c r="E644" s="4">
        <v>-4.8780224234196421</v>
      </c>
      <c r="F644" s="4">
        <v>11.66066915237354</v>
      </c>
    </row>
    <row r="645" spans="1:6">
      <c r="A645" s="2" t="s">
        <v>1054</v>
      </c>
      <c r="B645" s="7">
        <v>44487</v>
      </c>
      <c r="C645" s="3">
        <v>11.876933140071177</v>
      </c>
      <c r="D645" s="75">
        <v>-29.283128890264383</v>
      </c>
      <c r="E645" s="4">
        <v>-5.0352453592157342</v>
      </c>
      <c r="F645" s="4">
        <v>10.998833983461491</v>
      </c>
    </row>
    <row r="646" spans="1:6">
      <c r="A646" s="2" t="s">
        <v>1055</v>
      </c>
      <c r="B646" s="7">
        <v>44494</v>
      </c>
      <c r="C646" s="3">
        <v>47.507732560284708</v>
      </c>
      <c r="D646" s="75">
        <v>-47.20244166204543</v>
      </c>
      <c r="E646" s="4">
        <v>-7.3771598406126007</v>
      </c>
      <c r="F646" s="4">
        <v>11.814837062855375</v>
      </c>
    </row>
    <row r="647" spans="1:6">
      <c r="A647" s="2" t="s">
        <v>1056</v>
      </c>
      <c r="B647" s="7">
        <v>44501</v>
      </c>
      <c r="C647" s="3">
        <v>26.199117220745244</v>
      </c>
      <c r="D647" s="75">
        <v>-40.330026717754905</v>
      </c>
      <c r="E647" s="4">
        <v>-6.2269722964873315</v>
      </c>
      <c r="F647" s="4">
        <v>9.4857516541437477</v>
      </c>
    </row>
    <row r="648" spans="1:6">
      <c r="A648" s="2" t="s">
        <v>1057</v>
      </c>
      <c r="B648" s="7">
        <v>44508</v>
      </c>
      <c r="C648" s="3">
        <v>58.686022574469341</v>
      </c>
      <c r="D648" s="75">
        <v>-50.064135614423826</v>
      </c>
      <c r="E648" s="4">
        <v>-8.4562598558307336</v>
      </c>
      <c r="F648" s="4">
        <v>17.585943232222043</v>
      </c>
    </row>
    <row r="649" spans="1:6">
      <c r="A649" s="2" t="s">
        <v>1058</v>
      </c>
      <c r="B649" s="7">
        <v>44516</v>
      </c>
      <c r="C649" s="3">
        <v>62.877881329788579</v>
      </c>
      <c r="D649" s="75">
        <v>-52.5512477138371</v>
      </c>
      <c r="E649" s="4">
        <v>-7.7132816670166804</v>
      </c>
      <c r="F649" s="4">
        <v>9.1550056222963434</v>
      </c>
    </row>
    <row r="650" spans="1:6">
      <c r="A650" s="2" t="s">
        <v>1059</v>
      </c>
      <c r="B650" s="7">
        <v>44523</v>
      </c>
      <c r="C650" s="3">
        <v>13.274219391844257</v>
      </c>
      <c r="D650" s="75">
        <v>-33.725423522824372</v>
      </c>
      <c r="E650" s="4">
        <v>-5.3720457149040994</v>
      </c>
      <c r="F650" s="4">
        <v>9.250942196408424</v>
      </c>
    </row>
    <row r="651" spans="1:6">
      <c r="A651" s="2" t="s">
        <v>1060</v>
      </c>
      <c r="B651" s="7">
        <v>44529</v>
      </c>
      <c r="C651" s="3">
        <v>9.4316821994682876</v>
      </c>
      <c r="D651" s="75">
        <v>-23.602484817059263</v>
      </c>
      <c r="E651" s="4">
        <v>-4.2989452629489664</v>
      </c>
      <c r="F651" s="4">
        <v>10.789077286532468</v>
      </c>
    </row>
    <row r="652" spans="1:6">
      <c r="A652" s="2" t="s">
        <v>1061</v>
      </c>
      <c r="B652" s="7">
        <v>44537</v>
      </c>
      <c r="C652" s="3">
        <v>20.260650650709657</v>
      </c>
      <c r="D652" s="75">
        <v>-92.943459846724551</v>
      </c>
      <c r="E652" s="4">
        <v>-13.12747678080739</v>
      </c>
      <c r="F652" s="4">
        <v>12.076354399734569</v>
      </c>
    </row>
    <row r="653" spans="1:6">
      <c r="A653" s="2" t="s">
        <v>1076</v>
      </c>
      <c r="B653" s="7">
        <v>44543</v>
      </c>
      <c r="C653" s="3">
        <v>95.71410824645595</v>
      </c>
      <c r="D653" s="93">
        <v>-68.054387001241651</v>
      </c>
      <c r="E653" s="31">
        <v>-10.552381256709847</v>
      </c>
      <c r="F653" s="31">
        <v>16.364663052437123</v>
      </c>
    </row>
    <row r="654" spans="1:6">
      <c r="A654" s="2" t="s">
        <v>1077</v>
      </c>
      <c r="B654" s="7">
        <v>44551</v>
      </c>
      <c r="C654" s="3">
        <v>127.15304891135025</v>
      </c>
      <c r="D654" s="93">
        <v>-98.976065405222329</v>
      </c>
      <c r="E654" s="31">
        <v>-13.483342775412162</v>
      </c>
      <c r="F654" s="31">
        <v>8.8906767980749635</v>
      </c>
    </row>
    <row r="655" spans="1:6">
      <c r="A655" s="2" t="s">
        <v>1078</v>
      </c>
      <c r="B655" s="7">
        <v>44559</v>
      </c>
      <c r="C655" s="3">
        <v>83.487853543441503</v>
      </c>
      <c r="D655" s="93">
        <v>-58.182695085174821</v>
      </c>
      <c r="E655" s="31">
        <v>-9.7535869632169874</v>
      </c>
      <c r="F655" s="31">
        <v>19.846000620561078</v>
      </c>
    </row>
    <row r="656" spans="1:6">
      <c r="A656" s="28" t="s">
        <v>1091</v>
      </c>
      <c r="B656" s="62">
        <v>44565</v>
      </c>
      <c r="C656" s="3">
        <v>79.99463791400882</v>
      </c>
      <c r="D656" s="93">
        <v>-48.279355163001242</v>
      </c>
      <c r="E656" s="31">
        <v>-8.351845654235774</v>
      </c>
      <c r="F656" s="31">
        <v>18.53541007088495</v>
      </c>
    </row>
    <row r="657" spans="1:6">
      <c r="A657" s="28" t="s">
        <v>1092</v>
      </c>
      <c r="B657" s="62">
        <v>44572</v>
      </c>
      <c r="C657" s="3">
        <v>28.295046598404863</v>
      </c>
      <c r="D657" s="93">
        <v>-57.787439998121386</v>
      </c>
      <c r="E657" s="31">
        <v>-8.4534589791172579</v>
      </c>
      <c r="F657" s="31">
        <v>9.8402318348166773</v>
      </c>
    </row>
    <row r="658" spans="1:6">
      <c r="A658" s="28" t="s">
        <v>1093</v>
      </c>
      <c r="B658" s="62">
        <v>44579</v>
      </c>
      <c r="C658" s="3">
        <v>2.0959293776596195</v>
      </c>
      <c r="D658" s="93">
        <v>-51.768387439943417</v>
      </c>
      <c r="E658" s="31">
        <v>-7.3531626144439084</v>
      </c>
      <c r="F658" s="31">
        <v>7.0569134756078498</v>
      </c>
    </row>
    <row r="659" spans="1:6">
      <c r="A659" s="28" t="s">
        <v>1094</v>
      </c>
      <c r="B659" s="62">
        <v>44586</v>
      </c>
      <c r="C659" s="3">
        <v>1.7466078147163495</v>
      </c>
      <c r="D659" s="93">
        <v>-28.754401623241584</v>
      </c>
      <c r="E659" s="31">
        <v>-4.6248192925442959</v>
      </c>
      <c r="F659" s="31">
        <v>8.2441527171127831</v>
      </c>
    </row>
    <row r="660" spans="1:6">
      <c r="A660" s="28" t="s">
        <v>1095</v>
      </c>
      <c r="B660" s="62">
        <v>44593</v>
      </c>
      <c r="C660" s="3">
        <v>6.8467026336880901</v>
      </c>
      <c r="D660" s="93">
        <v>-47.856046930170706</v>
      </c>
      <c r="E660" s="31">
        <v>-7.2285527298352195</v>
      </c>
      <c r="F660" s="31">
        <v>9.9723749085110498</v>
      </c>
    </row>
    <row r="661" spans="1:6">
      <c r="A661" s="28" t="s">
        <v>1096</v>
      </c>
      <c r="B661" s="62">
        <v>44607</v>
      </c>
      <c r="C661" s="3">
        <v>7.3357528218086676</v>
      </c>
      <c r="D661" s="93">
        <v>-36.703199711850488</v>
      </c>
      <c r="E661" s="31">
        <v>-5.3477183760015086</v>
      </c>
      <c r="F661" s="31">
        <v>6.078547296161581</v>
      </c>
    </row>
    <row r="662" spans="1:6">
      <c r="A662" s="28" t="s">
        <v>1097</v>
      </c>
      <c r="B662" s="62">
        <v>44614</v>
      </c>
      <c r="C662" s="3">
        <v>9.0823606365250171</v>
      </c>
      <c r="D662" s="93">
        <v>-50.026406330667179</v>
      </c>
      <c r="E662" s="31">
        <v>-7.4994559578185624</v>
      </c>
      <c r="F662" s="31">
        <v>9.9692413318813209</v>
      </c>
    </row>
    <row r="663" spans="1:6">
      <c r="A663" s="28" t="s">
        <v>1098</v>
      </c>
      <c r="B663" s="62">
        <v>44621</v>
      </c>
      <c r="C663" s="3">
        <v>66.021775396278017</v>
      </c>
      <c r="D663" s="93">
        <v>-52.386123177102007</v>
      </c>
      <c r="E663" s="31">
        <v>-7.565077487268618</v>
      </c>
      <c r="F663" s="31">
        <v>8.1344967210469363</v>
      </c>
    </row>
    <row r="664" spans="1:6">
      <c r="A664" s="28" t="s">
        <v>1099</v>
      </c>
      <c r="B664" s="62">
        <v>44628</v>
      </c>
      <c r="C664" s="3">
        <v>25.500474094858703</v>
      </c>
      <c r="D664" s="93">
        <v>-95.807920349078799</v>
      </c>
      <c r="E664" s="31">
        <v>-12.639581010495032</v>
      </c>
      <c r="F664" s="31">
        <v>5.3087277348814581</v>
      </c>
    </row>
    <row r="665" spans="1:6">
      <c r="A665" s="28" t="s">
        <v>1100</v>
      </c>
      <c r="B665" s="62">
        <v>44631</v>
      </c>
      <c r="C665" s="3">
        <v>2.0959293776596195</v>
      </c>
      <c r="D665" s="93">
        <v>-18.671109506140564</v>
      </c>
      <c r="E665" s="31">
        <v>-3.4044223448886357</v>
      </c>
      <c r="F665" s="31">
        <v>8.564269252968522</v>
      </c>
    </row>
    <row r="666" spans="1:6">
      <c r="A666" s="28" t="s">
        <v>1101</v>
      </c>
      <c r="B666" s="62">
        <v>44635</v>
      </c>
      <c r="C666" s="3">
        <v>45.76112474556836</v>
      </c>
      <c r="D666" s="93">
        <v>-71.889607845181956</v>
      </c>
      <c r="E666" s="31">
        <v>-9.6405302413795066</v>
      </c>
      <c r="F666" s="31">
        <v>5.234634085854097</v>
      </c>
    </row>
    <row r="667" spans="1:6">
      <c r="A667" s="28" t="s">
        <v>1102</v>
      </c>
      <c r="B667" s="62">
        <v>44642</v>
      </c>
      <c r="C667" s="3">
        <v>13.274219391844257</v>
      </c>
      <c r="D667" s="93">
        <v>-33.859818464115264</v>
      </c>
      <c r="E667" s="31">
        <v>-6.0335722868310455</v>
      </c>
      <c r="F667" s="31">
        <v>14.4087598305331</v>
      </c>
    </row>
    <row r="668" spans="1:6">
      <c r="A668" s="28" t="s">
        <v>1103</v>
      </c>
      <c r="B668" s="62">
        <v>44649</v>
      </c>
      <c r="C668" s="3">
        <v>2.4452509406028895</v>
      </c>
      <c r="D668" s="93">
        <v>-32.102087369035857</v>
      </c>
      <c r="E668" s="31">
        <v>-4.9860156559080329</v>
      </c>
      <c r="F668" s="31">
        <v>7.7860378782284059</v>
      </c>
    </row>
    <row r="669" spans="1:6">
      <c r="A669" s="28" t="s">
        <v>1104</v>
      </c>
      <c r="B669" s="62">
        <v>44656</v>
      </c>
      <c r="C669" s="3">
        <v>32.486905353724104</v>
      </c>
      <c r="D669" s="93">
        <v>-56.157443674745153</v>
      </c>
      <c r="E669" s="31">
        <v>-8.1563440170815689</v>
      </c>
      <c r="F669" s="31">
        <v>9.0933084619073981</v>
      </c>
    </row>
    <row r="670" spans="1:6">
      <c r="A670" s="28" t="s">
        <v>1105</v>
      </c>
      <c r="B670" s="62">
        <v>44663</v>
      </c>
      <c r="C670" s="3">
        <v>37.377407234929876</v>
      </c>
      <c r="D670" s="93">
        <v>-74.930033966953118</v>
      </c>
      <c r="E670" s="31">
        <v>-10.906948043369475</v>
      </c>
      <c r="F670" s="31">
        <v>12.325550380002682</v>
      </c>
    </row>
    <row r="671" spans="1:6">
      <c r="A671" s="28" t="s">
        <v>1106</v>
      </c>
      <c r="B671" s="62">
        <v>44671</v>
      </c>
      <c r="C671" s="3">
        <v>52.398234441490487</v>
      </c>
      <c r="D671" s="93">
        <v>-68.275653206443053</v>
      </c>
      <c r="E671" s="31">
        <v>-10.72242552425498</v>
      </c>
      <c r="F671" s="31">
        <v>17.503750987596788</v>
      </c>
    </row>
    <row r="672" spans="1:6">
      <c r="A672" s="28" t="s">
        <v>1107</v>
      </c>
      <c r="B672" s="62">
        <v>44677</v>
      </c>
      <c r="C672" s="3">
        <v>23.753866280142354</v>
      </c>
      <c r="D672" s="93">
        <v>-51.876991988741963</v>
      </c>
      <c r="E672" s="31">
        <v>-8.2386339279393042</v>
      </c>
      <c r="F672" s="31">
        <v>14.03207943477247</v>
      </c>
    </row>
    <row r="673" spans="1:6">
      <c r="A673" s="28" t="s">
        <v>1108</v>
      </c>
      <c r="B673" s="62">
        <v>44684</v>
      </c>
      <c r="C673" s="3">
        <v>30.390975976064482</v>
      </c>
      <c r="D673" s="93">
        <v>-59.51409233558816</v>
      </c>
      <c r="E673" s="31">
        <v>-8.4457841619461345</v>
      </c>
      <c r="F673" s="31">
        <v>8.052180959980916</v>
      </c>
    </row>
    <row r="674" spans="1:6">
      <c r="A674" s="28" t="s">
        <v>1109</v>
      </c>
      <c r="B674" s="62">
        <v>44691</v>
      </c>
      <c r="C674" s="3">
        <v>35.980120983156802</v>
      </c>
      <c r="D674" s="93">
        <v>-76.611679305576516</v>
      </c>
      <c r="E674" s="31">
        <v>-9.9464548448547063</v>
      </c>
      <c r="F674" s="31">
        <v>2.9599594532611349</v>
      </c>
    </row>
    <row r="675" spans="1:6">
      <c r="A675" s="28" t="s">
        <v>1110</v>
      </c>
      <c r="B675" s="62">
        <v>44698</v>
      </c>
      <c r="C675" s="3">
        <v>40.870622864362581</v>
      </c>
      <c r="D675" s="93">
        <v>-80.057000114026152</v>
      </c>
      <c r="E675" s="31">
        <v>-10.737695423430228</v>
      </c>
      <c r="F675" s="31">
        <v>5.8445632734156732</v>
      </c>
    </row>
    <row r="676" spans="1:6">
      <c r="A676" s="28" t="s">
        <v>1111</v>
      </c>
      <c r="B676" s="62">
        <v>44705</v>
      </c>
      <c r="C676" s="3">
        <v>3.8425371923759686</v>
      </c>
      <c r="D676" s="93">
        <v>-11.457427720915209</v>
      </c>
      <c r="E676" s="31">
        <v>-1.5622135087472178</v>
      </c>
      <c r="F676" s="31">
        <v>1.0402803490625327</v>
      </c>
    </row>
    <row r="677" spans="1:6">
      <c r="A677" s="28" t="s">
        <v>1112</v>
      </c>
      <c r="B677" s="62">
        <v>44712</v>
      </c>
      <c r="C677" s="3">
        <v>12.575576265957718</v>
      </c>
      <c r="D677" s="93">
        <v>-55.726026445860001</v>
      </c>
      <c r="E677" s="31">
        <v>-7.4425363526977311</v>
      </c>
      <c r="F677" s="31">
        <v>3.814264375721848</v>
      </c>
    </row>
    <row r="678" spans="1:6">
      <c r="A678" s="28" t="s">
        <v>1113</v>
      </c>
      <c r="B678" s="62">
        <v>44719</v>
      </c>
      <c r="C678" s="3">
        <v>33.534870042553912</v>
      </c>
      <c r="D678" s="93">
        <v>-86.43848321789271</v>
      </c>
      <c r="E678" s="31">
        <v>-11.183561920406063</v>
      </c>
      <c r="F678" s="31">
        <v>3.0300121453557978</v>
      </c>
    </row>
    <row r="679" spans="1:6">
      <c r="A679" s="28" t="s">
        <v>1114</v>
      </c>
      <c r="B679" s="62">
        <v>44726</v>
      </c>
      <c r="C679" s="3">
        <v>18.514042835993305</v>
      </c>
      <c r="D679" s="93">
        <v>-58.336280441905835</v>
      </c>
      <c r="E679" s="31">
        <v>-7.6904753196059552</v>
      </c>
      <c r="F679" s="31">
        <v>3.1875221149418067</v>
      </c>
    </row>
    <row r="680" spans="1:6">
      <c r="A680" s="28" t="s">
        <v>1115</v>
      </c>
      <c r="B680" s="62">
        <v>44733</v>
      </c>
      <c r="C680" s="3">
        <v>10.130325325354828</v>
      </c>
      <c r="D680" s="93">
        <v>-82.893884678295024</v>
      </c>
      <c r="E680" s="31">
        <v>-10.957500243408052</v>
      </c>
      <c r="F680" s="31">
        <v>4.7661172689693956</v>
      </c>
    </row>
    <row r="681" spans="1:6">
      <c r="A681" s="28" t="s">
        <v>1116</v>
      </c>
      <c r="B681" s="62">
        <v>44748</v>
      </c>
      <c r="C681" s="3">
        <v>2.7945725035461595</v>
      </c>
      <c r="D681" s="93">
        <v>-42.872678232460771</v>
      </c>
      <c r="E681" s="31">
        <v>-5.3913879144636407</v>
      </c>
      <c r="F681" s="31">
        <v>0.25842508324835478</v>
      </c>
    </row>
    <row r="682" spans="1:6">
      <c r="A682" s="28" t="s">
        <v>1117</v>
      </c>
      <c r="B682" s="62">
        <v>44783</v>
      </c>
      <c r="C682" s="3">
        <v>5.2398234441490485</v>
      </c>
      <c r="D682" s="93">
        <v>-34.800468344404116</v>
      </c>
      <c r="E682" s="31">
        <v>-4.8648703435837106</v>
      </c>
      <c r="F682" s="31">
        <v>4.1184944042655687</v>
      </c>
    </row>
    <row r="683" spans="1:6">
      <c r="A683" s="28" t="s">
        <v>1130</v>
      </c>
      <c r="B683" s="62">
        <v>44858</v>
      </c>
      <c r="C683" s="3">
        <v>23.055223154255813</v>
      </c>
      <c r="D683" s="93">
        <v>-27.594685775589628</v>
      </c>
      <c r="E683" s="31">
        <v>-4.9575108206141305</v>
      </c>
      <c r="F683" s="31">
        <v>12.065400789323416</v>
      </c>
    </row>
    <row r="684" spans="1:6">
      <c r="A684" s="28" t="s">
        <v>1131</v>
      </c>
      <c r="B684" s="62">
        <v>44868</v>
      </c>
      <c r="C684" s="3">
        <v>47.857054123227975</v>
      </c>
      <c r="D684" s="93">
        <v>-50.615740190335238</v>
      </c>
      <c r="E684" s="31">
        <v>-8.572818030046836</v>
      </c>
      <c r="F684" s="31">
        <v>17.96680405003945</v>
      </c>
    </row>
    <row r="685" spans="1:6">
      <c r="A685" s="28" t="s">
        <v>1132</v>
      </c>
      <c r="B685" s="62">
        <v>44873</v>
      </c>
      <c r="C685" s="3">
        <v>129.94762141489642</v>
      </c>
      <c r="D685" s="93">
        <v>-67.676639900687931</v>
      </c>
      <c r="E685" s="31">
        <v>-11.04476671073218</v>
      </c>
      <c r="F685" s="31">
        <v>20.681493785169508</v>
      </c>
    </row>
    <row r="686" spans="1:6">
      <c r="A686" s="28" t="s">
        <v>1133</v>
      </c>
      <c r="B686" s="62">
        <v>44880</v>
      </c>
      <c r="C686" s="3">
        <v>4.890501881205779</v>
      </c>
      <c r="D686" s="93">
        <v>-52.396734753971856</v>
      </c>
      <c r="E686" s="31">
        <v>-8.8787018951864418</v>
      </c>
      <c r="F686" s="31">
        <v>18.632880407519679</v>
      </c>
    </row>
    <row r="687" spans="1:6">
      <c r="A687" s="28" t="s">
        <v>1134</v>
      </c>
      <c r="B687" s="62">
        <v>44888</v>
      </c>
      <c r="C687" s="3">
        <v>4.890501881205779</v>
      </c>
      <c r="D687" s="93">
        <v>-28.081590878948266</v>
      </c>
      <c r="E687" s="31">
        <v>-4.3886880490346671</v>
      </c>
      <c r="F687" s="31">
        <v>7.0279135133290715</v>
      </c>
    </row>
    <row r="688" spans="1:6">
      <c r="A688" s="28" t="s">
        <v>1135</v>
      </c>
      <c r="B688" s="62">
        <v>44894</v>
      </c>
      <c r="C688" s="3">
        <v>21.308615339539465</v>
      </c>
      <c r="D688" s="93">
        <v>-42.499975457049956</v>
      </c>
      <c r="E688" s="31">
        <v>-7.3030472305582457</v>
      </c>
      <c r="F688" s="31">
        <v>15.924402387416009</v>
      </c>
    </row>
    <row r="689" spans="1:6">
      <c r="A689" s="2" t="s">
        <v>1145</v>
      </c>
      <c r="B689" s="7">
        <v>44902</v>
      </c>
      <c r="C689" s="3">
        <v>44.713160056738552</v>
      </c>
      <c r="D689" s="75">
        <v>-54.083084371120435</v>
      </c>
      <c r="E689" s="4">
        <v>-8.8646013650593716</v>
      </c>
      <c r="F689" s="4">
        <v>16.833726549354537</v>
      </c>
    </row>
    <row r="690" spans="1:6">
      <c r="A690" s="2" t="s">
        <v>1146</v>
      </c>
      <c r="B690" s="7">
        <v>44908</v>
      </c>
      <c r="C690" s="3">
        <v>19.562007524823116</v>
      </c>
      <c r="D690" s="75">
        <v>-86.223747320308348</v>
      </c>
      <c r="E690" s="4">
        <v>-12.349721981080641</v>
      </c>
      <c r="F690" s="4">
        <v>12.574028528336783</v>
      </c>
    </row>
    <row r="691" spans="1:6">
      <c r="A691" s="2" t="s">
        <v>1147</v>
      </c>
      <c r="B691" s="7">
        <v>44917</v>
      </c>
      <c r="C691" s="3">
        <v>6.6371096959221285</v>
      </c>
      <c r="D691" s="75">
        <v>-40.125119476842158</v>
      </c>
      <c r="E691" s="4">
        <v>-7.2014146080022208</v>
      </c>
      <c r="F691" s="4">
        <v>17.486197387175608</v>
      </c>
    </row>
    <row r="692" spans="1:6">
      <c r="A692" s="2" t="s">
        <v>1148</v>
      </c>
      <c r="B692" s="7">
        <v>44923</v>
      </c>
      <c r="C692" s="3">
        <v>93.967500431739609</v>
      </c>
      <c r="D692" s="75">
        <v>-94.688030081298052</v>
      </c>
      <c r="E692" s="4">
        <v>-12.888782683844831</v>
      </c>
      <c r="F692" s="4">
        <v>8.4222313894605918</v>
      </c>
    </row>
    <row r="693" spans="1:6">
      <c r="A693" s="2" t="s">
        <v>1153</v>
      </c>
      <c r="B693" s="7">
        <v>44930</v>
      </c>
      <c r="C693" s="3">
        <v>52.747556004433761</v>
      </c>
      <c r="D693" s="75">
        <v>-80.825148244747282</v>
      </c>
      <c r="E693" s="4">
        <v>-10.904001467478553</v>
      </c>
      <c r="F693" s="4">
        <v>6.4068634950811401</v>
      </c>
    </row>
    <row r="694" spans="1:6">
      <c r="A694" s="2" t="s">
        <v>1154</v>
      </c>
      <c r="B694" s="7">
        <v>44937</v>
      </c>
      <c r="C694" s="3">
        <v>39.473336612589499</v>
      </c>
      <c r="D694" s="75">
        <v>-88.84073950582497</v>
      </c>
      <c r="E694" s="4">
        <v>-11.636104084495587</v>
      </c>
      <c r="F694" s="4">
        <v>4.2480931701397253</v>
      </c>
    </row>
    <row r="695" spans="1:6">
      <c r="A695" s="2" t="s">
        <v>1155</v>
      </c>
      <c r="B695" s="7">
        <v>44944</v>
      </c>
      <c r="C695" s="3">
        <v>45.411803182625086</v>
      </c>
      <c r="D695" s="75">
        <v>-105.59736004351652</v>
      </c>
      <c r="E695" s="4">
        <v>-13.573005271195482</v>
      </c>
      <c r="F695" s="4">
        <v>2.9866821260473415</v>
      </c>
    </row>
    <row r="696" spans="1:6">
      <c r="A696" s="2" t="s">
        <v>1156</v>
      </c>
      <c r="B696" s="7">
        <v>44951</v>
      </c>
      <c r="C696" s="3">
        <v>2.0959293776596195</v>
      </c>
      <c r="D696" s="75">
        <v>-63.909871157722314</v>
      </c>
      <c r="E696" s="4">
        <v>-9.1225588047816046</v>
      </c>
      <c r="F696" s="4">
        <v>9.0705992805305229</v>
      </c>
    </row>
    <row r="697" spans="1:6">
      <c r="A697" s="2" t="s">
        <v>1157</v>
      </c>
      <c r="B697" s="7">
        <v>44967</v>
      </c>
      <c r="C697" s="3">
        <v>21.308615339539465</v>
      </c>
      <c r="D697" s="75">
        <v>-64.135635839643982</v>
      </c>
      <c r="E697" s="4">
        <v>-8.8208026380284519</v>
      </c>
      <c r="F697" s="4">
        <v>6.4307852645836334</v>
      </c>
    </row>
    <row r="698" spans="1:6">
      <c r="A698" s="2" t="s">
        <v>1158</v>
      </c>
      <c r="B698" s="7">
        <v>44974</v>
      </c>
      <c r="C698" s="3">
        <v>17.815399710106764</v>
      </c>
      <c r="D698" s="75">
        <v>-49.29049280014511</v>
      </c>
      <c r="E698" s="4">
        <v>-8.555971392025242</v>
      </c>
      <c r="F698" s="4">
        <v>19.157278336056827</v>
      </c>
    </row>
    <row r="699" spans="1:6">
      <c r="A699" s="2" t="s">
        <v>1159</v>
      </c>
      <c r="B699" s="7">
        <v>44981</v>
      </c>
      <c r="C699" s="3">
        <v>22.705901591312543</v>
      </c>
      <c r="D699" s="75">
        <v>-59.544659785230934</v>
      </c>
      <c r="E699" s="4">
        <v>-9.9658715562956068</v>
      </c>
      <c r="F699" s="4">
        <v>20.182312665133921</v>
      </c>
    </row>
    <row r="700" spans="1:6">
      <c r="A700" s="2" t="s">
        <v>1160</v>
      </c>
      <c r="B700" s="7">
        <v>44987</v>
      </c>
      <c r="C700" s="3">
        <v>37.377407234929876</v>
      </c>
      <c r="D700" s="75">
        <v>-81.191363499892063</v>
      </c>
      <c r="E700" s="4">
        <v>-12.328983594626836</v>
      </c>
      <c r="F700" s="4">
        <v>17.440505257122624</v>
      </c>
    </row>
    <row r="701" spans="1:6">
      <c r="A701" s="2" t="s">
        <v>1161</v>
      </c>
      <c r="B701" s="7">
        <v>44994</v>
      </c>
      <c r="C701" s="3">
        <v>20.959293776596194</v>
      </c>
      <c r="D701" s="75">
        <v>-66.299510104352066</v>
      </c>
      <c r="E701" s="4">
        <v>-10.407220196489792</v>
      </c>
      <c r="F701" s="4">
        <v>16.958251467566271</v>
      </c>
    </row>
    <row r="702" spans="1:6">
      <c r="A702" s="2" t="s">
        <v>1162</v>
      </c>
      <c r="B702" s="7">
        <v>45001</v>
      </c>
      <c r="C702" s="3">
        <v>57.288736322696259</v>
      </c>
      <c r="D702" s="75">
        <v>-82.974767543285409</v>
      </c>
      <c r="E702" s="4">
        <v>-11.514296735705253</v>
      </c>
      <c r="F702" s="4">
        <v>9.1396063423566147</v>
      </c>
    </row>
    <row r="703" spans="1:6">
      <c r="A703" s="2" t="s">
        <v>1163</v>
      </c>
      <c r="B703" s="7">
        <v>45007</v>
      </c>
      <c r="C703" s="3">
        <v>4.191858755319239</v>
      </c>
      <c r="D703" s="75">
        <v>-86.629761255767022</v>
      </c>
      <c r="E703" s="4">
        <v>-11.103689497161561</v>
      </c>
      <c r="F703" s="4">
        <v>2.1997547215254656</v>
      </c>
    </row>
    <row r="704" spans="1:6">
      <c r="A704" s="2" t="s">
        <v>1164</v>
      </c>
      <c r="B704" s="7">
        <v>45016</v>
      </c>
      <c r="C704" s="3">
        <v>49.25434037500105</v>
      </c>
      <c r="D704" s="75">
        <v>-60.724066284994386</v>
      </c>
      <c r="E704" s="4">
        <v>-9.6877669907279316</v>
      </c>
      <c r="F704" s="4">
        <v>16.778069640829067</v>
      </c>
    </row>
    <row r="705" spans="1:7">
      <c r="A705" s="2" t="s">
        <v>1165</v>
      </c>
      <c r="B705" s="7">
        <v>45023</v>
      </c>
      <c r="C705" s="3">
        <v>68.816347899824166</v>
      </c>
      <c r="D705" s="75">
        <v>-75.081232264212787</v>
      </c>
      <c r="E705" s="4">
        <v>-10.728298361449202</v>
      </c>
      <c r="F705" s="4">
        <v>10.745154627380828</v>
      </c>
    </row>
    <row r="706" spans="1:7">
      <c r="A706" s="2" t="s">
        <v>1166</v>
      </c>
      <c r="B706" s="7">
        <v>45029</v>
      </c>
      <c r="C706" s="3">
        <v>43.31587380496547</v>
      </c>
      <c r="D706" s="75">
        <v>-81.282099595242514</v>
      </c>
      <c r="E706" s="4">
        <v>-11.194669576062605</v>
      </c>
      <c r="F706" s="4">
        <v>8.2752570132583259</v>
      </c>
    </row>
    <row r="707" spans="1:7">
      <c r="A707" s="2" t="s">
        <v>1167</v>
      </c>
      <c r="B707" s="7">
        <v>45037</v>
      </c>
      <c r="C707" s="3">
        <v>29.34301128723467</v>
      </c>
      <c r="D707" s="75">
        <v>-59.804303237816988</v>
      </c>
      <c r="E707" s="4">
        <v>-9.1662134446312287</v>
      </c>
      <c r="F707" s="4">
        <v>13.525404319232841</v>
      </c>
    </row>
    <row r="708" spans="1:7">
      <c r="A708" s="2" t="s">
        <v>1168</v>
      </c>
      <c r="B708" s="7">
        <v>45042</v>
      </c>
      <c r="C708" s="3">
        <v>5.2398234441490485</v>
      </c>
      <c r="D708" s="75">
        <v>-26.164536422689174</v>
      </c>
      <c r="E708" s="4">
        <v>-4.0190265092029014</v>
      </c>
      <c r="F708" s="4">
        <v>5.9876756509340368</v>
      </c>
    </row>
    <row r="709" spans="1:7">
      <c r="A709" s="2" t="s">
        <v>1169</v>
      </c>
      <c r="B709" s="7">
        <v>45050</v>
      </c>
      <c r="C709" s="3">
        <v>2.0959293776596195</v>
      </c>
      <c r="D709" s="75">
        <v>-45.011698415217907</v>
      </c>
      <c r="E709" s="4">
        <v>-5.1125153948053113</v>
      </c>
      <c r="F709" s="4">
        <v>-4.1115752567754171</v>
      </c>
    </row>
    <row r="710" spans="1:7">
      <c r="A710" s="2" t="s">
        <v>1170</v>
      </c>
      <c r="B710" s="7">
        <v>45057</v>
      </c>
      <c r="C710" s="3">
        <v>26.897760346631785</v>
      </c>
      <c r="D710" s="75">
        <v>-50.975964127084936</v>
      </c>
      <c r="E710" s="4">
        <v>-8.2330728713093926</v>
      </c>
      <c r="F710" s="4">
        <v>14.888618843390205</v>
      </c>
    </row>
    <row r="711" spans="1:7">
      <c r="A711" s="2" t="s">
        <v>1171</v>
      </c>
      <c r="B711" s="7">
        <v>45098</v>
      </c>
      <c r="C711" s="3">
        <v>4.890501881205779</v>
      </c>
      <c r="D711" s="75">
        <v>-62.196509948521438</v>
      </c>
      <c r="E711" s="4">
        <v>-8.619425343668274</v>
      </c>
      <c r="F711" s="4">
        <v>6.7588928008247535</v>
      </c>
    </row>
    <row r="712" spans="1:7">
      <c r="A712" s="2" t="s">
        <v>1172</v>
      </c>
      <c r="B712" s="7">
        <v>45174</v>
      </c>
      <c r="C712" s="3">
        <v>15.020827206560606</v>
      </c>
      <c r="D712" s="75">
        <v>-46.462192322974126</v>
      </c>
      <c r="E712" s="4">
        <v>-6.7188515560345774</v>
      </c>
      <c r="F712" s="4">
        <v>7.2886201253024936</v>
      </c>
    </row>
    <row r="713" spans="1:7" s="2" customFormat="1">
      <c r="A713" s="2" t="s">
        <v>1195</v>
      </c>
      <c r="B713" s="7">
        <v>45194</v>
      </c>
      <c r="C713" s="3">
        <v>32.836226916667371</v>
      </c>
      <c r="D713" s="4">
        <v>-59.499460388210103</v>
      </c>
      <c r="E713" s="4">
        <v>-8.3494765956313728</v>
      </c>
      <c r="F713" s="4">
        <v>7.2963523768408791</v>
      </c>
    </row>
    <row r="714" spans="1:7" s="2" customFormat="1">
      <c r="A714" s="2" t="s">
        <v>1196</v>
      </c>
      <c r="B714" s="7">
        <v>45202</v>
      </c>
      <c r="C714" s="3">
        <v>24.103187843085621</v>
      </c>
      <c r="D714" s="4">
        <v>-30.260072124672689</v>
      </c>
      <c r="E714" s="4">
        <v>-5.5428309681667125</v>
      </c>
      <c r="F714" s="4">
        <v>14.082575620661011</v>
      </c>
    </row>
    <row r="715" spans="1:7">
      <c r="A715" s="2" t="s">
        <v>1198</v>
      </c>
      <c r="B715" s="7">
        <v>45211</v>
      </c>
      <c r="C715" s="3">
        <v>35.630799420213528</v>
      </c>
      <c r="D715" s="4">
        <v>-48.556510607533156</v>
      </c>
      <c r="E715" s="4">
        <v>-6.9667046893699407</v>
      </c>
      <c r="F715" s="4">
        <v>7.1771269074263699</v>
      </c>
      <c r="G715"/>
    </row>
    <row r="716" spans="1:7">
      <c r="A716" s="2" t="s">
        <v>1199</v>
      </c>
      <c r="B716" s="7">
        <v>45219</v>
      </c>
      <c r="C716" s="3">
        <v>9.0823606365250171</v>
      </c>
      <c r="D716" s="4">
        <v>-59.772169312303923</v>
      </c>
      <c r="E716" s="4">
        <v>-7.9637080223207706</v>
      </c>
      <c r="F716" s="4">
        <v>3.9374948662622415</v>
      </c>
      <c r="G716"/>
    </row>
    <row r="717" spans="1:7">
      <c r="A717" s="2" t="s">
        <v>1200</v>
      </c>
      <c r="B717" s="7">
        <v>45225</v>
      </c>
      <c r="C717" s="3">
        <v>32.836226916667371</v>
      </c>
      <c r="D717" s="4">
        <v>-65.122000807224794</v>
      </c>
      <c r="E717" s="4">
        <v>-10.379892204132464</v>
      </c>
      <c r="F717" s="4">
        <v>17.917136825834916</v>
      </c>
      <c r="G717"/>
    </row>
    <row r="718" spans="1:7">
      <c r="A718" s="2" t="s">
        <v>1201</v>
      </c>
      <c r="B718" s="7">
        <v>45232</v>
      </c>
      <c r="C718" s="3">
        <v>16.068791895390415</v>
      </c>
      <c r="D718" s="4">
        <v>-26.362287879960199</v>
      </c>
      <c r="E718" s="4">
        <v>-4.2026781978888872</v>
      </c>
      <c r="F718" s="4">
        <v>7.2591377031508983</v>
      </c>
      <c r="G718"/>
    </row>
    <row r="719" spans="1:7">
      <c r="A719" s="2" t="s">
        <v>1202</v>
      </c>
      <c r="B719" s="7">
        <v>45237</v>
      </c>
      <c r="C719" s="3">
        <v>73.008206655143411</v>
      </c>
      <c r="D719" s="4">
        <v>-52.448068157925547</v>
      </c>
      <c r="E719" s="4">
        <v>-7.6944101278304258</v>
      </c>
      <c r="F719" s="4">
        <v>9.1072128647178587</v>
      </c>
      <c r="G719"/>
    </row>
    <row r="720" spans="1:7">
      <c r="A720" s="2" t="s">
        <v>1203</v>
      </c>
      <c r="B720" s="7">
        <v>45244</v>
      </c>
      <c r="C720" s="3">
        <v>22.356580028369276</v>
      </c>
      <c r="D720" s="4">
        <v>-42.448126250467851</v>
      </c>
      <c r="E720" s="4">
        <v>-6.8858116010906691</v>
      </c>
      <c r="F720" s="4">
        <v>12.638366558257502</v>
      </c>
      <c r="G720"/>
    </row>
    <row r="721" spans="1:6" s="2" customFormat="1">
      <c r="A721" s="2" t="s">
        <v>1210</v>
      </c>
      <c r="B721" s="7">
        <v>45251</v>
      </c>
      <c r="C721" s="3">
        <v>17.116756584220227</v>
      </c>
      <c r="D721" s="4">
        <v>-82.744573293226182</v>
      </c>
      <c r="E721" s="4">
        <v>-11.988362677847086</v>
      </c>
      <c r="F721" s="4">
        <v>13.162328129550502</v>
      </c>
    </row>
    <row r="722" spans="1:6" s="2" customFormat="1">
      <c r="A722" s="2" t="s">
        <v>1211</v>
      </c>
      <c r="B722" s="7">
        <v>45264</v>
      </c>
      <c r="C722" s="3">
        <v>78.597351662235738</v>
      </c>
      <c r="D722" s="4">
        <v>-65.937912491928543</v>
      </c>
      <c r="E722" s="4">
        <v>-9.3592301927892798</v>
      </c>
      <c r="F722" s="4">
        <v>8.9359290503856954</v>
      </c>
    </row>
    <row r="723" spans="1:6" s="2" customFormat="1">
      <c r="A723" s="2" t="s">
        <v>1212</v>
      </c>
      <c r="B723" s="7">
        <v>45268</v>
      </c>
      <c r="C723" s="3">
        <v>65.323132270391469</v>
      </c>
      <c r="D723" s="4">
        <v>-90.312672103790646</v>
      </c>
      <c r="E723" s="4">
        <v>-12.533851615274067</v>
      </c>
      <c r="F723" s="4">
        <v>9.9581408184018869</v>
      </c>
    </row>
    <row r="724" spans="1:6" s="2" customFormat="1">
      <c r="A724" s="2" t="s">
        <v>1213</v>
      </c>
      <c r="B724" s="7">
        <v>45272</v>
      </c>
      <c r="C724" s="3">
        <v>25.500474094858703</v>
      </c>
      <c r="D724" s="4">
        <v>-29.790789030674336</v>
      </c>
      <c r="E724" s="4">
        <v>-5.5243600987910924</v>
      </c>
      <c r="F724" s="4">
        <v>14.404091759654403</v>
      </c>
    </row>
    <row r="725" spans="1:6" s="2" customFormat="1">
      <c r="A725" s="2" t="s">
        <v>1214</v>
      </c>
      <c r="B725" s="7">
        <v>45280</v>
      </c>
      <c r="C725" s="3">
        <v>15.719470332447145</v>
      </c>
      <c r="D725" s="4">
        <v>-92.603567915932075</v>
      </c>
      <c r="E725" s="4">
        <v>-12.109419128495976</v>
      </c>
      <c r="F725" s="4">
        <v>4.2717851120357295</v>
      </c>
    </row>
    <row r="726" spans="1:6" s="2" customFormat="1">
      <c r="A726" s="2" t="s">
        <v>1215</v>
      </c>
      <c r="B726" s="7">
        <v>45287</v>
      </c>
      <c r="C726" s="3">
        <v>18.164721273050034</v>
      </c>
      <c r="D726" s="4">
        <v>-66.471733146179673</v>
      </c>
      <c r="E726" s="4">
        <v>-9.1251516101933383</v>
      </c>
      <c r="F726" s="4">
        <v>6.5294797353670333</v>
      </c>
    </row>
    <row r="727" spans="1:6">
      <c r="A727" s="2" t="s">
        <v>1223</v>
      </c>
      <c r="B727" s="7">
        <v>45296</v>
      </c>
      <c r="C727" s="3">
        <v>21.657936902482735</v>
      </c>
      <c r="D727" s="93">
        <v>-53.887274784329421</v>
      </c>
      <c r="E727" s="31">
        <v>-7.640680986497367</v>
      </c>
      <c r="F727" s="31">
        <v>7.2381731076495157</v>
      </c>
    </row>
    <row r="728" spans="1:6">
      <c r="A728" s="2" t="s">
        <v>1224</v>
      </c>
      <c r="B728" s="7">
        <v>45299</v>
      </c>
      <c r="C728" s="3">
        <v>39.822658175532773</v>
      </c>
      <c r="D728" s="93">
        <v>-84.86802645768266</v>
      </c>
      <c r="E728" s="31">
        <v>-11.876025015476326</v>
      </c>
      <c r="F728" s="31">
        <v>10.14017366612795</v>
      </c>
    </row>
    <row r="729" spans="1:6">
      <c r="A729" s="2" t="s">
        <v>1225</v>
      </c>
      <c r="B729" s="7">
        <v>45310</v>
      </c>
      <c r="C729" s="3">
        <v>113.878829519506</v>
      </c>
      <c r="D729" s="93">
        <v>-59.573397836040598</v>
      </c>
      <c r="E729" s="31">
        <v>-9.0815103595048008</v>
      </c>
      <c r="F729" s="31">
        <v>13.078685039997808</v>
      </c>
    </row>
    <row r="730" spans="1:6">
      <c r="A730" s="2" t="s">
        <v>1226</v>
      </c>
      <c r="B730" s="7">
        <v>45314</v>
      </c>
      <c r="C730" s="3">
        <v>42.267909116135662</v>
      </c>
      <c r="D730" s="93">
        <v>-77.843543545290004</v>
      </c>
      <c r="E730" s="31">
        <v>-10.795354768238008</v>
      </c>
      <c r="F730" s="31">
        <v>8.5192946006140602</v>
      </c>
    </row>
    <row r="731" spans="1:6">
      <c r="A731" s="2" t="s">
        <v>1227</v>
      </c>
      <c r="B731" s="7">
        <v>45320</v>
      </c>
      <c r="C731" s="3">
        <v>68.467026336880906</v>
      </c>
      <c r="D731" s="93">
        <v>-74.046559760003376</v>
      </c>
      <c r="E731" s="31">
        <v>-10.442215665608295</v>
      </c>
      <c r="F731" s="31">
        <v>9.4911655648629818</v>
      </c>
    </row>
    <row r="732" spans="1:6">
      <c r="A732" s="2" t="s">
        <v>1228</v>
      </c>
      <c r="B732" s="7">
        <v>45328</v>
      </c>
      <c r="C732" s="3">
        <v>12.575576265957718</v>
      </c>
      <c r="D732" s="93">
        <v>-99.343496013064438</v>
      </c>
      <c r="E732" s="31">
        <v>-12.600857947896394</v>
      </c>
      <c r="F732" s="31">
        <v>1.4633675701067119</v>
      </c>
    </row>
    <row r="733" spans="1:6">
      <c r="A733" s="2" t="s">
        <v>1229</v>
      </c>
      <c r="B733" s="7">
        <v>45338</v>
      </c>
      <c r="C733" s="3">
        <v>45.76112474556836</v>
      </c>
      <c r="D733" s="93">
        <v>-90.935159547978856</v>
      </c>
      <c r="E733" s="31">
        <v>-12.479446390721877</v>
      </c>
      <c r="F733" s="31">
        <v>8.900411577796163</v>
      </c>
    </row>
    <row r="734" spans="1:6">
      <c r="A734" s="2" t="s">
        <v>1230</v>
      </c>
      <c r="B734" s="7">
        <v>45344</v>
      </c>
      <c r="C734" s="3">
        <v>30.041654413121211</v>
      </c>
      <c r="D734" s="93">
        <v>-88.289304203788689</v>
      </c>
      <c r="E734" s="31">
        <v>-11.468229506119199</v>
      </c>
      <c r="F734" s="31">
        <v>3.4565318451649034</v>
      </c>
    </row>
    <row r="735" spans="1:6">
      <c r="A735" s="2" t="s">
        <v>1231</v>
      </c>
      <c r="B735" s="7">
        <v>45355</v>
      </c>
      <c r="C735" s="3">
        <v>129.94762141489642</v>
      </c>
      <c r="D735" s="93">
        <v>-74.290417244268539</v>
      </c>
      <c r="E735" s="31">
        <v>-11.302679098319944</v>
      </c>
      <c r="F735" s="31">
        <v>16.13101554229101</v>
      </c>
    </row>
    <row r="736" spans="1:6">
      <c r="A736" s="2" t="s">
        <v>1232</v>
      </c>
      <c r="B736" s="7">
        <v>45364</v>
      </c>
      <c r="C736" s="3">
        <v>53.446199130320295</v>
      </c>
      <c r="D736" s="93">
        <v>-60.182755577578547</v>
      </c>
      <c r="E736" s="31">
        <v>-8.5012875947436122</v>
      </c>
      <c r="F736" s="31">
        <v>7.8275451803703504</v>
      </c>
    </row>
    <row r="737" spans="1:6">
      <c r="A737" s="2" t="s">
        <v>1233</v>
      </c>
      <c r="B737" s="7">
        <v>45376</v>
      </c>
      <c r="C737" s="3">
        <v>10.828968451241368</v>
      </c>
      <c r="D737" s="93">
        <v>-63.265044193748871</v>
      </c>
      <c r="E737" s="31">
        <v>-8.3581673215546157</v>
      </c>
      <c r="F737" s="31">
        <v>3.600294378688055</v>
      </c>
    </row>
    <row r="738" spans="1:6">
      <c r="A738" s="2" t="s">
        <v>1234</v>
      </c>
      <c r="B738" s="7">
        <v>45380</v>
      </c>
      <c r="C738" s="3">
        <v>55.542128507979918</v>
      </c>
      <c r="D738" s="93">
        <v>-55.845097967925383</v>
      </c>
      <c r="E738" s="31">
        <v>-8.0241200122772014</v>
      </c>
      <c r="F738" s="31">
        <v>8.3478621302922278</v>
      </c>
    </row>
    <row r="739" spans="1:6">
      <c r="A739" s="2" t="s">
        <v>1235</v>
      </c>
      <c r="B739" s="7">
        <v>45387</v>
      </c>
      <c r="C739" s="3">
        <v>8.7330390735817467</v>
      </c>
      <c r="D739" s="93">
        <v>-38.797093892829182</v>
      </c>
      <c r="E739" s="31">
        <v>-6.4539108002730492</v>
      </c>
      <c r="F739" s="31">
        <v>12.834192509355212</v>
      </c>
    </row>
    <row r="740" spans="1:6">
      <c r="A740" s="2" t="s">
        <v>1236</v>
      </c>
      <c r="B740" s="7">
        <v>45392</v>
      </c>
      <c r="C740" s="3">
        <v>6.9864312588653981</v>
      </c>
      <c r="D740" s="93">
        <v>-26.505054846961585</v>
      </c>
      <c r="E740" s="31">
        <v>-4.4628918952851198</v>
      </c>
      <c r="F740" s="31">
        <v>9.1980803153193733</v>
      </c>
    </row>
    <row r="741" spans="1:6">
      <c r="A741" s="2" t="s">
        <v>1237</v>
      </c>
      <c r="B741" s="7">
        <v>45399</v>
      </c>
      <c r="C741" s="3">
        <v>12.226254703014448</v>
      </c>
      <c r="D741" s="93">
        <v>-61.36784326551647</v>
      </c>
      <c r="E741" s="31">
        <v>-7.4387602929000263</v>
      </c>
      <c r="F741" s="31">
        <v>-1.8577609223162597</v>
      </c>
    </row>
    <row r="742" spans="1:6">
      <c r="A742" s="2" t="s">
        <v>1238</v>
      </c>
      <c r="B742" s="7">
        <v>45413</v>
      </c>
      <c r="C742" s="3">
        <v>21.657936902482735</v>
      </c>
      <c r="D742" s="93">
        <v>-44.388822127218198</v>
      </c>
      <c r="E742" s="31">
        <v>-6.9307257336485302</v>
      </c>
      <c r="F742" s="31">
        <v>11.056983741970043</v>
      </c>
    </row>
    <row r="743" spans="1:6">
      <c r="A743" s="2" t="s">
        <v>1239</v>
      </c>
      <c r="B743" s="7">
        <v>45419</v>
      </c>
      <c r="C743" s="3">
        <v>68.117704773937632</v>
      </c>
      <c r="D743" s="93">
        <v>-99.786723318942705</v>
      </c>
      <c r="E743" s="31">
        <v>-12.851007064318051</v>
      </c>
      <c r="F743" s="31">
        <v>3.0213331956016987</v>
      </c>
    </row>
    <row r="744" spans="1:6">
      <c r="A744" s="2" t="s">
        <v>1240</v>
      </c>
      <c r="B744" s="7">
        <v>45435</v>
      </c>
      <c r="C744" s="3">
        <v>3.1438940664894295</v>
      </c>
      <c r="D744" s="93">
        <v>-24.493750497557784</v>
      </c>
      <c r="E744" s="31">
        <v>-2.9955654183018154</v>
      </c>
      <c r="F744" s="31">
        <v>-0.52922715114326024</v>
      </c>
    </row>
    <row r="745" spans="1:6">
      <c r="A745" s="2" t="s">
        <v>1241</v>
      </c>
      <c r="B745" s="7">
        <v>45442</v>
      </c>
      <c r="C745" s="3">
        <v>1.3972862517730797</v>
      </c>
      <c r="D745" s="93">
        <v>-32.177180789175225</v>
      </c>
      <c r="E745" s="31">
        <v>-3.4056104508901064</v>
      </c>
      <c r="F745" s="31">
        <v>-4.9322971820543735</v>
      </c>
    </row>
    <row r="746" spans="1:6">
      <c r="A746" s="2" t="s">
        <v>1242</v>
      </c>
      <c r="B746" s="7">
        <v>45448</v>
      </c>
      <c r="C746" s="3">
        <v>18.863364398936575</v>
      </c>
      <c r="D746" s="93">
        <v>-72.374009241969276</v>
      </c>
      <c r="E746" s="31">
        <v>-9.0479337064808547</v>
      </c>
      <c r="F746" s="31">
        <v>9.460409877561915E-3</v>
      </c>
    </row>
    <row r="747" spans="1:6">
      <c r="A747" s="2" t="s">
        <v>1243</v>
      </c>
      <c r="B747" s="7">
        <v>45463</v>
      </c>
      <c r="C747" s="3">
        <v>13.972862517730796</v>
      </c>
      <c r="D747" s="93">
        <v>-55.009133762867229</v>
      </c>
      <c r="E747" s="31">
        <v>-7.4166470800184063</v>
      </c>
      <c r="F747" s="31">
        <v>4.3240428772800215</v>
      </c>
    </row>
    <row r="748" spans="1:6">
      <c r="A748" s="2" t="s">
        <v>1244</v>
      </c>
      <c r="B748" s="7">
        <v>45502</v>
      </c>
      <c r="C748" s="3">
        <v>1.7466078147163495</v>
      </c>
      <c r="D748" s="93">
        <v>-57.078054335946042</v>
      </c>
      <c r="E748" s="31">
        <v>-7.2818205573533428</v>
      </c>
      <c r="F748" s="31">
        <v>1.1765101228806998</v>
      </c>
    </row>
    <row r="749" spans="1:6">
      <c r="A749" s="2" t="s">
        <v>1245</v>
      </c>
      <c r="B749" s="7">
        <v>45523</v>
      </c>
      <c r="C749" s="3">
        <v>13.274219391844257</v>
      </c>
      <c r="D749" s="93">
        <v>-94.1848022917154</v>
      </c>
      <c r="E749" s="31">
        <v>-11.941015457515368</v>
      </c>
      <c r="F749" s="31">
        <v>1.343321368407544</v>
      </c>
    </row>
    <row r="750" spans="1:6">
      <c r="A750" s="2" t="s">
        <v>1246</v>
      </c>
      <c r="B750" s="7">
        <v>45530</v>
      </c>
      <c r="C750" s="3">
        <v>10.479646888298097</v>
      </c>
      <c r="D750" s="93">
        <v>-64.801837484088949</v>
      </c>
      <c r="E750" s="31">
        <v>-9.8566053156201061</v>
      </c>
      <c r="F750" s="31">
        <v>14.0510050408719</v>
      </c>
    </row>
    <row r="751" spans="1:6">
      <c r="A751" s="2" t="s">
        <v>1247</v>
      </c>
      <c r="B751" s="7">
        <v>45547</v>
      </c>
      <c r="C751" s="3">
        <v>6.9864312588653981</v>
      </c>
      <c r="D751" s="93">
        <v>-48.021676311465257</v>
      </c>
      <c r="E751" s="31">
        <v>-6.6404657055730008</v>
      </c>
      <c r="F751" s="31">
        <v>5.1020493331187495</v>
      </c>
    </row>
    <row r="752" spans="1:6">
      <c r="A752" s="2" t="s">
        <v>1248</v>
      </c>
      <c r="B752" s="7">
        <v>45554</v>
      </c>
      <c r="C752" s="3">
        <v>6.287788132978859</v>
      </c>
      <c r="D752" s="93">
        <v>-35.733871401325587</v>
      </c>
      <c r="E752" s="31">
        <v>-4.8696893673910449</v>
      </c>
      <c r="F752" s="31">
        <v>3.2236435378027721</v>
      </c>
    </row>
    <row r="753" spans="1:6">
      <c r="A753" s="2" t="s">
        <v>1249</v>
      </c>
      <c r="B753" s="7">
        <v>45561</v>
      </c>
      <c r="C753" s="3">
        <v>13.274219391844257</v>
      </c>
      <c r="D753" s="93">
        <v>-63.220650235172819</v>
      </c>
      <c r="E753" s="31">
        <v>-8.1671653741990937</v>
      </c>
      <c r="F753" s="31">
        <v>2.1166727584199307</v>
      </c>
    </row>
    <row r="754" spans="1:6">
      <c r="A754" s="2" t="s">
        <v>1250</v>
      </c>
      <c r="B754" s="7">
        <v>45583</v>
      </c>
      <c r="C754" s="3">
        <v>5.589145007092319</v>
      </c>
      <c r="D754" s="93">
        <v>-36.424023582438764</v>
      </c>
      <c r="E754" s="31">
        <v>-5.3046778457593318</v>
      </c>
      <c r="F754" s="31">
        <v>6.0133991836358902</v>
      </c>
    </row>
    <row r="755" spans="1:6">
      <c r="A755" s="2" t="s">
        <v>1251</v>
      </c>
      <c r="B755" s="7">
        <v>45587</v>
      </c>
      <c r="C755" s="3">
        <v>6.287788132978859</v>
      </c>
      <c r="D755" s="93">
        <v>-46.688009284688917</v>
      </c>
      <c r="E755" s="31">
        <v>-6.9940513794307382</v>
      </c>
      <c r="F755" s="31">
        <v>9.2644017507569885</v>
      </c>
    </row>
    <row r="756" spans="1:6">
      <c r="A756" s="2" t="s">
        <v>1252</v>
      </c>
      <c r="B756" s="7">
        <v>45593</v>
      </c>
      <c r="C756" s="3">
        <v>31.089619101951023</v>
      </c>
      <c r="D756" s="93">
        <v>-43.249955875834971</v>
      </c>
      <c r="E756" s="31">
        <v>-6.8844430858961134</v>
      </c>
      <c r="F756" s="31">
        <v>11.825588811333937</v>
      </c>
    </row>
    <row r="757" spans="1:6">
      <c r="A757" s="2" t="s">
        <v>1253</v>
      </c>
      <c r="B757" s="7">
        <v>45600</v>
      </c>
      <c r="C757" s="3">
        <v>67.768383210994358</v>
      </c>
      <c r="D757" s="93">
        <v>-63.487698723196957</v>
      </c>
      <c r="E757" s="31">
        <v>-9.4953790149527322</v>
      </c>
      <c r="F757" s="31">
        <v>12.475333396424901</v>
      </c>
    </row>
    <row r="758" spans="1:6">
      <c r="A758" s="2" t="s">
        <v>1254</v>
      </c>
      <c r="B758" s="7">
        <v>45609</v>
      </c>
      <c r="C758" s="3">
        <v>30.390975976064482</v>
      </c>
      <c r="D758" s="93">
        <v>-60.500928043317913</v>
      </c>
      <c r="E758" s="31">
        <v>-8.7774172571850322</v>
      </c>
      <c r="F758" s="31">
        <v>9.7184100141623446</v>
      </c>
    </row>
    <row r="759" spans="1:6">
      <c r="A759" s="2" t="s">
        <v>1255</v>
      </c>
      <c r="B759" s="7">
        <v>45614</v>
      </c>
      <c r="C759" s="3">
        <v>59.384665700355882</v>
      </c>
      <c r="D759" s="93">
        <v>-55.565237370797774</v>
      </c>
      <c r="E759" s="31">
        <v>-8.5809749824408428</v>
      </c>
      <c r="F759" s="31">
        <v>13.082562488728968</v>
      </c>
    </row>
    <row r="760" spans="1:6">
      <c r="A760" s="2" t="s">
        <v>1256</v>
      </c>
      <c r="B760" s="7">
        <v>45623</v>
      </c>
      <c r="C760" s="3">
        <v>78.946673225178998</v>
      </c>
      <c r="D760" s="93">
        <v>-87.353134610213502</v>
      </c>
      <c r="E760" s="31">
        <v>-12.547220667473574</v>
      </c>
      <c r="F760" s="31">
        <v>13.024630729575094</v>
      </c>
    </row>
    <row r="761" spans="1:6">
      <c r="A761" s="2" t="s">
        <v>1257</v>
      </c>
      <c r="B761" s="7">
        <v>45635</v>
      </c>
      <c r="C761" s="3">
        <v>7.6850743847519372</v>
      </c>
      <c r="D761" s="93">
        <v>-57.253089101702102</v>
      </c>
      <c r="E761" s="31">
        <v>-8.3811498720468549</v>
      </c>
      <c r="F761" s="31">
        <v>9.7961098746727373</v>
      </c>
    </row>
    <row r="762" spans="1:6">
      <c r="A762" s="2" t="s">
        <v>1258</v>
      </c>
      <c r="B762" s="7">
        <v>45644</v>
      </c>
      <c r="C762" s="3">
        <v>82.090567291668435</v>
      </c>
      <c r="D762" s="93">
        <v>-67.769668485357755</v>
      </c>
      <c r="E762" s="31">
        <v>-9.8439863082094838</v>
      </c>
      <c r="F762" s="31">
        <v>10.982221980318116</v>
      </c>
    </row>
    <row r="763" spans="1:6">
      <c r="A763" s="2" t="s">
        <v>1259</v>
      </c>
      <c r="B763" s="7">
        <v>45649</v>
      </c>
      <c r="C763" s="3">
        <v>13.274219391844257</v>
      </c>
      <c r="D763" s="93">
        <v>-49.416451244181701</v>
      </c>
      <c r="E763" s="31">
        <v>-7.0330243822276097</v>
      </c>
      <c r="F763" s="31">
        <v>6.8477438136391768</v>
      </c>
    </row>
    <row r="764" spans="1:6">
      <c r="A764" s="2" t="s">
        <v>1260</v>
      </c>
      <c r="B764" s="7">
        <v>45656</v>
      </c>
      <c r="C764" s="3">
        <v>104.44714732003771</v>
      </c>
      <c r="D764" s="93">
        <v>-74.198153776801945</v>
      </c>
      <c r="E764" s="31">
        <v>-9.98534675738183</v>
      </c>
      <c r="F764" s="31">
        <v>5.6846202822526948</v>
      </c>
    </row>
  </sheetData>
  <sortState xmlns:xlrd2="http://schemas.microsoft.com/office/spreadsheetml/2017/richdata2" ref="A715:G723">
    <sortCondition ref="C715:C723"/>
  </sortState>
  <phoneticPr fontId="7"/>
  <pageMargins left="0.75" right="0.75" top="1" bottom="1" header="0.51200000000000001" footer="0.51200000000000001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14"/>
  <sheetViews>
    <sheetView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C2" sqref="C2"/>
    </sheetView>
  </sheetViews>
  <sheetFormatPr defaultColWidth="8.875" defaultRowHeight="15.75"/>
  <cols>
    <col min="1" max="1" width="13.625" style="19" customWidth="1"/>
    <col min="2" max="2" width="12.5" style="17" bestFit="1" customWidth="1"/>
    <col min="3" max="3" width="10.625" style="19" bestFit="1" customWidth="1"/>
    <col min="4" max="4" width="11.25" style="87" customWidth="1"/>
    <col min="5" max="5" width="9" style="87" customWidth="1"/>
    <col min="6" max="6" width="9" style="85" customWidth="1"/>
    <col min="7" max="7" width="12.25" style="4" bestFit="1" customWidth="1"/>
    <col min="8" max="8" width="9" style="2" bestFit="1" customWidth="1"/>
    <col min="9" max="12" width="9.25" style="2" bestFit="1" customWidth="1"/>
    <col min="13" max="13" width="9.125" style="2" bestFit="1" customWidth="1"/>
    <col min="14" max="16384" width="8.875" style="2"/>
  </cols>
  <sheetData>
    <row r="1" spans="1:9">
      <c r="A1" s="11" t="s">
        <v>1331</v>
      </c>
      <c r="B1" s="12"/>
      <c r="C1" s="13"/>
    </row>
    <row r="2" spans="1:9" ht="17.25">
      <c r="A2" s="5" t="s">
        <v>1311</v>
      </c>
      <c r="B2" s="23" t="s">
        <v>1312</v>
      </c>
      <c r="C2" s="14" t="s">
        <v>67</v>
      </c>
      <c r="D2" s="112" t="s">
        <v>1314</v>
      </c>
      <c r="E2" s="113" t="s">
        <v>1315</v>
      </c>
      <c r="F2" s="4" t="s">
        <v>1316</v>
      </c>
      <c r="G2" s="6"/>
      <c r="H2" s="24"/>
      <c r="I2" s="82"/>
    </row>
    <row r="3" spans="1:9">
      <c r="A3" s="13" t="s">
        <v>152</v>
      </c>
      <c r="B3" s="12">
        <v>39377</v>
      </c>
      <c r="C3" s="15">
        <v>56.022539968347154</v>
      </c>
      <c r="D3" s="87">
        <v>-37.464989512111451</v>
      </c>
      <c r="E3" s="87">
        <v>-5.9030832505606954</v>
      </c>
      <c r="F3" s="85">
        <f t="shared" ref="F3:F66" si="0">D3-E3*8</f>
        <v>9.7596764923741119</v>
      </c>
      <c r="I3" s="81"/>
    </row>
    <row r="4" spans="1:9">
      <c r="A4" s="13" t="s">
        <v>153</v>
      </c>
      <c r="B4" s="12">
        <v>39399</v>
      </c>
      <c r="C4" s="15">
        <v>30.557749073643905</v>
      </c>
      <c r="D4" s="87">
        <v>-28.190296537947102</v>
      </c>
      <c r="E4" s="87">
        <v>-4.2133906749184753</v>
      </c>
      <c r="F4" s="85">
        <f t="shared" si="0"/>
        <v>5.5168288614007004</v>
      </c>
      <c r="I4" s="82"/>
    </row>
    <row r="5" spans="1:9">
      <c r="A5" s="13" t="s">
        <v>154</v>
      </c>
      <c r="B5" s="12">
        <v>39405</v>
      </c>
      <c r="C5" s="15">
        <v>82.760570407785565</v>
      </c>
      <c r="D5" s="87">
        <v>-47.519510237528095</v>
      </c>
      <c r="E5" s="87">
        <v>-6.8983823493924401</v>
      </c>
      <c r="F5" s="85">
        <f t="shared" si="0"/>
        <v>7.6675485576114255</v>
      </c>
      <c r="I5" s="82"/>
    </row>
    <row r="6" spans="1:9">
      <c r="A6" s="13" t="s">
        <v>155</v>
      </c>
      <c r="B6" s="12">
        <v>39412</v>
      </c>
      <c r="C6" s="15">
        <v>2.6738030439438414</v>
      </c>
      <c r="D6" s="87">
        <v>-43.480177728232242</v>
      </c>
      <c r="E6" s="87">
        <v>-7.5096828607167749</v>
      </c>
      <c r="F6" s="85">
        <f t="shared" si="0"/>
        <v>16.597285157501958</v>
      </c>
      <c r="I6" s="82"/>
    </row>
    <row r="7" spans="1:9">
      <c r="A7" s="13" t="s">
        <v>156</v>
      </c>
      <c r="B7" s="12">
        <v>39419</v>
      </c>
      <c r="C7" s="15">
        <v>104.40564266828333</v>
      </c>
      <c r="D7" s="87">
        <v>-50.124047305615363</v>
      </c>
      <c r="E7" s="87">
        <v>-7.5453575470849641</v>
      </c>
      <c r="F7" s="85">
        <f t="shared" si="0"/>
        <v>10.238813071064349</v>
      </c>
      <c r="I7" s="81"/>
    </row>
    <row r="8" spans="1:9">
      <c r="A8" s="13" t="s">
        <v>157</v>
      </c>
      <c r="B8" s="12">
        <v>39426</v>
      </c>
      <c r="C8" s="15">
        <v>17.316057808398213</v>
      </c>
      <c r="D8" s="87">
        <v>-28.052293312304148</v>
      </c>
      <c r="E8" s="87">
        <v>-4.7519145353871108</v>
      </c>
      <c r="F8" s="85">
        <f t="shared" si="0"/>
        <v>9.9630229707927391</v>
      </c>
      <c r="I8" s="82"/>
    </row>
    <row r="9" spans="1:9">
      <c r="A9" s="13" t="s">
        <v>158</v>
      </c>
      <c r="B9" s="12">
        <v>39433</v>
      </c>
      <c r="C9" s="15">
        <v>16.106480240899806</v>
      </c>
      <c r="D9" s="87">
        <v>-43.602847262137033</v>
      </c>
      <c r="E9" s="87">
        <v>-6.813659208770602</v>
      </c>
      <c r="F9" s="85">
        <f t="shared" si="0"/>
        <v>10.906426408027784</v>
      </c>
      <c r="I9" s="82"/>
    </row>
    <row r="10" spans="1:9">
      <c r="A10" s="13" t="s">
        <v>159</v>
      </c>
      <c r="B10" s="12">
        <v>39440</v>
      </c>
      <c r="C10" s="15">
        <v>124.77747538404594</v>
      </c>
      <c r="D10" s="87">
        <v>-47.620274497521372</v>
      </c>
      <c r="E10" s="87">
        <v>-7.1682557834802374</v>
      </c>
      <c r="F10" s="85">
        <f t="shared" si="0"/>
        <v>9.7257717703205273</v>
      </c>
      <c r="I10" s="82"/>
    </row>
    <row r="11" spans="1:9">
      <c r="A11" s="13" t="s">
        <v>160</v>
      </c>
      <c r="B11" s="12">
        <v>39447</v>
      </c>
      <c r="C11" s="15">
        <v>45.836623610465857</v>
      </c>
      <c r="D11" s="87">
        <v>-49.16459630828799</v>
      </c>
      <c r="E11" s="87">
        <v>-7.8511808288057212</v>
      </c>
      <c r="F11" s="85">
        <f t="shared" si="0"/>
        <v>13.644850322157779</v>
      </c>
      <c r="I11" s="82"/>
    </row>
    <row r="12" spans="1:9">
      <c r="A12" s="13" t="s">
        <v>171</v>
      </c>
      <c r="B12" s="12">
        <v>39454</v>
      </c>
      <c r="C12" s="15">
        <v>85.307049497255903</v>
      </c>
      <c r="D12" s="87">
        <v>-67.260577916493972</v>
      </c>
      <c r="E12" s="87">
        <v>-9.5711706839418653</v>
      </c>
      <c r="F12" s="85">
        <f t="shared" si="0"/>
        <v>9.3087875550409507</v>
      </c>
      <c r="I12" s="82"/>
    </row>
    <row r="13" spans="1:9">
      <c r="A13" s="13" t="s">
        <v>172</v>
      </c>
      <c r="B13" s="12">
        <v>39461</v>
      </c>
      <c r="C13" s="15">
        <v>71.301414505169106</v>
      </c>
      <c r="D13" s="87">
        <v>-54.958464770746211</v>
      </c>
      <c r="E13" s="87">
        <v>-8.0230821428722852</v>
      </c>
      <c r="F13" s="85">
        <f t="shared" si="0"/>
        <v>9.2261923722320702</v>
      </c>
      <c r="I13" s="82"/>
    </row>
    <row r="14" spans="1:9">
      <c r="A14" s="13" t="s">
        <v>173</v>
      </c>
      <c r="B14" s="12">
        <v>39469</v>
      </c>
      <c r="C14" s="15">
        <v>17.825353626292276</v>
      </c>
      <c r="D14" s="87">
        <v>-40.869950767177215</v>
      </c>
      <c r="E14" s="87">
        <v>-6.3391994313061204</v>
      </c>
      <c r="F14" s="85">
        <f t="shared" si="0"/>
        <v>9.8436446832717479</v>
      </c>
      <c r="I14" s="81"/>
    </row>
    <row r="15" spans="1:9">
      <c r="A15" s="13" t="s">
        <v>174</v>
      </c>
      <c r="B15" s="12">
        <v>39475</v>
      </c>
      <c r="C15" s="15">
        <v>35.014087480216972</v>
      </c>
      <c r="D15" s="87">
        <v>-68.157280662940636</v>
      </c>
      <c r="E15" s="87">
        <v>-10.052588326633083</v>
      </c>
      <c r="F15" s="85">
        <f t="shared" si="0"/>
        <v>12.263425950124031</v>
      </c>
      <c r="I15" s="82"/>
    </row>
    <row r="16" spans="1:9">
      <c r="A16" s="13" t="s">
        <v>175</v>
      </c>
      <c r="B16" s="12">
        <v>39482</v>
      </c>
      <c r="C16" s="15">
        <v>96.766205399872376</v>
      </c>
      <c r="D16" s="87">
        <v>-71.869362700252722</v>
      </c>
      <c r="E16" s="87">
        <v>-10.1723878970967</v>
      </c>
      <c r="F16" s="85">
        <f t="shared" si="0"/>
        <v>9.5097404765208751</v>
      </c>
      <c r="I16" s="82"/>
    </row>
    <row r="17" spans="1:9">
      <c r="A17" s="13" t="s">
        <v>176</v>
      </c>
      <c r="B17" s="12">
        <v>39489</v>
      </c>
      <c r="C17" s="15">
        <v>42.016904976260363</v>
      </c>
      <c r="D17" s="87">
        <v>-16.903351750977052</v>
      </c>
      <c r="E17" s="87">
        <v>-3.1172515237664435</v>
      </c>
      <c r="F17" s="85">
        <f t="shared" si="0"/>
        <v>8.0346604391544965</v>
      </c>
      <c r="I17" s="83"/>
    </row>
    <row r="18" spans="1:9">
      <c r="A18" s="13" t="s">
        <v>178</v>
      </c>
      <c r="B18" s="12">
        <v>39496</v>
      </c>
      <c r="C18" s="15">
        <v>3.0557749073643903</v>
      </c>
      <c r="D18" s="87">
        <v>-9.199331961888527</v>
      </c>
      <c r="E18" s="87">
        <v>-1.8427015701465432</v>
      </c>
      <c r="F18" s="85">
        <f t="shared" si="0"/>
        <v>5.5422805992838189</v>
      </c>
    </row>
    <row r="19" spans="1:9">
      <c r="A19" s="13" t="s">
        <v>180</v>
      </c>
      <c r="B19" s="12">
        <v>39503</v>
      </c>
      <c r="C19" s="15">
        <v>0.63661977236758138</v>
      </c>
      <c r="D19" s="87">
        <v>-37.436698092109367</v>
      </c>
      <c r="E19" s="87">
        <v>-4.4730541671692547</v>
      </c>
      <c r="F19" s="85">
        <f t="shared" si="0"/>
        <v>-1.6522647547553291</v>
      </c>
    </row>
    <row r="20" spans="1:9">
      <c r="A20" s="13" t="s">
        <v>182</v>
      </c>
      <c r="B20" s="12">
        <v>39517</v>
      </c>
      <c r="C20" s="15">
        <v>22.918311805232928</v>
      </c>
      <c r="D20" s="87">
        <v>-44.776019506497228</v>
      </c>
      <c r="E20" s="87">
        <v>-6.5176324410013047</v>
      </c>
      <c r="F20" s="85">
        <f t="shared" si="0"/>
        <v>7.3650400215132095</v>
      </c>
    </row>
    <row r="21" spans="1:9">
      <c r="A21" s="13" t="s">
        <v>184</v>
      </c>
      <c r="B21" s="12">
        <v>39524</v>
      </c>
      <c r="C21" s="15">
        <v>49.656342244671343</v>
      </c>
      <c r="D21" s="87">
        <v>-37.865598589742923</v>
      </c>
      <c r="E21" s="87">
        <v>-5.6466942815549173</v>
      </c>
      <c r="F21" s="85">
        <f t="shared" si="0"/>
        <v>7.3079556626964148</v>
      </c>
    </row>
    <row r="22" spans="1:9">
      <c r="A22" s="13" t="s">
        <v>186</v>
      </c>
      <c r="B22" s="12">
        <v>39531</v>
      </c>
      <c r="C22" s="15">
        <v>53.476060878876837</v>
      </c>
      <c r="D22" s="87">
        <v>-27.518462422262857</v>
      </c>
      <c r="E22" s="87">
        <v>-4.5286649625077002</v>
      </c>
      <c r="F22" s="85">
        <f t="shared" si="0"/>
        <v>8.7108572777987447</v>
      </c>
    </row>
    <row r="23" spans="1:9">
      <c r="A23" s="13" t="s">
        <v>188</v>
      </c>
      <c r="B23" s="12">
        <v>39538</v>
      </c>
      <c r="C23" s="15">
        <v>45.836623610465857</v>
      </c>
      <c r="D23" s="87">
        <v>-48.114634984979851</v>
      </c>
      <c r="E23" s="87">
        <v>-7.9400085419679316</v>
      </c>
      <c r="F23" s="85">
        <f t="shared" si="0"/>
        <v>15.405433350763602</v>
      </c>
    </row>
    <row r="24" spans="1:9">
      <c r="A24" s="13" t="s">
        <v>190</v>
      </c>
      <c r="B24" s="12">
        <v>39545</v>
      </c>
      <c r="C24" s="15">
        <v>34.377467707849391</v>
      </c>
      <c r="D24" s="87">
        <v>-44.24325418497105</v>
      </c>
      <c r="E24" s="87">
        <v>-6.6437467406619817</v>
      </c>
      <c r="F24" s="85">
        <f t="shared" si="0"/>
        <v>8.9067197403248031</v>
      </c>
    </row>
    <row r="25" spans="1:9">
      <c r="A25" s="13" t="s">
        <v>192</v>
      </c>
      <c r="B25" s="12">
        <v>39552</v>
      </c>
      <c r="C25" s="15">
        <v>20.371832715762604</v>
      </c>
      <c r="D25" s="87">
        <v>-38.101220060222509</v>
      </c>
      <c r="E25" s="87">
        <v>-5.8016056873407464</v>
      </c>
      <c r="F25" s="85">
        <f t="shared" si="0"/>
        <v>8.3116254385034622</v>
      </c>
    </row>
    <row r="26" spans="1:9">
      <c r="A26" s="13" t="s">
        <v>194</v>
      </c>
      <c r="B26" s="12">
        <v>39559</v>
      </c>
      <c r="C26" s="15">
        <v>15.278874536821952</v>
      </c>
      <c r="D26" s="87">
        <v>-47.455829226802955</v>
      </c>
      <c r="E26" s="87">
        <v>-8.3418126248895703</v>
      </c>
      <c r="F26" s="85">
        <f t="shared" si="0"/>
        <v>19.278671772313608</v>
      </c>
    </row>
    <row r="27" spans="1:9">
      <c r="A27" s="13" t="s">
        <v>196</v>
      </c>
      <c r="B27" s="12">
        <v>39566</v>
      </c>
      <c r="C27" s="15">
        <v>47.109863155201019</v>
      </c>
      <c r="D27" s="87">
        <v>-59.910292795405304</v>
      </c>
      <c r="E27" s="87">
        <v>-9.0375468908522709</v>
      </c>
      <c r="F27" s="85">
        <f t="shared" si="0"/>
        <v>12.390082331412863</v>
      </c>
    </row>
    <row r="28" spans="1:9">
      <c r="A28" s="13" t="s">
        <v>197</v>
      </c>
      <c r="B28" s="12">
        <v>39573</v>
      </c>
      <c r="C28" s="15">
        <v>5.6022539968347163</v>
      </c>
      <c r="D28" s="87">
        <v>-21.401715948551374</v>
      </c>
      <c r="E28" s="87">
        <v>-3.7716370450931271</v>
      </c>
      <c r="F28" s="85">
        <f t="shared" si="0"/>
        <v>8.7713804121936434</v>
      </c>
    </row>
    <row r="29" spans="1:9">
      <c r="A29" s="13" t="s">
        <v>198</v>
      </c>
      <c r="B29" s="12">
        <v>39580</v>
      </c>
      <c r="C29" s="15">
        <v>1.909859317102744</v>
      </c>
      <c r="D29" s="87">
        <v>-17.313896355393009</v>
      </c>
      <c r="E29" s="87">
        <v>-2.9448390995199989</v>
      </c>
      <c r="F29" s="85">
        <f t="shared" si="0"/>
        <v>6.2448164407669822</v>
      </c>
    </row>
    <row r="30" spans="1:9">
      <c r="A30" s="13" t="s">
        <v>199</v>
      </c>
      <c r="B30" s="12">
        <v>39594</v>
      </c>
      <c r="C30" s="15">
        <v>16.934085944977664</v>
      </c>
      <c r="D30" s="87">
        <v>-41.580001575989769</v>
      </c>
      <c r="E30" s="87">
        <v>-5.8716075785599413</v>
      </c>
      <c r="F30" s="85">
        <f t="shared" si="0"/>
        <v>5.3928590524897615</v>
      </c>
    </row>
    <row r="31" spans="1:9">
      <c r="A31" s="13" t="s">
        <v>201</v>
      </c>
      <c r="B31" s="12">
        <v>39601</v>
      </c>
      <c r="C31" s="15">
        <v>4.583662361046585</v>
      </c>
      <c r="D31" s="87">
        <v>-29.9860218888807</v>
      </c>
      <c r="E31" s="87">
        <v>-4.4340957899614191</v>
      </c>
      <c r="F31" s="85">
        <f t="shared" si="0"/>
        <v>5.4867444308106528</v>
      </c>
    </row>
    <row r="32" spans="1:9">
      <c r="A32" s="13" t="s">
        <v>222</v>
      </c>
      <c r="B32" s="12">
        <v>39608</v>
      </c>
      <c r="C32" s="15">
        <v>44.563384065730688</v>
      </c>
      <c r="D32" s="87">
        <v>-49.792717922777875</v>
      </c>
      <c r="E32" s="87">
        <v>-7.1383425412198847</v>
      </c>
      <c r="F32" s="85">
        <f t="shared" si="0"/>
        <v>7.3140224069812021</v>
      </c>
      <c r="H32" s="25"/>
    </row>
    <row r="33" spans="1:8">
      <c r="A33" s="13" t="s">
        <v>223</v>
      </c>
      <c r="B33" s="12">
        <v>39622</v>
      </c>
      <c r="C33" s="15">
        <v>0.63661977236758138</v>
      </c>
      <c r="D33" s="87">
        <v>-36.846051443540397</v>
      </c>
      <c r="E33" s="87">
        <v>-4.9938032719960184</v>
      </c>
      <c r="F33" s="85">
        <f t="shared" si="0"/>
        <v>3.1043747324277504</v>
      </c>
      <c r="H33" s="25"/>
    </row>
    <row r="34" spans="1:8">
      <c r="A34" s="13" t="s">
        <v>224</v>
      </c>
      <c r="B34" s="12">
        <v>39636</v>
      </c>
      <c r="C34" s="15">
        <v>3.8197186342054881</v>
      </c>
      <c r="D34" s="87">
        <v>-20.245061068225212</v>
      </c>
      <c r="E34" s="87">
        <v>-2.3956843722686325</v>
      </c>
      <c r="F34" s="85">
        <f t="shared" si="0"/>
        <v>-1.0795860900761518</v>
      </c>
      <c r="H34" s="25"/>
    </row>
    <row r="35" spans="1:8">
      <c r="A35" s="13" t="s">
        <v>225</v>
      </c>
      <c r="B35" s="12">
        <v>39664</v>
      </c>
      <c r="C35" s="15">
        <v>10.695212175775366</v>
      </c>
      <c r="D35" s="87">
        <v>-28.692536338058243</v>
      </c>
      <c r="E35" s="87">
        <v>-4.0939333387067052</v>
      </c>
      <c r="F35" s="85">
        <f t="shared" si="0"/>
        <v>4.0589303715953982</v>
      </c>
      <c r="H35" s="25"/>
    </row>
    <row r="36" spans="1:8">
      <c r="A36" s="13" t="s">
        <v>226</v>
      </c>
      <c r="B36" s="12">
        <v>39678</v>
      </c>
      <c r="C36" s="15">
        <v>12.477747538404593</v>
      </c>
      <c r="D36" s="87">
        <v>-30.769950690567612</v>
      </c>
      <c r="E36" s="87">
        <v>-3.8729515808410366</v>
      </c>
      <c r="F36" s="85">
        <f t="shared" si="0"/>
        <v>0.2136619561606814</v>
      </c>
      <c r="H36" s="25"/>
    </row>
    <row r="37" spans="1:8">
      <c r="A37" s="13" t="s">
        <v>227</v>
      </c>
      <c r="B37" s="12">
        <v>39685</v>
      </c>
      <c r="C37" s="15">
        <v>44.563384065730688</v>
      </c>
      <c r="D37" s="87">
        <v>-26.327901342099722</v>
      </c>
      <c r="E37" s="87">
        <v>-3.916969925981006</v>
      </c>
      <c r="F37" s="85">
        <f t="shared" si="0"/>
        <v>5.0078580657483265</v>
      </c>
      <c r="H37" s="25"/>
    </row>
    <row r="38" spans="1:8">
      <c r="A38" s="13" t="s">
        <v>212</v>
      </c>
      <c r="B38" s="12">
        <v>39713</v>
      </c>
      <c r="C38" s="15">
        <v>3.183098861837907</v>
      </c>
      <c r="D38" s="87">
        <v>-20.341138580810291</v>
      </c>
      <c r="E38" s="87">
        <v>-3.9132688835636551</v>
      </c>
      <c r="F38" s="85">
        <f t="shared" si="0"/>
        <v>10.965012487698949</v>
      </c>
      <c r="H38" s="26"/>
    </row>
    <row r="39" spans="1:8">
      <c r="A39" s="13" t="s">
        <v>213</v>
      </c>
      <c r="B39" s="12">
        <v>39720</v>
      </c>
      <c r="C39" s="15">
        <v>0.89126768131461387</v>
      </c>
      <c r="D39" s="87">
        <v>-14.414327995584435</v>
      </c>
      <c r="E39" s="87">
        <v>-2.7817966958695686</v>
      </c>
      <c r="F39" s="85">
        <f t="shared" si="0"/>
        <v>7.840045571372114</v>
      </c>
      <c r="H39" s="26"/>
    </row>
    <row r="40" spans="1:8">
      <c r="A40" s="13" t="s">
        <v>214</v>
      </c>
      <c r="B40" s="12">
        <v>39727</v>
      </c>
      <c r="C40" s="15">
        <v>40.107045659157627</v>
      </c>
      <c r="D40" s="87">
        <v>-34.666087969770366</v>
      </c>
      <c r="E40" s="87">
        <v>-5.2238889692366088</v>
      </c>
      <c r="F40" s="85">
        <f t="shared" si="0"/>
        <v>7.1250237841225044</v>
      </c>
      <c r="H40" s="26"/>
    </row>
    <row r="41" spans="1:8">
      <c r="A41" s="13" t="s">
        <v>215</v>
      </c>
      <c r="B41" s="12">
        <v>39736</v>
      </c>
      <c r="C41" s="15">
        <v>25.464790894703256</v>
      </c>
      <c r="D41" s="87">
        <v>-32.867276555314476</v>
      </c>
      <c r="E41" s="87">
        <v>-5.8938270125180239</v>
      </c>
      <c r="F41" s="85">
        <f t="shared" si="0"/>
        <v>14.283339544829715</v>
      </c>
      <c r="H41" s="26"/>
    </row>
    <row r="42" spans="1:8">
      <c r="A42" s="13" t="s">
        <v>216</v>
      </c>
      <c r="B42" s="12">
        <v>39741</v>
      </c>
      <c r="C42" s="15">
        <v>5.9205638830185068</v>
      </c>
      <c r="D42" s="87">
        <v>-14.353004994180575</v>
      </c>
      <c r="E42" s="87">
        <v>-3.390652147125861</v>
      </c>
      <c r="F42" s="85">
        <f t="shared" si="0"/>
        <v>12.772212182826314</v>
      </c>
    </row>
    <row r="43" spans="1:8">
      <c r="A43" s="13" t="s">
        <v>217</v>
      </c>
      <c r="B43" s="12">
        <v>39755</v>
      </c>
      <c r="C43" s="15">
        <v>38.197186342054877</v>
      </c>
      <c r="D43" s="87">
        <v>-53.720345590095157</v>
      </c>
      <c r="E43" s="87">
        <v>-8.0440996965174261</v>
      </c>
      <c r="F43" s="85">
        <f t="shared" si="0"/>
        <v>10.632451982044252</v>
      </c>
    </row>
    <row r="44" spans="1:8">
      <c r="A44" s="13" t="s">
        <v>218</v>
      </c>
      <c r="B44" s="12">
        <v>39762</v>
      </c>
      <c r="C44" s="15">
        <v>104.40564266828333</v>
      </c>
      <c r="D44" s="87">
        <v>-63.644327140346697</v>
      </c>
      <c r="E44" s="87">
        <v>-8.9098243154468086</v>
      </c>
      <c r="F44" s="85">
        <f t="shared" si="0"/>
        <v>7.6342673832277725</v>
      </c>
    </row>
    <row r="45" spans="1:8">
      <c r="A45" s="13" t="s">
        <v>219</v>
      </c>
      <c r="B45" s="12">
        <v>39769</v>
      </c>
      <c r="C45" s="15">
        <v>119.68451720510529</v>
      </c>
      <c r="D45" s="87">
        <v>-26.865339079401398</v>
      </c>
      <c r="E45" s="87">
        <v>-3.7709216914782275</v>
      </c>
      <c r="F45" s="85">
        <f t="shared" si="0"/>
        <v>3.3020344524244223</v>
      </c>
    </row>
    <row r="46" spans="1:8">
      <c r="A46" s="13" t="s">
        <v>220</v>
      </c>
      <c r="B46" s="12">
        <v>39776</v>
      </c>
      <c r="C46" s="15">
        <v>24.191551349968094</v>
      </c>
      <c r="D46" s="87">
        <v>-34.507134728933892</v>
      </c>
      <c r="E46" s="87">
        <v>-5.9618509189193576</v>
      </c>
      <c r="F46" s="85">
        <f t="shared" si="0"/>
        <v>13.187672622420969</v>
      </c>
    </row>
    <row r="47" spans="1:8">
      <c r="A47" s="13" t="s">
        <v>232</v>
      </c>
      <c r="B47" s="12">
        <v>39783</v>
      </c>
      <c r="C47" s="15">
        <v>9.5492965855137193</v>
      </c>
      <c r="D47" s="87">
        <v>-32.087845910873213</v>
      </c>
      <c r="E47" s="87">
        <v>-4.7713630833353671</v>
      </c>
      <c r="F47" s="85">
        <f t="shared" si="0"/>
        <v>6.0830587558097236</v>
      </c>
    </row>
    <row r="48" spans="1:8">
      <c r="A48" s="16" t="s">
        <v>237</v>
      </c>
      <c r="B48" s="17">
        <v>39818</v>
      </c>
      <c r="C48" s="15">
        <v>160.42818263663051</v>
      </c>
      <c r="D48" s="87">
        <v>-28.018416544078885</v>
      </c>
      <c r="E48" s="87">
        <v>-4.7103304498434069</v>
      </c>
      <c r="F48" s="85">
        <f t="shared" si="0"/>
        <v>9.6642270546683697</v>
      </c>
    </row>
    <row r="49" spans="1:6">
      <c r="A49" s="16" t="s">
        <v>238</v>
      </c>
      <c r="B49" s="17">
        <v>39825</v>
      </c>
      <c r="C49" s="15">
        <v>91.673247220931714</v>
      </c>
      <c r="D49" s="87">
        <v>-33.623335417367024</v>
      </c>
      <c r="E49" s="87">
        <v>-5.0440421197889647</v>
      </c>
      <c r="F49" s="85">
        <f t="shared" si="0"/>
        <v>6.7290015409446937</v>
      </c>
    </row>
    <row r="50" spans="1:6">
      <c r="A50" s="16" t="s">
        <v>239</v>
      </c>
      <c r="B50" s="17">
        <v>39839</v>
      </c>
      <c r="C50" s="15">
        <v>18.971269216553925</v>
      </c>
      <c r="D50" s="87">
        <v>-56.849757339487496</v>
      </c>
      <c r="E50" s="87">
        <v>-8.9952972035827194</v>
      </c>
      <c r="F50" s="85">
        <f t="shared" si="0"/>
        <v>15.112620289174259</v>
      </c>
    </row>
    <row r="51" spans="1:6">
      <c r="A51" s="16" t="s">
        <v>240</v>
      </c>
      <c r="B51" s="17">
        <v>39847</v>
      </c>
      <c r="C51" s="15">
        <v>15.151550582348436</v>
      </c>
      <c r="D51" s="87">
        <v>-34.814454216832857</v>
      </c>
      <c r="E51" s="87">
        <v>-5.9495616406980432</v>
      </c>
      <c r="F51" s="85">
        <f t="shared" si="0"/>
        <v>12.782038908751488</v>
      </c>
    </row>
    <row r="52" spans="1:6">
      <c r="A52" s="16" t="s">
        <v>241</v>
      </c>
      <c r="B52" s="17">
        <v>39853</v>
      </c>
      <c r="C52" s="15">
        <v>25.464790894703256</v>
      </c>
      <c r="D52" s="87">
        <v>-56.681044406365459</v>
      </c>
      <c r="E52" s="87">
        <v>-8.4491118860802548</v>
      </c>
      <c r="F52" s="85">
        <f t="shared" si="0"/>
        <v>10.91185068227658</v>
      </c>
    </row>
    <row r="53" spans="1:6">
      <c r="A53" s="16" t="s">
        <v>242</v>
      </c>
      <c r="B53" s="17">
        <v>39861</v>
      </c>
      <c r="C53" s="15">
        <v>33.104228163114229</v>
      </c>
      <c r="D53" s="87">
        <v>-71.474789561647086</v>
      </c>
      <c r="E53" s="87">
        <v>-10.755734333454299</v>
      </c>
      <c r="F53" s="85">
        <f t="shared" si="0"/>
        <v>14.571085105987308</v>
      </c>
    </row>
    <row r="54" spans="1:6">
      <c r="A54" s="16" t="s">
        <v>243</v>
      </c>
      <c r="B54" s="17">
        <v>39867</v>
      </c>
      <c r="C54" s="15">
        <v>26.738030439438418</v>
      </c>
      <c r="D54" s="87">
        <v>-56.91250725565348</v>
      </c>
      <c r="E54" s="87">
        <v>-8.1291655689401665</v>
      </c>
      <c r="F54" s="85">
        <f t="shared" si="0"/>
        <v>8.1208172958678517</v>
      </c>
    </row>
    <row r="55" spans="1:6">
      <c r="A55" s="16" t="s">
        <v>244</v>
      </c>
      <c r="B55" s="17">
        <v>39874</v>
      </c>
      <c r="C55" s="15">
        <v>38.197186342054877</v>
      </c>
      <c r="D55" s="87">
        <v>-55.805800277833328</v>
      </c>
      <c r="E55" s="87">
        <v>-8.1595200591985488</v>
      </c>
      <c r="F55" s="85">
        <f t="shared" si="0"/>
        <v>9.4703601957550632</v>
      </c>
    </row>
    <row r="56" spans="1:6">
      <c r="A56" s="16" t="s">
        <v>245</v>
      </c>
      <c r="B56" s="17">
        <v>39881</v>
      </c>
      <c r="C56" s="15">
        <v>29.284509528908739</v>
      </c>
      <c r="D56" s="87">
        <v>-31.919954085035929</v>
      </c>
      <c r="E56" s="87">
        <v>-4.9101661996108774</v>
      </c>
      <c r="F56" s="85">
        <f t="shared" si="0"/>
        <v>7.3613755118510902</v>
      </c>
    </row>
    <row r="57" spans="1:6">
      <c r="A57" s="16" t="s">
        <v>246</v>
      </c>
      <c r="B57" s="17">
        <v>39888</v>
      </c>
      <c r="C57" s="15">
        <v>57.295779513082323</v>
      </c>
      <c r="D57" s="87">
        <v>-42.034106530730213</v>
      </c>
      <c r="E57" s="87">
        <v>-5.8076540591891481</v>
      </c>
      <c r="F57" s="85">
        <f t="shared" si="0"/>
        <v>4.4271259427829719</v>
      </c>
    </row>
    <row r="58" spans="1:6">
      <c r="A58" s="16" t="s">
        <v>247</v>
      </c>
      <c r="B58" s="17">
        <v>39895</v>
      </c>
      <c r="C58" s="15">
        <v>25.464790894703256</v>
      </c>
      <c r="D58" s="87">
        <v>-29.698972697821699</v>
      </c>
      <c r="E58" s="87">
        <v>-4.4288912577126567</v>
      </c>
      <c r="F58" s="85">
        <f t="shared" si="0"/>
        <v>5.7321573638795549</v>
      </c>
    </row>
    <row r="59" spans="1:6">
      <c r="A59" s="16" t="s">
        <v>248</v>
      </c>
      <c r="B59" s="17">
        <v>39902</v>
      </c>
      <c r="C59" s="15">
        <v>61.115498147287809</v>
      </c>
      <c r="D59" s="87">
        <v>-36.726789923724205</v>
      </c>
      <c r="E59" s="87">
        <v>-4.884052916330428</v>
      </c>
      <c r="F59" s="85">
        <f t="shared" si="0"/>
        <v>2.3456334069192195</v>
      </c>
    </row>
    <row r="60" spans="1:6">
      <c r="A60" s="16" t="s">
        <v>249</v>
      </c>
      <c r="B60" s="17">
        <v>39909</v>
      </c>
      <c r="C60" s="15">
        <v>43.290144520995533</v>
      </c>
      <c r="D60" s="87">
        <v>-16.129690260051621</v>
      </c>
      <c r="E60" s="87">
        <v>-2.3295099975321198</v>
      </c>
      <c r="F60" s="85">
        <f t="shared" si="0"/>
        <v>2.5063897202053376</v>
      </c>
    </row>
    <row r="61" spans="1:6">
      <c r="A61" s="16" t="s">
        <v>250</v>
      </c>
      <c r="B61" s="17">
        <v>39916</v>
      </c>
      <c r="C61" s="15">
        <v>28.011269984173577</v>
      </c>
      <c r="D61" s="87">
        <v>-36.274616425289395</v>
      </c>
      <c r="E61" s="87">
        <v>-5.0710333378138168</v>
      </c>
      <c r="F61" s="85">
        <f t="shared" si="0"/>
        <v>4.2936502772211398</v>
      </c>
    </row>
    <row r="62" spans="1:6">
      <c r="A62" s="16" t="s">
        <v>251</v>
      </c>
      <c r="B62" s="17">
        <v>39923</v>
      </c>
      <c r="C62" s="15">
        <v>20.371832715762604</v>
      </c>
      <c r="D62" s="88">
        <v>-38.695712065593455</v>
      </c>
      <c r="E62" s="88">
        <v>-6.2928171445602397</v>
      </c>
      <c r="F62" s="85">
        <f t="shared" si="0"/>
        <v>11.646825090888463</v>
      </c>
    </row>
    <row r="63" spans="1:6">
      <c r="A63" s="16" t="s">
        <v>252</v>
      </c>
      <c r="B63" s="17">
        <v>39930</v>
      </c>
      <c r="C63" s="15">
        <v>1.909859317102744</v>
      </c>
      <c r="D63" s="88">
        <v>-26.873563062171627</v>
      </c>
      <c r="E63" s="88">
        <v>-4.3407847262473265</v>
      </c>
      <c r="F63" s="85">
        <f t="shared" si="0"/>
        <v>7.852714747806985</v>
      </c>
    </row>
    <row r="64" spans="1:6">
      <c r="A64" s="16" t="s">
        <v>253</v>
      </c>
      <c r="B64" s="17">
        <v>39937</v>
      </c>
      <c r="C64" s="15">
        <v>33.486200026534775</v>
      </c>
      <c r="D64" s="88">
        <v>-59.586205837461513</v>
      </c>
      <c r="E64" s="88">
        <v>-8.3453454639387257</v>
      </c>
      <c r="F64" s="85">
        <f t="shared" si="0"/>
        <v>7.1765578740482923</v>
      </c>
    </row>
    <row r="65" spans="1:6">
      <c r="A65" s="16" t="s">
        <v>254</v>
      </c>
      <c r="B65" s="17">
        <v>39944</v>
      </c>
      <c r="C65" s="15">
        <v>68.754935415698782</v>
      </c>
      <c r="D65" s="88">
        <v>-55.113325512258307</v>
      </c>
      <c r="E65" s="88">
        <v>-7.4663909777497404</v>
      </c>
      <c r="F65" s="85">
        <f t="shared" si="0"/>
        <v>4.6178023097396164</v>
      </c>
    </row>
    <row r="66" spans="1:6">
      <c r="A66" s="16" t="s">
        <v>255</v>
      </c>
      <c r="B66" s="17">
        <v>39951</v>
      </c>
      <c r="C66" s="15">
        <v>25.464790894703256</v>
      </c>
      <c r="D66" s="88">
        <v>-47.882656439670306</v>
      </c>
      <c r="E66" s="88">
        <v>-6.3714469747392739</v>
      </c>
      <c r="F66" s="85">
        <f t="shared" si="0"/>
        <v>3.088919358243885</v>
      </c>
    </row>
    <row r="67" spans="1:6">
      <c r="A67" s="16" t="s">
        <v>256</v>
      </c>
      <c r="B67" s="17">
        <v>39959</v>
      </c>
      <c r="C67" s="15">
        <v>8.0214091318315255</v>
      </c>
      <c r="D67" s="88">
        <v>-24.901968229807796</v>
      </c>
      <c r="E67" s="88">
        <v>-4.4623116675083976</v>
      </c>
      <c r="F67" s="85">
        <f t="shared" ref="F67:F111" si="1">D67-E67*8</f>
        <v>10.796525110259385</v>
      </c>
    </row>
    <row r="68" spans="1:6">
      <c r="A68" s="16" t="s">
        <v>257</v>
      </c>
      <c r="B68" s="17">
        <v>39972</v>
      </c>
      <c r="C68" s="15">
        <v>6.366197723675814</v>
      </c>
      <c r="D68" s="88">
        <v>-37.757989501643252</v>
      </c>
      <c r="E68" s="88">
        <v>-4.6161317210192676</v>
      </c>
      <c r="F68" s="85">
        <f t="shared" si="1"/>
        <v>-0.82893573348911076</v>
      </c>
    </row>
    <row r="69" spans="1:6">
      <c r="A69" s="18" t="s">
        <v>258</v>
      </c>
      <c r="B69" s="12">
        <v>39979</v>
      </c>
      <c r="C69" s="15">
        <v>15.660846400242502</v>
      </c>
      <c r="D69" s="88">
        <v>-67.856350441760014</v>
      </c>
      <c r="E69" s="88">
        <v>-9.7923591938260017</v>
      </c>
      <c r="F69" s="85">
        <f t="shared" si="1"/>
        <v>10.482523108848</v>
      </c>
    </row>
    <row r="70" spans="1:6">
      <c r="A70" s="18" t="s">
        <v>259</v>
      </c>
      <c r="B70" s="12">
        <v>39986</v>
      </c>
      <c r="C70" s="15">
        <v>4.3290144520995533</v>
      </c>
      <c r="D70" s="88">
        <v>-30.487398879268252</v>
      </c>
      <c r="E70" s="88">
        <v>-4.6064702190446996</v>
      </c>
      <c r="F70" s="85">
        <f t="shared" si="1"/>
        <v>6.3643628730893447</v>
      </c>
    </row>
    <row r="71" spans="1:6">
      <c r="A71" s="18" t="s">
        <v>260</v>
      </c>
      <c r="B71" s="12">
        <v>40007</v>
      </c>
      <c r="C71" s="15">
        <v>3.6923946797319718</v>
      </c>
      <c r="D71" s="88">
        <v>-26.605364002222018</v>
      </c>
      <c r="E71" s="88">
        <v>-3.9200742528708497</v>
      </c>
      <c r="F71" s="85">
        <f t="shared" si="1"/>
        <v>4.7552300207447793</v>
      </c>
    </row>
    <row r="72" spans="1:6">
      <c r="A72" s="18" t="s">
        <v>261</v>
      </c>
      <c r="B72" s="12">
        <v>40035</v>
      </c>
      <c r="C72" s="15">
        <v>2.5464790894703255</v>
      </c>
      <c r="D72" s="88">
        <v>-19.98981989709166</v>
      </c>
      <c r="E72" s="88">
        <v>-3.1848811131074037</v>
      </c>
      <c r="F72" s="85">
        <f t="shared" si="1"/>
        <v>5.4892290077675696</v>
      </c>
    </row>
    <row r="73" spans="1:6">
      <c r="A73" s="18" t="s">
        <v>262</v>
      </c>
      <c r="B73" s="12">
        <v>40042</v>
      </c>
      <c r="C73" s="15">
        <v>7.7667612228844929</v>
      </c>
      <c r="D73" s="88">
        <v>-19.458177350011059</v>
      </c>
      <c r="E73" s="88">
        <v>-3.2171208509908324</v>
      </c>
      <c r="F73" s="85">
        <f t="shared" si="1"/>
        <v>6.2787894579156003</v>
      </c>
    </row>
    <row r="74" spans="1:6">
      <c r="A74" s="18" t="s">
        <v>263</v>
      </c>
      <c r="B74" s="12">
        <v>40056</v>
      </c>
      <c r="C74" s="15">
        <v>3.5650707252584555</v>
      </c>
      <c r="D74" s="88">
        <v>-76.097162829821229</v>
      </c>
      <c r="E74" s="88">
        <v>-9.0811299207794001</v>
      </c>
      <c r="F74" s="85">
        <f t="shared" si="1"/>
        <v>-3.4481234635860289</v>
      </c>
    </row>
    <row r="75" spans="1:6">
      <c r="A75" s="18" t="s">
        <v>264</v>
      </c>
      <c r="B75" s="12">
        <v>40070</v>
      </c>
      <c r="C75" s="15">
        <v>17.825353626292276</v>
      </c>
      <c r="D75" s="88">
        <v>-29.030130076216683</v>
      </c>
      <c r="E75" s="88">
        <v>-5.0430814682114926</v>
      </c>
      <c r="F75" s="85">
        <f t="shared" si="1"/>
        <v>11.314521669475258</v>
      </c>
    </row>
    <row r="76" spans="1:6">
      <c r="A76" s="18" t="s">
        <v>265</v>
      </c>
      <c r="B76" s="12">
        <v>40077</v>
      </c>
      <c r="C76" s="15">
        <v>10.185916357881302</v>
      </c>
      <c r="D76" s="88">
        <v>-37.983157423379545</v>
      </c>
      <c r="E76" s="88">
        <v>-6.2592170828141835</v>
      </c>
      <c r="F76" s="85">
        <f t="shared" si="1"/>
        <v>12.090579239133923</v>
      </c>
    </row>
    <row r="77" spans="1:6">
      <c r="A77" s="18" t="s">
        <v>266</v>
      </c>
      <c r="B77" s="12">
        <v>40091</v>
      </c>
      <c r="C77" s="15">
        <v>16.806761990504146</v>
      </c>
      <c r="D77" s="88">
        <v>-34.631848337030554</v>
      </c>
      <c r="E77" s="88">
        <v>-6.5251411056628612</v>
      </c>
      <c r="F77" s="85">
        <f t="shared" si="1"/>
        <v>17.569280508272335</v>
      </c>
    </row>
    <row r="78" spans="1:6">
      <c r="A78" s="18" t="s">
        <v>267</v>
      </c>
      <c r="B78" s="12">
        <v>40105</v>
      </c>
      <c r="C78" s="15">
        <v>20.24450876128909</v>
      </c>
      <c r="D78" s="87">
        <v>-38.777210093061079</v>
      </c>
      <c r="E78" s="87">
        <v>-5.5011109874739299</v>
      </c>
      <c r="F78" s="85">
        <f t="shared" si="1"/>
        <v>5.2316778067303602</v>
      </c>
    </row>
    <row r="79" spans="1:6">
      <c r="A79" s="18" t="s">
        <v>268</v>
      </c>
      <c r="B79" s="12">
        <v>40112</v>
      </c>
      <c r="C79" s="15">
        <v>49.656342244671343</v>
      </c>
      <c r="D79" s="87">
        <v>-39.480552310471431</v>
      </c>
      <c r="E79" s="87">
        <v>-6.337007143982146</v>
      </c>
      <c r="F79" s="85">
        <f t="shared" si="1"/>
        <v>11.215504841385737</v>
      </c>
    </row>
    <row r="80" spans="1:6">
      <c r="A80" s="18" t="s">
        <v>269</v>
      </c>
      <c r="B80" s="12">
        <v>40119</v>
      </c>
      <c r="C80" s="15">
        <v>45.836623610465857</v>
      </c>
      <c r="D80" s="87">
        <v>-10.633825832906766</v>
      </c>
      <c r="E80" s="87">
        <v>-2.9334776507442535</v>
      </c>
      <c r="F80" s="85">
        <f t="shared" si="1"/>
        <v>12.833995373047262</v>
      </c>
    </row>
    <row r="81" spans="1:6">
      <c r="A81" s="18" t="s">
        <v>270</v>
      </c>
      <c r="B81" s="12">
        <v>40126</v>
      </c>
      <c r="C81" s="15">
        <v>78.940851773580093</v>
      </c>
      <c r="D81" s="87">
        <v>-42.960982354816338</v>
      </c>
      <c r="E81" s="87">
        <v>-7.1940006931306968</v>
      </c>
      <c r="F81" s="85">
        <f t="shared" si="1"/>
        <v>14.591023190229237</v>
      </c>
    </row>
    <row r="82" spans="1:6">
      <c r="A82" s="18" t="s">
        <v>271</v>
      </c>
      <c r="B82" s="12">
        <v>40133</v>
      </c>
      <c r="C82" s="15">
        <v>50.929581789406512</v>
      </c>
      <c r="D82" s="87">
        <v>-38.08812885796246</v>
      </c>
      <c r="E82" s="87">
        <v>-7.3774657982162983</v>
      </c>
      <c r="F82" s="85">
        <f t="shared" si="1"/>
        <v>20.931597527767927</v>
      </c>
    </row>
    <row r="83" spans="1:6">
      <c r="A83" s="19" t="s">
        <v>332</v>
      </c>
      <c r="B83" s="17">
        <v>40140</v>
      </c>
      <c r="C83" s="15">
        <v>70.028174960433944</v>
      </c>
      <c r="D83" s="87">
        <v>-59.463719074765891</v>
      </c>
      <c r="E83" s="87">
        <v>-9.2094140342534221</v>
      </c>
      <c r="F83" s="85">
        <f t="shared" si="1"/>
        <v>14.211593199261486</v>
      </c>
    </row>
    <row r="84" spans="1:6">
      <c r="A84" s="19" t="s">
        <v>333</v>
      </c>
      <c r="B84" s="17">
        <v>40147</v>
      </c>
      <c r="C84" s="15">
        <v>45.836623610465857</v>
      </c>
      <c r="D84" s="87">
        <v>-61.514380897319825</v>
      </c>
      <c r="E84" s="87">
        <v>-9.1071024678228696</v>
      </c>
      <c r="F84" s="85">
        <f t="shared" si="1"/>
        <v>11.342438845263132</v>
      </c>
    </row>
    <row r="85" spans="1:6">
      <c r="A85" s="19" t="s">
        <v>334</v>
      </c>
      <c r="B85" s="17">
        <v>40161</v>
      </c>
      <c r="C85" s="15">
        <v>6.1115498147287806</v>
      </c>
      <c r="D85" s="87">
        <v>-57.951796063850075</v>
      </c>
      <c r="E85" s="87">
        <v>-8.544641558276501</v>
      </c>
      <c r="F85" s="85">
        <f t="shared" si="1"/>
        <v>10.405336402361932</v>
      </c>
    </row>
    <row r="86" spans="1:6">
      <c r="A86" s="19" t="s">
        <v>335</v>
      </c>
      <c r="B86" s="17">
        <v>40168</v>
      </c>
      <c r="C86" s="15">
        <v>87.853528586726227</v>
      </c>
      <c r="D86" s="87">
        <v>-73.299932343112204</v>
      </c>
      <c r="E86" s="87">
        <v>-10.159226149293987</v>
      </c>
      <c r="F86" s="85">
        <f t="shared" si="1"/>
        <v>7.9738768512396945</v>
      </c>
    </row>
    <row r="87" spans="1:6">
      <c r="A87" s="19" t="s">
        <v>336</v>
      </c>
      <c r="B87" s="17">
        <v>40175</v>
      </c>
      <c r="C87" s="15">
        <v>7.130141450516911</v>
      </c>
      <c r="D87" s="87">
        <v>-39.909975874027857</v>
      </c>
      <c r="E87" s="87">
        <v>-6.8384231390077312</v>
      </c>
      <c r="F87" s="85">
        <f t="shared" si="1"/>
        <v>14.797409238033993</v>
      </c>
    </row>
    <row r="88" spans="1:6">
      <c r="A88" s="19" t="s">
        <v>337</v>
      </c>
      <c r="B88" s="20">
        <v>40182</v>
      </c>
      <c r="C88" s="15">
        <v>62.388737692022971</v>
      </c>
      <c r="D88" s="89">
        <v>-41.373578209105624</v>
      </c>
      <c r="E88" s="89">
        <v>-6.3274207226812953</v>
      </c>
      <c r="F88" s="85">
        <f t="shared" si="1"/>
        <v>9.2457875723447387</v>
      </c>
    </row>
    <row r="89" spans="1:6">
      <c r="A89" s="19" t="s">
        <v>338</v>
      </c>
      <c r="B89" s="20">
        <v>40189</v>
      </c>
      <c r="C89" s="15">
        <v>88.490148359093808</v>
      </c>
      <c r="D89" s="89">
        <v>-32.987495614814996</v>
      </c>
      <c r="E89" s="89">
        <v>-5.1364505121279658</v>
      </c>
      <c r="F89" s="85">
        <f t="shared" si="1"/>
        <v>8.1041084822087299</v>
      </c>
    </row>
    <row r="90" spans="1:6">
      <c r="A90" s="19" t="s">
        <v>339</v>
      </c>
      <c r="B90" s="20">
        <v>40203</v>
      </c>
      <c r="C90" s="15">
        <v>188.43945262080408</v>
      </c>
      <c r="D90" s="89">
        <v>-62.906608705928761</v>
      </c>
      <c r="E90" s="89">
        <v>-8.6998396949802288</v>
      </c>
      <c r="F90" s="85">
        <f t="shared" si="1"/>
        <v>6.6921088539130693</v>
      </c>
    </row>
    <row r="91" spans="1:6">
      <c r="A91" s="19" t="s">
        <v>340</v>
      </c>
      <c r="B91" s="17">
        <v>40210</v>
      </c>
      <c r="C91" s="15">
        <v>22.918311805232928</v>
      </c>
      <c r="D91" s="86">
        <v>-68.5140559723217</v>
      </c>
      <c r="E91" s="86">
        <v>-9.1830847295103499</v>
      </c>
      <c r="F91" s="85">
        <f t="shared" si="1"/>
        <v>4.9506218637610999</v>
      </c>
    </row>
    <row r="92" spans="1:6">
      <c r="A92" s="19" t="s">
        <v>341</v>
      </c>
      <c r="B92" s="17">
        <v>40217</v>
      </c>
      <c r="C92" s="15">
        <v>36.923946797319715</v>
      </c>
      <c r="D92" s="86">
        <v>-62.357025560619654</v>
      </c>
      <c r="E92" s="86">
        <v>-7.9502353417162759</v>
      </c>
      <c r="F92" s="85">
        <f t="shared" si="1"/>
        <v>1.2448571731105531</v>
      </c>
    </row>
    <row r="93" spans="1:6">
      <c r="A93" s="19" t="s">
        <v>342</v>
      </c>
      <c r="B93" s="17">
        <v>40238</v>
      </c>
      <c r="C93" s="15">
        <v>147.69578718927886</v>
      </c>
      <c r="D93" s="86">
        <v>-61.090610466119337</v>
      </c>
      <c r="E93" s="86">
        <v>-7.8725347661487604</v>
      </c>
      <c r="F93" s="85">
        <f t="shared" si="1"/>
        <v>1.8896676630707461</v>
      </c>
    </row>
    <row r="94" spans="1:6">
      <c r="A94" s="19" t="s">
        <v>343</v>
      </c>
      <c r="B94" s="17">
        <v>40245</v>
      </c>
      <c r="C94" s="15">
        <v>20.371832715762604</v>
      </c>
      <c r="D94" s="86">
        <v>-48.134948572744065</v>
      </c>
      <c r="E94" s="86">
        <v>-6.9192286081195915</v>
      </c>
      <c r="F94" s="85">
        <f t="shared" si="1"/>
        <v>7.2188802922126669</v>
      </c>
    </row>
    <row r="95" spans="1:6">
      <c r="A95" s="19" t="s">
        <v>344</v>
      </c>
      <c r="B95" s="17">
        <v>40252</v>
      </c>
      <c r="C95" s="15">
        <v>72.574654049904282</v>
      </c>
      <c r="D95" s="86">
        <v>-66.517068185705426</v>
      </c>
      <c r="E95" s="86">
        <v>-9.1681688602667233</v>
      </c>
      <c r="F95" s="85">
        <f t="shared" si="1"/>
        <v>6.8282826964283601</v>
      </c>
    </row>
    <row r="96" spans="1:6">
      <c r="A96" s="19" t="s">
        <v>345</v>
      </c>
      <c r="B96" s="17">
        <v>40259</v>
      </c>
      <c r="C96" s="15">
        <v>17.825353626292276</v>
      </c>
      <c r="D96" s="86">
        <v>-16.286470988056021</v>
      </c>
      <c r="E96" s="86">
        <v>-3.0975712190742057</v>
      </c>
      <c r="F96" s="85">
        <f t="shared" si="1"/>
        <v>8.4940987645376254</v>
      </c>
    </row>
    <row r="97" spans="1:6">
      <c r="A97" s="19" t="s">
        <v>346</v>
      </c>
      <c r="B97" s="17">
        <v>40266</v>
      </c>
      <c r="C97" s="15">
        <v>71.301414505169106</v>
      </c>
      <c r="D97" s="86">
        <v>-48.780680965623823</v>
      </c>
      <c r="E97" s="86">
        <v>-6.8307512001684048</v>
      </c>
      <c r="F97" s="85">
        <f t="shared" si="1"/>
        <v>5.8653286357234151</v>
      </c>
    </row>
    <row r="98" spans="1:6">
      <c r="A98" s="19" t="s">
        <v>347</v>
      </c>
      <c r="B98" s="17">
        <v>40273</v>
      </c>
      <c r="C98" s="15">
        <v>68.754935415698782</v>
      </c>
      <c r="D98" s="86">
        <v>-50.257314040506778</v>
      </c>
      <c r="E98" s="86">
        <v>-7.6149964960973522</v>
      </c>
      <c r="F98" s="85">
        <f t="shared" si="1"/>
        <v>10.66265792827204</v>
      </c>
    </row>
    <row r="99" spans="1:6">
      <c r="A99" s="19" t="s">
        <v>348</v>
      </c>
      <c r="B99" s="17">
        <v>40287</v>
      </c>
      <c r="C99" s="15">
        <v>33.104228163114229</v>
      </c>
      <c r="D99" s="86">
        <v>-45.106216449823897</v>
      </c>
      <c r="E99" s="86">
        <v>-6.9122192023369777</v>
      </c>
      <c r="F99" s="85">
        <f t="shared" si="1"/>
        <v>10.191537168871925</v>
      </c>
    </row>
    <row r="100" spans="1:6">
      <c r="A100" s="13" t="s">
        <v>349</v>
      </c>
      <c r="B100" s="17">
        <v>40294</v>
      </c>
      <c r="C100" s="15">
        <v>31.830988618379067</v>
      </c>
      <c r="D100" s="86">
        <v>-48.028286521799913</v>
      </c>
      <c r="E100" s="86">
        <v>-6.2320914912021479</v>
      </c>
      <c r="F100" s="85">
        <f t="shared" si="1"/>
        <v>1.8284454078172701</v>
      </c>
    </row>
    <row r="101" spans="1:6">
      <c r="A101" s="13" t="s">
        <v>350</v>
      </c>
      <c r="B101" s="17">
        <v>40301</v>
      </c>
      <c r="C101" s="15">
        <v>71.301414505169106</v>
      </c>
      <c r="D101" s="86">
        <v>-58.052725083006408</v>
      </c>
      <c r="E101" s="86">
        <v>-8.0295991095378572</v>
      </c>
      <c r="F101" s="85">
        <f t="shared" si="1"/>
        <v>6.1840677932964496</v>
      </c>
    </row>
    <row r="102" spans="1:6">
      <c r="A102" s="13" t="s">
        <v>351</v>
      </c>
      <c r="B102" s="17">
        <v>40308</v>
      </c>
      <c r="C102" s="15">
        <v>8.5307049497255907</v>
      </c>
      <c r="D102" s="86">
        <v>-47.81018914581913</v>
      </c>
      <c r="E102" s="86">
        <v>-7.4478961098161465</v>
      </c>
      <c r="F102" s="85">
        <f t="shared" si="1"/>
        <v>11.772979732710041</v>
      </c>
    </row>
    <row r="103" spans="1:6">
      <c r="A103" s="13" t="s">
        <v>352</v>
      </c>
      <c r="B103" s="17">
        <v>40323</v>
      </c>
      <c r="C103" s="15">
        <v>40.743665431525208</v>
      </c>
      <c r="D103" s="86">
        <v>-64.915194179239549</v>
      </c>
      <c r="E103" s="86">
        <v>-9.032160859665332</v>
      </c>
      <c r="F103" s="85">
        <f t="shared" si="1"/>
        <v>7.3420926980831069</v>
      </c>
    </row>
    <row r="104" spans="1:6">
      <c r="A104" s="13" t="s">
        <v>353</v>
      </c>
      <c r="B104" s="17">
        <v>40336</v>
      </c>
      <c r="C104" s="15">
        <v>109.498600847224</v>
      </c>
      <c r="D104" s="86">
        <v>-64.483604342422581</v>
      </c>
      <c r="E104" s="86">
        <v>-8.663375206129512</v>
      </c>
      <c r="F104" s="85">
        <f t="shared" si="1"/>
        <v>4.823397306613515</v>
      </c>
    </row>
    <row r="105" spans="1:6">
      <c r="A105" s="13" t="s">
        <v>354</v>
      </c>
      <c r="B105" s="17">
        <v>40343</v>
      </c>
      <c r="C105" s="15">
        <v>15.915494309189533</v>
      </c>
      <c r="D105" s="86">
        <v>-34.491505104457083</v>
      </c>
      <c r="E105" s="86">
        <v>-5.0542009992715622</v>
      </c>
      <c r="F105" s="85">
        <f t="shared" si="1"/>
        <v>5.9421028897154144</v>
      </c>
    </row>
    <row r="106" spans="1:6">
      <c r="A106" s="13" t="s">
        <v>355</v>
      </c>
      <c r="B106" s="17">
        <v>40351</v>
      </c>
      <c r="C106" s="15">
        <v>7.0028174960433942</v>
      </c>
      <c r="D106" s="86">
        <v>-31.185263152777367</v>
      </c>
      <c r="E106" s="86">
        <v>-4.7340224869704128</v>
      </c>
      <c r="F106" s="85">
        <f t="shared" si="1"/>
        <v>6.686916742985936</v>
      </c>
    </row>
    <row r="107" spans="1:6">
      <c r="A107" s="13" t="s">
        <v>356</v>
      </c>
      <c r="B107" s="17">
        <v>40371</v>
      </c>
      <c r="C107" s="15">
        <v>8.403380995252073</v>
      </c>
      <c r="D107" s="86">
        <v>-29.830509596428261</v>
      </c>
      <c r="E107" s="86">
        <v>-4.6934882319099218</v>
      </c>
      <c r="F107" s="85">
        <f t="shared" si="1"/>
        <v>7.7173962588511138</v>
      </c>
    </row>
    <row r="108" spans="1:6">
      <c r="A108" s="19" t="s">
        <v>357</v>
      </c>
      <c r="B108" s="17">
        <v>40420</v>
      </c>
      <c r="C108" s="15">
        <v>12.60507149287811</v>
      </c>
      <c r="D108" s="86">
        <v>-65.367220610758466</v>
      </c>
      <c r="E108" s="86">
        <v>-8.9496118902185522</v>
      </c>
      <c r="F108" s="85">
        <f t="shared" si="1"/>
        <v>6.2296745109899518</v>
      </c>
    </row>
    <row r="109" spans="1:6">
      <c r="A109" s="19" t="s">
        <v>358</v>
      </c>
      <c r="B109" s="17">
        <v>40434</v>
      </c>
      <c r="C109" s="15">
        <v>12.732395447351628</v>
      </c>
      <c r="D109" s="86">
        <v>-24.733785891623857</v>
      </c>
      <c r="E109" s="86">
        <v>-3.7488137910992592</v>
      </c>
      <c r="F109" s="85">
        <f t="shared" si="1"/>
        <v>5.2567244371702166</v>
      </c>
    </row>
    <row r="110" spans="1:6">
      <c r="A110" s="19" t="s">
        <v>359</v>
      </c>
      <c r="B110" s="17">
        <v>40441</v>
      </c>
      <c r="C110" s="15">
        <v>87.853528586726227</v>
      </c>
      <c r="D110" s="86">
        <v>-41.183472883319396</v>
      </c>
      <c r="E110" s="86">
        <v>-6.1624628802698185</v>
      </c>
      <c r="F110" s="85">
        <f t="shared" si="1"/>
        <v>8.1162301588391514</v>
      </c>
    </row>
    <row r="111" spans="1:6">
      <c r="A111" s="19" t="s">
        <v>360</v>
      </c>
      <c r="B111" s="17">
        <v>40448</v>
      </c>
      <c r="C111" s="15">
        <v>11.331831948142948</v>
      </c>
      <c r="D111" s="86">
        <v>-15.480511876583208</v>
      </c>
      <c r="E111" s="86">
        <v>-3.1295474505657062</v>
      </c>
      <c r="F111" s="85">
        <f t="shared" si="1"/>
        <v>9.5558677279424415</v>
      </c>
    </row>
    <row r="112" spans="1:6">
      <c r="A112" s="8" t="s">
        <v>399</v>
      </c>
      <c r="B112" s="7">
        <v>40469</v>
      </c>
      <c r="C112" s="15">
        <v>36.923946797319715</v>
      </c>
      <c r="D112" s="85">
        <v>-20.973572630307377</v>
      </c>
      <c r="E112" s="85">
        <v>-4.4649625016056254</v>
      </c>
      <c r="F112" s="85">
        <f t="shared" ref="F112:F175" si="2">D112-E112*8</f>
        <v>14.746127382537626</v>
      </c>
    </row>
    <row r="113" spans="1:6">
      <c r="A113" s="8" t="s">
        <v>400</v>
      </c>
      <c r="B113" s="7">
        <v>40477</v>
      </c>
      <c r="C113" s="15">
        <v>45.836623610465857</v>
      </c>
      <c r="D113" s="85">
        <v>-49.597579433158238</v>
      </c>
      <c r="E113" s="85">
        <v>-8.2242548122170778</v>
      </c>
      <c r="F113" s="85">
        <f t="shared" si="2"/>
        <v>16.196459064578384</v>
      </c>
    </row>
    <row r="114" spans="1:6">
      <c r="A114" s="8" t="s">
        <v>401</v>
      </c>
      <c r="B114" s="7">
        <v>40483</v>
      </c>
      <c r="C114" s="15">
        <v>40.743665431525208</v>
      </c>
      <c r="D114" s="85">
        <v>-65.057478417048443</v>
      </c>
      <c r="E114" s="85">
        <v>-10.031898199708179</v>
      </c>
      <c r="F114" s="85">
        <f t="shared" si="2"/>
        <v>15.197707180616987</v>
      </c>
    </row>
    <row r="115" spans="1:6">
      <c r="A115" s="8" t="s">
        <v>402</v>
      </c>
      <c r="B115" s="7">
        <v>40490</v>
      </c>
      <c r="C115" s="15">
        <v>68.754935415698782</v>
      </c>
      <c r="D115" s="85">
        <v>-46.397408367683433</v>
      </c>
      <c r="E115" s="85">
        <v>-7.3359722442825062</v>
      </c>
      <c r="F115" s="85">
        <f t="shared" si="2"/>
        <v>12.290369586576617</v>
      </c>
    </row>
    <row r="116" spans="1:6">
      <c r="A116" s="8" t="s">
        <v>403</v>
      </c>
      <c r="B116" s="7">
        <v>40497</v>
      </c>
      <c r="C116" s="15">
        <v>37.560566569687296</v>
      </c>
      <c r="D116" s="85">
        <v>-23.252719056289113</v>
      </c>
      <c r="E116" s="85">
        <v>-4.7331764036296349</v>
      </c>
      <c r="F116" s="85">
        <f t="shared" si="2"/>
        <v>14.612692172747966</v>
      </c>
    </row>
    <row r="117" spans="1:6">
      <c r="A117" s="8" t="s">
        <v>404</v>
      </c>
      <c r="B117" s="7">
        <v>40504</v>
      </c>
      <c r="C117" s="15">
        <v>76.394372684109754</v>
      </c>
      <c r="D117" s="85">
        <v>-40.852292351516667</v>
      </c>
      <c r="E117" s="85">
        <v>-7.7130115843904905</v>
      </c>
      <c r="F117" s="85">
        <f t="shared" si="2"/>
        <v>20.851800323607257</v>
      </c>
    </row>
    <row r="118" spans="1:6">
      <c r="A118" s="8" t="s">
        <v>405</v>
      </c>
      <c r="B118" s="7">
        <v>40518</v>
      </c>
      <c r="C118" s="15">
        <v>65.571836553860877</v>
      </c>
      <c r="D118" s="85">
        <v>-34.647471495145389</v>
      </c>
      <c r="E118" s="85">
        <v>-6.5809010653612452</v>
      </c>
      <c r="F118" s="85">
        <f t="shared" si="2"/>
        <v>17.999737027744573</v>
      </c>
    </row>
    <row r="119" spans="1:6">
      <c r="A119" s="8" t="s">
        <v>406</v>
      </c>
      <c r="B119" s="7">
        <v>40525</v>
      </c>
      <c r="C119" s="15"/>
      <c r="D119" s="85">
        <v>-35.667985456850495</v>
      </c>
      <c r="E119" s="85">
        <v>-5.3332688044842964</v>
      </c>
      <c r="F119" s="85">
        <f t="shared" si="2"/>
        <v>6.9981649790238762</v>
      </c>
    </row>
    <row r="120" spans="1:6">
      <c r="A120" s="8" t="s">
        <v>407</v>
      </c>
      <c r="B120" s="7">
        <v>40532</v>
      </c>
      <c r="C120" s="15">
        <v>56.022539968347154</v>
      </c>
      <c r="D120" s="85">
        <v>-49.261178250649643</v>
      </c>
      <c r="E120" s="85">
        <v>-7.6418030752662593</v>
      </c>
      <c r="F120" s="85">
        <f t="shared" si="2"/>
        <v>11.873246351480432</v>
      </c>
    </row>
    <row r="121" spans="1:6">
      <c r="A121" s="8" t="s">
        <v>408</v>
      </c>
      <c r="B121" s="7">
        <v>40539</v>
      </c>
      <c r="C121" s="15">
        <v>38.197186342054877</v>
      </c>
      <c r="D121" s="85">
        <v>-62.599428740292232</v>
      </c>
      <c r="E121" s="85">
        <v>-8.7384528809488398</v>
      </c>
      <c r="F121" s="85">
        <f t="shared" si="2"/>
        <v>7.3081943072984856</v>
      </c>
    </row>
    <row r="122" spans="1:6">
      <c r="A122" s="2" t="s">
        <v>409</v>
      </c>
      <c r="B122" s="7">
        <v>40546</v>
      </c>
      <c r="C122" s="15">
        <v>81.487330863050417</v>
      </c>
      <c r="D122" s="85">
        <v>-72.959760519605481</v>
      </c>
      <c r="E122" s="85">
        <v>-10.365485320420328</v>
      </c>
      <c r="F122" s="85">
        <f t="shared" si="2"/>
        <v>9.9641220437571434</v>
      </c>
    </row>
    <row r="123" spans="1:6">
      <c r="A123" s="2" t="s">
        <v>410</v>
      </c>
      <c r="B123" s="7">
        <v>40553</v>
      </c>
      <c r="C123" s="15">
        <v>16.806761990504146</v>
      </c>
      <c r="D123" s="85">
        <v>-45.641595662005805</v>
      </c>
      <c r="E123" s="85">
        <v>-7.4017563399442947</v>
      </c>
      <c r="F123" s="85">
        <f t="shared" si="2"/>
        <v>13.572455057548552</v>
      </c>
    </row>
    <row r="124" spans="1:6">
      <c r="A124" s="2" t="s">
        <v>411</v>
      </c>
      <c r="B124" s="21">
        <v>40567</v>
      </c>
      <c r="C124" s="15">
        <v>190.98593171027437</v>
      </c>
      <c r="D124" s="85">
        <v>-41.347090286984987</v>
      </c>
      <c r="E124" s="85">
        <v>-5.9666042646225508</v>
      </c>
      <c r="F124" s="85">
        <f t="shared" si="2"/>
        <v>6.3857438299954197</v>
      </c>
    </row>
    <row r="125" spans="1:6">
      <c r="A125" s="2" t="s">
        <v>412</v>
      </c>
      <c r="B125" s="7">
        <v>40574</v>
      </c>
      <c r="C125" s="15">
        <v>2.1645072260497766</v>
      </c>
      <c r="D125" s="85">
        <v>-18.015663903009017</v>
      </c>
      <c r="E125" s="85">
        <v>-2.9454397593707458</v>
      </c>
      <c r="F125" s="85">
        <f t="shared" si="2"/>
        <v>5.5478541719569492</v>
      </c>
    </row>
    <row r="126" spans="1:6">
      <c r="A126" s="2" t="s">
        <v>413</v>
      </c>
      <c r="B126" s="7">
        <v>40581</v>
      </c>
      <c r="C126" s="15">
        <v>15.915494309189533</v>
      </c>
      <c r="D126" s="85">
        <v>-10.913736888005085</v>
      </c>
      <c r="E126" s="85">
        <v>-1.7155692773346276</v>
      </c>
      <c r="F126" s="85">
        <f t="shared" si="2"/>
        <v>2.8108173306719362</v>
      </c>
    </row>
    <row r="127" spans="1:6">
      <c r="A127" s="2" t="s">
        <v>414</v>
      </c>
      <c r="B127" s="7">
        <v>40595</v>
      </c>
      <c r="C127" s="15">
        <v>106.95212175775367</v>
      </c>
      <c r="D127" s="85">
        <v>-47.264940268326178</v>
      </c>
      <c r="E127" s="85">
        <v>-7.7077545835173567</v>
      </c>
      <c r="F127" s="85">
        <f t="shared" si="2"/>
        <v>14.397096399812675</v>
      </c>
    </row>
    <row r="128" spans="1:6">
      <c r="A128" s="2" t="s">
        <v>415</v>
      </c>
      <c r="B128" s="7">
        <v>40602</v>
      </c>
      <c r="C128" s="15">
        <v>33.104228163114229</v>
      </c>
      <c r="D128" s="85">
        <v>-23.564362694299771</v>
      </c>
      <c r="E128" s="85">
        <v>-4.7559556127729774</v>
      </c>
      <c r="F128" s="85">
        <f t="shared" si="2"/>
        <v>14.483282207884049</v>
      </c>
    </row>
    <row r="129" spans="1:6">
      <c r="A129" s="2" t="s">
        <v>416</v>
      </c>
      <c r="B129" s="7">
        <v>40609</v>
      </c>
      <c r="C129" s="15">
        <v>64.935216781493295</v>
      </c>
      <c r="D129" s="85">
        <v>-40.363449948235889</v>
      </c>
      <c r="E129" s="85">
        <v>-6.6946114142315176</v>
      </c>
      <c r="F129" s="85">
        <f t="shared" si="2"/>
        <v>13.193441365616252</v>
      </c>
    </row>
    <row r="130" spans="1:6">
      <c r="A130" s="2" t="s">
        <v>417</v>
      </c>
      <c r="B130" s="7">
        <v>40623</v>
      </c>
      <c r="C130" s="15">
        <v>127.32395447351627</v>
      </c>
      <c r="D130" s="85">
        <v>-49.695523169931356</v>
      </c>
      <c r="E130" s="85">
        <v>-7.2353720938365127</v>
      </c>
      <c r="F130" s="85">
        <f t="shared" si="2"/>
        <v>8.1874535807607458</v>
      </c>
    </row>
    <row r="131" spans="1:6">
      <c r="A131" s="2" t="s">
        <v>418</v>
      </c>
      <c r="B131" s="7">
        <v>40630</v>
      </c>
      <c r="C131" s="15">
        <v>63.661977236758133</v>
      </c>
      <c r="D131" s="85">
        <v>-50.804502734471974</v>
      </c>
      <c r="E131" s="85">
        <v>-7.4077012624924237</v>
      </c>
      <c r="F131" s="85">
        <f t="shared" si="2"/>
        <v>8.4571073654674151</v>
      </c>
    </row>
    <row r="132" spans="1:6">
      <c r="A132" s="2" t="s">
        <v>419</v>
      </c>
      <c r="B132" s="7">
        <v>40632</v>
      </c>
      <c r="C132" s="15">
        <v>29.157185574435225</v>
      </c>
      <c r="D132" s="85">
        <v>-54.377932322678625</v>
      </c>
      <c r="E132" s="85">
        <v>-7.0268303002003849</v>
      </c>
      <c r="F132" s="85">
        <f t="shared" si="2"/>
        <v>1.8367100789244546</v>
      </c>
    </row>
    <row r="133" spans="1:6">
      <c r="A133" s="2" t="s">
        <v>420</v>
      </c>
      <c r="B133" s="7">
        <v>40633</v>
      </c>
      <c r="C133" s="15">
        <v>6.8754935415698784</v>
      </c>
      <c r="D133" s="85">
        <v>-16.622167179400055</v>
      </c>
      <c r="E133" s="85">
        <v>-2.3981461725169906</v>
      </c>
      <c r="F133" s="85">
        <f t="shared" si="2"/>
        <v>2.5630022007358697</v>
      </c>
    </row>
    <row r="134" spans="1:6">
      <c r="A134" s="2" t="s">
        <v>421</v>
      </c>
      <c r="B134" s="7">
        <v>40637</v>
      </c>
      <c r="C134" s="15">
        <v>8.7853528586726224</v>
      </c>
      <c r="D134" s="85">
        <v>-43.361353739099144</v>
      </c>
      <c r="E134" s="85">
        <v>-5.9296860778055667</v>
      </c>
      <c r="F134" s="85">
        <f t="shared" si="2"/>
        <v>4.0761348833453894</v>
      </c>
    </row>
    <row r="135" spans="1:6">
      <c r="A135" s="2" t="s">
        <v>422</v>
      </c>
      <c r="B135" s="7">
        <v>40644</v>
      </c>
      <c r="C135" s="15">
        <v>47.746482927568593</v>
      </c>
      <c r="D135" s="85">
        <v>-39.343785628477328</v>
      </c>
      <c r="E135" s="85">
        <v>-5.9280448812929478</v>
      </c>
      <c r="F135" s="85">
        <f t="shared" si="2"/>
        <v>8.080573421866255</v>
      </c>
    </row>
    <row r="136" spans="1:6">
      <c r="A136" s="2" t="s">
        <v>423</v>
      </c>
      <c r="B136" s="7">
        <v>40651</v>
      </c>
      <c r="C136" s="15">
        <v>50.292962017038924</v>
      </c>
      <c r="D136" s="85">
        <v>-42.182963735065691</v>
      </c>
      <c r="E136" s="85">
        <v>-6.4768717528655984</v>
      </c>
      <c r="F136" s="85">
        <f t="shared" si="2"/>
        <v>9.6320102878590959</v>
      </c>
    </row>
    <row r="137" spans="1:6">
      <c r="A137" s="2" t="s">
        <v>424</v>
      </c>
      <c r="B137" s="7">
        <v>40672</v>
      </c>
      <c r="C137" s="15">
        <v>40.107045659157627</v>
      </c>
      <c r="D137" s="85">
        <v>-37.100257858556489</v>
      </c>
      <c r="E137" s="85">
        <v>-5.7653632122465588</v>
      </c>
      <c r="F137" s="85">
        <f t="shared" si="2"/>
        <v>9.0226478394159813</v>
      </c>
    </row>
    <row r="138" spans="1:6">
      <c r="A138" s="2" t="s">
        <v>425</v>
      </c>
      <c r="B138" s="7">
        <v>40679</v>
      </c>
      <c r="C138" s="15">
        <v>9.5492965855137193</v>
      </c>
      <c r="D138" s="85">
        <v>-46.811146965912904</v>
      </c>
      <c r="E138" s="85">
        <v>-6.8113498938101955</v>
      </c>
      <c r="F138" s="85">
        <f t="shared" si="2"/>
        <v>7.6796521845686598</v>
      </c>
    </row>
    <row r="139" spans="1:6">
      <c r="A139" s="2" t="s">
        <v>426</v>
      </c>
      <c r="B139" s="7">
        <v>40693</v>
      </c>
      <c r="C139" s="15">
        <v>33.74084793548181</v>
      </c>
      <c r="D139" s="85">
        <v>-57.322855528556765</v>
      </c>
      <c r="E139" s="85">
        <v>-8.1309361130323197</v>
      </c>
      <c r="F139" s="85">
        <f t="shared" si="2"/>
        <v>7.7246333757017922</v>
      </c>
    </row>
    <row r="140" spans="1:6">
      <c r="A140" s="2" t="s">
        <v>427</v>
      </c>
      <c r="B140" s="7">
        <v>40700</v>
      </c>
      <c r="C140" s="15">
        <v>11.58647985708998</v>
      </c>
      <c r="D140" s="85">
        <v>-49.096071048703131</v>
      </c>
      <c r="E140" s="85">
        <v>-7.3138071416606323</v>
      </c>
      <c r="F140" s="85">
        <f t="shared" si="2"/>
        <v>9.4143860845819276</v>
      </c>
    </row>
    <row r="141" spans="1:6">
      <c r="A141" s="2" t="s">
        <v>428</v>
      </c>
      <c r="B141" s="7">
        <v>40707</v>
      </c>
      <c r="C141" s="15">
        <v>6.7481695870963616</v>
      </c>
      <c r="D141" s="85">
        <v>-67.945710973762388</v>
      </c>
      <c r="E141" s="85">
        <v>-8.9750168094847975</v>
      </c>
      <c r="F141" s="85">
        <f t="shared" si="2"/>
        <v>3.8544235021159921</v>
      </c>
    </row>
    <row r="142" spans="1:6">
      <c r="A142" s="2" t="s">
        <v>429</v>
      </c>
      <c r="B142" s="7">
        <v>40721</v>
      </c>
      <c r="C142" s="15">
        <v>7.5121133139374594</v>
      </c>
      <c r="D142" s="85">
        <v>-30.087481367101336</v>
      </c>
      <c r="E142" s="85">
        <v>-4.0475712305934053</v>
      </c>
      <c r="F142" s="85">
        <f t="shared" si="2"/>
        <v>2.293088477645906</v>
      </c>
    </row>
    <row r="143" spans="1:6">
      <c r="A143" s="2" t="s">
        <v>430</v>
      </c>
      <c r="B143" s="7">
        <v>40742</v>
      </c>
      <c r="C143" s="15">
        <v>25.464790894703256</v>
      </c>
      <c r="D143" s="85">
        <v>-53.444586633264088</v>
      </c>
      <c r="E143" s="85">
        <v>-7.4267618560658706</v>
      </c>
      <c r="F143" s="85">
        <f t="shared" si="2"/>
        <v>5.9695082152628771</v>
      </c>
    </row>
    <row r="144" spans="1:6">
      <c r="A144" s="2" t="s">
        <v>431</v>
      </c>
      <c r="B144" s="7">
        <v>40798</v>
      </c>
      <c r="C144" s="15">
        <v>0.63661977236758138</v>
      </c>
      <c r="D144" s="85">
        <v>-31.593974606034042</v>
      </c>
      <c r="E144" s="85">
        <v>-4.4995500507803241</v>
      </c>
      <c r="F144" s="85">
        <f t="shared" si="2"/>
        <v>4.402425800208551</v>
      </c>
    </row>
    <row r="145" spans="1:11">
      <c r="A145" s="2" t="s">
        <v>432</v>
      </c>
      <c r="B145" s="7">
        <v>40805</v>
      </c>
      <c r="C145" s="15">
        <v>0.63661977236758138</v>
      </c>
      <c r="D145" s="85">
        <v>-20.029040750878153</v>
      </c>
      <c r="E145" s="85">
        <v>-3.6893010565002271</v>
      </c>
      <c r="F145" s="85">
        <f t="shared" si="2"/>
        <v>9.4853677011236641</v>
      </c>
    </row>
    <row r="146" spans="1:11">
      <c r="A146" s="2" t="s">
        <v>433</v>
      </c>
      <c r="B146" s="7">
        <v>40812</v>
      </c>
      <c r="C146" s="15">
        <v>4.3290144520995533</v>
      </c>
      <c r="D146" s="85">
        <v>-12.55944225156332</v>
      </c>
      <c r="E146" s="85">
        <v>-3.7302616334308758</v>
      </c>
      <c r="F146" s="85">
        <f t="shared" si="2"/>
        <v>17.282650815883684</v>
      </c>
    </row>
    <row r="147" spans="1:11">
      <c r="A147" s="2" t="s">
        <v>434</v>
      </c>
      <c r="B147" s="7">
        <v>40819</v>
      </c>
      <c r="C147" s="15">
        <v>38.197186342054877</v>
      </c>
      <c r="D147" s="85">
        <v>-20.56559943019883</v>
      </c>
      <c r="E147" s="85">
        <v>-4.4009567667803537</v>
      </c>
      <c r="F147" s="85">
        <f t="shared" si="2"/>
        <v>14.642054704044</v>
      </c>
    </row>
    <row r="148" spans="1:11">
      <c r="A148" s="2" t="s">
        <v>460</v>
      </c>
      <c r="B148" s="7">
        <v>40833</v>
      </c>
      <c r="C148" s="15">
        <v>59.842258602552647</v>
      </c>
      <c r="D148" s="85">
        <v>-42.562036219787437</v>
      </c>
      <c r="E148" s="85">
        <v>-6.4579145208930875</v>
      </c>
      <c r="F148" s="85">
        <f t="shared" si="2"/>
        <v>9.1012799473572628</v>
      </c>
      <c r="I148" s="4"/>
      <c r="K148" s="4"/>
    </row>
    <row r="149" spans="1:11">
      <c r="A149" s="2" t="s">
        <v>461</v>
      </c>
      <c r="B149" s="7">
        <v>40847</v>
      </c>
      <c r="C149" s="15">
        <v>31.830988618379067</v>
      </c>
      <c r="D149" s="85">
        <v>-14.225638943623748</v>
      </c>
      <c r="E149" s="85">
        <v>-3.1150576005764821</v>
      </c>
      <c r="F149" s="85">
        <f t="shared" si="2"/>
        <v>10.694821860988108</v>
      </c>
      <c r="I149" s="4"/>
      <c r="K149" s="4"/>
    </row>
    <row r="150" spans="1:11">
      <c r="A150" s="2" t="s">
        <v>462</v>
      </c>
      <c r="B150" s="7">
        <v>40854</v>
      </c>
      <c r="C150" s="15">
        <v>28.902537665488197</v>
      </c>
      <c r="D150" s="85">
        <v>-50.181932802685978</v>
      </c>
      <c r="E150" s="85">
        <v>-7.9986516789291855</v>
      </c>
      <c r="F150" s="85">
        <f t="shared" si="2"/>
        <v>13.807280628747506</v>
      </c>
      <c r="I150" s="4"/>
      <c r="K150" s="4"/>
    </row>
    <row r="151" spans="1:11">
      <c r="A151" s="2" t="s">
        <v>463</v>
      </c>
      <c r="B151" s="7">
        <v>40861</v>
      </c>
      <c r="C151" s="15">
        <v>9.8039444944607528</v>
      </c>
      <c r="D151" s="85">
        <v>-22.095430832827169</v>
      </c>
      <c r="E151" s="85">
        <v>-4.4494135580469827</v>
      </c>
      <c r="F151" s="85">
        <f t="shared" si="2"/>
        <v>13.499877631548692</v>
      </c>
      <c r="I151" s="4"/>
      <c r="K151" s="4"/>
    </row>
    <row r="152" spans="1:11">
      <c r="A152" s="2" t="s">
        <v>464</v>
      </c>
      <c r="B152" s="7">
        <v>40868</v>
      </c>
      <c r="C152" s="15">
        <v>67.60901982543713</v>
      </c>
      <c r="D152" s="85">
        <v>-29.121530866549616</v>
      </c>
      <c r="E152" s="85">
        <v>-5.5053315484151764</v>
      </c>
      <c r="F152" s="85">
        <f t="shared" si="2"/>
        <v>14.921121520771795</v>
      </c>
      <c r="I152" s="4"/>
      <c r="K152" s="4"/>
    </row>
    <row r="153" spans="1:11">
      <c r="A153" s="2" t="s">
        <v>465</v>
      </c>
      <c r="B153" s="7">
        <v>40882</v>
      </c>
      <c r="C153" s="15">
        <v>96.766205399872376</v>
      </c>
      <c r="D153" s="85">
        <v>-61.2905828700789</v>
      </c>
      <c r="E153" s="85">
        <v>-8.966515939230737</v>
      </c>
      <c r="F153" s="85">
        <f t="shared" si="2"/>
        <v>10.441544643766996</v>
      </c>
      <c r="I153" s="4"/>
      <c r="K153" s="4"/>
    </row>
    <row r="154" spans="1:11">
      <c r="A154" s="2" t="s">
        <v>466</v>
      </c>
      <c r="B154" s="7">
        <v>40896</v>
      </c>
      <c r="C154" s="15">
        <v>3.5650707252584555</v>
      </c>
      <c r="D154" s="85">
        <v>-53.160315532958357</v>
      </c>
      <c r="E154" s="85">
        <v>-7.3985487388726074</v>
      </c>
      <c r="F154" s="85">
        <f t="shared" si="2"/>
        <v>6.0280743780225023</v>
      </c>
      <c r="I154" s="4"/>
      <c r="K154" s="4"/>
    </row>
    <row r="155" spans="1:11">
      <c r="A155" s="2" t="s">
        <v>467</v>
      </c>
      <c r="B155" s="7">
        <v>40910</v>
      </c>
      <c r="C155" s="15">
        <v>109.498600847224</v>
      </c>
      <c r="D155" s="85">
        <v>-43.46229596207089</v>
      </c>
      <c r="E155" s="85">
        <v>-6.1275358099459609</v>
      </c>
      <c r="F155" s="85">
        <f t="shared" si="2"/>
        <v>5.5579905174967976</v>
      </c>
      <c r="I155" s="9"/>
      <c r="K155" s="9"/>
    </row>
    <row r="156" spans="1:11">
      <c r="A156" s="2" t="s">
        <v>468</v>
      </c>
      <c r="B156" s="7">
        <v>40928</v>
      </c>
      <c r="C156" s="15">
        <v>198.62536897868537</v>
      </c>
      <c r="D156" s="85">
        <v>-69.327142353333912</v>
      </c>
      <c r="E156" s="85">
        <v>-9.8079771317171041</v>
      </c>
      <c r="F156" s="85">
        <f t="shared" si="2"/>
        <v>9.1366747004029207</v>
      </c>
      <c r="I156" s="9"/>
      <c r="K156" s="9"/>
    </row>
    <row r="157" spans="1:11">
      <c r="A157" s="2" t="s">
        <v>469</v>
      </c>
      <c r="B157" s="7">
        <v>40931</v>
      </c>
      <c r="C157" s="15">
        <v>22.918311805232928</v>
      </c>
      <c r="D157" s="85">
        <v>-49.4639274568909</v>
      </c>
      <c r="E157" s="85">
        <v>-7.2821839852036936</v>
      </c>
      <c r="F157" s="85">
        <f t="shared" si="2"/>
        <v>8.7935444247386485</v>
      </c>
      <c r="I157" s="9"/>
      <c r="K157" s="9"/>
    </row>
    <row r="158" spans="1:11">
      <c r="A158" s="19" t="s">
        <v>470</v>
      </c>
      <c r="B158" s="17">
        <v>40973</v>
      </c>
      <c r="C158" s="15"/>
    </row>
    <row r="159" spans="1:11">
      <c r="A159" s="2" t="s">
        <v>485</v>
      </c>
      <c r="B159" s="7">
        <v>40939</v>
      </c>
      <c r="C159" s="15">
        <v>66.208456326228458</v>
      </c>
      <c r="D159" s="85">
        <v>-38.48165692746791</v>
      </c>
      <c r="E159" s="85">
        <v>-5.5783021372825532</v>
      </c>
      <c r="F159" s="85">
        <f t="shared" si="2"/>
        <v>6.1447601707925159</v>
      </c>
      <c r="I159" s="9"/>
    </row>
    <row r="160" spans="1:11">
      <c r="A160" s="2" t="s">
        <v>486</v>
      </c>
      <c r="B160" s="7">
        <v>40945</v>
      </c>
      <c r="C160" s="15">
        <v>8.5307049497255907</v>
      </c>
      <c r="D160" s="85">
        <v>-88.061332561089884</v>
      </c>
      <c r="E160" s="85">
        <v>-11.660802001017849</v>
      </c>
      <c r="F160" s="85">
        <f t="shared" si="2"/>
        <v>5.2250834470529099</v>
      </c>
      <c r="I160" s="9"/>
    </row>
    <row r="161" spans="1:9">
      <c r="A161" s="2" t="s">
        <v>487</v>
      </c>
      <c r="B161" s="7">
        <v>40952</v>
      </c>
      <c r="C161" s="15">
        <v>42.016904976260363</v>
      </c>
      <c r="D161" s="85">
        <v>-52.392864442977029</v>
      </c>
      <c r="E161" s="85">
        <v>-7.8389607996947603</v>
      </c>
      <c r="F161" s="85">
        <f t="shared" si="2"/>
        <v>10.318821954581054</v>
      </c>
      <c r="I161" s="9"/>
    </row>
    <row r="162" spans="1:9">
      <c r="A162" s="2" t="s">
        <v>488</v>
      </c>
      <c r="B162" s="7">
        <v>40966</v>
      </c>
      <c r="C162" s="15">
        <v>69.391555188066363</v>
      </c>
      <c r="D162" s="85">
        <v>-25.36296174212907</v>
      </c>
      <c r="E162" s="85">
        <v>-3.8887202152551037</v>
      </c>
      <c r="F162" s="85">
        <f t="shared" si="2"/>
        <v>5.7467999799117599</v>
      </c>
      <c r="I162" s="9"/>
    </row>
    <row r="163" spans="1:9">
      <c r="A163" s="2" t="s">
        <v>489</v>
      </c>
      <c r="B163" s="7">
        <v>40980</v>
      </c>
      <c r="C163" s="15">
        <v>42.653524748627952</v>
      </c>
      <c r="D163" s="85">
        <v>-42.052388265457154</v>
      </c>
      <c r="E163" s="85">
        <v>-6.6304464886852434</v>
      </c>
      <c r="F163" s="85">
        <f t="shared" si="2"/>
        <v>10.991183644024794</v>
      </c>
      <c r="I163" s="9"/>
    </row>
    <row r="164" spans="1:9">
      <c r="A164" s="2" t="s">
        <v>490</v>
      </c>
      <c r="B164" s="7">
        <v>40987</v>
      </c>
      <c r="C164" s="15">
        <v>132.41691265245692</v>
      </c>
      <c r="D164" s="85">
        <v>-80.324554300145408</v>
      </c>
      <c r="E164" s="85">
        <v>-11.177735611379914</v>
      </c>
      <c r="F164" s="85">
        <f t="shared" si="2"/>
        <v>9.0973305908939039</v>
      </c>
      <c r="I164" s="9"/>
    </row>
    <row r="165" spans="1:9">
      <c r="A165" s="2" t="s">
        <v>491</v>
      </c>
      <c r="B165" s="7">
        <v>40994</v>
      </c>
      <c r="C165" s="15">
        <v>54.749300423611999</v>
      </c>
      <c r="D165" s="85">
        <v>-75.532887905944278</v>
      </c>
      <c r="E165" s="85">
        <v>-10.508754927101572</v>
      </c>
      <c r="F165" s="85">
        <f t="shared" si="2"/>
        <v>8.5371515108682985</v>
      </c>
      <c r="I165" s="9"/>
    </row>
    <row r="166" spans="1:9">
      <c r="A166" s="2" t="s">
        <v>492</v>
      </c>
      <c r="B166" s="7">
        <v>41001</v>
      </c>
      <c r="C166" s="15">
        <v>119.68451720510529</v>
      </c>
      <c r="D166" s="85">
        <v>-60.893061488016599</v>
      </c>
      <c r="E166" s="85">
        <v>-8.2102578554822667</v>
      </c>
      <c r="F166" s="85">
        <f t="shared" si="2"/>
        <v>4.7890013558415347</v>
      </c>
      <c r="I166" s="9"/>
    </row>
    <row r="167" spans="1:9">
      <c r="A167" s="2" t="s">
        <v>493</v>
      </c>
      <c r="B167" s="7">
        <v>41008</v>
      </c>
      <c r="C167" s="15">
        <v>30.557749073643905</v>
      </c>
      <c r="D167" s="85">
        <v>-61.846090279808948</v>
      </c>
      <c r="E167" s="85">
        <v>-9.0979484290596435</v>
      </c>
      <c r="F167" s="85">
        <f t="shared" si="2"/>
        <v>10.9374971526682</v>
      </c>
      <c r="I167" s="9"/>
    </row>
    <row r="168" spans="1:9">
      <c r="A168" s="2" t="s">
        <v>494</v>
      </c>
      <c r="B168" s="7">
        <v>41015</v>
      </c>
      <c r="C168" s="15">
        <v>35.650707252584553</v>
      </c>
      <c r="D168" s="85">
        <v>-43.850176250034814</v>
      </c>
      <c r="E168" s="85">
        <v>-6.6831654221433112</v>
      </c>
      <c r="F168" s="85">
        <f t="shared" si="2"/>
        <v>9.6151471271116762</v>
      </c>
      <c r="I168" s="9"/>
    </row>
    <row r="169" spans="1:9">
      <c r="A169" s="2" t="s">
        <v>495</v>
      </c>
      <c r="B169" s="7">
        <v>41029</v>
      </c>
      <c r="C169" s="15">
        <v>70.028174960433944</v>
      </c>
      <c r="D169" s="85">
        <v>-41.687683300022286</v>
      </c>
      <c r="E169" s="85">
        <v>-5.6498224230048804</v>
      </c>
      <c r="F169" s="85">
        <f t="shared" si="2"/>
        <v>3.5108960840167569</v>
      </c>
      <c r="I169" s="9"/>
    </row>
    <row r="170" spans="1:9">
      <c r="A170" s="2" t="s">
        <v>496</v>
      </c>
      <c r="B170" s="7">
        <v>41036</v>
      </c>
      <c r="C170" s="15">
        <v>47.109863155201019</v>
      </c>
      <c r="D170" s="85">
        <v>-90.061847510990219</v>
      </c>
      <c r="E170" s="85">
        <v>-11.998142420322932</v>
      </c>
      <c r="F170" s="85">
        <f t="shared" si="2"/>
        <v>5.923291851593234</v>
      </c>
      <c r="I170" s="9"/>
    </row>
    <row r="171" spans="1:9">
      <c r="A171" s="2" t="s">
        <v>497</v>
      </c>
      <c r="B171" s="7">
        <v>41050</v>
      </c>
      <c r="C171" s="15">
        <v>14.642254764454369</v>
      </c>
      <c r="D171" s="85">
        <v>-26.017276678134579</v>
      </c>
      <c r="E171" s="85">
        <v>-4.1572278764584469</v>
      </c>
      <c r="F171" s="85">
        <f t="shared" si="2"/>
        <v>7.2405463335329969</v>
      </c>
      <c r="I171" s="9"/>
    </row>
    <row r="172" spans="1:9">
      <c r="A172" s="2" t="s">
        <v>498</v>
      </c>
      <c r="B172" s="7">
        <v>41064</v>
      </c>
      <c r="C172" s="15">
        <v>29.284509528908739</v>
      </c>
      <c r="D172" s="85">
        <v>-27.237357265646388</v>
      </c>
      <c r="E172" s="85">
        <v>-4.1517266794328656</v>
      </c>
      <c r="F172" s="85">
        <f t="shared" si="2"/>
        <v>5.9764561698165366</v>
      </c>
      <c r="I172" s="9"/>
    </row>
    <row r="173" spans="1:9">
      <c r="A173" s="2" t="s">
        <v>499</v>
      </c>
      <c r="B173" s="7">
        <v>41071</v>
      </c>
      <c r="C173" s="15">
        <v>39.470425886790046</v>
      </c>
      <c r="D173" s="85">
        <v>-44.27214899472775</v>
      </c>
      <c r="E173" s="85">
        <v>-6.6126797076752624</v>
      </c>
      <c r="F173" s="85">
        <f t="shared" si="2"/>
        <v>8.6292886666743485</v>
      </c>
      <c r="I173" s="9"/>
    </row>
    <row r="174" spans="1:9">
      <c r="A174" s="2" t="s">
        <v>500</v>
      </c>
      <c r="B174" s="7">
        <v>41085</v>
      </c>
      <c r="C174" s="15">
        <v>29.284509528908739</v>
      </c>
      <c r="D174" s="85">
        <v>-66.990028682258696</v>
      </c>
      <c r="E174" s="85">
        <v>-9.0879800703786149</v>
      </c>
      <c r="F174" s="85">
        <f t="shared" si="2"/>
        <v>5.7138118807702227</v>
      </c>
      <c r="I174" s="9"/>
    </row>
    <row r="175" spans="1:9">
      <c r="A175" s="2" t="s">
        <v>501</v>
      </c>
      <c r="B175" s="7">
        <v>41092</v>
      </c>
      <c r="C175" s="15">
        <v>6.6208456326228458</v>
      </c>
      <c r="D175" s="85">
        <v>-62.846391090509151</v>
      </c>
      <c r="E175" s="85">
        <v>-8.6971625292530952</v>
      </c>
      <c r="F175" s="85">
        <f t="shared" si="2"/>
        <v>6.7309091435156105</v>
      </c>
      <c r="I175" s="9"/>
    </row>
    <row r="176" spans="1:9">
      <c r="A176" s="2" t="s">
        <v>502</v>
      </c>
      <c r="B176" s="7">
        <v>41099</v>
      </c>
      <c r="C176" s="15">
        <v>1.2732395447351628</v>
      </c>
      <c r="D176" s="85">
        <v>-37.053634257535222</v>
      </c>
      <c r="E176" s="85">
        <v>-5.833248333226015</v>
      </c>
      <c r="F176" s="85">
        <f>D176-E176*8</f>
        <v>9.6123524082728977</v>
      </c>
      <c r="I176" s="9"/>
    </row>
    <row r="177" spans="1:9">
      <c r="A177" s="2" t="s">
        <v>503</v>
      </c>
      <c r="B177" s="7">
        <v>41106</v>
      </c>
      <c r="C177" s="15">
        <v>7.0028174960433942</v>
      </c>
      <c r="D177" s="85">
        <v>-28.771187817669464</v>
      </c>
      <c r="E177" s="85">
        <v>-4.3341973954587054</v>
      </c>
      <c r="F177" s="85">
        <f>D177-E177*8</f>
        <v>5.9023913460001793</v>
      </c>
      <c r="I177" s="9"/>
    </row>
    <row r="178" spans="1:9">
      <c r="A178" s="2" t="s">
        <v>504</v>
      </c>
      <c r="B178" s="7">
        <v>41120</v>
      </c>
      <c r="C178" s="15">
        <v>3.0557749073643903</v>
      </c>
      <c r="D178" s="85">
        <v>-29.969248021521814</v>
      </c>
      <c r="E178" s="85">
        <v>-4.1646251662081077</v>
      </c>
      <c r="F178" s="85">
        <f>D178-E178*8</f>
        <v>3.3477533081430479</v>
      </c>
      <c r="I178" s="9"/>
    </row>
    <row r="179" spans="1:9">
      <c r="A179" s="2" t="s">
        <v>505</v>
      </c>
      <c r="B179" s="7">
        <v>41182</v>
      </c>
      <c r="C179" s="15">
        <v>3.8197186342054881</v>
      </c>
      <c r="D179" s="85">
        <v>-13.931298366193944</v>
      </c>
      <c r="E179" s="85">
        <v>-3.0321183157170917</v>
      </c>
      <c r="F179" s="85">
        <f>D179-E179*8</f>
        <v>10.325648159542789</v>
      </c>
      <c r="I179" s="9"/>
    </row>
    <row r="180" spans="1:9">
      <c r="A180" s="2" t="s">
        <v>524</v>
      </c>
      <c r="B180" s="7">
        <v>41197</v>
      </c>
      <c r="C180" s="15">
        <v>91.673247220931714</v>
      </c>
      <c r="D180" s="85">
        <v>-40.503705070823628</v>
      </c>
      <c r="E180" s="85">
        <v>-6.3934799078736724</v>
      </c>
      <c r="F180" s="85">
        <f t="shared" ref="F180:F232" si="3">D180-E180*8</f>
        <v>10.644134192165751</v>
      </c>
      <c r="I180" s="9"/>
    </row>
    <row r="181" spans="1:9">
      <c r="A181" s="2" t="s">
        <v>525</v>
      </c>
      <c r="B181" s="7">
        <v>41205</v>
      </c>
      <c r="C181" s="15">
        <v>29.284509528908739</v>
      </c>
      <c r="D181" s="85">
        <v>-33.856605590579761</v>
      </c>
      <c r="E181" s="85">
        <v>-5.8347044198279736</v>
      </c>
      <c r="F181" s="85">
        <f t="shared" si="3"/>
        <v>12.821029768044028</v>
      </c>
      <c r="I181" s="9"/>
    </row>
    <row r="182" spans="1:9">
      <c r="A182" s="2" t="s">
        <v>526</v>
      </c>
      <c r="B182" s="7">
        <v>41211</v>
      </c>
      <c r="C182" s="15">
        <v>98.039444944607524</v>
      </c>
      <c r="D182" s="85">
        <v>-27.697615810864939</v>
      </c>
      <c r="E182" s="85">
        <v>-5.0235170218983498</v>
      </c>
      <c r="F182" s="85">
        <f t="shared" si="3"/>
        <v>12.49052036432186</v>
      </c>
      <c r="I182" s="9"/>
    </row>
    <row r="183" spans="1:9">
      <c r="A183" s="2" t="s">
        <v>527</v>
      </c>
      <c r="B183" s="7">
        <v>41219</v>
      </c>
      <c r="C183" s="15">
        <v>91.673247220931714</v>
      </c>
      <c r="D183" s="85">
        <v>-41.43517085288412</v>
      </c>
      <c r="E183" s="85">
        <v>-6.6277510784992497</v>
      </c>
      <c r="F183" s="85">
        <f t="shared" si="3"/>
        <v>11.586837775109878</v>
      </c>
      <c r="I183" s="9"/>
    </row>
    <row r="184" spans="1:9">
      <c r="A184" s="2" t="s">
        <v>528</v>
      </c>
      <c r="B184" s="7">
        <v>41232</v>
      </c>
      <c r="C184" s="15">
        <v>124.77747538404594</v>
      </c>
      <c r="D184" s="85">
        <v>-48.270679435916314</v>
      </c>
      <c r="E184" s="85">
        <v>-7.668534748099642</v>
      </c>
      <c r="F184" s="85">
        <f t="shared" si="3"/>
        <v>13.077598548880822</v>
      </c>
      <c r="I184" s="9"/>
    </row>
    <row r="185" spans="1:9">
      <c r="A185" s="2" t="s">
        <v>529</v>
      </c>
      <c r="B185" s="7">
        <v>41239</v>
      </c>
      <c r="C185" s="15">
        <v>68.754935415698782</v>
      </c>
      <c r="D185" s="85">
        <v>-38.702184344521719</v>
      </c>
      <c r="E185" s="85">
        <v>-6.4250454554409533</v>
      </c>
      <c r="F185" s="85">
        <f t="shared" si="3"/>
        <v>12.698179299005908</v>
      </c>
      <c r="I185" s="9"/>
    </row>
    <row r="186" spans="1:9">
      <c r="A186" s="2" t="s">
        <v>530</v>
      </c>
      <c r="B186" s="7">
        <v>41246</v>
      </c>
      <c r="C186" s="15">
        <v>62.388737692022971</v>
      </c>
      <c r="D186" s="85">
        <v>-62.195739605890424</v>
      </c>
      <c r="E186" s="85">
        <v>-9.0637956283741445</v>
      </c>
      <c r="F186" s="85">
        <f t="shared" si="3"/>
        <v>10.314625421102733</v>
      </c>
      <c r="I186" s="9"/>
    </row>
    <row r="187" spans="1:9">
      <c r="A187" s="2" t="s">
        <v>531</v>
      </c>
      <c r="B187" s="7">
        <v>41253</v>
      </c>
      <c r="C187" s="15">
        <v>86.580289041991065</v>
      </c>
      <c r="D187" s="85">
        <v>-39.372532370021496</v>
      </c>
      <c r="E187" s="85">
        <v>-6.0435126156906387</v>
      </c>
      <c r="F187" s="85">
        <f t="shared" si="3"/>
        <v>8.9755685555036138</v>
      </c>
      <c r="I187" s="9"/>
    </row>
    <row r="188" spans="1:9">
      <c r="A188" s="2" t="s">
        <v>532</v>
      </c>
      <c r="B188" s="7">
        <v>41260</v>
      </c>
      <c r="C188" s="15">
        <v>64.935216781493295</v>
      </c>
      <c r="D188" s="85">
        <v>-61.03823820821885</v>
      </c>
      <c r="E188" s="85">
        <v>-8.9874904851801602</v>
      </c>
      <c r="F188" s="85">
        <f t="shared" si="3"/>
        <v>10.861685673222432</v>
      </c>
      <c r="I188" s="9"/>
    </row>
    <row r="189" spans="1:9">
      <c r="A189" s="2" t="s">
        <v>533</v>
      </c>
      <c r="B189" s="7">
        <v>41281</v>
      </c>
      <c r="C189" s="15">
        <v>210.08452488130186</v>
      </c>
      <c r="D189" s="85">
        <v>-68.161200879054917</v>
      </c>
      <c r="E189" s="85">
        <v>-10.312928368603508</v>
      </c>
      <c r="F189" s="85">
        <f t="shared" si="3"/>
        <v>14.342226069773147</v>
      </c>
      <c r="I189" s="4"/>
    </row>
    <row r="190" spans="1:9">
      <c r="A190" s="2" t="s">
        <v>534</v>
      </c>
      <c r="B190" s="7">
        <v>41288</v>
      </c>
      <c r="C190" s="15">
        <v>47.109863155201019</v>
      </c>
      <c r="D190" s="85">
        <v>-47.333778036179275</v>
      </c>
      <c r="E190" s="85">
        <v>-7.4289515369947718</v>
      </c>
      <c r="F190" s="85">
        <f t="shared" si="3"/>
        <v>12.097834259778899</v>
      </c>
      <c r="I190" s="4"/>
    </row>
    <row r="191" spans="1:9">
      <c r="A191" s="2" t="s">
        <v>535</v>
      </c>
      <c r="B191" s="7">
        <v>41302</v>
      </c>
      <c r="C191" s="15">
        <v>61.115498147287809</v>
      </c>
      <c r="D191" s="85">
        <v>-85.382236093723336</v>
      </c>
      <c r="E191" s="85">
        <v>-11.699023029997925</v>
      </c>
      <c r="F191" s="85">
        <f t="shared" si="3"/>
        <v>8.2099481462600608</v>
      </c>
      <c r="I191" s="4"/>
    </row>
    <row r="192" spans="1:9">
      <c r="A192" s="2" t="s">
        <v>536</v>
      </c>
      <c r="B192" s="7">
        <v>41309</v>
      </c>
      <c r="C192" s="15">
        <v>22.409015987338865</v>
      </c>
      <c r="D192" s="85">
        <v>-14.194681497467609</v>
      </c>
      <c r="E192" s="85">
        <v>-3.1093000309436736</v>
      </c>
      <c r="F192" s="85">
        <f t="shared" si="3"/>
        <v>10.679718750081779</v>
      </c>
      <c r="I192" s="4"/>
    </row>
    <row r="193" spans="1:9">
      <c r="A193" s="2" t="s">
        <v>537</v>
      </c>
      <c r="B193" s="7">
        <v>41316</v>
      </c>
      <c r="C193" s="15">
        <v>21.645072260497766</v>
      </c>
      <c r="D193" s="85">
        <v>-38.786840323453198</v>
      </c>
      <c r="E193" s="85">
        <v>-6.1406042244413204</v>
      </c>
      <c r="F193" s="85">
        <f t="shared" si="3"/>
        <v>10.337993472077365</v>
      </c>
      <c r="I193" s="4"/>
    </row>
    <row r="194" spans="1:9">
      <c r="A194" s="2" t="s">
        <v>538</v>
      </c>
      <c r="B194" s="7">
        <v>41330</v>
      </c>
      <c r="C194" s="15">
        <v>64.935216781493295</v>
      </c>
      <c r="D194" s="85">
        <v>-33.107613971218775</v>
      </c>
      <c r="E194" s="85">
        <v>-5.4845393460864482</v>
      </c>
      <c r="F194" s="85">
        <f t="shared" si="3"/>
        <v>10.76870079747281</v>
      </c>
      <c r="I194" s="4"/>
    </row>
    <row r="195" spans="1:9">
      <c r="A195" s="2" t="s">
        <v>539</v>
      </c>
      <c r="B195" s="7">
        <v>41337</v>
      </c>
      <c r="C195" s="15">
        <v>22.281692032865344</v>
      </c>
      <c r="D195" s="85">
        <v>-24.217467582424128</v>
      </c>
      <c r="E195" s="85">
        <v>-3.6498827330975478</v>
      </c>
      <c r="F195" s="85">
        <f t="shared" si="3"/>
        <v>4.9815942823562551</v>
      </c>
      <c r="I195" s="4"/>
    </row>
    <row r="196" spans="1:9">
      <c r="A196" s="2" t="s">
        <v>540</v>
      </c>
      <c r="B196" s="7">
        <v>41344</v>
      </c>
      <c r="C196" s="15">
        <v>20.371832715762604</v>
      </c>
      <c r="D196" s="85">
        <v>-91.027114882888029</v>
      </c>
      <c r="E196" s="85">
        <v>-12.043049087473083</v>
      </c>
      <c r="F196" s="85">
        <f t="shared" si="3"/>
        <v>5.3172778168966346</v>
      </c>
      <c r="I196" s="4"/>
    </row>
    <row r="197" spans="1:9">
      <c r="A197" s="2" t="s">
        <v>541</v>
      </c>
      <c r="B197" s="7">
        <v>41351</v>
      </c>
      <c r="C197" s="15">
        <v>7.8940851773580087</v>
      </c>
      <c r="D197" s="85">
        <v>-34.837416527410767</v>
      </c>
      <c r="E197" s="85">
        <v>-5.1551028349520465</v>
      </c>
      <c r="F197" s="85">
        <f t="shared" si="3"/>
        <v>6.4034061522056049</v>
      </c>
      <c r="I197" s="4"/>
    </row>
    <row r="198" spans="1:9">
      <c r="A198" s="2" t="s">
        <v>542</v>
      </c>
      <c r="B198" s="7">
        <v>41366</v>
      </c>
      <c r="C198" s="15">
        <v>26.738030439438418</v>
      </c>
      <c r="D198" s="85">
        <v>-47.687643732363753</v>
      </c>
      <c r="E198" s="85">
        <v>-7.0902270763641972</v>
      </c>
      <c r="F198" s="85">
        <f t="shared" si="3"/>
        <v>9.0341728785498248</v>
      </c>
      <c r="I198" s="4"/>
    </row>
    <row r="199" spans="1:9">
      <c r="A199" s="2" t="s">
        <v>543</v>
      </c>
      <c r="B199" s="7">
        <v>41370</v>
      </c>
      <c r="C199" s="15">
        <v>42.016904976260363</v>
      </c>
      <c r="D199" s="85">
        <v>-41.820458873072397</v>
      </c>
      <c r="E199" s="85">
        <v>-5.8898074523794914</v>
      </c>
      <c r="F199" s="85">
        <f t="shared" si="3"/>
        <v>5.2980007459635345</v>
      </c>
      <c r="I199" s="4"/>
    </row>
    <row r="200" spans="1:9">
      <c r="A200" s="2" t="s">
        <v>544</v>
      </c>
      <c r="B200" s="7">
        <v>41379</v>
      </c>
      <c r="C200" s="15">
        <v>12.223099629457561</v>
      </c>
      <c r="D200" s="85">
        <v>-26.579311342798562</v>
      </c>
      <c r="E200" s="85">
        <v>-4.5442483114554459</v>
      </c>
      <c r="F200" s="85">
        <f t="shared" si="3"/>
        <v>9.7746751488450059</v>
      </c>
      <c r="I200" s="4"/>
    </row>
    <row r="201" spans="1:9">
      <c r="A201" s="2" t="s">
        <v>545</v>
      </c>
      <c r="B201" s="7">
        <v>41387</v>
      </c>
      <c r="C201" s="15">
        <v>14.132958946560306</v>
      </c>
      <c r="D201" s="85">
        <v>-29.516407673181281</v>
      </c>
      <c r="E201" s="85">
        <v>-5.147411478365532</v>
      </c>
      <c r="F201" s="85">
        <f t="shared" si="3"/>
        <v>11.662884153742976</v>
      </c>
      <c r="I201" s="4"/>
    </row>
    <row r="202" spans="1:9">
      <c r="A202" s="2" t="s">
        <v>546</v>
      </c>
      <c r="B202" s="7">
        <v>41407</v>
      </c>
      <c r="C202" s="15">
        <v>3.183098861837907</v>
      </c>
      <c r="D202" s="85">
        <v>-9.5074090440758212</v>
      </c>
      <c r="E202" s="85">
        <v>-1.7108165921898844</v>
      </c>
      <c r="F202" s="85">
        <f t="shared" si="3"/>
        <v>4.1791236934432536</v>
      </c>
      <c r="I202" s="4"/>
    </row>
    <row r="203" spans="1:9">
      <c r="A203" s="2" t="s">
        <v>547</v>
      </c>
      <c r="B203" s="7">
        <v>41414</v>
      </c>
      <c r="C203" s="15">
        <v>6.1115498147287806</v>
      </c>
      <c r="D203" s="85">
        <v>-32.569737433735838</v>
      </c>
      <c r="E203" s="85">
        <v>-4.355915713478181</v>
      </c>
      <c r="F203" s="85">
        <f t="shared" si="3"/>
        <v>2.2775882740896094</v>
      </c>
      <c r="I203" s="4"/>
    </row>
    <row r="204" spans="1:9">
      <c r="A204" s="2" t="s">
        <v>548</v>
      </c>
      <c r="B204" s="7">
        <v>41428</v>
      </c>
      <c r="C204" s="15">
        <v>103.13240312354819</v>
      </c>
      <c r="D204" s="85">
        <v>-60.018652128735312</v>
      </c>
      <c r="E204" s="85">
        <v>-8.6410191476551645</v>
      </c>
      <c r="F204" s="85">
        <f t="shared" si="3"/>
        <v>9.1095010525060047</v>
      </c>
      <c r="I204" s="4"/>
    </row>
    <row r="205" spans="1:9">
      <c r="A205" s="2" t="s">
        <v>549</v>
      </c>
      <c r="B205" s="7">
        <v>41435</v>
      </c>
      <c r="C205" s="15">
        <v>1.2732395447351628</v>
      </c>
      <c r="D205" s="85">
        <v>-56.846094247316316</v>
      </c>
      <c r="E205" s="85">
        <v>-7.9981404646113372</v>
      </c>
      <c r="F205" s="85">
        <f t="shared" si="3"/>
        <v>7.1390294695743819</v>
      </c>
      <c r="I205" s="4"/>
    </row>
    <row r="206" spans="1:9">
      <c r="A206" s="2" t="s">
        <v>550</v>
      </c>
      <c r="B206" s="7">
        <v>41442</v>
      </c>
      <c r="C206" s="15">
        <v>10.695212175775366</v>
      </c>
      <c r="D206" s="85">
        <v>-39.280059826306868</v>
      </c>
      <c r="E206" s="85">
        <v>-5.8446132103694701</v>
      </c>
      <c r="F206" s="85">
        <f t="shared" si="3"/>
        <v>7.4768458566488931</v>
      </c>
      <c r="I206" s="4"/>
    </row>
    <row r="207" spans="1:9">
      <c r="A207" s="2" t="s">
        <v>551</v>
      </c>
      <c r="B207" s="7">
        <v>41449</v>
      </c>
      <c r="C207" s="15">
        <v>33.358876072061264</v>
      </c>
      <c r="D207" s="85">
        <v>-62.135651146041411</v>
      </c>
      <c r="E207" s="85">
        <v>-8.2449625078752931</v>
      </c>
      <c r="F207" s="85">
        <f t="shared" si="3"/>
        <v>3.8240489169609333</v>
      </c>
      <c r="I207" s="4"/>
    </row>
    <row r="208" spans="1:9">
      <c r="A208" s="2" t="s">
        <v>582</v>
      </c>
      <c r="B208" s="7">
        <v>41463</v>
      </c>
      <c r="C208" s="15">
        <v>12.732395447351628</v>
      </c>
      <c r="D208" s="85">
        <v>-46.828389308685658</v>
      </c>
      <c r="E208" s="85">
        <v>-6.2879802693780187</v>
      </c>
      <c r="F208" s="85">
        <f t="shared" si="3"/>
        <v>3.4754528463384915</v>
      </c>
      <c r="I208" s="4"/>
    </row>
    <row r="209" spans="1:12">
      <c r="A209" s="2" t="s">
        <v>583</v>
      </c>
      <c r="B209" s="7">
        <v>41505</v>
      </c>
      <c r="C209" s="15">
        <v>7.8940851773580087</v>
      </c>
      <c r="D209" s="85">
        <v>-22.041927731445398</v>
      </c>
      <c r="E209" s="85">
        <v>-3.6288651431738428</v>
      </c>
      <c r="F209" s="85">
        <f t="shared" si="3"/>
        <v>6.9889934139453445</v>
      </c>
      <c r="I209" s="4"/>
    </row>
    <row r="210" spans="1:12">
      <c r="A210" s="2" t="s">
        <v>584</v>
      </c>
      <c r="B210" s="7">
        <v>41520</v>
      </c>
      <c r="C210" s="15">
        <v>36.287327024952141</v>
      </c>
      <c r="D210" s="85">
        <v>-24.792910414390022</v>
      </c>
      <c r="E210" s="85">
        <v>-4.4949723627938916</v>
      </c>
      <c r="F210" s="85">
        <f t="shared" si="3"/>
        <v>11.166868487961111</v>
      </c>
      <c r="I210" s="4"/>
    </row>
    <row r="211" spans="1:12">
      <c r="A211" s="2" t="s">
        <v>585</v>
      </c>
      <c r="B211" s="7">
        <v>41540</v>
      </c>
      <c r="C211" s="15">
        <v>53.476060878876837</v>
      </c>
      <c r="D211" s="85">
        <v>-37.416239168056805</v>
      </c>
      <c r="E211" s="85">
        <v>-5.9641984383502482</v>
      </c>
      <c r="F211" s="85">
        <f t="shared" si="3"/>
        <v>10.297348338745181</v>
      </c>
      <c r="I211" s="4"/>
    </row>
    <row r="212" spans="1:12">
      <c r="A212" s="2" t="s">
        <v>586</v>
      </c>
      <c r="B212" s="7">
        <v>41547</v>
      </c>
      <c r="C212" s="15">
        <v>138.78311037613273</v>
      </c>
      <c r="D212" s="85">
        <v>-32.818350708970243</v>
      </c>
      <c r="E212" s="85">
        <v>-5.4754482270460709</v>
      </c>
      <c r="F212" s="85">
        <f t="shared" si="3"/>
        <v>10.985235107398324</v>
      </c>
      <c r="I212" s="4"/>
    </row>
    <row r="213" spans="1:12">
      <c r="A213" s="2" t="s">
        <v>587</v>
      </c>
      <c r="B213" s="7">
        <v>41564</v>
      </c>
      <c r="C213" s="15">
        <v>26.101410667070834</v>
      </c>
      <c r="D213" s="85">
        <v>-23.381008165963724</v>
      </c>
      <c r="E213" s="85">
        <v>-4.433903436499409</v>
      </c>
      <c r="F213" s="85">
        <f t="shared" si="3"/>
        <v>12.090219326031548</v>
      </c>
      <c r="I213" s="4"/>
    </row>
    <row r="214" spans="1:12">
      <c r="A214" s="2" t="s">
        <v>588</v>
      </c>
      <c r="B214" s="7">
        <v>41590</v>
      </c>
      <c r="C214" s="15">
        <v>72.574654049904282</v>
      </c>
      <c r="D214" s="85">
        <v>-36.920928735018819</v>
      </c>
      <c r="E214" s="85">
        <v>-5.7887630580325808</v>
      </c>
      <c r="F214" s="85">
        <f t="shared" si="3"/>
        <v>9.3891757292418276</v>
      </c>
      <c r="I214" s="4"/>
    </row>
    <row r="215" spans="1:12">
      <c r="A215" s="2" t="s">
        <v>589</v>
      </c>
      <c r="B215" s="7">
        <v>41596</v>
      </c>
      <c r="C215" s="15">
        <v>16.552114081557114</v>
      </c>
      <c r="D215" s="85">
        <v>-23.226329424907874</v>
      </c>
      <c r="E215" s="85">
        <v>-4.4899776510559928</v>
      </c>
      <c r="F215" s="85">
        <f t="shared" si="3"/>
        <v>12.693491783540068</v>
      </c>
      <c r="I215" s="4"/>
    </row>
    <row r="216" spans="1:12">
      <c r="A216" s="2" t="s">
        <v>593</v>
      </c>
      <c r="B216" s="7">
        <v>41603</v>
      </c>
      <c r="C216" s="15">
        <v>16.934085944977664</v>
      </c>
      <c r="D216" s="90">
        <v>-47.408395548236697</v>
      </c>
      <c r="E216" s="91">
        <v>-7.0685337754662623</v>
      </c>
      <c r="F216" s="85">
        <f t="shared" si="3"/>
        <v>9.1398746554934007</v>
      </c>
      <c r="I216" s="10"/>
    </row>
    <row r="217" spans="1:12">
      <c r="A217" s="2" t="s">
        <v>594</v>
      </c>
      <c r="B217" s="7">
        <v>41624</v>
      </c>
      <c r="C217" s="15">
        <v>48.383102699936188</v>
      </c>
      <c r="D217" s="90">
        <v>-26.422446315595344</v>
      </c>
      <c r="E217" s="91">
        <v>-4.6023605685338866</v>
      </c>
      <c r="F217" s="85">
        <f t="shared" si="3"/>
        <v>10.396438232675749</v>
      </c>
      <c r="I217" s="10"/>
    </row>
    <row r="218" spans="1:12">
      <c r="A218" s="2" t="s">
        <v>621</v>
      </c>
      <c r="B218" s="7">
        <v>41645</v>
      </c>
      <c r="C218" s="15">
        <v>20.371832715762604</v>
      </c>
      <c r="D218" s="85">
        <v>-20.57934312644888</v>
      </c>
      <c r="E218" s="85">
        <v>-3.2064531975795063</v>
      </c>
      <c r="F218" s="85">
        <f t="shared" si="3"/>
        <v>5.0722824541871709</v>
      </c>
      <c r="I218" s="4"/>
      <c r="K218" s="4"/>
      <c r="L218" s="4"/>
    </row>
    <row r="219" spans="1:12">
      <c r="A219" s="2" t="s">
        <v>622</v>
      </c>
      <c r="B219" s="7">
        <v>41666</v>
      </c>
      <c r="C219" s="15">
        <v>50.929581789406512</v>
      </c>
      <c r="D219" s="85">
        <v>-31.830261613904234</v>
      </c>
      <c r="E219" s="85">
        <v>-4.8784005839701274</v>
      </c>
      <c r="F219" s="85">
        <f t="shared" si="3"/>
        <v>7.1969430578567852</v>
      </c>
      <c r="I219" s="4"/>
      <c r="K219" s="4"/>
      <c r="L219" s="4"/>
    </row>
    <row r="220" spans="1:12">
      <c r="A220" s="2" t="s">
        <v>623</v>
      </c>
      <c r="B220" s="7">
        <v>41673</v>
      </c>
      <c r="C220" s="15">
        <v>63.661977236758133</v>
      </c>
      <c r="D220" s="85">
        <v>-32.858363113716067</v>
      </c>
      <c r="E220" s="85">
        <v>-5.038677837835265</v>
      </c>
      <c r="F220" s="85">
        <f t="shared" si="3"/>
        <v>7.4510595889660536</v>
      </c>
      <c r="I220" s="4"/>
      <c r="K220" s="4"/>
      <c r="L220" s="4"/>
    </row>
    <row r="221" spans="1:12">
      <c r="A221" s="2" t="s">
        <v>624</v>
      </c>
      <c r="B221" s="7">
        <v>41680</v>
      </c>
      <c r="C221" s="15">
        <v>35.650707252584553</v>
      </c>
      <c r="D221" s="85">
        <v>-64.139710684899967</v>
      </c>
      <c r="E221" s="85">
        <v>-9.3652899503001699</v>
      </c>
      <c r="F221" s="85">
        <f t="shared" si="3"/>
        <v>10.782608917501392</v>
      </c>
      <c r="I221" s="4"/>
      <c r="K221" s="4"/>
      <c r="L221" s="4"/>
    </row>
    <row r="222" spans="1:12">
      <c r="A222" s="2" t="s">
        <v>625</v>
      </c>
      <c r="B222" s="7">
        <v>41688</v>
      </c>
      <c r="C222" s="15">
        <v>129.87043356298659</v>
      </c>
      <c r="D222" s="85">
        <v>-44.130834983516912</v>
      </c>
      <c r="E222" s="85">
        <v>-6.3733907412819866</v>
      </c>
      <c r="F222" s="85">
        <f t="shared" si="3"/>
        <v>6.8562909467389801</v>
      </c>
      <c r="I222" s="4"/>
      <c r="K222" s="4"/>
      <c r="L222" s="4"/>
    </row>
    <row r="223" spans="1:12">
      <c r="A223" s="2" t="s">
        <v>626</v>
      </c>
      <c r="B223" s="7">
        <v>41701</v>
      </c>
      <c r="C223" s="15">
        <v>35.650707252584553</v>
      </c>
      <c r="D223" s="85">
        <v>-37.329861236747867</v>
      </c>
      <c r="E223" s="85">
        <v>-5.6574297328169099</v>
      </c>
      <c r="F223" s="85">
        <f t="shared" si="3"/>
        <v>7.9295766257874121</v>
      </c>
      <c r="I223" s="4"/>
      <c r="K223" s="4"/>
      <c r="L223" s="4"/>
    </row>
    <row r="224" spans="1:12">
      <c r="A224" s="2" t="s">
        <v>627</v>
      </c>
      <c r="B224" s="7">
        <v>41708</v>
      </c>
      <c r="C224" s="15">
        <v>95.492965855137186</v>
      </c>
      <c r="D224" s="85">
        <v>-45.967025367779996</v>
      </c>
      <c r="E224" s="85">
        <v>-6.714498997280355</v>
      </c>
      <c r="F224" s="85">
        <f t="shared" si="3"/>
        <v>7.7489666104628441</v>
      </c>
      <c r="I224" s="4"/>
      <c r="K224" s="4"/>
      <c r="L224" s="4"/>
    </row>
    <row r="225" spans="1:12">
      <c r="A225" s="2" t="s">
        <v>628</v>
      </c>
      <c r="B225" s="7">
        <v>41715</v>
      </c>
      <c r="C225" s="15">
        <v>20.371832715762604</v>
      </c>
      <c r="D225" s="85">
        <v>-56.781746291053729</v>
      </c>
      <c r="E225" s="85">
        <v>-8.3354838917713554</v>
      </c>
      <c r="F225" s="85">
        <f t="shared" si="3"/>
        <v>9.9021248431171145</v>
      </c>
      <c r="I225" s="4"/>
      <c r="K225" s="4"/>
      <c r="L225" s="4"/>
    </row>
    <row r="226" spans="1:12">
      <c r="A226" s="2" t="s">
        <v>629</v>
      </c>
      <c r="B226" s="7">
        <v>41729</v>
      </c>
      <c r="C226" s="15">
        <v>58.569019057817478</v>
      </c>
      <c r="D226" s="85">
        <v>-39.228067065613104</v>
      </c>
      <c r="E226" s="85">
        <v>-5.8337351692794028</v>
      </c>
      <c r="F226" s="85">
        <f t="shared" si="3"/>
        <v>7.441814288622119</v>
      </c>
      <c r="I226" s="4"/>
      <c r="K226" s="4"/>
      <c r="L226" s="4"/>
    </row>
    <row r="227" spans="1:12">
      <c r="A227" s="2" t="s">
        <v>630</v>
      </c>
      <c r="B227" s="7">
        <v>41736</v>
      </c>
      <c r="C227" s="15">
        <v>24.191551349968094</v>
      </c>
      <c r="D227" s="85">
        <v>-43.798279458769578</v>
      </c>
      <c r="E227" s="85">
        <v>-6.5336825271773984</v>
      </c>
      <c r="F227" s="85">
        <f t="shared" si="3"/>
        <v>8.4711807586496093</v>
      </c>
      <c r="I227" s="4"/>
      <c r="K227" s="4"/>
      <c r="L227" s="4"/>
    </row>
    <row r="228" spans="1:12">
      <c r="A228" s="2" t="s">
        <v>631</v>
      </c>
      <c r="B228" s="7">
        <v>41750</v>
      </c>
      <c r="C228" s="15">
        <v>9.8039444944607528</v>
      </c>
      <c r="D228" s="85">
        <v>-32.627025262377622</v>
      </c>
      <c r="E228" s="85">
        <v>-4.7486923552153844</v>
      </c>
      <c r="F228" s="85">
        <f t="shared" si="3"/>
        <v>5.3625135793454533</v>
      </c>
      <c r="I228" s="4"/>
      <c r="K228" s="4"/>
      <c r="L228" s="4"/>
    </row>
    <row r="229" spans="1:12">
      <c r="A229" s="2" t="s">
        <v>632</v>
      </c>
      <c r="B229" s="7">
        <v>41757</v>
      </c>
      <c r="C229" s="15">
        <v>52.966765060982766</v>
      </c>
      <c r="D229" s="85">
        <v>-32.586948590973606</v>
      </c>
      <c r="E229" s="85">
        <v>-5.3457353398069509</v>
      </c>
      <c r="F229" s="85">
        <f t="shared" si="3"/>
        <v>10.178934127482002</v>
      </c>
      <c r="I229" s="4"/>
      <c r="K229" s="4"/>
      <c r="L229" s="4"/>
    </row>
    <row r="230" spans="1:12">
      <c r="A230" s="2" t="s">
        <v>633</v>
      </c>
      <c r="B230" s="7">
        <v>41764</v>
      </c>
      <c r="C230" s="15">
        <v>9.16732472209317</v>
      </c>
      <c r="D230" s="85">
        <v>-24.995579437589399</v>
      </c>
      <c r="E230" s="85">
        <v>-3.9150381380788355</v>
      </c>
      <c r="F230" s="85">
        <f t="shared" si="3"/>
        <v>6.3247256670412852</v>
      </c>
      <c r="I230" s="4"/>
      <c r="K230" s="4"/>
      <c r="L230" s="4"/>
    </row>
    <row r="231" spans="1:12">
      <c r="A231" s="2" t="s">
        <v>634</v>
      </c>
      <c r="B231" s="7">
        <v>41778</v>
      </c>
      <c r="C231" s="15">
        <v>47.109863155201019</v>
      </c>
      <c r="D231" s="85">
        <v>-41.405342124643226</v>
      </c>
      <c r="E231" s="85">
        <v>-5.8621778529644182</v>
      </c>
      <c r="F231" s="85">
        <f t="shared" si="3"/>
        <v>5.4920806990721189</v>
      </c>
      <c r="I231" s="4"/>
      <c r="K231" s="4"/>
      <c r="L231" s="4"/>
    </row>
    <row r="232" spans="1:12">
      <c r="A232" s="2" t="s">
        <v>635</v>
      </c>
      <c r="B232" s="7">
        <v>41792</v>
      </c>
      <c r="C232" s="15">
        <v>6.4935216781493299</v>
      </c>
      <c r="D232" s="85">
        <v>-55.821977777211487</v>
      </c>
      <c r="E232" s="85">
        <v>-8.0025688197750426</v>
      </c>
      <c r="F232" s="85">
        <f t="shared" si="3"/>
        <v>8.1985727809888544</v>
      </c>
      <c r="I232" s="4"/>
      <c r="K232" s="4"/>
      <c r="L232" s="4"/>
    </row>
    <row r="233" spans="1:12">
      <c r="A233" s="2" t="s">
        <v>648</v>
      </c>
      <c r="B233" s="7">
        <v>41806</v>
      </c>
      <c r="C233" s="15">
        <v>12.477747538404593</v>
      </c>
      <c r="D233" s="85">
        <v>-45.088717542886542</v>
      </c>
      <c r="E233" s="85">
        <v>-6.7019932981217103</v>
      </c>
      <c r="F233" s="85">
        <f t="shared" ref="F233:F246" si="4">D233-E233*8</f>
        <v>8.5272288420871405</v>
      </c>
      <c r="I233" s="4"/>
      <c r="K233" s="4"/>
    </row>
    <row r="234" spans="1:12">
      <c r="A234" s="2" t="s">
        <v>649</v>
      </c>
      <c r="B234" s="7">
        <v>41820</v>
      </c>
      <c r="C234" s="15">
        <v>25.464790894703256</v>
      </c>
      <c r="D234" s="85">
        <v>-41.892739681754612</v>
      </c>
      <c r="E234" s="85">
        <v>-5.580614413060264</v>
      </c>
      <c r="F234" s="85">
        <f t="shared" si="4"/>
        <v>2.7521756227274992</v>
      </c>
      <c r="I234" s="4"/>
      <c r="K234" s="4"/>
    </row>
    <row r="235" spans="1:12">
      <c r="A235" s="2" t="s">
        <v>650</v>
      </c>
      <c r="B235" s="7">
        <v>41848</v>
      </c>
      <c r="C235" s="15">
        <v>18.461973398659858</v>
      </c>
      <c r="D235" s="85">
        <v>-43.094587649533196</v>
      </c>
      <c r="E235" s="85">
        <v>-6.3365850853626124</v>
      </c>
      <c r="F235" s="85">
        <f t="shared" si="4"/>
        <v>7.5980930333677037</v>
      </c>
      <c r="I235" s="4"/>
      <c r="K235" s="4"/>
    </row>
    <row r="236" spans="1:12">
      <c r="A236" s="2" t="s">
        <v>651</v>
      </c>
      <c r="B236" s="7">
        <v>41890</v>
      </c>
      <c r="C236" s="15">
        <v>14.769578718927887</v>
      </c>
      <c r="D236" s="85">
        <v>-29.165831161899554</v>
      </c>
      <c r="E236" s="85">
        <v>-4.7297676248916343</v>
      </c>
      <c r="F236" s="85">
        <f t="shared" si="4"/>
        <v>8.6723098372335201</v>
      </c>
      <c r="I236" s="4"/>
      <c r="K236" s="4"/>
    </row>
    <row r="237" spans="1:12">
      <c r="A237" s="2" t="s">
        <v>652</v>
      </c>
      <c r="B237" s="7">
        <v>41932</v>
      </c>
      <c r="C237" s="15">
        <v>126.0507149287811</v>
      </c>
      <c r="D237" s="85">
        <v>-38.45754201852192</v>
      </c>
      <c r="E237" s="85">
        <v>-6.6885397436212415</v>
      </c>
      <c r="F237" s="85">
        <f t="shared" si="4"/>
        <v>15.050775930448012</v>
      </c>
      <c r="I237" s="4"/>
      <c r="K237" s="4"/>
    </row>
    <row r="238" spans="1:12">
      <c r="A238" s="2" t="s">
        <v>653</v>
      </c>
      <c r="B238" s="7">
        <v>41940</v>
      </c>
      <c r="C238" s="15">
        <v>131.14367310772175</v>
      </c>
      <c r="D238" s="85">
        <v>-38.921747292177706</v>
      </c>
      <c r="E238" s="85">
        <v>-7.0402370024447984</v>
      </c>
      <c r="F238" s="85">
        <f t="shared" si="4"/>
        <v>17.400148727380682</v>
      </c>
      <c r="I238" s="4"/>
      <c r="K238" s="4"/>
    </row>
    <row r="239" spans="1:12">
      <c r="A239" s="2" t="s">
        <v>654</v>
      </c>
      <c r="B239" s="7">
        <v>41946</v>
      </c>
      <c r="C239" s="15">
        <v>44.563384065730688</v>
      </c>
      <c r="D239" s="85">
        <v>-33.302093994902414</v>
      </c>
      <c r="E239" s="85">
        <v>-5.9777940753699959</v>
      </c>
      <c r="F239" s="85">
        <f t="shared" si="4"/>
        <v>14.520258608057553</v>
      </c>
      <c r="I239" s="4"/>
      <c r="K239" s="4"/>
    </row>
    <row r="240" spans="1:12">
      <c r="A240" s="2" t="s">
        <v>655</v>
      </c>
      <c r="B240" s="7">
        <v>41953</v>
      </c>
      <c r="C240" s="15">
        <v>28.011269984173577</v>
      </c>
      <c r="D240" s="85">
        <v>-25.216880156577108</v>
      </c>
      <c r="E240" s="85">
        <v>-4.5098814117769672</v>
      </c>
      <c r="F240" s="85">
        <f t="shared" si="4"/>
        <v>10.862171137638629</v>
      </c>
      <c r="I240" s="4"/>
      <c r="K240" s="4"/>
    </row>
    <row r="241" spans="1:12">
      <c r="A241" s="2" t="s">
        <v>659</v>
      </c>
      <c r="B241" s="7">
        <v>41974</v>
      </c>
      <c r="C241" s="15">
        <v>140.05634992086789</v>
      </c>
      <c r="D241" s="85">
        <v>-49.432200064910333</v>
      </c>
      <c r="E241" s="85">
        <v>-7.4265683864346288</v>
      </c>
      <c r="F241" s="85">
        <f t="shared" si="4"/>
        <v>9.9803470265666974</v>
      </c>
      <c r="I241" s="4"/>
      <c r="K241" s="4"/>
    </row>
    <row r="242" spans="1:12">
      <c r="A242" s="2" t="s">
        <v>656</v>
      </c>
      <c r="B242" s="7">
        <v>41981</v>
      </c>
      <c r="C242" s="15">
        <v>55.385920195979573</v>
      </c>
      <c r="D242" s="85">
        <v>-64.806693797174489</v>
      </c>
      <c r="E242" s="85">
        <v>-9.6824487207537722</v>
      </c>
      <c r="F242" s="85">
        <f t="shared" si="4"/>
        <v>12.652895968855688</v>
      </c>
      <c r="I242" s="4"/>
      <c r="K242" s="4"/>
    </row>
    <row r="243" spans="1:12">
      <c r="A243" s="2" t="s">
        <v>657</v>
      </c>
      <c r="B243" s="7">
        <v>41988</v>
      </c>
      <c r="C243" s="15">
        <v>70.028174960433944</v>
      </c>
      <c r="D243" s="85">
        <v>-54.022863493877963</v>
      </c>
      <c r="E243" s="85">
        <v>-8.1293036117764395</v>
      </c>
      <c r="F243" s="85">
        <f t="shared" si="4"/>
        <v>11.011565400333552</v>
      </c>
      <c r="I243" s="4"/>
      <c r="K243" s="4"/>
    </row>
    <row r="244" spans="1:12">
      <c r="A244" s="2" t="s">
        <v>658</v>
      </c>
      <c r="B244" s="7">
        <v>41995</v>
      </c>
      <c r="C244" s="15">
        <v>136.2366312866624</v>
      </c>
      <c r="D244" s="85">
        <v>-46.724281912042557</v>
      </c>
      <c r="E244" s="85">
        <v>-6.9894822261619973</v>
      </c>
      <c r="F244" s="85">
        <f t="shared" si="4"/>
        <v>9.1915758972534221</v>
      </c>
      <c r="I244" s="4"/>
      <c r="K244" s="4"/>
    </row>
    <row r="245" spans="1:12">
      <c r="A245" s="2" t="s">
        <v>680</v>
      </c>
      <c r="B245" s="7">
        <v>42009</v>
      </c>
      <c r="C245" s="15">
        <v>67.48169587096362</v>
      </c>
      <c r="D245" s="85">
        <v>-35.936783846831965</v>
      </c>
      <c r="E245" s="85">
        <v>-6.2470062355103604</v>
      </c>
      <c r="F245" s="85">
        <f t="shared" si="4"/>
        <v>14.039266037250918</v>
      </c>
      <c r="J245" s="4"/>
      <c r="L245" s="4"/>
    </row>
    <row r="246" spans="1:12">
      <c r="A246" s="2" t="s">
        <v>681</v>
      </c>
      <c r="B246" s="7">
        <v>42024</v>
      </c>
      <c r="C246" s="15">
        <v>91.036627448564133</v>
      </c>
      <c r="D246" s="85">
        <v>-28.736907690564113</v>
      </c>
      <c r="E246" s="85">
        <v>-3.8737732944295331</v>
      </c>
      <c r="F246" s="85">
        <f t="shared" si="4"/>
        <v>2.2532786648721519</v>
      </c>
      <c r="J246" s="4"/>
      <c r="L246" s="4"/>
    </row>
    <row r="247" spans="1:12">
      <c r="A247" s="2" t="s">
        <v>683</v>
      </c>
      <c r="B247" s="7">
        <v>42042</v>
      </c>
      <c r="C247" s="15">
        <v>211.99438419840459</v>
      </c>
      <c r="D247" s="85">
        <v>-52.408307217268991</v>
      </c>
      <c r="E247" s="85">
        <v>-7.6987762253641341</v>
      </c>
      <c r="F247" s="85">
        <f t="shared" ref="F247:F256" si="5">D247-E247*8</f>
        <v>9.1819025856440817</v>
      </c>
      <c r="J247" s="4"/>
      <c r="L247" s="4"/>
    </row>
    <row r="248" spans="1:12">
      <c r="A248" s="2" t="s">
        <v>684</v>
      </c>
      <c r="B248" s="7">
        <v>42065</v>
      </c>
      <c r="C248" s="15">
        <v>14.387606855507338</v>
      </c>
      <c r="D248" s="85">
        <v>-46.021452242538174</v>
      </c>
      <c r="E248" s="85">
        <v>-6.6993195190715724</v>
      </c>
      <c r="F248" s="85">
        <f t="shared" si="5"/>
        <v>7.5731039100344049</v>
      </c>
      <c r="J248" s="4"/>
      <c r="L248" s="4"/>
    </row>
    <row r="249" spans="1:12">
      <c r="A249" s="2" t="s">
        <v>685</v>
      </c>
      <c r="B249" s="7">
        <v>42079</v>
      </c>
      <c r="C249" s="15">
        <v>77.667612228844916</v>
      </c>
      <c r="D249" s="85">
        <v>-79.662604580157534</v>
      </c>
      <c r="E249" s="85">
        <v>-10.489944387110068</v>
      </c>
      <c r="F249" s="85">
        <f t="shared" si="5"/>
        <v>4.2569505167230091</v>
      </c>
      <c r="J249" s="4"/>
      <c r="L249" s="4"/>
    </row>
    <row r="250" spans="1:12">
      <c r="A250" s="2" t="s">
        <v>686</v>
      </c>
      <c r="B250" s="7">
        <v>42093</v>
      </c>
      <c r="C250" s="15">
        <v>58.569019057817478</v>
      </c>
      <c r="D250" s="85">
        <v>-55.580072494107846</v>
      </c>
      <c r="E250" s="85">
        <v>-7.9805057936526982</v>
      </c>
      <c r="F250" s="85">
        <f t="shared" si="5"/>
        <v>8.2639738551137398</v>
      </c>
      <c r="J250" s="4"/>
      <c r="L250" s="4"/>
    </row>
    <row r="251" spans="1:12">
      <c r="A251" s="2" t="s">
        <v>687</v>
      </c>
      <c r="B251" s="7">
        <v>42100</v>
      </c>
      <c r="C251" s="15">
        <v>35.650707252584553</v>
      </c>
      <c r="D251" s="85">
        <v>-41.028894714658755</v>
      </c>
      <c r="E251" s="85">
        <v>-7.1241482288303688</v>
      </c>
      <c r="F251" s="85">
        <f t="shared" si="5"/>
        <v>15.964291115984196</v>
      </c>
      <c r="J251" s="4"/>
      <c r="L251" s="4"/>
    </row>
    <row r="252" spans="1:12">
      <c r="A252" s="2" t="s">
        <v>688</v>
      </c>
      <c r="B252" s="7">
        <v>42107</v>
      </c>
      <c r="C252" s="15">
        <v>40.743665431525208</v>
      </c>
      <c r="D252" s="85">
        <v>-45.588722591024364</v>
      </c>
      <c r="E252" s="85">
        <v>-7.1250656449627634</v>
      </c>
      <c r="F252" s="85">
        <f t="shared" si="5"/>
        <v>11.411802568677743</v>
      </c>
      <c r="J252" s="4"/>
      <c r="L252" s="4"/>
    </row>
    <row r="253" spans="1:12">
      <c r="A253" s="2" t="s">
        <v>689</v>
      </c>
      <c r="B253" s="7">
        <v>42114</v>
      </c>
      <c r="C253" s="15">
        <v>16.806761990504146</v>
      </c>
      <c r="D253" s="85">
        <v>-51.26830853677464</v>
      </c>
      <c r="E253" s="85">
        <v>-8.5773796945712579</v>
      </c>
      <c r="F253" s="85">
        <f t="shared" si="5"/>
        <v>17.350729019795423</v>
      </c>
      <c r="J253" s="4"/>
      <c r="L253" s="4"/>
    </row>
    <row r="254" spans="1:12">
      <c r="A254" s="2" t="s">
        <v>690</v>
      </c>
      <c r="B254" s="7">
        <v>42121</v>
      </c>
      <c r="C254" s="15">
        <v>15.278874536821952</v>
      </c>
      <c r="D254" s="85">
        <v>-17.76209292759426</v>
      </c>
      <c r="E254" s="85">
        <v>-3.3618037912463983</v>
      </c>
      <c r="F254" s="85">
        <f t="shared" si="5"/>
        <v>9.1323374023769261</v>
      </c>
      <c r="J254" s="4"/>
      <c r="L254" s="4"/>
    </row>
    <row r="255" spans="1:12">
      <c r="A255" s="2" t="s">
        <v>691</v>
      </c>
      <c r="B255" s="7">
        <v>42142</v>
      </c>
      <c r="C255" s="15">
        <v>29.921129301276324</v>
      </c>
      <c r="D255" s="85">
        <v>-31.513227496661827</v>
      </c>
      <c r="E255" s="85">
        <v>-5.3524720132999963</v>
      </c>
      <c r="F255" s="85">
        <f t="shared" si="5"/>
        <v>11.306548609738144</v>
      </c>
      <c r="J255" s="4"/>
      <c r="L255" s="4"/>
    </row>
    <row r="256" spans="1:12">
      <c r="A256" s="2" t="s">
        <v>692</v>
      </c>
      <c r="B256" s="7">
        <v>42163</v>
      </c>
      <c r="C256" s="15">
        <v>12.732395447351628</v>
      </c>
      <c r="D256" s="85">
        <v>-41.89119069987224</v>
      </c>
      <c r="E256" s="85">
        <v>-5.9810180462532001</v>
      </c>
      <c r="F256" s="85">
        <f t="shared" si="5"/>
        <v>5.9569536701533607</v>
      </c>
      <c r="J256" s="4"/>
      <c r="L256" s="4"/>
    </row>
    <row r="257" spans="1:17">
      <c r="A257" s="2" t="s">
        <v>696</v>
      </c>
      <c r="B257" s="7">
        <v>42247</v>
      </c>
      <c r="C257" s="15">
        <v>16.297466172610083</v>
      </c>
      <c r="D257" s="85">
        <v>-22.434449337175863</v>
      </c>
      <c r="E257" s="85">
        <v>-3.9094083886745956</v>
      </c>
      <c r="F257" s="85">
        <f t="shared" ref="F257:F267" si="6">D257-E257*8</f>
        <v>8.8408177722209018</v>
      </c>
      <c r="J257" s="4"/>
      <c r="L257" s="4"/>
    </row>
    <row r="258" spans="1:17">
      <c r="A258" s="2" t="s">
        <v>697</v>
      </c>
      <c r="B258" s="7">
        <v>42279</v>
      </c>
      <c r="C258" s="15">
        <v>30.048453255749838</v>
      </c>
      <c r="D258" s="85">
        <v>-32.233140635178181</v>
      </c>
      <c r="E258" s="85">
        <v>-5.0911232984648116</v>
      </c>
      <c r="F258" s="85">
        <f t="shared" si="6"/>
        <v>8.4958457525403119</v>
      </c>
      <c r="J258" s="4"/>
      <c r="L258" s="4"/>
    </row>
    <row r="259" spans="1:17">
      <c r="A259" s="2" t="s">
        <v>712</v>
      </c>
      <c r="B259" s="7">
        <v>42302</v>
      </c>
      <c r="C259" s="15">
        <v>47.746482927568593</v>
      </c>
      <c r="D259" s="85">
        <v>-36.42676403907511</v>
      </c>
      <c r="E259" s="85">
        <v>-5.316189033568036</v>
      </c>
      <c r="F259" s="85">
        <f t="shared" si="6"/>
        <v>6.1027482294691779</v>
      </c>
      <c r="H259" s="4"/>
    </row>
    <row r="260" spans="1:17">
      <c r="A260" s="2" t="s">
        <v>713</v>
      </c>
      <c r="B260" s="7">
        <v>42310</v>
      </c>
      <c r="C260" s="15">
        <v>98.039444944607524</v>
      </c>
      <c r="D260" s="85">
        <v>-27.290220960090956</v>
      </c>
      <c r="E260" s="85">
        <v>-4.4636665228937336</v>
      </c>
      <c r="F260" s="85">
        <f t="shared" si="6"/>
        <v>8.4191112230589127</v>
      </c>
      <c r="H260" s="4"/>
    </row>
    <row r="261" spans="1:17">
      <c r="A261" s="2" t="s">
        <v>714</v>
      </c>
      <c r="B261" s="7">
        <v>42324</v>
      </c>
      <c r="C261" s="15">
        <v>95.492965855137186</v>
      </c>
      <c r="D261" s="85">
        <v>-34.587303817329826</v>
      </c>
      <c r="E261" s="85">
        <v>-6.3121304653012134</v>
      </c>
      <c r="F261" s="85">
        <f t="shared" si="6"/>
        <v>15.909739905079881</v>
      </c>
      <c r="H261" s="4"/>
    </row>
    <row r="262" spans="1:17">
      <c r="A262" s="2" t="s">
        <v>715</v>
      </c>
      <c r="B262" s="7">
        <v>42331</v>
      </c>
      <c r="C262" s="15">
        <v>68.754935415698782</v>
      </c>
      <c r="D262" s="85">
        <v>-24.323796246438569</v>
      </c>
      <c r="E262" s="85">
        <v>-4.8260947334061166</v>
      </c>
      <c r="F262" s="85">
        <f t="shared" si="6"/>
        <v>14.284961620810364</v>
      </c>
      <c r="H262" s="4"/>
    </row>
    <row r="263" spans="1:17">
      <c r="A263" s="2" t="s">
        <v>716</v>
      </c>
      <c r="B263" s="7">
        <v>42338</v>
      </c>
      <c r="C263" s="15">
        <v>26.356058576017869</v>
      </c>
      <c r="D263" s="85">
        <v>-63.22238497742822</v>
      </c>
      <c r="E263" s="85">
        <v>-9.5331010404979253</v>
      </c>
      <c r="F263" s="85">
        <f t="shared" si="6"/>
        <v>13.042423346555182</v>
      </c>
      <c r="H263" s="4"/>
    </row>
    <row r="264" spans="1:17">
      <c r="A264" s="2" t="s">
        <v>717</v>
      </c>
      <c r="B264" s="7">
        <v>42345</v>
      </c>
      <c r="C264" s="15">
        <v>166.79438036030632</v>
      </c>
      <c r="D264" s="85">
        <v>-53.766242591247156</v>
      </c>
      <c r="E264" s="85">
        <v>-7.853156852975717</v>
      </c>
      <c r="F264" s="85">
        <f t="shared" si="6"/>
        <v>9.0590122325585796</v>
      </c>
      <c r="H264" s="4"/>
    </row>
    <row r="265" spans="1:17">
      <c r="A265" s="2" t="s">
        <v>748</v>
      </c>
      <c r="B265" s="7">
        <v>42373</v>
      </c>
      <c r="C265" s="15">
        <v>254.64790894703253</v>
      </c>
      <c r="D265" s="85">
        <v>-50.352195101062122</v>
      </c>
      <c r="E265" s="85">
        <v>-7.727653070414342</v>
      </c>
      <c r="F265" s="85">
        <f t="shared" si="6"/>
        <v>11.469029462252614</v>
      </c>
      <c r="H265" s="4"/>
      <c r="M265" s="4"/>
      <c r="N265" s="4"/>
      <c r="O265" s="4"/>
      <c r="P265" s="4"/>
      <c r="Q265" s="4"/>
    </row>
    <row r="266" spans="1:17">
      <c r="A266" s="2" t="s">
        <v>749</v>
      </c>
      <c r="B266" s="7">
        <v>42381</v>
      </c>
      <c r="C266" s="15">
        <v>42.653524748627952</v>
      </c>
      <c r="D266" s="85">
        <v>-49.319651834714179</v>
      </c>
      <c r="E266" s="85">
        <v>-7.2894975683245873</v>
      </c>
      <c r="F266" s="85">
        <f t="shared" si="6"/>
        <v>8.9963287118825193</v>
      </c>
      <c r="H266" s="4"/>
      <c r="M266" s="4"/>
      <c r="N266" s="4"/>
      <c r="O266" s="4"/>
      <c r="P266" s="4"/>
      <c r="Q266" s="4"/>
    </row>
    <row r="267" spans="1:17">
      <c r="A267" s="2" t="s">
        <v>750</v>
      </c>
      <c r="B267" s="7">
        <v>42388</v>
      </c>
      <c r="C267" s="15">
        <v>178.25353626292275</v>
      </c>
      <c r="D267" s="85">
        <v>-80.23285638310854</v>
      </c>
      <c r="E267" s="85">
        <v>-11.171258937735296</v>
      </c>
      <c r="F267" s="85">
        <f t="shared" si="6"/>
        <v>9.137215118773824</v>
      </c>
      <c r="H267" s="4"/>
      <c r="M267" s="4"/>
      <c r="N267" s="4"/>
      <c r="O267" s="4"/>
      <c r="P267" s="4"/>
      <c r="Q267" s="4"/>
    </row>
    <row r="268" spans="1:17">
      <c r="A268" s="2" t="s">
        <v>751</v>
      </c>
      <c r="B268" s="7">
        <v>42394</v>
      </c>
      <c r="C268" s="15">
        <v>44.563384065730688</v>
      </c>
      <c r="D268" s="85">
        <v>-71.109065994168546</v>
      </c>
      <c r="E268" s="85">
        <v>-10.117824179085162</v>
      </c>
      <c r="F268" s="85">
        <v>9.8335274385127462</v>
      </c>
      <c r="H268" s="4"/>
      <c r="M268" s="4"/>
      <c r="N268" s="4"/>
      <c r="O268" s="4"/>
      <c r="P268" s="4"/>
      <c r="Q268" s="4"/>
    </row>
    <row r="269" spans="1:17">
      <c r="A269" s="2" t="s">
        <v>752</v>
      </c>
      <c r="B269" s="7">
        <v>42408</v>
      </c>
      <c r="C269" s="15">
        <v>65.571836553860877</v>
      </c>
      <c r="D269" s="85">
        <v>-42.575591602337482</v>
      </c>
      <c r="E269" s="85">
        <v>-6.7302176621962246</v>
      </c>
      <c r="F269" s="85">
        <v>11.266149695232315</v>
      </c>
      <c r="H269" s="4"/>
      <c r="M269" s="4"/>
      <c r="N269" s="4"/>
      <c r="O269" s="4"/>
      <c r="P269" s="4"/>
      <c r="Q269" s="4"/>
    </row>
    <row r="270" spans="1:17">
      <c r="A270" s="2" t="s">
        <v>753</v>
      </c>
      <c r="B270" s="7">
        <v>42416</v>
      </c>
      <c r="C270" s="15">
        <v>81.487330863050417</v>
      </c>
      <c r="D270" s="85">
        <v>-25.140222080870078</v>
      </c>
      <c r="E270" s="85">
        <v>-4.3306526636472942</v>
      </c>
      <c r="F270" s="85">
        <v>9.5049992283082751</v>
      </c>
      <c r="H270" s="4"/>
      <c r="M270" s="4"/>
      <c r="N270" s="4"/>
      <c r="O270" s="4"/>
      <c r="P270" s="4"/>
      <c r="Q270" s="4"/>
    </row>
    <row r="271" spans="1:17">
      <c r="A271" s="2" t="s">
        <v>754</v>
      </c>
      <c r="B271" s="7">
        <v>42422</v>
      </c>
      <c r="C271" s="15">
        <v>40.743665431525208</v>
      </c>
      <c r="D271" s="85">
        <v>-58.007171113931115</v>
      </c>
      <c r="E271" s="85">
        <v>-8.8627372521295769</v>
      </c>
      <c r="F271" s="85">
        <v>12.8947269031055</v>
      </c>
      <c r="H271" s="4"/>
      <c r="M271" s="4"/>
      <c r="N271" s="4"/>
      <c r="O271" s="4"/>
      <c r="P271" s="4"/>
      <c r="Q271" s="4"/>
    </row>
    <row r="272" spans="1:17">
      <c r="A272" s="2" t="s">
        <v>755</v>
      </c>
      <c r="B272" s="7">
        <v>42429</v>
      </c>
      <c r="C272" s="15">
        <v>19.735212943395023</v>
      </c>
      <c r="D272" s="85">
        <v>-47.819748061435156</v>
      </c>
      <c r="E272" s="85">
        <v>-7.161749784084626</v>
      </c>
      <c r="F272" s="85">
        <v>9.4742502112418521</v>
      </c>
      <c r="H272" s="4"/>
      <c r="M272" s="4"/>
      <c r="N272" s="4"/>
      <c r="O272" s="4"/>
      <c r="P272" s="4"/>
      <c r="Q272" s="4"/>
    </row>
    <row r="273" spans="1:17">
      <c r="A273" s="2" t="s">
        <v>756</v>
      </c>
      <c r="B273" s="7">
        <v>42444</v>
      </c>
      <c r="C273" s="15">
        <v>229.18311805232929</v>
      </c>
      <c r="D273" s="85">
        <v>-49.835534944720699</v>
      </c>
      <c r="E273" s="85">
        <v>-7.6722854525669852</v>
      </c>
      <c r="F273" s="85">
        <v>11.542748675815183</v>
      </c>
      <c r="H273" s="4"/>
      <c r="M273" s="4"/>
      <c r="N273" s="4"/>
      <c r="O273" s="4"/>
      <c r="P273" s="4"/>
      <c r="Q273" s="4"/>
    </row>
    <row r="274" spans="1:17">
      <c r="A274" s="2" t="s">
        <v>757</v>
      </c>
      <c r="B274" s="7">
        <v>42457</v>
      </c>
      <c r="C274" s="15">
        <v>70.664794732801525</v>
      </c>
      <c r="D274" s="85">
        <v>-33.063067884261109</v>
      </c>
      <c r="E274" s="85">
        <v>-5.6135735359093548</v>
      </c>
      <c r="F274" s="85">
        <v>11.84552040301373</v>
      </c>
      <c r="H274" s="4"/>
      <c r="M274" s="4"/>
      <c r="N274" s="4"/>
      <c r="O274" s="4"/>
      <c r="P274" s="4"/>
      <c r="Q274" s="4"/>
    </row>
    <row r="275" spans="1:17">
      <c r="A275" s="2" t="s">
        <v>758</v>
      </c>
      <c r="B275" s="7">
        <v>42464</v>
      </c>
      <c r="C275" s="15">
        <v>8.2760570407785572</v>
      </c>
      <c r="D275" s="85">
        <v>-40.358807083990726</v>
      </c>
      <c r="E275" s="85">
        <v>-5.9686399607525589</v>
      </c>
      <c r="F275" s="85">
        <v>7.3903126020297449</v>
      </c>
      <c r="H275" s="4"/>
      <c r="M275" s="4"/>
      <c r="N275" s="4"/>
      <c r="O275" s="4"/>
      <c r="P275" s="4"/>
      <c r="Q275" s="4"/>
    </row>
    <row r="276" spans="1:17">
      <c r="A276" s="2" t="s">
        <v>759</v>
      </c>
      <c r="B276" s="7">
        <v>42478</v>
      </c>
      <c r="C276" s="15">
        <v>29.284509528908739</v>
      </c>
      <c r="D276" s="85">
        <v>-57.629092421411258</v>
      </c>
      <c r="E276" s="85">
        <v>-8.3162328330419193</v>
      </c>
      <c r="F276" s="85">
        <v>8.9007702429240965</v>
      </c>
      <c r="H276" s="4"/>
      <c r="M276" s="4"/>
      <c r="N276" s="4"/>
      <c r="O276" s="4"/>
      <c r="P276" s="4"/>
      <c r="Q276" s="4"/>
    </row>
    <row r="277" spans="1:17">
      <c r="A277" s="2" t="s">
        <v>760</v>
      </c>
      <c r="B277" s="7">
        <v>42485</v>
      </c>
      <c r="C277" s="15">
        <v>28.011269984173577</v>
      </c>
      <c r="D277" s="85">
        <v>-32.084760533348941</v>
      </c>
      <c r="E277" s="85">
        <v>-5.0275112767871608</v>
      </c>
      <c r="F277" s="85">
        <v>8.1353296809483453</v>
      </c>
      <c r="H277" s="4"/>
      <c r="M277" s="4"/>
      <c r="N277" s="4"/>
      <c r="O277" s="4"/>
      <c r="P277" s="4"/>
      <c r="Q277" s="4"/>
    </row>
    <row r="278" spans="1:17">
      <c r="A278" s="2" t="s">
        <v>761</v>
      </c>
      <c r="B278" s="7">
        <v>42534</v>
      </c>
      <c r="C278" s="15">
        <v>22.15436807839183</v>
      </c>
      <c r="D278" s="85">
        <v>-23.802790280162714</v>
      </c>
      <c r="E278" s="85">
        <v>-4.1113119871867552</v>
      </c>
      <c r="F278" s="85">
        <v>9.0877056173313271</v>
      </c>
      <c r="H278" s="4"/>
      <c r="M278" s="4"/>
      <c r="N278" s="4"/>
      <c r="O278" s="4"/>
      <c r="P278" s="4"/>
      <c r="Q278" s="4"/>
    </row>
    <row r="279" spans="1:17">
      <c r="A279" s="2" t="s">
        <v>762</v>
      </c>
      <c r="B279" s="7">
        <v>42541</v>
      </c>
      <c r="C279" s="15">
        <v>14.132958946560306</v>
      </c>
      <c r="D279" s="85">
        <v>-39.703720874290696</v>
      </c>
      <c r="E279" s="85">
        <v>-6.7475668622090641</v>
      </c>
      <c r="F279" s="85">
        <v>14.276814023381817</v>
      </c>
      <c r="H279" s="4"/>
      <c r="M279" s="4"/>
      <c r="N279" s="4"/>
      <c r="O279" s="4"/>
      <c r="P279" s="4"/>
      <c r="Q279" s="4"/>
    </row>
    <row r="280" spans="1:17">
      <c r="A280" s="2" t="s">
        <v>763</v>
      </c>
      <c r="B280" s="7">
        <v>42548</v>
      </c>
      <c r="C280" s="15">
        <v>13.369015219719209</v>
      </c>
      <c r="D280" s="85">
        <v>-33.480791903502165</v>
      </c>
      <c r="E280" s="85">
        <v>-5.3423302255609642</v>
      </c>
      <c r="F280" s="85">
        <v>9.2578499009855477</v>
      </c>
      <c r="H280" s="4"/>
      <c r="M280" s="4"/>
      <c r="N280" s="4"/>
      <c r="O280" s="4"/>
      <c r="P280" s="4"/>
      <c r="Q280" s="4"/>
    </row>
    <row r="281" spans="1:17">
      <c r="A281" s="2" t="s">
        <v>764</v>
      </c>
      <c r="B281" s="7">
        <v>42562</v>
      </c>
      <c r="C281" s="15">
        <v>30.557749073643905</v>
      </c>
      <c r="D281" s="85">
        <v>-68.442444281412023</v>
      </c>
      <c r="E281" s="85">
        <v>-9.3845428407239577</v>
      </c>
      <c r="F281" s="85">
        <v>6.6338984443796392</v>
      </c>
      <c r="H281" s="4"/>
      <c r="M281" s="4"/>
      <c r="N281" s="4"/>
      <c r="O281" s="4"/>
      <c r="P281" s="4"/>
      <c r="Q281" s="4"/>
    </row>
    <row r="282" spans="1:17">
      <c r="A282" s="2" t="s">
        <v>779</v>
      </c>
      <c r="B282" s="27">
        <v>42646</v>
      </c>
      <c r="C282" s="15">
        <v>38.197186342054877</v>
      </c>
      <c r="D282" s="85">
        <v>-58.044896350344786</v>
      </c>
      <c r="E282" s="85">
        <v>-8.1912547710707546</v>
      </c>
      <c r="F282" s="85">
        <v>7.4851418182212521</v>
      </c>
      <c r="J282" s="4"/>
      <c r="L282" s="4"/>
    </row>
    <row r="283" spans="1:17">
      <c r="A283" s="2" t="s">
        <v>780</v>
      </c>
      <c r="B283" s="27">
        <v>42668</v>
      </c>
      <c r="C283" s="15">
        <v>259.74086712597318</v>
      </c>
      <c r="D283" s="85">
        <v>-41.92282117780033</v>
      </c>
      <c r="E283" s="85">
        <v>-6.5450489759549306</v>
      </c>
      <c r="F283" s="85">
        <v>10.437570629839117</v>
      </c>
      <c r="J283" s="4"/>
      <c r="L283" s="4"/>
    </row>
    <row r="284" spans="1:17">
      <c r="A284" s="2" t="s">
        <v>781</v>
      </c>
      <c r="B284" s="27">
        <v>42674</v>
      </c>
      <c r="C284" s="15">
        <v>56.022539968347154</v>
      </c>
      <c r="D284" s="85">
        <v>-18.963064901346204</v>
      </c>
      <c r="E284" s="85">
        <v>-3.7572855106061875</v>
      </c>
      <c r="F284" s="85">
        <v>11.095219183503293</v>
      </c>
      <c r="J284" s="4"/>
      <c r="L284" s="4"/>
    </row>
    <row r="285" spans="1:17">
      <c r="A285" s="2" t="s">
        <v>782</v>
      </c>
      <c r="B285" s="27">
        <v>42681</v>
      </c>
      <c r="C285" s="15">
        <v>45.836623610465857</v>
      </c>
      <c r="D285" s="85">
        <v>-49.963666159352236</v>
      </c>
      <c r="E285" s="85">
        <v>-7.4832109417146881</v>
      </c>
      <c r="F285" s="85">
        <v>9.9020213743652619</v>
      </c>
      <c r="J285" s="4"/>
      <c r="L285" s="4"/>
    </row>
    <row r="286" spans="1:17">
      <c r="A286" s="2" t="s">
        <v>783</v>
      </c>
      <c r="B286" s="27">
        <v>42688</v>
      </c>
      <c r="C286" s="15">
        <v>48.383102699936188</v>
      </c>
      <c r="D286" s="85">
        <v>-17.002651025366472</v>
      </c>
      <c r="E286" s="85">
        <v>-3.769796140713233</v>
      </c>
      <c r="F286" s="85">
        <v>13.155718100339396</v>
      </c>
      <c r="J286" s="4"/>
      <c r="L286" s="4"/>
    </row>
    <row r="287" spans="1:17">
      <c r="A287" s="2" t="s">
        <v>784</v>
      </c>
      <c r="B287" s="27">
        <v>42702</v>
      </c>
      <c r="C287" s="15">
        <v>269.92678348385448</v>
      </c>
      <c r="D287" s="85">
        <v>-61.453844006265605</v>
      </c>
      <c r="E287" s="85">
        <v>-9.4604537874497598</v>
      </c>
      <c r="F287" s="85">
        <v>14.229786293332486</v>
      </c>
      <c r="J287" s="4"/>
      <c r="L287" s="4"/>
    </row>
    <row r="288" spans="1:17">
      <c r="A288" s="2" t="s">
        <v>785</v>
      </c>
      <c r="B288" s="27">
        <v>42710</v>
      </c>
      <c r="C288" s="15">
        <v>62.388737692022971</v>
      </c>
      <c r="D288" s="85">
        <v>-26.492450381431329</v>
      </c>
      <c r="E288" s="85">
        <v>-5.5428744820634108</v>
      </c>
      <c r="F288" s="85">
        <v>17.850545475075958</v>
      </c>
      <c r="J288" s="4"/>
      <c r="L288" s="4"/>
    </row>
    <row r="289" spans="1:12">
      <c r="A289" s="2" t="s">
        <v>786</v>
      </c>
      <c r="B289" s="27">
        <v>42713</v>
      </c>
      <c r="C289" s="15">
        <v>19.098593171027439</v>
      </c>
      <c r="D289" s="85">
        <v>-54.05981295634092</v>
      </c>
      <c r="E289" s="85">
        <v>-8.6413192760116075</v>
      </c>
      <c r="F289" s="85">
        <v>15.070741251751947</v>
      </c>
      <c r="J289" s="4"/>
      <c r="L289" s="4"/>
    </row>
    <row r="290" spans="1:12">
      <c r="A290" s="2" t="s">
        <v>787</v>
      </c>
      <c r="B290" s="27">
        <v>42716</v>
      </c>
      <c r="C290" s="15">
        <v>26.101410667070834</v>
      </c>
      <c r="D290" s="85">
        <v>-34.168824318663397</v>
      </c>
      <c r="E290" s="85">
        <v>-5.6397384875568175</v>
      </c>
      <c r="F290" s="85">
        <v>10.949083581791141</v>
      </c>
      <c r="J290" s="4"/>
      <c r="L290" s="4"/>
    </row>
    <row r="291" spans="1:12">
      <c r="A291" s="2" t="s">
        <v>797</v>
      </c>
      <c r="B291" s="7">
        <v>42738</v>
      </c>
      <c r="C291" s="15">
        <v>109.498600847224</v>
      </c>
      <c r="D291" s="85">
        <v>-36.662201482660166</v>
      </c>
      <c r="E291" s="85">
        <v>-6.1106931293420939</v>
      </c>
      <c r="F291" s="85">
        <v>12.223343552076585</v>
      </c>
      <c r="H291" s="4"/>
      <c r="J291" s="4"/>
      <c r="L291" s="4"/>
    </row>
    <row r="292" spans="1:12">
      <c r="A292" s="2" t="s">
        <v>798</v>
      </c>
      <c r="B292" s="7">
        <v>42744</v>
      </c>
      <c r="C292" s="15">
        <v>42.016904976260363</v>
      </c>
      <c r="D292" s="85">
        <v>-85.517151343673902</v>
      </c>
      <c r="E292" s="85">
        <v>-11.839544731250093</v>
      </c>
      <c r="F292" s="85">
        <v>9.1992065063268456</v>
      </c>
      <c r="H292" s="4"/>
      <c r="J292" s="4"/>
      <c r="L292" s="4"/>
    </row>
    <row r="293" spans="1:12">
      <c r="A293" s="2" t="s">
        <v>799</v>
      </c>
      <c r="B293" s="7">
        <v>42752</v>
      </c>
      <c r="C293" s="15">
        <v>35.650707252584553</v>
      </c>
      <c r="D293" s="85">
        <v>-63.870943232553493</v>
      </c>
      <c r="E293" s="85">
        <v>-9.5440239932099988</v>
      </c>
      <c r="F293" s="85">
        <v>12.481248713126497</v>
      </c>
      <c r="H293" s="4"/>
      <c r="J293" s="4"/>
      <c r="L293" s="4"/>
    </row>
    <row r="294" spans="1:12">
      <c r="A294" s="2" t="s">
        <v>800</v>
      </c>
      <c r="B294" s="7">
        <v>42765</v>
      </c>
      <c r="C294" s="15">
        <v>81.487330863050417</v>
      </c>
      <c r="D294" s="85">
        <v>-66.374770366585125</v>
      </c>
      <c r="E294" s="85">
        <v>-9.1645773470017957</v>
      </c>
      <c r="F294" s="85">
        <v>6.941848409429241</v>
      </c>
      <c r="H294" s="4"/>
      <c r="J294" s="4"/>
      <c r="L294" s="4"/>
    </row>
    <row r="295" spans="1:12">
      <c r="A295" s="2" t="s">
        <v>801</v>
      </c>
      <c r="B295" s="7">
        <v>42772</v>
      </c>
      <c r="C295" s="15">
        <v>201.1718480681557</v>
      </c>
      <c r="D295" s="85">
        <v>-47.637048917019172</v>
      </c>
      <c r="E295" s="85">
        <v>-7.7707141652940397</v>
      </c>
      <c r="F295" s="85">
        <v>14.528664405333146</v>
      </c>
      <c r="H295" s="4"/>
      <c r="J295" s="4"/>
      <c r="L295" s="4"/>
    </row>
    <row r="296" spans="1:12">
      <c r="A296" s="108" t="s">
        <v>817</v>
      </c>
      <c r="B296" s="109">
        <v>42779</v>
      </c>
      <c r="C296" s="15">
        <v>96.766205399872376</v>
      </c>
      <c r="D296" s="110">
        <v>-73.993892283560882</v>
      </c>
      <c r="E296" s="110">
        <v>-10.004103075032884</v>
      </c>
      <c r="F296" s="110">
        <v>6.0389323167021871</v>
      </c>
      <c r="H296" s="108"/>
      <c r="J296" s="80"/>
      <c r="L296" s="80"/>
    </row>
    <row r="297" spans="1:12">
      <c r="A297" s="108" t="s">
        <v>818</v>
      </c>
      <c r="B297" s="109">
        <v>42787</v>
      </c>
      <c r="C297" s="15">
        <v>155.33522445768983</v>
      </c>
      <c r="D297" s="110">
        <v>-64.830044676488058</v>
      </c>
      <c r="E297" s="110">
        <v>-9.08332904172482</v>
      </c>
      <c r="F297" s="110">
        <v>7.8365876573105027</v>
      </c>
      <c r="H297" s="108"/>
      <c r="J297" s="80"/>
      <c r="L297" s="80"/>
    </row>
    <row r="298" spans="1:12">
      <c r="A298" s="108" t="s">
        <v>819</v>
      </c>
      <c r="B298" s="109">
        <v>42793</v>
      </c>
      <c r="C298" s="15">
        <v>30.557749073643905</v>
      </c>
      <c r="D298" s="110">
        <v>-46.178185344384197</v>
      </c>
      <c r="E298" s="110">
        <v>-8.1565922177625474</v>
      </c>
      <c r="F298" s="110">
        <v>19.074552397716182</v>
      </c>
      <c r="H298" s="108"/>
      <c r="J298" s="80"/>
      <c r="L298" s="80"/>
    </row>
    <row r="299" spans="1:12">
      <c r="A299" s="108" t="s">
        <v>820</v>
      </c>
      <c r="B299" s="109">
        <v>42801</v>
      </c>
      <c r="C299" s="15">
        <v>57.295779513082323</v>
      </c>
      <c r="D299" s="110">
        <v>-52.924619386134246</v>
      </c>
      <c r="E299" s="110">
        <v>-8.5459852104845897</v>
      </c>
      <c r="F299" s="110">
        <v>15.443262297742471</v>
      </c>
      <c r="H299" s="108"/>
      <c r="J299" s="80"/>
      <c r="L299" s="80"/>
    </row>
    <row r="300" spans="1:12">
      <c r="A300" s="108" t="s">
        <v>821</v>
      </c>
      <c r="B300" s="109">
        <v>42807</v>
      </c>
      <c r="C300" s="15">
        <v>76.394372684109754</v>
      </c>
      <c r="D300" s="110">
        <v>-46.808066259611977</v>
      </c>
      <c r="E300" s="110">
        <v>-7.0746288370582002</v>
      </c>
      <c r="F300" s="110">
        <v>9.7889644368536253</v>
      </c>
      <c r="H300" s="108"/>
      <c r="J300" s="80"/>
      <c r="L300" s="80"/>
    </row>
    <row r="301" spans="1:12">
      <c r="A301" s="108" t="s">
        <v>822</v>
      </c>
      <c r="B301" s="109">
        <v>42814</v>
      </c>
      <c r="C301" s="15">
        <v>132.41691265245692</v>
      </c>
      <c r="D301" s="110">
        <v>-56.045244362331076</v>
      </c>
      <c r="E301" s="110">
        <v>-8.0990914058975125</v>
      </c>
      <c r="F301" s="110">
        <v>8.7474868848490246</v>
      </c>
      <c r="H301" s="108"/>
      <c r="J301" s="80"/>
      <c r="L301" s="80"/>
    </row>
    <row r="302" spans="1:12">
      <c r="A302" s="108" t="s">
        <v>823</v>
      </c>
      <c r="B302" s="109">
        <v>42828</v>
      </c>
      <c r="C302" s="15">
        <v>66.208456326228458</v>
      </c>
      <c r="D302" s="110">
        <v>-51.340954941218627</v>
      </c>
      <c r="E302" s="110">
        <v>-7.36513325307922</v>
      </c>
      <c r="F302" s="110">
        <v>7.5801110834151331</v>
      </c>
      <c r="H302" s="108"/>
      <c r="J302" s="80"/>
      <c r="L302" s="80"/>
    </row>
    <row r="303" spans="1:12">
      <c r="A303" s="108" t="s">
        <v>824</v>
      </c>
      <c r="B303" s="109">
        <v>42835</v>
      </c>
      <c r="C303" s="15">
        <v>48.383102699936188</v>
      </c>
      <c r="D303" s="110">
        <v>-57.246697369698538</v>
      </c>
      <c r="E303" s="110">
        <v>-8.4288739501605363</v>
      </c>
      <c r="F303" s="110">
        <v>10.184294231585753</v>
      </c>
      <c r="H303" s="108"/>
      <c r="J303" s="80"/>
      <c r="L303" s="80"/>
    </row>
    <row r="304" spans="1:12">
      <c r="A304" s="108" t="s">
        <v>825</v>
      </c>
      <c r="B304" s="109">
        <v>42842</v>
      </c>
      <c r="C304" s="15">
        <v>63.661977236758133</v>
      </c>
      <c r="D304" s="110">
        <v>-45.158204081045156</v>
      </c>
      <c r="E304" s="110">
        <v>-6.8214397907746811</v>
      </c>
      <c r="F304" s="110">
        <v>9.4133142451522929</v>
      </c>
      <c r="H304" s="108"/>
      <c r="J304" s="80"/>
      <c r="L304" s="80"/>
    </row>
    <row r="305" spans="1:13">
      <c r="A305" s="108" t="s">
        <v>826</v>
      </c>
      <c r="B305" s="109">
        <v>42850</v>
      </c>
      <c r="C305" s="15">
        <v>50.929581789406512</v>
      </c>
      <c r="D305" s="110">
        <v>-59.361606602804763</v>
      </c>
      <c r="E305" s="110">
        <v>-8.4626098550727171</v>
      </c>
      <c r="F305" s="110">
        <v>8.3392722377769744</v>
      </c>
      <c r="H305" s="108"/>
      <c r="J305" s="80"/>
      <c r="L305" s="80"/>
    </row>
    <row r="306" spans="1:13">
      <c r="A306" s="108" t="s">
        <v>827</v>
      </c>
      <c r="B306" s="109">
        <v>42857</v>
      </c>
      <c r="C306" s="15">
        <v>29.666481392329288</v>
      </c>
      <c r="D306" s="110">
        <v>-32.554481670162758</v>
      </c>
      <c r="E306" s="110">
        <v>-4.6240185909801887</v>
      </c>
      <c r="F306" s="110">
        <v>4.4376670576787518</v>
      </c>
      <c r="H306" s="108"/>
      <c r="J306" s="80"/>
      <c r="L306" s="80"/>
    </row>
    <row r="307" spans="1:13">
      <c r="A307" s="108" t="s">
        <v>828</v>
      </c>
      <c r="B307" s="109">
        <v>42864</v>
      </c>
      <c r="C307" s="15">
        <v>11.459155902616464</v>
      </c>
      <c r="D307" s="110">
        <v>-43.673303996716427</v>
      </c>
      <c r="E307" s="110">
        <v>-6.1762271912113587</v>
      </c>
      <c r="F307" s="110">
        <v>5.7365135329744419</v>
      </c>
      <c r="H307" s="108"/>
      <c r="J307" s="80"/>
      <c r="L307" s="80"/>
    </row>
    <row r="308" spans="1:13">
      <c r="A308" s="108" t="s">
        <v>829</v>
      </c>
      <c r="B308" s="109">
        <v>42870</v>
      </c>
      <c r="C308" s="15">
        <v>40.743665431525208</v>
      </c>
      <c r="D308" s="110">
        <v>-39.333190077986828</v>
      </c>
      <c r="E308" s="110">
        <v>-6.0072448953561999</v>
      </c>
      <c r="F308" s="110">
        <v>8.7247690848627713</v>
      </c>
      <c r="H308" s="108"/>
      <c r="J308" s="80"/>
      <c r="L308" s="80"/>
    </row>
    <row r="309" spans="1:13">
      <c r="A309" s="108" t="s">
        <v>830</v>
      </c>
      <c r="B309" s="109">
        <v>42898</v>
      </c>
      <c r="C309" s="15">
        <v>64.935216781493295</v>
      </c>
      <c r="D309" s="110">
        <v>-55.273523867610606</v>
      </c>
      <c r="E309" s="110">
        <v>-7.5581261884657138</v>
      </c>
      <c r="F309" s="110">
        <v>5.1914856401151042</v>
      </c>
      <c r="H309" s="108"/>
      <c r="J309" s="80"/>
      <c r="L309" s="80"/>
    </row>
    <row r="310" spans="1:13">
      <c r="A310" s="108" t="s">
        <v>831</v>
      </c>
      <c r="B310" s="109">
        <v>42905</v>
      </c>
      <c r="C310" s="15">
        <v>12.732395447351628</v>
      </c>
      <c r="D310" s="110">
        <v>-15.512312097977652</v>
      </c>
      <c r="E310" s="110">
        <v>-2.3397253074206317</v>
      </c>
      <c r="F310" s="110">
        <v>3.2054903613874011</v>
      </c>
      <c r="H310" s="108"/>
      <c r="J310" s="80"/>
      <c r="L310" s="80"/>
    </row>
    <row r="311" spans="1:13">
      <c r="A311" s="108" t="s">
        <v>832</v>
      </c>
      <c r="B311" s="109">
        <v>42996</v>
      </c>
      <c r="C311" s="15">
        <v>14.769578718927887</v>
      </c>
      <c r="D311" s="110">
        <v>-22.384382254584143</v>
      </c>
      <c r="E311" s="110">
        <v>-4.0862052148558643</v>
      </c>
      <c r="F311" s="110">
        <v>10.305259464262772</v>
      </c>
      <c r="H311" s="108"/>
      <c r="J311" s="80"/>
      <c r="L311" s="80"/>
    </row>
    <row r="312" spans="1:13">
      <c r="A312" s="108" t="s">
        <v>833</v>
      </c>
      <c r="B312" s="109">
        <v>43011</v>
      </c>
      <c r="C312" s="15">
        <v>72.574654049904282</v>
      </c>
      <c r="D312" s="110">
        <v>-35.111831472800176</v>
      </c>
      <c r="E312" s="110">
        <v>-6.3353120379126269</v>
      </c>
      <c r="F312" s="110">
        <v>15.570664830500839</v>
      </c>
      <c r="H312" s="108"/>
      <c r="J312" s="80"/>
      <c r="L312" s="80"/>
    </row>
    <row r="313" spans="1:13">
      <c r="A313" s="108" t="s">
        <v>834</v>
      </c>
      <c r="B313" s="109">
        <v>43024</v>
      </c>
      <c r="C313" s="15">
        <v>73.211273822271863</v>
      </c>
      <c r="D313" s="110">
        <v>-43.861420930056966</v>
      </c>
      <c r="E313" s="110">
        <v>-7.8352210220497263</v>
      </c>
      <c r="F313" s="110">
        <v>18.820347246340845</v>
      </c>
      <c r="H313" s="108"/>
      <c r="J313" s="80"/>
      <c r="L313" s="80"/>
    </row>
    <row r="314" spans="1:13">
      <c r="A314" s="108" t="s">
        <v>846</v>
      </c>
      <c r="B314" s="109">
        <v>43031</v>
      </c>
      <c r="C314" s="15">
        <v>151.51550582348438</v>
      </c>
      <c r="D314" s="110">
        <v>-28.801452261610407</v>
      </c>
      <c r="E314" s="110">
        <v>-4.9892692112002432</v>
      </c>
      <c r="F314" s="110">
        <v>11.112701427991539</v>
      </c>
      <c r="H314" s="108"/>
      <c r="J314" s="80"/>
      <c r="L314" s="80"/>
    </row>
    <row r="315" spans="1:13">
      <c r="A315" s="108" t="s">
        <v>847</v>
      </c>
      <c r="B315" s="109">
        <v>43045</v>
      </c>
      <c r="C315" s="15">
        <v>32.467608390746648</v>
      </c>
      <c r="D315" s="110">
        <v>-35.581097821567155</v>
      </c>
      <c r="E315" s="110">
        <v>-7.0662130800809848</v>
      </c>
      <c r="F315" s="110">
        <v>20.948606819080723</v>
      </c>
      <c r="H315" s="108"/>
      <c r="J315" s="80"/>
      <c r="L315" s="80"/>
    </row>
    <row r="316" spans="1:13">
      <c r="A316" s="108" t="s">
        <v>848</v>
      </c>
      <c r="B316" s="109">
        <v>43052</v>
      </c>
      <c r="C316" s="15">
        <v>70.028174960433944</v>
      </c>
      <c r="D316" s="110">
        <v>-60.601708467453832</v>
      </c>
      <c r="E316" s="110">
        <v>-8.9976630367709909</v>
      </c>
      <c r="F316" s="110">
        <v>11.379595826714095</v>
      </c>
      <c r="H316" s="108"/>
      <c r="J316" s="80"/>
      <c r="L316" s="80"/>
    </row>
    <row r="317" spans="1:13">
      <c r="A317" s="108" t="s">
        <v>849</v>
      </c>
      <c r="B317" s="109">
        <v>43059</v>
      </c>
      <c r="C317" s="15">
        <v>66.208456326228458</v>
      </c>
      <c r="D317" s="110">
        <v>-44.15163159633093</v>
      </c>
      <c r="E317" s="110">
        <v>-7.6788849209272199</v>
      </c>
      <c r="F317" s="110">
        <v>17.279447771086829</v>
      </c>
      <c r="H317" s="108"/>
      <c r="J317" s="80"/>
      <c r="L317" s="80"/>
    </row>
    <row r="318" spans="1:13">
      <c r="A318" s="108" t="s">
        <v>850</v>
      </c>
      <c r="B318" s="109">
        <v>43066</v>
      </c>
      <c r="C318" s="15">
        <v>82.760570407785565</v>
      </c>
      <c r="D318" s="110">
        <v>-36.149687671550723</v>
      </c>
      <c r="E318" s="110">
        <v>-5.7110550439025687</v>
      </c>
      <c r="F318" s="110">
        <v>9.5387526796698268</v>
      </c>
      <c r="H318" s="108"/>
      <c r="J318" s="80"/>
      <c r="L318" s="80"/>
    </row>
    <row r="319" spans="1:13">
      <c r="A319" s="108" t="s">
        <v>851</v>
      </c>
      <c r="B319" s="109">
        <v>43073</v>
      </c>
      <c r="C319" s="15">
        <v>75.121133139374592</v>
      </c>
      <c r="D319" s="110">
        <v>-60.026291231234623</v>
      </c>
      <c r="E319" s="110">
        <v>-9.3433665610336547</v>
      </c>
      <c r="F319" s="110">
        <v>14.720641257034615</v>
      </c>
      <c r="H319" s="108"/>
      <c r="J319" s="80"/>
      <c r="L319" s="80"/>
    </row>
    <row r="320" spans="1:13" s="61" customFormat="1">
      <c r="A320" s="108" t="s">
        <v>877</v>
      </c>
      <c r="B320" s="7">
        <v>43102</v>
      </c>
      <c r="C320" s="15">
        <v>112.04507993669431</v>
      </c>
      <c r="D320" s="110">
        <v>-39.385923981979928</v>
      </c>
      <c r="E320" s="110">
        <v>-6.3520803008485789</v>
      </c>
      <c r="F320" s="110">
        <v>11.430718424808703</v>
      </c>
      <c r="G320" s="4"/>
      <c r="H320" s="111"/>
      <c r="I320" s="79"/>
      <c r="J320" s="80"/>
      <c r="K320" s="79"/>
      <c r="L320" s="80"/>
      <c r="M320" s="79"/>
    </row>
    <row r="321" spans="1:14" s="61" customFormat="1">
      <c r="A321" s="108" t="s">
        <v>878</v>
      </c>
      <c r="B321" s="7">
        <v>43116</v>
      </c>
      <c r="C321" s="15">
        <v>115.86479857089981</v>
      </c>
      <c r="D321" s="110">
        <v>-49.608018570658274</v>
      </c>
      <c r="E321" s="110">
        <v>-6.6374596258180762</v>
      </c>
      <c r="F321" s="110">
        <v>3.4916584358863361</v>
      </c>
      <c r="G321" s="4"/>
      <c r="H321" s="111"/>
      <c r="I321" s="79"/>
      <c r="J321" s="80"/>
      <c r="K321" s="79"/>
      <c r="L321" s="80"/>
      <c r="M321" s="79"/>
    </row>
    <row r="322" spans="1:14" s="61" customFormat="1">
      <c r="A322" s="108" t="s">
        <v>879</v>
      </c>
      <c r="B322" s="7">
        <v>43122</v>
      </c>
      <c r="C322" s="15">
        <v>72.574654049904282</v>
      </c>
      <c r="D322" s="110">
        <v>-38.328411042782868</v>
      </c>
      <c r="E322" s="110">
        <v>-6.6490462598234599</v>
      </c>
      <c r="F322" s="110">
        <v>14.863959035804811</v>
      </c>
      <c r="G322" s="4"/>
      <c r="H322" s="111"/>
      <c r="I322" s="79"/>
      <c r="J322" s="80"/>
      <c r="K322" s="79"/>
      <c r="L322" s="80"/>
      <c r="M322" s="79"/>
    </row>
    <row r="323" spans="1:14" s="61" customFormat="1">
      <c r="A323" s="108" t="s">
        <v>880</v>
      </c>
      <c r="B323" s="70">
        <v>43129</v>
      </c>
      <c r="C323" s="15">
        <v>105.6788822130185</v>
      </c>
      <c r="D323" s="110">
        <v>-44.889423968292959</v>
      </c>
      <c r="E323" s="110">
        <v>-7.2448478485395427</v>
      </c>
      <c r="F323" s="110">
        <v>13.069358820023382</v>
      </c>
      <c r="G323" s="4"/>
      <c r="H323" s="108"/>
      <c r="I323" s="79"/>
      <c r="J323" s="80"/>
      <c r="K323" s="79"/>
      <c r="L323" s="80"/>
      <c r="M323" s="79"/>
      <c r="N323" s="60"/>
    </row>
    <row r="324" spans="1:14" s="61" customFormat="1">
      <c r="A324" s="108" t="s">
        <v>881</v>
      </c>
      <c r="B324" s="70">
        <v>43143</v>
      </c>
      <c r="C324" s="15">
        <v>21.645072260497766</v>
      </c>
      <c r="D324" s="110">
        <v>-25.067099335067649</v>
      </c>
      <c r="E324" s="110">
        <v>-4.3788909399030125</v>
      </c>
      <c r="F324" s="110">
        <v>9.9640281841564509</v>
      </c>
      <c r="G324" s="4"/>
      <c r="H324" s="108"/>
      <c r="I324" s="79"/>
      <c r="J324" s="80"/>
      <c r="K324" s="79"/>
      <c r="L324" s="80"/>
      <c r="M324" s="79"/>
      <c r="N324" s="60"/>
    </row>
    <row r="325" spans="1:14" s="61" customFormat="1">
      <c r="A325" s="108" t="s">
        <v>882</v>
      </c>
      <c r="B325" s="71">
        <v>43164</v>
      </c>
      <c r="C325" s="15">
        <v>111.40846016432674</v>
      </c>
      <c r="D325" s="110">
        <v>-46.710605149535141</v>
      </c>
      <c r="E325" s="110">
        <v>-7.3370505674828781</v>
      </c>
      <c r="F325" s="110">
        <v>11.985799390327884</v>
      </c>
      <c r="G325" s="4"/>
      <c r="H325" s="108"/>
      <c r="I325" s="79"/>
      <c r="J325" s="80"/>
      <c r="K325" s="79"/>
      <c r="L325" s="80"/>
      <c r="M325" s="79"/>
      <c r="N325" s="60"/>
    </row>
    <row r="326" spans="1:14" s="61" customFormat="1">
      <c r="A326" s="108" t="s">
        <v>883</v>
      </c>
      <c r="B326" s="71">
        <v>43172</v>
      </c>
      <c r="C326" s="15">
        <v>17.316057808398213</v>
      </c>
      <c r="D326" s="110">
        <v>-42.372065964329934</v>
      </c>
      <c r="E326" s="110">
        <v>-6.257953380396752</v>
      </c>
      <c r="F326" s="110">
        <v>7.6915610788440816</v>
      </c>
      <c r="G326" s="4"/>
      <c r="H326" s="108"/>
      <c r="I326" s="79"/>
      <c r="J326" s="80"/>
      <c r="K326" s="79"/>
      <c r="L326" s="80"/>
      <c r="M326" s="79"/>
      <c r="N326" s="60"/>
    </row>
    <row r="327" spans="1:14" s="61" customFormat="1">
      <c r="A327" s="108" t="s">
        <v>884</v>
      </c>
      <c r="B327" s="70">
        <v>43193</v>
      </c>
      <c r="C327" s="15">
        <v>73.84789359463943</v>
      </c>
      <c r="D327" s="110">
        <v>-53.937236480949089</v>
      </c>
      <c r="E327" s="110">
        <v>-8.4034894250741026</v>
      </c>
      <c r="F327" s="110">
        <v>13.290678919643732</v>
      </c>
      <c r="G327" s="4"/>
      <c r="H327" s="108"/>
      <c r="I327" s="79"/>
      <c r="J327" s="80"/>
      <c r="K327" s="79"/>
      <c r="L327" s="80"/>
      <c r="M327" s="79"/>
      <c r="N327" s="60"/>
    </row>
    <row r="328" spans="1:14" s="61" customFormat="1">
      <c r="A328" s="108" t="s">
        <v>885</v>
      </c>
      <c r="B328" s="71">
        <v>43200</v>
      </c>
      <c r="C328" s="15">
        <v>38.833806114422458</v>
      </c>
      <c r="D328" s="110">
        <v>-52.664049417760729</v>
      </c>
      <c r="E328" s="110">
        <v>-7.2792946109274119</v>
      </c>
      <c r="F328" s="110">
        <v>5.5703074696585659</v>
      </c>
      <c r="G328" s="4"/>
      <c r="H328" s="108"/>
      <c r="I328" s="79"/>
      <c r="J328" s="80"/>
      <c r="K328" s="79"/>
      <c r="L328" s="80"/>
      <c r="M328" s="79"/>
      <c r="N328" s="60"/>
    </row>
    <row r="329" spans="1:14" s="61" customFormat="1">
      <c r="A329" s="108" t="s">
        <v>886</v>
      </c>
      <c r="B329" s="70">
        <v>43206</v>
      </c>
      <c r="C329" s="15">
        <v>103.76902289591575</v>
      </c>
      <c r="D329" s="110">
        <v>-69.601625192060311</v>
      </c>
      <c r="E329" s="110">
        <v>-10.012870728062424</v>
      </c>
      <c r="F329" s="110">
        <v>10.501340632439081</v>
      </c>
      <c r="G329" s="4"/>
      <c r="H329" s="108"/>
      <c r="I329" s="79"/>
      <c r="J329" s="80"/>
      <c r="K329" s="79"/>
      <c r="L329" s="80"/>
      <c r="M329" s="79"/>
      <c r="N329" s="60"/>
    </row>
    <row r="330" spans="1:14" s="61" customFormat="1">
      <c r="A330" s="108" t="s">
        <v>887</v>
      </c>
      <c r="B330" s="71">
        <v>43220</v>
      </c>
      <c r="C330" s="15">
        <v>26.738030439438418</v>
      </c>
      <c r="D330" s="110">
        <v>-35.941047877534544</v>
      </c>
      <c r="E330" s="110">
        <v>-5.8422909092147313</v>
      </c>
      <c r="F330" s="110">
        <v>10.797279396183306</v>
      </c>
      <c r="G330" s="4"/>
      <c r="H330" s="108"/>
      <c r="I330" s="79"/>
      <c r="J330" s="80"/>
      <c r="K330" s="79"/>
      <c r="L330" s="80"/>
      <c r="M330" s="79"/>
      <c r="N330" s="60"/>
    </row>
    <row r="331" spans="1:14">
      <c r="A331" s="2" t="s">
        <v>922</v>
      </c>
      <c r="B331" s="7">
        <v>43262</v>
      </c>
      <c r="C331" s="15">
        <v>45.836623610465857</v>
      </c>
      <c r="D331" s="85">
        <v>-41.076766337328124</v>
      </c>
      <c r="E331" s="85">
        <v>-6.6956311835042195</v>
      </c>
      <c r="F331" s="85">
        <v>12.488283130705632</v>
      </c>
      <c r="J331" s="4"/>
      <c r="L331" s="4"/>
    </row>
    <row r="332" spans="1:14">
      <c r="A332" s="2" t="s">
        <v>923</v>
      </c>
      <c r="B332" s="7">
        <v>43355</v>
      </c>
      <c r="C332" s="15">
        <v>72.574654049904282</v>
      </c>
      <c r="D332" s="85">
        <v>-37.252839467244527</v>
      </c>
      <c r="E332" s="85">
        <v>-6.7348652322723197</v>
      </c>
      <c r="F332" s="85">
        <v>16.62608239093403</v>
      </c>
      <c r="J332" s="4"/>
      <c r="L332" s="4"/>
    </row>
    <row r="333" spans="1:14">
      <c r="A333" s="2" t="s">
        <v>924</v>
      </c>
      <c r="B333" s="7">
        <v>43402</v>
      </c>
      <c r="C333" s="15">
        <v>85.943669269623484</v>
      </c>
      <c r="D333" s="85">
        <v>-15.96777140236272</v>
      </c>
      <c r="E333" s="85">
        <v>-3.5939007707104231</v>
      </c>
      <c r="F333" s="85">
        <v>12.783434763320665</v>
      </c>
      <c r="J333" s="4"/>
      <c r="L333" s="4"/>
    </row>
    <row r="334" spans="1:14">
      <c r="A334" s="2" t="s">
        <v>925</v>
      </c>
      <c r="B334" s="7">
        <v>43409</v>
      </c>
      <c r="C334" s="15">
        <v>58.569019057817478</v>
      </c>
      <c r="D334" s="85">
        <v>-10.819017779473388</v>
      </c>
      <c r="E334" s="85">
        <v>-2.7473576587869193</v>
      </c>
      <c r="F334" s="85">
        <v>11.159843490821967</v>
      </c>
      <c r="J334" s="4"/>
      <c r="L334" s="4"/>
    </row>
    <row r="335" spans="1:14">
      <c r="A335" s="2" t="s">
        <v>926</v>
      </c>
      <c r="B335" s="7">
        <v>43431</v>
      </c>
      <c r="C335" s="15">
        <v>99.312684489342686</v>
      </c>
      <c r="D335" s="85">
        <v>-47.379260239868991</v>
      </c>
      <c r="E335" s="85">
        <v>-7.9502292246649837</v>
      </c>
      <c r="F335" s="85">
        <v>16.222573557450879</v>
      </c>
      <c r="J335" s="4"/>
      <c r="L335" s="4"/>
    </row>
    <row r="336" spans="1:14">
      <c r="A336" s="2" t="s">
        <v>927</v>
      </c>
      <c r="B336" s="7">
        <v>43451</v>
      </c>
      <c r="C336" s="15">
        <v>99.312684489342686</v>
      </c>
      <c r="D336" s="85">
        <v>-49.325729621721827</v>
      </c>
      <c r="E336" s="85">
        <v>-8.1241024983237935</v>
      </c>
      <c r="F336" s="85">
        <v>15.667090364868521</v>
      </c>
      <c r="J336" s="4"/>
      <c r="L336" s="4"/>
    </row>
    <row r="337" spans="1:12">
      <c r="A337" s="2" t="s">
        <v>928</v>
      </c>
      <c r="B337" s="7">
        <v>43455</v>
      </c>
      <c r="C337" s="15">
        <v>67.48169587096362</v>
      </c>
      <c r="D337" s="85">
        <v>-30.371246328771196</v>
      </c>
      <c r="E337" s="85">
        <v>-5.2234028090172302</v>
      </c>
      <c r="F337" s="85">
        <v>11.415976143366645</v>
      </c>
      <c r="J337" s="4"/>
      <c r="L337" s="4"/>
    </row>
    <row r="338" spans="1:12">
      <c r="A338" s="2" t="s">
        <v>929</v>
      </c>
      <c r="B338" s="7">
        <v>43465</v>
      </c>
      <c r="C338" s="15">
        <v>66.845076098596039</v>
      </c>
      <c r="D338" s="85">
        <v>-20.32835769637531</v>
      </c>
      <c r="E338" s="85">
        <v>-4.190028871405211</v>
      </c>
      <c r="F338" s="85">
        <v>13.191873274866378</v>
      </c>
      <c r="J338" s="4"/>
      <c r="L338" s="4"/>
    </row>
    <row r="339" spans="1:12">
      <c r="A339" s="2" t="s">
        <v>930</v>
      </c>
      <c r="B339" s="7">
        <v>43472</v>
      </c>
      <c r="C339" s="15">
        <v>21.645072260497766</v>
      </c>
      <c r="D339" s="85">
        <v>-44.225573814986404</v>
      </c>
      <c r="E339" s="85">
        <v>-7.7887311542851894</v>
      </c>
      <c r="F339" s="85">
        <v>18.084275419295111</v>
      </c>
      <c r="J339" s="4"/>
      <c r="L339" s="4"/>
    </row>
    <row r="340" spans="1:12">
      <c r="A340" s="2" t="s">
        <v>931</v>
      </c>
      <c r="B340" s="7">
        <v>43487</v>
      </c>
      <c r="C340" s="15">
        <v>101.85916357881302</v>
      </c>
      <c r="D340" s="85">
        <v>-60.247898741080135</v>
      </c>
      <c r="E340" s="85">
        <v>-8.7147662570461186</v>
      </c>
      <c r="F340" s="85">
        <v>9.4702313152888138</v>
      </c>
      <c r="J340" s="4"/>
      <c r="L340" s="4"/>
    </row>
    <row r="341" spans="1:12">
      <c r="A341" s="2" t="s">
        <v>932</v>
      </c>
      <c r="B341" s="7">
        <v>43493</v>
      </c>
      <c r="C341" s="15">
        <v>22.918311805232928</v>
      </c>
      <c r="D341" s="85">
        <v>-11.453958272767405</v>
      </c>
      <c r="E341" s="85">
        <v>-2.975723019928572</v>
      </c>
      <c r="F341" s="85">
        <v>12.351825886661171</v>
      </c>
      <c r="J341" s="4"/>
      <c r="L341" s="4"/>
    </row>
    <row r="342" spans="1:12">
      <c r="A342" s="2" t="s">
        <v>933</v>
      </c>
      <c r="B342" s="7">
        <v>43507</v>
      </c>
      <c r="C342" s="15">
        <v>48.383102699936188</v>
      </c>
      <c r="D342" s="85">
        <v>-46.326382498948412</v>
      </c>
      <c r="E342" s="85">
        <v>-7.5254426979989582</v>
      </c>
      <c r="F342" s="85">
        <v>13.877159085043253</v>
      </c>
      <c r="J342" s="4"/>
      <c r="L342" s="4"/>
    </row>
    <row r="343" spans="1:12">
      <c r="A343" s="2" t="s">
        <v>934</v>
      </c>
      <c r="B343" s="7">
        <v>43529</v>
      </c>
      <c r="C343" s="15">
        <v>176.98029671818762</v>
      </c>
      <c r="D343" s="85">
        <v>-66.305704620864489</v>
      </c>
      <c r="E343" s="85">
        <v>-10.055167730801923</v>
      </c>
      <c r="F343" s="85">
        <v>14.135637225550894</v>
      </c>
      <c r="J343" s="4"/>
      <c r="L343" s="4"/>
    </row>
    <row r="344" spans="1:12">
      <c r="A344" s="2" t="s">
        <v>935</v>
      </c>
      <c r="B344" s="7">
        <v>43557</v>
      </c>
      <c r="C344" s="15">
        <v>109.498600847224</v>
      </c>
      <c r="D344" s="85">
        <v>-55.468923776711478</v>
      </c>
      <c r="E344" s="85">
        <v>-8.4779575582894502</v>
      </c>
      <c r="F344" s="85">
        <v>12.354736689604124</v>
      </c>
      <c r="J344" s="4"/>
      <c r="L344" s="4"/>
    </row>
    <row r="345" spans="1:12">
      <c r="A345" s="2" t="s">
        <v>936</v>
      </c>
      <c r="B345" s="7">
        <v>43564</v>
      </c>
      <c r="C345" s="15">
        <v>138.78311037613273</v>
      </c>
      <c r="D345" s="85">
        <v>-46.549492847989043</v>
      </c>
      <c r="E345" s="85">
        <v>-6.6314109900066365</v>
      </c>
      <c r="F345" s="85">
        <v>6.5017950720640485</v>
      </c>
      <c r="J345" s="4"/>
      <c r="L345" s="4"/>
    </row>
    <row r="346" spans="1:12">
      <c r="A346" s="2" t="s">
        <v>937</v>
      </c>
      <c r="B346" s="7">
        <v>43613</v>
      </c>
      <c r="C346" s="15">
        <v>89.126768131461375</v>
      </c>
      <c r="D346" s="85">
        <v>-31.087420579383103</v>
      </c>
      <c r="E346" s="85">
        <v>-4.6660139197976509</v>
      </c>
      <c r="F346" s="85">
        <v>6.2406907789981041</v>
      </c>
      <c r="J346" s="4"/>
      <c r="L346" s="4"/>
    </row>
    <row r="347" spans="1:12">
      <c r="A347" s="2" t="s">
        <v>938</v>
      </c>
      <c r="B347" s="7">
        <v>43655</v>
      </c>
      <c r="C347" s="15">
        <v>28.011269984173577</v>
      </c>
      <c r="D347" s="85">
        <v>-47.921321116427805</v>
      </c>
      <c r="E347" s="85">
        <v>-6.2861215992531809</v>
      </c>
      <c r="F347" s="85">
        <v>2.3676516775976424</v>
      </c>
      <c r="J347" s="4"/>
      <c r="L347" s="4"/>
    </row>
    <row r="348" spans="1:12">
      <c r="A348" s="2" t="s">
        <v>939</v>
      </c>
      <c r="B348" s="7">
        <v>43731</v>
      </c>
      <c r="C348" s="15">
        <v>178.25353626292275</v>
      </c>
      <c r="D348" s="85">
        <v>-38.762059592001407</v>
      </c>
      <c r="E348" s="85">
        <v>-6.2145882973140001</v>
      </c>
      <c r="F348" s="85">
        <v>10.954646786510594</v>
      </c>
      <c r="J348" s="4"/>
      <c r="L348" s="4"/>
    </row>
    <row r="349" spans="1:12">
      <c r="A349" s="2" t="s">
        <v>940</v>
      </c>
      <c r="B349" s="7">
        <v>43759</v>
      </c>
      <c r="C349" s="15">
        <v>85.930570097352557</v>
      </c>
      <c r="D349" s="85">
        <v>-22.343017206830716</v>
      </c>
      <c r="E349" s="85">
        <v>-4.7537463035640108</v>
      </c>
      <c r="F349" s="85">
        <v>15.686953221681371</v>
      </c>
      <c r="J349" s="4"/>
      <c r="L349" s="4"/>
    </row>
    <row r="350" spans="1:12">
      <c r="A350" s="2" t="s">
        <v>941</v>
      </c>
      <c r="B350" s="7">
        <v>43822</v>
      </c>
      <c r="C350" s="15">
        <v>245.91512743307396</v>
      </c>
      <c r="D350" s="85">
        <v>-53.013757050415663</v>
      </c>
      <c r="E350" s="85">
        <v>-8.2730045215390344</v>
      </c>
      <c r="F350" s="85">
        <v>13.170279121896613</v>
      </c>
      <c r="J350" s="4"/>
      <c r="L350" s="4"/>
    </row>
    <row r="351" spans="1:12">
      <c r="A351" s="2" t="s">
        <v>942</v>
      </c>
      <c r="B351" s="7">
        <v>43829</v>
      </c>
      <c r="C351" s="15">
        <v>10.479337816750311</v>
      </c>
      <c r="D351" s="85">
        <v>-52.068782137827228</v>
      </c>
      <c r="E351" s="85">
        <v>-8.0467575652900791</v>
      </c>
      <c r="F351" s="85">
        <v>12.305278384493405</v>
      </c>
      <c r="J351" s="4"/>
      <c r="L351" s="4"/>
    </row>
    <row r="352" spans="1:12">
      <c r="A352" s="2" t="s">
        <v>989</v>
      </c>
      <c r="B352" s="7">
        <v>43836</v>
      </c>
      <c r="C352" s="15">
        <v>111.77960337866999</v>
      </c>
      <c r="D352" s="85">
        <v>-42.360453024737453</v>
      </c>
      <c r="E352" s="85">
        <v>-6.8394071700368659</v>
      </c>
      <c r="F352" s="85">
        <v>12.354804335557475</v>
      </c>
      <c r="H352" s="4"/>
      <c r="J352" s="4"/>
      <c r="L352" s="4"/>
    </row>
    <row r="353" spans="1:12">
      <c r="A353" s="2" t="s">
        <v>990</v>
      </c>
      <c r="B353" s="7">
        <v>43843</v>
      </c>
      <c r="C353" s="15">
        <v>73.355364717252186</v>
      </c>
      <c r="D353" s="85">
        <v>-43.005671103768101</v>
      </c>
      <c r="E353" s="85">
        <v>-7.1466191041573417</v>
      </c>
      <c r="F353" s="85">
        <v>14.167281729490632</v>
      </c>
      <c r="H353" s="4"/>
      <c r="J353" s="4"/>
      <c r="L353" s="4"/>
    </row>
    <row r="354" spans="1:12">
      <c r="A354" s="2" t="s">
        <v>991</v>
      </c>
      <c r="B354" s="7">
        <v>43851</v>
      </c>
      <c r="C354" s="15">
        <v>60.081536816035111</v>
      </c>
      <c r="D354" s="85">
        <v>-64.089097660964271</v>
      </c>
      <c r="E354" s="85">
        <v>-9.8982816083545693</v>
      </c>
      <c r="F354" s="85">
        <v>15.097155205872284</v>
      </c>
      <c r="H354" s="4"/>
      <c r="J354" s="4"/>
      <c r="L354" s="4"/>
    </row>
    <row r="355" spans="1:12">
      <c r="A355" s="2" t="s">
        <v>992</v>
      </c>
      <c r="B355" s="7">
        <v>43857</v>
      </c>
      <c r="C355" s="15">
        <v>74.053987238368862</v>
      </c>
      <c r="D355" s="85">
        <v>-27.740126355785822</v>
      </c>
      <c r="E355" s="85">
        <v>-4.9538188766849736</v>
      </c>
      <c r="F355" s="85">
        <v>11.890424657693966</v>
      </c>
      <c r="H355" s="4"/>
      <c r="J355" s="4"/>
      <c r="L355" s="4"/>
    </row>
    <row r="356" spans="1:12">
      <c r="A356" s="2" t="s">
        <v>993</v>
      </c>
      <c r="B356" s="7">
        <v>43866</v>
      </c>
      <c r="C356" s="15">
        <v>107.58786825196987</v>
      </c>
      <c r="D356" s="85">
        <v>-24.150079677097615</v>
      </c>
      <c r="E356" s="85">
        <v>-4.4844193673301831</v>
      </c>
      <c r="F356" s="85">
        <v>11.72527526154385</v>
      </c>
      <c r="H356" s="4"/>
      <c r="J356" s="4"/>
      <c r="L356" s="4"/>
    </row>
    <row r="357" spans="1:12">
      <c r="A357" s="2" t="s">
        <v>994</v>
      </c>
      <c r="B357" s="7">
        <v>43893</v>
      </c>
      <c r="C357" s="15">
        <v>134.13552405440399</v>
      </c>
      <c r="D357" s="85">
        <v>-25.877878179099618</v>
      </c>
      <c r="E357" s="85">
        <v>-4.0498856187836383</v>
      </c>
      <c r="F357" s="85">
        <v>6.5212067711694885</v>
      </c>
      <c r="H357" s="4"/>
      <c r="J357" s="4"/>
      <c r="L357" s="4"/>
    </row>
    <row r="358" spans="1:12">
      <c r="A358" s="2" t="s">
        <v>995</v>
      </c>
      <c r="B358" s="7">
        <v>43913</v>
      </c>
      <c r="C358" s="15">
        <v>37.026993619184431</v>
      </c>
      <c r="D358" s="85">
        <v>-55.235531429828541</v>
      </c>
      <c r="E358" s="85">
        <v>-8.6361072267452919</v>
      </c>
      <c r="F358" s="85">
        <v>13.853326384133794</v>
      </c>
      <c r="H358" s="4"/>
      <c r="J358" s="4"/>
      <c r="L358" s="4"/>
    </row>
    <row r="359" spans="1:12">
      <c r="A359" s="2" t="s">
        <v>996</v>
      </c>
      <c r="B359" s="7">
        <v>43921</v>
      </c>
      <c r="C359" s="15">
        <v>51.698066562634864</v>
      </c>
      <c r="D359" s="85">
        <v>-41.952591676671318</v>
      </c>
      <c r="E359" s="85">
        <v>-6.8654597094196248</v>
      </c>
      <c r="F359" s="85">
        <v>12.97108599868568</v>
      </c>
      <c r="H359" s="4"/>
      <c r="J359" s="4"/>
      <c r="L359" s="4"/>
    </row>
    <row r="360" spans="1:12">
      <c r="A360" s="2" t="s">
        <v>997</v>
      </c>
      <c r="B360" s="7">
        <v>43928</v>
      </c>
      <c r="C360" s="15">
        <v>18.86280807015056</v>
      </c>
      <c r="D360" s="85">
        <v>-54.671006004742864</v>
      </c>
      <c r="E360" s="85">
        <v>-8.6629461888553259</v>
      </c>
      <c r="F360" s="85">
        <v>14.632563506099743</v>
      </c>
      <c r="H360" s="4"/>
      <c r="J360" s="4"/>
      <c r="L360" s="4"/>
    </row>
    <row r="361" spans="1:12">
      <c r="A361" s="2" t="s">
        <v>998</v>
      </c>
      <c r="B361" s="7">
        <v>43950</v>
      </c>
      <c r="C361" s="15">
        <v>45.899499637366361</v>
      </c>
      <c r="D361" s="85">
        <v>-37.416338853968526</v>
      </c>
      <c r="E361" s="85">
        <v>-5.5784648785784103</v>
      </c>
      <c r="F361" s="85">
        <v>7.2113801746587569</v>
      </c>
      <c r="H361" s="4"/>
      <c r="J361" s="4"/>
      <c r="L361" s="4"/>
    </row>
    <row r="362" spans="1:12">
      <c r="A362" s="2" t="s">
        <v>999</v>
      </c>
      <c r="B362" s="7">
        <v>43970</v>
      </c>
      <c r="C362" s="15">
        <v>143.91623935003761</v>
      </c>
      <c r="D362" s="85">
        <v>-52.208979686092619</v>
      </c>
      <c r="E362" s="85">
        <v>-7.6361137858007844</v>
      </c>
      <c r="F362" s="85">
        <v>8.8799306003136564</v>
      </c>
      <c r="H362" s="4"/>
      <c r="J362" s="4"/>
      <c r="L362" s="4"/>
    </row>
    <row r="363" spans="1:12">
      <c r="A363" s="2" t="s">
        <v>1000</v>
      </c>
      <c r="B363" s="7">
        <v>43977</v>
      </c>
      <c r="C363" s="15">
        <v>14.950521951897111</v>
      </c>
      <c r="D363" s="85">
        <v>-37.565537382684454</v>
      </c>
      <c r="E363" s="85">
        <v>-5.8585790588213111</v>
      </c>
      <c r="F363" s="85">
        <v>9.3030950878860352</v>
      </c>
      <c r="H363" s="4"/>
      <c r="J363" s="4"/>
      <c r="L363" s="4"/>
    </row>
    <row r="364" spans="1:12">
      <c r="A364" s="2" t="s">
        <v>1001</v>
      </c>
      <c r="B364" s="7">
        <v>43983</v>
      </c>
      <c r="C364" s="15">
        <v>8.1040212449535751</v>
      </c>
      <c r="D364" s="85">
        <v>-56.395036908464618</v>
      </c>
      <c r="E364" s="85">
        <v>-7.5305653219626407</v>
      </c>
      <c r="F364" s="85">
        <v>3.8494856672365074</v>
      </c>
      <c r="H364" s="4"/>
      <c r="J364" s="4"/>
      <c r="L364" s="4"/>
    </row>
    <row r="365" spans="1:12">
      <c r="A365" s="2" t="s">
        <v>1002</v>
      </c>
      <c r="B365" s="7">
        <v>43992</v>
      </c>
      <c r="C365" s="15">
        <v>39.122861182534493</v>
      </c>
      <c r="D365" s="85">
        <v>-35.821061557626017</v>
      </c>
      <c r="E365" s="85">
        <v>-5.799789536344413</v>
      </c>
      <c r="F365" s="85">
        <v>10.577254733129287</v>
      </c>
      <c r="H365" s="4"/>
      <c r="J365" s="4"/>
      <c r="L365" s="4"/>
    </row>
    <row r="366" spans="1:12">
      <c r="A366" s="2" t="s">
        <v>1003</v>
      </c>
      <c r="B366" s="7">
        <v>43997</v>
      </c>
      <c r="C366" s="15">
        <v>18.44363455748055</v>
      </c>
      <c r="D366" s="85">
        <v>-39.853343913662385</v>
      </c>
      <c r="E366" s="85">
        <v>-6.2753371885821698</v>
      </c>
      <c r="F366" s="85">
        <v>10.349353594994973</v>
      </c>
      <c r="H366" s="4"/>
      <c r="J366" s="4"/>
      <c r="L366" s="4"/>
    </row>
    <row r="367" spans="1:12">
      <c r="A367" s="2" t="s">
        <v>1004</v>
      </c>
      <c r="B367" s="7">
        <v>44006</v>
      </c>
      <c r="C367" s="15">
        <v>19.910741851825591</v>
      </c>
      <c r="D367" s="85">
        <v>-37.120670549860378</v>
      </c>
      <c r="E367" s="85">
        <v>-5.7745900036891005</v>
      </c>
      <c r="F367" s="85">
        <v>9.0760494796524256</v>
      </c>
      <c r="H367" s="4"/>
      <c r="J367" s="4"/>
      <c r="L367" s="4"/>
    </row>
    <row r="368" spans="1:12">
      <c r="A368" s="2" t="s">
        <v>1005</v>
      </c>
      <c r="B368" s="7">
        <v>44012</v>
      </c>
      <c r="C368" s="15">
        <v>7.9642967407302372</v>
      </c>
      <c r="D368" s="85">
        <v>-39.290402234093278</v>
      </c>
      <c r="E368" s="85">
        <v>-6.0669231290158834</v>
      </c>
      <c r="F368" s="85">
        <v>9.2449827980337886</v>
      </c>
      <c r="H368" s="4"/>
      <c r="J368" s="4"/>
      <c r="L368" s="4"/>
    </row>
    <row r="369" spans="1:12">
      <c r="A369" s="2" t="s">
        <v>1006</v>
      </c>
      <c r="B369" s="7">
        <v>44067</v>
      </c>
      <c r="C369" s="15">
        <v>6.9163629590552054</v>
      </c>
      <c r="D369" s="85">
        <v>-21.004220340624908</v>
      </c>
      <c r="E369" s="85">
        <v>-3.5359828201288748</v>
      </c>
      <c r="F369" s="85">
        <v>7.2836422204060902</v>
      </c>
      <c r="H369" s="4"/>
      <c r="J369" s="4"/>
      <c r="L369" s="4"/>
    </row>
    <row r="370" spans="1:12">
      <c r="A370" s="2" t="s">
        <v>1007</v>
      </c>
      <c r="B370" s="7">
        <v>44095</v>
      </c>
      <c r="C370" s="15">
        <v>9.9204397998569611</v>
      </c>
      <c r="D370" s="85">
        <v>-40.479064638198722</v>
      </c>
      <c r="E370" s="85">
        <v>-6.231772704902105</v>
      </c>
      <c r="F370" s="85">
        <v>9.3751170010181184</v>
      </c>
      <c r="H370" s="4"/>
      <c r="J370" s="4"/>
      <c r="L370" s="4"/>
    </row>
    <row r="371" spans="1:12">
      <c r="A371" s="2" t="s">
        <v>1008</v>
      </c>
      <c r="B371" s="7">
        <v>44120</v>
      </c>
      <c r="C371" s="15">
        <v>113.17684842090337</v>
      </c>
      <c r="D371" s="85">
        <v>-22.193419319689021</v>
      </c>
      <c r="E371" s="85">
        <v>-4.4396824575527463</v>
      </c>
      <c r="F371" s="85">
        <v>13.32404034073295</v>
      </c>
      <c r="H371" s="4"/>
      <c r="J371" s="4"/>
      <c r="L371" s="4"/>
    </row>
    <row r="372" spans="1:12">
      <c r="A372" s="2" t="s">
        <v>1016</v>
      </c>
      <c r="B372" s="7">
        <v>44137</v>
      </c>
      <c r="C372" s="15">
        <v>10.828649077308654</v>
      </c>
      <c r="D372" s="85">
        <v>-10.461951323111174</v>
      </c>
      <c r="E372" s="85">
        <v>-2.5146342816355638</v>
      </c>
      <c r="F372" s="85">
        <v>9.6551229299733361</v>
      </c>
      <c r="H372" s="4"/>
      <c r="J372" s="4"/>
      <c r="L372" s="4"/>
    </row>
    <row r="373" spans="1:12">
      <c r="A373" s="2" t="s">
        <v>1017</v>
      </c>
      <c r="B373" s="7">
        <v>44144</v>
      </c>
      <c r="C373" s="15">
        <v>33.883192274159342</v>
      </c>
      <c r="D373" s="85">
        <v>-21.041177329111452</v>
      </c>
      <c r="E373" s="85">
        <v>-4.4831749646469525</v>
      </c>
      <c r="F373" s="85">
        <v>14.824222388064168</v>
      </c>
      <c r="H373" s="4"/>
      <c r="J373" s="4"/>
      <c r="L373" s="4"/>
    </row>
    <row r="374" spans="1:12">
      <c r="A374" s="2" t="s">
        <v>1018</v>
      </c>
      <c r="B374" s="7">
        <v>44151</v>
      </c>
      <c r="C374" s="15">
        <v>132.73827901217061</v>
      </c>
      <c r="D374" s="85">
        <v>-42.596214814691223</v>
      </c>
      <c r="E374" s="85">
        <v>-7.2695454702604572</v>
      </c>
      <c r="F374" s="85">
        <v>15.560148947392435</v>
      </c>
      <c r="H374" s="4"/>
      <c r="J374" s="4"/>
      <c r="L374" s="4"/>
    </row>
    <row r="375" spans="1:12">
      <c r="A375" s="2" t="s">
        <v>1019</v>
      </c>
      <c r="B375" s="7">
        <v>44165</v>
      </c>
      <c r="C375" s="15">
        <v>69.163629590552048</v>
      </c>
      <c r="D375" s="85">
        <v>-32.41389594777155</v>
      </c>
      <c r="E375" s="85">
        <v>-5.9204581329053427</v>
      </c>
      <c r="F375" s="85">
        <v>14.949769115471192</v>
      </c>
      <c r="H375" s="4"/>
      <c r="J375" s="4"/>
      <c r="L375" s="4"/>
    </row>
    <row r="376" spans="1:12">
      <c r="A376" s="2" t="s">
        <v>1020</v>
      </c>
      <c r="B376" s="7">
        <v>44172</v>
      </c>
      <c r="C376" s="15">
        <v>19.002532574373898</v>
      </c>
      <c r="D376" s="85">
        <v>-24.743063593933577</v>
      </c>
      <c r="E376" s="85">
        <v>-4.3117870751095131</v>
      </c>
      <c r="F376" s="85">
        <v>9.7512330069425275</v>
      </c>
      <c r="H376" s="4"/>
      <c r="J376" s="4"/>
      <c r="L376" s="4"/>
    </row>
    <row r="377" spans="1:12">
      <c r="A377" s="2" t="s">
        <v>1021</v>
      </c>
      <c r="B377" s="7">
        <v>44182</v>
      </c>
      <c r="C377" s="15">
        <v>79.293656146744013</v>
      </c>
      <c r="D377" s="85">
        <v>-32.091752602329407</v>
      </c>
      <c r="E377" s="85">
        <v>-6.0577864172639275</v>
      </c>
      <c r="F377" s="85">
        <v>16.370538735782013</v>
      </c>
      <c r="H377" s="4"/>
      <c r="J377" s="4"/>
      <c r="L377" s="4"/>
    </row>
    <row r="378" spans="1:12">
      <c r="A378" s="2" t="s">
        <v>1022</v>
      </c>
      <c r="B378" s="7">
        <v>44186</v>
      </c>
      <c r="C378" s="15">
        <v>121.5603186743036</v>
      </c>
      <c r="D378" s="85">
        <v>-29.951678371995307</v>
      </c>
      <c r="E378" s="85">
        <v>-4.9183512700408105</v>
      </c>
      <c r="F378" s="85">
        <v>9.3951317883311773</v>
      </c>
      <c r="H378" s="4"/>
      <c r="J378" s="4"/>
      <c r="L378" s="4"/>
    </row>
    <row r="379" spans="1:12">
      <c r="A379" s="2" t="s">
        <v>1023</v>
      </c>
      <c r="B379" s="7">
        <v>44196</v>
      </c>
      <c r="C379" s="15">
        <v>85.58125883679422</v>
      </c>
      <c r="D379" s="85">
        <v>-51.850358026759046</v>
      </c>
      <c r="E379" s="85">
        <v>-7.8380549221000466</v>
      </c>
      <c r="F379" s="85">
        <v>10.854081350041326</v>
      </c>
      <c r="H379" s="4"/>
      <c r="J379" s="4"/>
      <c r="L379" s="4"/>
    </row>
    <row r="380" spans="1:12">
      <c r="A380" s="2" t="s">
        <v>1034</v>
      </c>
      <c r="B380" s="7">
        <v>44200</v>
      </c>
      <c r="C380" s="15">
        <v>105.4920006886198</v>
      </c>
      <c r="D380" s="85">
        <v>-52.872953612047304</v>
      </c>
      <c r="E380" s="85">
        <v>-7.8850457724061185</v>
      </c>
      <c r="F380" s="85">
        <v>10.207412567201644</v>
      </c>
      <c r="H380" s="4"/>
      <c r="J380" s="4"/>
      <c r="L380" s="4"/>
    </row>
    <row r="381" spans="1:12">
      <c r="A381" s="2" t="s">
        <v>1035</v>
      </c>
      <c r="B381" s="7">
        <v>44207</v>
      </c>
      <c r="C381" s="15">
        <v>92.916795308519426</v>
      </c>
      <c r="D381" s="85">
        <v>-59.899199614675851</v>
      </c>
      <c r="E381" s="85">
        <v>-9.14617242897517</v>
      </c>
      <c r="F381" s="85">
        <v>13.270179817125509</v>
      </c>
      <c r="J381" s="4"/>
      <c r="L381" s="4"/>
    </row>
    <row r="382" spans="1:12">
      <c r="A382" s="2" t="s">
        <v>1036</v>
      </c>
      <c r="B382" s="7">
        <v>44215</v>
      </c>
      <c r="C382" s="15">
        <v>94.314040350752805</v>
      </c>
      <c r="D382" s="85">
        <v>-31.464801586339075</v>
      </c>
      <c r="E382" s="85">
        <v>-4.9226528267448115</v>
      </c>
      <c r="F382" s="85">
        <v>7.9164210276194176</v>
      </c>
      <c r="J382" s="4"/>
      <c r="L382" s="4"/>
    </row>
    <row r="383" spans="1:12">
      <c r="A383" s="2" t="s">
        <v>1037</v>
      </c>
      <c r="B383" s="7">
        <v>44221</v>
      </c>
      <c r="C383" s="15">
        <v>13.972450422333749</v>
      </c>
      <c r="D383" s="85">
        <v>-75.72541652863984</v>
      </c>
      <c r="E383" s="85">
        <v>-11.07494092681091</v>
      </c>
      <c r="F383" s="85">
        <v>12.874110885847443</v>
      </c>
      <c r="J383" s="4"/>
      <c r="L383" s="4"/>
    </row>
    <row r="384" spans="1:12">
      <c r="A384" s="2" t="s">
        <v>1038</v>
      </c>
      <c r="B384" s="7">
        <v>44228</v>
      </c>
      <c r="C384" s="15">
        <v>75.451232280602241</v>
      </c>
      <c r="D384" s="85">
        <v>-68.283866017128901</v>
      </c>
      <c r="E384" s="85">
        <v>-9.8507610636502392</v>
      </c>
      <c r="F384" s="85">
        <v>10.522222492073013</v>
      </c>
      <c r="J384" s="4"/>
      <c r="L384" s="4"/>
    </row>
    <row r="385" spans="1:12">
      <c r="A385" s="2" t="s">
        <v>1062</v>
      </c>
      <c r="B385" s="7">
        <v>44235</v>
      </c>
      <c r="C385" s="15">
        <v>44.362530090909651</v>
      </c>
      <c r="D385" s="85">
        <v>-51.790581142792668</v>
      </c>
      <c r="E385" s="85">
        <v>-8.2369026052159775</v>
      </c>
      <c r="F385" s="85">
        <v>14.104639698935152</v>
      </c>
      <c r="J385" s="4"/>
      <c r="L385" s="4"/>
    </row>
    <row r="386" spans="1:12">
      <c r="A386" s="2" t="s">
        <v>1063</v>
      </c>
      <c r="B386" s="7">
        <v>44243</v>
      </c>
      <c r="C386" s="15">
        <v>111.0809808575533</v>
      </c>
      <c r="D386" s="85">
        <v>-67.609087951454683</v>
      </c>
      <c r="E386" s="85">
        <v>-9.5707320670073415</v>
      </c>
      <c r="F386" s="85">
        <v>8.956768584604049</v>
      </c>
      <c r="J386" s="4"/>
      <c r="L386" s="4"/>
    </row>
    <row r="387" spans="1:12">
      <c r="A387" s="2" t="s">
        <v>1064</v>
      </c>
      <c r="B387" s="7">
        <v>44249</v>
      </c>
      <c r="C387" s="15">
        <v>71.608808414460455</v>
      </c>
      <c r="D387" s="85">
        <v>-40.375699857430796</v>
      </c>
      <c r="E387" s="85">
        <v>-6.6598185531443193</v>
      </c>
      <c r="F387" s="85">
        <v>12.902848567723758</v>
      </c>
      <c r="J387" s="4"/>
      <c r="L387" s="4"/>
    </row>
    <row r="388" spans="1:12">
      <c r="A388" s="2" t="s">
        <v>1065</v>
      </c>
      <c r="B388" s="7">
        <v>44256</v>
      </c>
      <c r="C388" s="15">
        <v>18.86280807015056</v>
      </c>
      <c r="D388" s="85">
        <v>-16.331930182927223</v>
      </c>
      <c r="E388" s="85">
        <v>-3.7605691304223035</v>
      </c>
      <c r="F388" s="85">
        <v>13.752622860451204</v>
      </c>
      <c r="J388" s="4"/>
      <c r="L388" s="4"/>
    </row>
    <row r="389" spans="1:12">
      <c r="A389" s="2" t="s">
        <v>1066</v>
      </c>
      <c r="B389" s="7">
        <v>44263</v>
      </c>
      <c r="C389" s="15">
        <v>41.917351267001244</v>
      </c>
      <c r="D389" s="85">
        <v>-45.47152137122734</v>
      </c>
      <c r="E389" s="85">
        <v>-7.8553614422491034</v>
      </c>
      <c r="F389" s="85">
        <v>17.371370166765487</v>
      </c>
      <c r="J389" s="4"/>
      <c r="L389" s="4"/>
    </row>
    <row r="390" spans="1:12">
      <c r="A390" s="2" t="s">
        <v>1067</v>
      </c>
      <c r="B390" s="7">
        <v>44271</v>
      </c>
      <c r="C390" s="15">
        <v>24.102476978525718</v>
      </c>
      <c r="D390" s="85">
        <v>-59.439981374224125</v>
      </c>
      <c r="E390" s="85">
        <v>-9.4114685664904165</v>
      </c>
      <c r="F390" s="85">
        <v>15.851767157699207</v>
      </c>
      <c r="J390" s="4"/>
      <c r="L390" s="4"/>
    </row>
    <row r="391" spans="1:12">
      <c r="A391" s="2" t="s">
        <v>1068</v>
      </c>
      <c r="B391" s="7">
        <v>44278</v>
      </c>
      <c r="C391" s="15">
        <v>44.013218830351306</v>
      </c>
      <c r="D391" s="85">
        <v>-37.785319922291613</v>
      </c>
      <c r="E391" s="85">
        <v>-6.5370412354508192</v>
      </c>
      <c r="F391" s="85">
        <v>14.51100996131494</v>
      </c>
      <c r="J391" s="4"/>
      <c r="L391" s="4"/>
    </row>
    <row r="392" spans="1:12">
      <c r="A392" s="2" t="s">
        <v>1069</v>
      </c>
      <c r="B392" s="7">
        <v>44285</v>
      </c>
      <c r="C392" s="15">
        <v>25.849033281317432</v>
      </c>
      <c r="D392" s="85">
        <v>-22.267035013408599</v>
      </c>
      <c r="E392" s="85">
        <v>-4.4144661838732002</v>
      </c>
      <c r="F392" s="85">
        <v>13.048694457577003</v>
      </c>
      <c r="J392" s="4"/>
      <c r="L392" s="4"/>
    </row>
    <row r="393" spans="1:12">
      <c r="A393" s="2" t="s">
        <v>1070</v>
      </c>
      <c r="B393" s="7">
        <v>44298</v>
      </c>
      <c r="C393" s="15">
        <v>8.8725060181819302</v>
      </c>
      <c r="D393" s="85">
        <v>-16.822701683443604</v>
      </c>
      <c r="E393" s="85">
        <v>-2.0230163885271435</v>
      </c>
      <c r="F393" s="85">
        <v>-0.63857057522645633</v>
      </c>
      <c r="J393" s="4"/>
      <c r="L393" s="4"/>
    </row>
    <row r="394" spans="1:12">
      <c r="A394" s="2" t="s">
        <v>1071</v>
      </c>
      <c r="B394" s="7">
        <v>44312</v>
      </c>
      <c r="C394" s="15">
        <v>29.342145886900873</v>
      </c>
      <c r="D394" s="85">
        <v>-51.673964002827418</v>
      </c>
      <c r="E394" s="85">
        <v>-7.8506396238476333</v>
      </c>
      <c r="F394" s="85">
        <v>11.131152987953648</v>
      </c>
      <c r="J394" s="4"/>
      <c r="L394" s="4"/>
    </row>
    <row r="395" spans="1:12">
      <c r="A395" s="2" t="s">
        <v>1072</v>
      </c>
      <c r="B395" s="7">
        <v>44320</v>
      </c>
      <c r="C395" s="15">
        <v>5.8684291773801744</v>
      </c>
      <c r="D395" s="85">
        <v>-23.193595070593513</v>
      </c>
      <c r="E395" s="85">
        <v>-3.9929807460521713</v>
      </c>
      <c r="F395" s="85">
        <v>8.7502508978238573</v>
      </c>
      <c r="J395" s="4"/>
      <c r="L395" s="4"/>
    </row>
    <row r="396" spans="1:12">
      <c r="A396" s="2" t="s">
        <v>1073</v>
      </c>
      <c r="B396" s="7">
        <v>44327</v>
      </c>
      <c r="C396" s="15">
        <v>3.8424238661417807</v>
      </c>
      <c r="D396" s="85">
        <v>-26.540924805943419</v>
      </c>
      <c r="E396" s="85">
        <v>-4.6493836738974732</v>
      </c>
      <c r="F396" s="85">
        <v>10.654144585236367</v>
      </c>
      <c r="J396" s="4"/>
      <c r="L396" s="4"/>
    </row>
    <row r="397" spans="1:12">
      <c r="A397" s="2" t="s">
        <v>1074</v>
      </c>
      <c r="B397" s="7">
        <v>44343</v>
      </c>
      <c r="C397" s="15">
        <v>29.342145886900873</v>
      </c>
      <c r="D397" s="85">
        <v>-21.6187261216268</v>
      </c>
      <c r="E397" s="85">
        <v>-2.986684413468554</v>
      </c>
      <c r="F397" s="85">
        <v>2.2747491861216318</v>
      </c>
      <c r="J397" s="4"/>
      <c r="L397" s="4"/>
    </row>
    <row r="398" spans="1:12">
      <c r="A398" s="19" t="s">
        <v>1079</v>
      </c>
      <c r="B398" s="17">
        <v>44356</v>
      </c>
      <c r="C398" s="15">
        <v>6.0081536816035115</v>
      </c>
      <c r="D398" s="87">
        <v>-22.855138130433218</v>
      </c>
      <c r="E398" s="85">
        <v>-3.9954342422390821</v>
      </c>
      <c r="F398" s="85">
        <v>9.1083358074794383</v>
      </c>
    </row>
    <row r="399" spans="1:12">
      <c r="A399" s="19" t="s">
        <v>1080</v>
      </c>
      <c r="B399" s="17">
        <v>44362</v>
      </c>
      <c r="C399" s="15">
        <v>43.314596309234616</v>
      </c>
      <c r="D399" s="87">
        <v>-50.222710044927119</v>
      </c>
      <c r="E399" s="85">
        <v>-6.7340883254430057</v>
      </c>
      <c r="F399" s="85">
        <v>3.6499965586169267</v>
      </c>
    </row>
    <row r="400" spans="1:12">
      <c r="A400" s="19" t="s">
        <v>1081</v>
      </c>
      <c r="B400" s="17">
        <v>44476</v>
      </c>
      <c r="C400" s="15">
        <v>95.012662871869495</v>
      </c>
      <c r="D400" s="87">
        <v>-28.301770182326909</v>
      </c>
      <c r="E400" s="85">
        <v>-4.684177065101963</v>
      </c>
      <c r="F400" s="85">
        <v>9.1716463384887952</v>
      </c>
    </row>
    <row r="401" spans="1:6">
      <c r="A401" s="19" t="s">
        <v>1082</v>
      </c>
      <c r="B401" s="17">
        <v>44485</v>
      </c>
      <c r="C401" s="15">
        <v>36.328371098067748</v>
      </c>
      <c r="D401" s="87">
        <v>-25.014487239429307</v>
      </c>
      <c r="E401" s="85">
        <v>-4.895566461809886</v>
      </c>
      <c r="F401" s="85">
        <v>14.15004445504978</v>
      </c>
    </row>
    <row r="402" spans="1:6">
      <c r="A402" s="19" t="s">
        <v>1083</v>
      </c>
      <c r="B402" s="17">
        <v>44494</v>
      </c>
      <c r="C402" s="15">
        <v>64.273271942735249</v>
      </c>
      <c r="D402" s="87">
        <v>-39.560431381386707</v>
      </c>
      <c r="E402" s="85">
        <v>-6.3712629590274847</v>
      </c>
      <c r="F402" s="85">
        <v>11.409672290833171</v>
      </c>
    </row>
    <row r="403" spans="1:6">
      <c r="A403" s="19" t="s">
        <v>1084</v>
      </c>
      <c r="B403" s="17">
        <v>44497</v>
      </c>
      <c r="C403" s="15">
        <v>19.910741851825591</v>
      </c>
      <c r="D403" s="87">
        <v>-22.848003454096045</v>
      </c>
      <c r="E403" s="85">
        <v>-4.0777558536045646</v>
      </c>
      <c r="F403" s="85">
        <v>9.7740433747404722</v>
      </c>
    </row>
    <row r="404" spans="1:6">
      <c r="A404" s="19" t="s">
        <v>1085</v>
      </c>
      <c r="B404" s="17">
        <v>44515</v>
      </c>
      <c r="C404" s="15">
        <v>237.53165717967374</v>
      </c>
      <c r="D404" s="87">
        <v>-34.748633192814793</v>
      </c>
      <c r="E404" s="85">
        <v>-5.5222451361514882</v>
      </c>
      <c r="F404" s="85">
        <v>9.4293278963971119</v>
      </c>
    </row>
    <row r="405" spans="1:6">
      <c r="A405" s="19" t="s">
        <v>1086</v>
      </c>
      <c r="B405" s="17">
        <v>44522</v>
      </c>
      <c r="C405" s="15">
        <v>15.369695464567123</v>
      </c>
      <c r="D405" s="87">
        <v>-22.167293402717561</v>
      </c>
      <c r="E405" s="85">
        <v>-4.3745136185467661</v>
      </c>
      <c r="F405" s="85">
        <v>12.828815545656568</v>
      </c>
    </row>
    <row r="406" spans="1:6">
      <c r="A406" s="19" t="s">
        <v>1087</v>
      </c>
      <c r="B406" s="17">
        <v>44536</v>
      </c>
      <c r="C406" s="15">
        <v>73.355364717252186</v>
      </c>
      <c r="D406" s="87">
        <v>-35.34659675517959</v>
      </c>
      <c r="E406" s="85">
        <v>-5.9534545114149351</v>
      </c>
      <c r="F406" s="85">
        <v>12.281039336139891</v>
      </c>
    </row>
    <row r="407" spans="1:6">
      <c r="A407" s="19" t="s">
        <v>1088</v>
      </c>
      <c r="B407" s="17">
        <v>44539</v>
      </c>
      <c r="C407" s="15">
        <v>25.499722020759094</v>
      </c>
      <c r="D407" s="87">
        <v>-54.857121871805631</v>
      </c>
      <c r="E407" s="85">
        <v>-8.4825589949264746</v>
      </c>
      <c r="F407" s="85">
        <v>13.003350087606165</v>
      </c>
    </row>
    <row r="408" spans="1:6">
      <c r="A408" s="19" t="s">
        <v>1089</v>
      </c>
      <c r="B408" s="17">
        <v>44546</v>
      </c>
      <c r="C408" s="15">
        <v>99.903020519686294</v>
      </c>
      <c r="D408" s="87">
        <v>-51.20147812729914</v>
      </c>
      <c r="E408" s="85">
        <v>-8.3931228986450215</v>
      </c>
      <c r="F408" s="85">
        <v>15.943505061861032</v>
      </c>
    </row>
    <row r="409" spans="1:6">
      <c r="A409" s="19" t="s">
        <v>1090</v>
      </c>
      <c r="B409" s="17">
        <v>44557</v>
      </c>
      <c r="C409" s="15">
        <v>244.51788239084061</v>
      </c>
      <c r="D409" s="87">
        <v>-70.335644136859628</v>
      </c>
      <c r="E409" s="85">
        <v>-9.611915245087836</v>
      </c>
      <c r="F409" s="85">
        <v>6.5596778238430602</v>
      </c>
    </row>
    <row r="410" spans="1:6">
      <c r="A410" s="19" t="s">
        <v>1118</v>
      </c>
      <c r="B410" s="17">
        <v>44564</v>
      </c>
      <c r="C410" s="15">
        <v>64.971894463851939</v>
      </c>
      <c r="D410" s="86">
        <v>-35.710261187131579</v>
      </c>
      <c r="E410" s="86">
        <v>-6.3918925379490013</v>
      </c>
      <c r="F410" s="86">
        <v>15.424879116460431</v>
      </c>
    </row>
    <row r="411" spans="1:6">
      <c r="A411" s="19" t="s">
        <v>1119</v>
      </c>
      <c r="B411" s="17">
        <v>44572</v>
      </c>
      <c r="C411" s="15">
        <v>104.79337816750311</v>
      </c>
      <c r="D411" s="87">
        <v>-35.284188003038125</v>
      </c>
      <c r="E411" s="85">
        <v>-5.5487266380478681</v>
      </c>
      <c r="F411" s="85">
        <v>9.1056251013448204</v>
      </c>
    </row>
    <row r="412" spans="1:6">
      <c r="A412" s="19" t="s">
        <v>1120</v>
      </c>
      <c r="B412" s="17">
        <v>44589</v>
      </c>
      <c r="C412" s="15">
        <v>59.382914294918436</v>
      </c>
      <c r="D412" s="87">
        <v>-19.792761494496183</v>
      </c>
      <c r="E412" s="85">
        <v>-3.4994509075454152</v>
      </c>
      <c r="F412" s="85">
        <v>8.2028457658671385</v>
      </c>
    </row>
    <row r="413" spans="1:6">
      <c r="A413" s="19" t="s">
        <v>1121</v>
      </c>
      <c r="B413" s="17">
        <v>44617</v>
      </c>
      <c r="C413" s="15">
        <v>51.698066562634864</v>
      </c>
      <c r="D413" s="87">
        <v>-29.645602389154483</v>
      </c>
      <c r="E413" s="85">
        <v>-4.9748031653707443</v>
      </c>
      <c r="F413" s="85">
        <v>10.152822933811471</v>
      </c>
    </row>
    <row r="414" spans="1:6">
      <c r="A414" s="19" t="s">
        <v>1122</v>
      </c>
      <c r="B414" s="17">
        <v>44622</v>
      </c>
      <c r="C414" s="15">
        <v>57.287046731568367</v>
      </c>
      <c r="D414" s="87">
        <v>-45.460674440213062</v>
      </c>
      <c r="E414" s="85">
        <v>-7.0136032575193186</v>
      </c>
      <c r="F414" s="85">
        <v>10.648151619941487</v>
      </c>
    </row>
    <row r="415" spans="1:6">
      <c r="A415" s="19" t="s">
        <v>1123</v>
      </c>
      <c r="B415" s="17">
        <v>44627</v>
      </c>
      <c r="C415" s="15">
        <v>9.9903020519686301</v>
      </c>
      <c r="D415" s="87">
        <v>-31.413771236622118</v>
      </c>
      <c r="E415" s="85">
        <v>-5.3732965996695086</v>
      </c>
      <c r="F415" s="85">
        <v>11.572601560733951</v>
      </c>
    </row>
    <row r="416" spans="1:6">
      <c r="A416" s="19" t="s">
        <v>1124</v>
      </c>
      <c r="B416" s="17">
        <v>44641</v>
      </c>
      <c r="C416" s="15">
        <v>84.533325055119178</v>
      </c>
      <c r="D416" s="87">
        <v>-43.254858665423669</v>
      </c>
      <c r="E416" s="85">
        <v>-6.8420315987584575</v>
      </c>
      <c r="F416" s="85">
        <v>11.481394124643991</v>
      </c>
    </row>
    <row r="417" spans="1:6">
      <c r="A417" s="19" t="s">
        <v>1125</v>
      </c>
      <c r="B417" s="17">
        <v>44656</v>
      </c>
      <c r="C417" s="15">
        <v>50.300821520401499</v>
      </c>
      <c r="D417" s="87">
        <v>-24.180412587150204</v>
      </c>
      <c r="E417" s="85">
        <v>-4.3887173487861801</v>
      </c>
      <c r="F417" s="85">
        <v>10.929326203139237</v>
      </c>
    </row>
    <row r="418" spans="1:6">
      <c r="A418" s="19" t="s">
        <v>1126</v>
      </c>
      <c r="B418" s="17">
        <v>44667</v>
      </c>
      <c r="C418" s="15">
        <v>72.656742196135497</v>
      </c>
      <c r="D418" s="87">
        <v>-54.250820647521792</v>
      </c>
      <c r="E418" s="85">
        <v>-8.6607648881928938</v>
      </c>
      <c r="F418" s="85">
        <v>15.035298458021359</v>
      </c>
    </row>
    <row r="419" spans="1:6">
      <c r="A419" s="19" t="s">
        <v>1127</v>
      </c>
      <c r="B419" s="17">
        <v>44683</v>
      </c>
      <c r="C419" s="15">
        <v>100.601643040803</v>
      </c>
      <c r="D419" s="87">
        <v>-62.076599438328159</v>
      </c>
      <c r="E419" s="85">
        <v>-9.1636607018899809</v>
      </c>
      <c r="F419" s="85">
        <v>11.232686176791688</v>
      </c>
    </row>
    <row r="420" spans="1:6">
      <c r="A420" s="19" t="s">
        <v>1128</v>
      </c>
      <c r="B420" s="17">
        <v>44690</v>
      </c>
      <c r="C420" s="15">
        <v>69.163629590552048</v>
      </c>
      <c r="D420" s="87">
        <v>-76.626167309181398</v>
      </c>
      <c r="E420" s="85">
        <v>-9.9877058704961055</v>
      </c>
      <c r="F420" s="85">
        <v>3.2754796547874463</v>
      </c>
    </row>
    <row r="421" spans="1:6">
      <c r="A421" s="19" t="s">
        <v>1129</v>
      </c>
      <c r="B421" s="17">
        <v>44699</v>
      </c>
      <c r="C421" s="15">
        <v>81.389523710094082</v>
      </c>
      <c r="D421" s="87">
        <v>-53.581390257931233</v>
      </c>
      <c r="E421" s="85">
        <v>-7.3937804672904726</v>
      </c>
      <c r="F421" s="85">
        <v>5.5688534803925478</v>
      </c>
    </row>
    <row r="422" spans="1:6">
      <c r="A422" s="19" t="s">
        <v>1136</v>
      </c>
      <c r="B422" s="17">
        <v>44733</v>
      </c>
      <c r="C422" s="15">
        <v>198.40879599713924</v>
      </c>
      <c r="D422" s="85">
        <v>-46.83575906968025</v>
      </c>
      <c r="E422" s="85">
        <v>-6.6954602692843217</v>
      </c>
      <c r="F422" s="85">
        <v>6.7279230845943232</v>
      </c>
    </row>
    <row r="423" spans="1:6">
      <c r="A423" s="19" t="s">
        <v>1137</v>
      </c>
      <c r="B423" s="17">
        <v>44747</v>
      </c>
      <c r="C423" s="15">
        <v>4.1917351267001246</v>
      </c>
      <c r="D423" s="85">
        <v>-37.794481269669106</v>
      </c>
      <c r="E423" s="85">
        <v>-5.0065738893690366</v>
      </c>
      <c r="F423" s="85">
        <v>2.2581098452831867</v>
      </c>
    </row>
    <row r="424" spans="1:6">
      <c r="A424" s="19" t="s">
        <v>1138</v>
      </c>
      <c r="B424" s="17">
        <v>44839</v>
      </c>
      <c r="C424" s="15">
        <v>23.054543196850684</v>
      </c>
      <c r="D424" s="85">
        <v>-22.850669136069726</v>
      </c>
      <c r="E424" s="85">
        <v>-3.7469853341053625</v>
      </c>
      <c r="F424" s="85">
        <v>7.1252135367731739</v>
      </c>
    </row>
    <row r="425" spans="1:6">
      <c r="A425" s="19" t="s">
        <v>1139</v>
      </c>
      <c r="B425" s="17">
        <v>44859</v>
      </c>
      <c r="C425" s="15">
        <v>29.342145886900873</v>
      </c>
      <c r="D425" s="85">
        <v>-26.36344944593122</v>
      </c>
      <c r="E425" s="85">
        <v>-5.3048293914223494</v>
      </c>
      <c r="F425" s="85">
        <v>16.075185685447575</v>
      </c>
    </row>
    <row r="426" spans="1:6">
      <c r="A426" s="19" t="s">
        <v>1140</v>
      </c>
      <c r="B426" s="17">
        <v>44866</v>
      </c>
      <c r="C426" s="15">
        <v>73.006053456693834</v>
      </c>
      <c r="D426" s="85">
        <v>-25.957547206693327</v>
      </c>
      <c r="E426" s="85">
        <v>-5.4332252639173468</v>
      </c>
      <c r="F426" s="85">
        <v>17.508254904645447</v>
      </c>
    </row>
    <row r="427" spans="1:6">
      <c r="A427" s="19" t="s">
        <v>1141</v>
      </c>
      <c r="B427" s="17">
        <v>44872</v>
      </c>
      <c r="C427" s="15">
        <v>130.99172270937888</v>
      </c>
      <c r="D427" s="85">
        <v>-35.888598324512685</v>
      </c>
      <c r="E427" s="85">
        <v>-6.8446561068766512</v>
      </c>
      <c r="F427" s="85">
        <v>18.868650530500524</v>
      </c>
    </row>
    <row r="428" spans="1:6">
      <c r="A428" s="19" t="s">
        <v>1142</v>
      </c>
      <c r="B428" s="17">
        <v>44879</v>
      </c>
      <c r="C428" s="15">
        <v>15.369695464567123</v>
      </c>
      <c r="D428" s="85">
        <v>-59.864727564672393</v>
      </c>
      <c r="E428" s="85">
        <v>-9.5825321320772705</v>
      </c>
      <c r="F428" s="85">
        <v>16.795529491945771</v>
      </c>
    </row>
    <row r="429" spans="1:6">
      <c r="A429" s="19" t="s">
        <v>1143</v>
      </c>
      <c r="B429" s="17">
        <v>44893</v>
      </c>
      <c r="C429" s="15">
        <v>28.643523365784183</v>
      </c>
      <c r="D429" s="85">
        <v>-27.912039098678925</v>
      </c>
      <c r="E429" s="85">
        <v>-4.9328326894498282</v>
      </c>
      <c r="F429" s="85">
        <v>11.550622416919701</v>
      </c>
    </row>
    <row r="430" spans="1:6">
      <c r="A430" s="19" t="s">
        <v>1149</v>
      </c>
      <c r="B430" s="17">
        <v>44900</v>
      </c>
      <c r="C430" s="15">
        <v>76.848477322835606</v>
      </c>
      <c r="D430" s="4">
        <v>-42.350016299782695</v>
      </c>
      <c r="E430" s="4">
        <v>-7.7390006424088993</v>
      </c>
      <c r="F430" s="4">
        <v>19.5619888394885</v>
      </c>
    </row>
    <row r="431" spans="1:6">
      <c r="A431" s="19" t="s">
        <v>1150</v>
      </c>
      <c r="B431" s="17">
        <v>44907</v>
      </c>
      <c r="C431" s="15">
        <v>96.409907914102874</v>
      </c>
      <c r="D431" s="4">
        <v>-73.743105859563116</v>
      </c>
      <c r="E431" s="4">
        <v>-10.967457309845164</v>
      </c>
      <c r="F431" s="4">
        <v>13.996552619198198</v>
      </c>
    </row>
    <row r="432" spans="1:6">
      <c r="A432" s="19" t="s">
        <v>1151</v>
      </c>
      <c r="B432" s="17">
        <v>44914</v>
      </c>
      <c r="C432" s="15">
        <v>2.7944900844667497</v>
      </c>
      <c r="D432" s="4">
        <v>-32.314144951885282</v>
      </c>
      <c r="E432" s="4">
        <v>-5.7162692579241776</v>
      </c>
      <c r="F432" s="4">
        <v>13.416009111508139</v>
      </c>
    </row>
    <row r="433" spans="1:11">
      <c r="A433" s="19" t="s">
        <v>1152</v>
      </c>
      <c r="B433" s="76">
        <v>44922</v>
      </c>
      <c r="C433" s="15">
        <v>135.53276909663737</v>
      </c>
      <c r="D433" s="4">
        <v>-59.579730949717856</v>
      </c>
      <c r="E433" s="4">
        <v>-8.4713364202281554</v>
      </c>
      <c r="F433" s="4">
        <v>8.1909604121073869</v>
      </c>
    </row>
    <row r="434" spans="1:11">
      <c r="A434" s="19" t="s">
        <v>1173</v>
      </c>
      <c r="B434" s="17">
        <v>44929</v>
      </c>
      <c r="C434" s="15">
        <v>60.081536816035111</v>
      </c>
      <c r="D434" s="92">
        <v>-53.46701108322241</v>
      </c>
      <c r="E434" s="92">
        <v>-7.5031821990056145</v>
      </c>
      <c r="F434" s="92">
        <v>6.5584465088225059</v>
      </c>
      <c r="G434" s="92"/>
      <c r="I434" s="92"/>
      <c r="K434" s="92"/>
    </row>
    <row r="435" spans="1:11">
      <c r="A435" s="19" t="s">
        <v>1174</v>
      </c>
      <c r="B435" s="17">
        <v>44935</v>
      </c>
      <c r="C435" s="15">
        <v>76.848477322835606</v>
      </c>
      <c r="D435" s="92">
        <v>-57.357372145286504</v>
      </c>
      <c r="E435" s="92">
        <v>-7.8712414984489216</v>
      </c>
      <c r="F435" s="92">
        <v>5.6125598423048686</v>
      </c>
      <c r="G435" s="92"/>
      <c r="I435" s="92"/>
      <c r="K435" s="92"/>
    </row>
    <row r="436" spans="1:11">
      <c r="A436" s="19" t="s">
        <v>1175</v>
      </c>
      <c r="B436" s="17">
        <v>44943</v>
      </c>
      <c r="C436" s="15">
        <v>107.58786825196987</v>
      </c>
      <c r="D436" s="92">
        <v>-84.200596747906644</v>
      </c>
      <c r="E436" s="92">
        <v>-11.332668655042649</v>
      </c>
      <c r="F436" s="92">
        <v>6.4607524924345512</v>
      </c>
      <c r="G436" s="92"/>
      <c r="I436" s="92"/>
      <c r="K436" s="92"/>
    </row>
    <row r="437" spans="1:11">
      <c r="A437" s="19" t="s">
        <v>1176</v>
      </c>
      <c r="B437" s="17">
        <v>44949</v>
      </c>
      <c r="C437" s="15">
        <v>48.903576478168119</v>
      </c>
      <c r="D437" s="92">
        <v>-69.336139266212797</v>
      </c>
      <c r="E437" s="92">
        <v>-10.173432135925669</v>
      </c>
      <c r="F437" s="92">
        <v>12.051317821192555</v>
      </c>
      <c r="G437" s="19"/>
      <c r="I437" s="92"/>
      <c r="K437" s="92"/>
    </row>
    <row r="438" spans="1:11">
      <c r="A438" s="19" t="s">
        <v>1177</v>
      </c>
      <c r="B438" s="17">
        <v>44956</v>
      </c>
      <c r="C438" s="15">
        <v>8.7327815139585923</v>
      </c>
      <c r="D438" s="92">
        <v>-24.348465009097183</v>
      </c>
      <c r="E438" s="92">
        <v>-4.4978589651577527</v>
      </c>
      <c r="F438" s="92">
        <v>11.634406712164839</v>
      </c>
      <c r="G438" s="19"/>
      <c r="I438" s="92"/>
      <c r="K438" s="92"/>
    </row>
    <row r="439" spans="1:11">
      <c r="A439" s="19" t="s">
        <v>1178</v>
      </c>
      <c r="B439" s="17">
        <v>44963</v>
      </c>
      <c r="C439" s="15">
        <v>20.958675633500622</v>
      </c>
      <c r="D439" s="92">
        <v>-54.599970284405998</v>
      </c>
      <c r="E439" s="92">
        <v>-7.9864160658520422</v>
      </c>
      <c r="F439" s="92">
        <v>9.2913582424103396</v>
      </c>
      <c r="G439" s="19"/>
      <c r="I439" s="92"/>
      <c r="K439" s="92"/>
    </row>
    <row r="440" spans="1:11">
      <c r="A440" s="19" t="s">
        <v>1179</v>
      </c>
      <c r="B440" s="17">
        <v>44970</v>
      </c>
      <c r="C440" s="15">
        <v>26.547655802434122</v>
      </c>
      <c r="D440" s="92">
        <v>-28.642079458234935</v>
      </c>
      <c r="E440" s="92">
        <v>-5.0558748826879665</v>
      </c>
      <c r="F440" s="92">
        <v>11.804919603268797</v>
      </c>
      <c r="G440" s="19"/>
      <c r="I440" s="92"/>
      <c r="K440" s="92"/>
    </row>
    <row r="441" spans="1:11">
      <c r="A441" s="19" t="s">
        <v>1180</v>
      </c>
      <c r="B441" s="17">
        <v>44978</v>
      </c>
      <c r="C441" s="15">
        <v>16.766940506800498</v>
      </c>
      <c r="D441" s="92">
        <v>-30.857816205134171</v>
      </c>
      <c r="E441" s="92">
        <v>-5.4815008754652279</v>
      </c>
      <c r="F441" s="92">
        <v>12.994190798587653</v>
      </c>
      <c r="G441" s="19"/>
      <c r="I441" s="92"/>
      <c r="K441" s="92"/>
    </row>
    <row r="442" spans="1:11">
      <c r="A442" s="19" t="s">
        <v>1181</v>
      </c>
      <c r="B442" s="17">
        <v>44984</v>
      </c>
      <c r="C442" s="15">
        <v>89.423682702935992</v>
      </c>
      <c r="D442" s="92">
        <v>-53.590306395870201</v>
      </c>
      <c r="E442" s="92">
        <v>-9.6912036631249272</v>
      </c>
      <c r="F442" s="92">
        <v>23.939322909129217</v>
      </c>
      <c r="G442" s="19"/>
      <c r="I442" s="92"/>
      <c r="K442" s="92"/>
    </row>
    <row r="443" spans="1:11">
      <c r="A443" s="19" t="s">
        <v>1182</v>
      </c>
      <c r="B443" s="17">
        <v>44991</v>
      </c>
      <c r="C443" s="15">
        <v>106.19062320973649</v>
      </c>
      <c r="D443" s="92">
        <v>-50.201008803857611</v>
      </c>
      <c r="E443" s="92">
        <v>-8.4758189110983579</v>
      </c>
      <c r="F443" s="92">
        <v>17.605542484929252</v>
      </c>
      <c r="G443" s="19"/>
      <c r="I443" s="92"/>
      <c r="K443" s="92"/>
    </row>
    <row r="444" spans="1:11">
      <c r="A444" s="19" t="s">
        <v>1183</v>
      </c>
      <c r="B444" s="17">
        <v>44998</v>
      </c>
      <c r="C444" s="15">
        <v>109.68373581531992</v>
      </c>
      <c r="D444" s="92">
        <v>-69.692054124153216</v>
      </c>
      <c r="E444" s="92">
        <v>-9.9453861681434148</v>
      </c>
      <c r="F444" s="92">
        <v>9.8710352209941021</v>
      </c>
      <c r="G444" s="19"/>
      <c r="I444" s="92"/>
      <c r="K444" s="92"/>
    </row>
    <row r="445" spans="1:11">
      <c r="A445" s="19" t="s">
        <v>1184</v>
      </c>
      <c r="B445" s="17">
        <v>45005</v>
      </c>
      <c r="C445" s="15">
        <v>17.11625176735884</v>
      </c>
      <c r="D445" s="92">
        <v>-74.019955081063216</v>
      </c>
      <c r="E445" s="92">
        <v>-10.447930788055254</v>
      </c>
      <c r="F445" s="92">
        <v>9.5634912233788185</v>
      </c>
      <c r="G445" s="19"/>
      <c r="I445" s="92"/>
      <c r="K445" s="92"/>
    </row>
    <row r="446" spans="1:11">
      <c r="A446" s="19" t="s">
        <v>1185</v>
      </c>
      <c r="B446" s="17">
        <v>45012</v>
      </c>
      <c r="C446" s="15">
        <v>47.506331435934747</v>
      </c>
      <c r="D446" s="92">
        <v>-60.606825002683806</v>
      </c>
      <c r="E446" s="92">
        <v>-9.3019638757600713</v>
      </c>
      <c r="F446" s="92">
        <v>13.808886003396765</v>
      </c>
      <c r="G446" s="19"/>
      <c r="I446" s="92"/>
      <c r="K446" s="92"/>
    </row>
    <row r="447" spans="1:11">
      <c r="A447" s="19" t="s">
        <v>1186</v>
      </c>
      <c r="B447" s="17">
        <v>45019</v>
      </c>
      <c r="C447" s="15">
        <v>42.615973788117934</v>
      </c>
      <c r="D447" s="92">
        <v>-52.28385490763371</v>
      </c>
      <c r="E447" s="92">
        <v>-8.2554508107736684</v>
      </c>
      <c r="F447" s="92">
        <v>13.759751578555637</v>
      </c>
      <c r="G447" s="19"/>
      <c r="I447" s="92"/>
      <c r="K447" s="92"/>
    </row>
    <row r="448" spans="1:11">
      <c r="A448" s="19" t="s">
        <v>1187</v>
      </c>
      <c r="B448" s="17">
        <v>45026</v>
      </c>
      <c r="C448" s="15">
        <v>86.629192618469233</v>
      </c>
      <c r="D448" s="92">
        <v>-65.021301901267151</v>
      </c>
      <c r="E448" s="92">
        <v>-8.9869492736976149</v>
      </c>
      <c r="F448" s="92">
        <v>6.874292288313768</v>
      </c>
      <c r="G448" s="19"/>
      <c r="I448" s="92"/>
      <c r="K448" s="92"/>
    </row>
    <row r="449" spans="1:13">
      <c r="A449" s="19" t="s">
        <v>1188</v>
      </c>
      <c r="B449" s="17">
        <v>45033</v>
      </c>
      <c r="C449" s="15">
        <v>51.698066562634864</v>
      </c>
      <c r="D449" s="92">
        <v>-66.995541748893743</v>
      </c>
      <c r="E449" s="92">
        <v>-10.014190155105684</v>
      </c>
      <c r="F449" s="92">
        <v>13.117979491951729</v>
      </c>
      <c r="G449" s="19"/>
      <c r="I449" s="92"/>
      <c r="K449" s="92"/>
    </row>
    <row r="450" spans="1:13">
      <c r="A450" s="19" t="s">
        <v>1189</v>
      </c>
      <c r="B450" s="17">
        <v>45040</v>
      </c>
      <c r="C450" s="15">
        <v>60.081536816035111</v>
      </c>
      <c r="D450" s="92">
        <v>-45.875100916015519</v>
      </c>
      <c r="E450" s="92">
        <v>-7.2784276127920711</v>
      </c>
      <c r="F450" s="92">
        <v>12.352319986321049</v>
      </c>
      <c r="G450" s="19"/>
      <c r="I450" s="92"/>
      <c r="K450" s="92"/>
    </row>
    <row r="451" spans="1:13">
      <c r="A451" s="19" t="s">
        <v>1190</v>
      </c>
      <c r="B451" s="17">
        <v>45047</v>
      </c>
      <c r="C451" s="15">
        <v>3.0739390929134247</v>
      </c>
      <c r="D451" s="92">
        <v>-21.954354724902618</v>
      </c>
      <c r="E451" s="92">
        <v>-3.4485718026839862</v>
      </c>
      <c r="F451" s="92">
        <v>5.6342196965692715</v>
      </c>
      <c r="G451" s="19"/>
      <c r="I451" s="92"/>
      <c r="K451" s="92"/>
    </row>
    <row r="452" spans="1:13">
      <c r="A452" s="19" t="s">
        <v>1191</v>
      </c>
      <c r="B452" s="17">
        <v>45054</v>
      </c>
      <c r="C452" s="15">
        <v>2.9342145886900872</v>
      </c>
      <c r="D452" s="92">
        <v>-25.55555445419197</v>
      </c>
      <c r="E452" s="92">
        <v>-4.1347400088747879</v>
      </c>
      <c r="F452" s="92">
        <v>7.5223656168063329</v>
      </c>
      <c r="G452" s="19"/>
      <c r="I452" s="92"/>
      <c r="K452" s="92"/>
    </row>
    <row r="453" spans="1:13">
      <c r="A453" s="19" t="s">
        <v>1192</v>
      </c>
      <c r="B453" s="17">
        <v>45068</v>
      </c>
      <c r="C453" s="15">
        <v>2.7944900844667497</v>
      </c>
      <c r="D453" s="92">
        <v>-20.386198981697024</v>
      </c>
      <c r="E453" s="92">
        <v>-3.718117952549199</v>
      </c>
      <c r="F453" s="92">
        <v>9.3587446386965674</v>
      </c>
      <c r="G453" s="19"/>
      <c r="I453" s="92"/>
      <c r="K453" s="92"/>
    </row>
    <row r="454" spans="1:13">
      <c r="A454" s="19" t="s">
        <v>1193</v>
      </c>
      <c r="B454" s="17">
        <v>45076</v>
      </c>
      <c r="C454" s="15">
        <v>1.0479337816750312</v>
      </c>
      <c r="D454" s="92">
        <v>-21.065748537213466</v>
      </c>
      <c r="E454" s="92">
        <v>-2.9353422462413401</v>
      </c>
      <c r="F454" s="92">
        <v>2.416989432717255</v>
      </c>
      <c r="G454" s="19"/>
      <c r="I454" s="92"/>
      <c r="K454" s="92"/>
    </row>
    <row r="455" spans="1:13">
      <c r="A455" s="19" t="s">
        <v>1194</v>
      </c>
      <c r="B455" s="17">
        <v>45097</v>
      </c>
      <c r="C455" s="15">
        <v>8.3834702534002492</v>
      </c>
      <c r="D455" s="92">
        <v>-53.471969689589059</v>
      </c>
      <c r="E455" s="92">
        <v>-8.0981120773861424</v>
      </c>
      <c r="F455" s="92">
        <v>11.31292692950008</v>
      </c>
      <c r="G455" s="19"/>
      <c r="I455" s="92"/>
      <c r="K455" s="92"/>
    </row>
    <row r="456" spans="1:13">
      <c r="A456" s="2" t="s">
        <v>1204</v>
      </c>
      <c r="B456" s="7">
        <v>45180</v>
      </c>
      <c r="C456" s="15">
        <v>23.753165717967374</v>
      </c>
      <c r="D456" s="4">
        <v>-23.084411480589097</v>
      </c>
      <c r="E456" s="4">
        <v>-3.6773055683574638</v>
      </c>
      <c r="F456" s="4">
        <v>6.3340330662706137</v>
      </c>
      <c r="G456" s="2"/>
      <c r="I456" s="1"/>
      <c r="K456" s="1"/>
      <c r="M456"/>
    </row>
    <row r="457" spans="1:13">
      <c r="A457" s="2" t="s">
        <v>1205</v>
      </c>
      <c r="B457" s="7">
        <v>45187</v>
      </c>
      <c r="C457" s="15">
        <v>0.69862252111668743</v>
      </c>
      <c r="D457" s="4">
        <v>-10.575754345393374</v>
      </c>
      <c r="E457" s="4">
        <v>-2.461443001754299</v>
      </c>
      <c r="F457" s="4">
        <v>9.1157896686410176</v>
      </c>
      <c r="G457" s="2"/>
      <c r="I457" s="1"/>
      <c r="K457" s="1"/>
      <c r="M457"/>
    </row>
    <row r="458" spans="1:13">
      <c r="A458" s="2" t="s">
        <v>1206</v>
      </c>
      <c r="B458" s="7">
        <v>45194</v>
      </c>
      <c r="C458" s="15">
        <v>34.931126055834369</v>
      </c>
      <c r="D458" s="4">
        <v>-58.1697233731919</v>
      </c>
      <c r="E458" s="4">
        <v>-8.3404626615906921</v>
      </c>
      <c r="F458" s="4">
        <v>8.5539779195336365</v>
      </c>
      <c r="G458" s="2"/>
      <c r="I458" s="1"/>
      <c r="K458" s="1"/>
      <c r="M458"/>
    </row>
    <row r="459" spans="1:13">
      <c r="A459" s="2" t="s">
        <v>1207</v>
      </c>
      <c r="B459" s="7">
        <v>45201</v>
      </c>
      <c r="C459" s="15">
        <v>41.917351267001244</v>
      </c>
      <c r="D459" s="4">
        <v>-28.927085180758262</v>
      </c>
      <c r="E459" s="4">
        <v>-5.110258921096178</v>
      </c>
      <c r="F459" s="4">
        <v>11.954986188011162</v>
      </c>
      <c r="G459" s="2"/>
      <c r="I459" s="1"/>
      <c r="K459" s="1"/>
      <c r="M459"/>
    </row>
    <row r="460" spans="1:13">
      <c r="A460" s="2" t="s">
        <v>1208</v>
      </c>
      <c r="B460" s="7">
        <v>45209</v>
      </c>
      <c r="C460" s="15">
        <v>27.944900844667497</v>
      </c>
      <c r="D460" s="4">
        <v>-33.39310339789381</v>
      </c>
      <c r="E460" s="4">
        <v>-4.9661050953491994</v>
      </c>
      <c r="F460" s="4">
        <v>6.335737364899785</v>
      </c>
      <c r="G460" s="2"/>
      <c r="I460" s="1"/>
      <c r="K460" s="1"/>
      <c r="M460"/>
    </row>
    <row r="461" spans="1:13">
      <c r="A461" s="2" t="s">
        <v>1209</v>
      </c>
      <c r="B461" s="7">
        <v>45215</v>
      </c>
      <c r="C461" s="15">
        <v>33.533881013600997</v>
      </c>
      <c r="D461" s="4">
        <v>-45.948011230867557</v>
      </c>
      <c r="E461" s="4">
        <v>-6.969711227754221</v>
      </c>
      <c r="F461" s="4">
        <v>9.809678591166211</v>
      </c>
      <c r="G461" s="2"/>
      <c r="I461" s="1"/>
      <c r="K461" s="1"/>
      <c r="M461"/>
    </row>
    <row r="462" spans="1:13">
      <c r="A462" s="2" t="s">
        <v>1216</v>
      </c>
      <c r="B462" s="7">
        <v>45222</v>
      </c>
      <c r="C462" s="15">
        <v>9.9204397998569611</v>
      </c>
      <c r="D462" s="4">
        <v>-25.516205640973066</v>
      </c>
      <c r="E462" s="4">
        <v>-3.6376969258195002</v>
      </c>
      <c r="F462" s="4">
        <v>3.5853697655829357</v>
      </c>
    </row>
    <row r="463" spans="1:13">
      <c r="A463" s="2" t="s">
        <v>1217</v>
      </c>
      <c r="B463" s="7">
        <v>45236</v>
      </c>
      <c r="C463" s="15">
        <v>134.13552405440399</v>
      </c>
      <c r="D463" s="4">
        <v>-35.790701363696279</v>
      </c>
      <c r="E463" s="4">
        <v>-6.0093113237155995</v>
      </c>
      <c r="F463" s="4">
        <v>12.283789226028517</v>
      </c>
    </row>
    <row r="464" spans="1:13">
      <c r="A464" s="2" t="s">
        <v>1218</v>
      </c>
      <c r="B464" s="7">
        <v>45244</v>
      </c>
      <c r="C464" s="15">
        <v>46.109086393701368</v>
      </c>
      <c r="D464" s="4">
        <v>-43.202115104055608</v>
      </c>
      <c r="E464" s="4">
        <v>-7.2889409900916409</v>
      </c>
      <c r="F464" s="4">
        <v>15.109412816677519</v>
      </c>
    </row>
    <row r="465" spans="1:6">
      <c r="A465" s="2" t="s">
        <v>1219</v>
      </c>
      <c r="B465" s="7">
        <v>45250</v>
      </c>
      <c r="C465" s="15">
        <v>15.649144473013799</v>
      </c>
      <c r="D465" s="4">
        <v>-84.476581683118667</v>
      </c>
      <c r="E465" s="4">
        <v>-11.75651135435743</v>
      </c>
      <c r="F465" s="4">
        <v>9.5755091517407749</v>
      </c>
    </row>
    <row r="466" spans="1:6">
      <c r="A466" s="2" t="s">
        <v>1220</v>
      </c>
      <c r="B466" s="7">
        <v>45257</v>
      </c>
      <c r="C466" s="15">
        <v>9.9204397998569611</v>
      </c>
      <c r="D466" s="4">
        <v>-14.157897502284548</v>
      </c>
      <c r="E466" s="4">
        <v>-3.0865743442589082</v>
      </c>
      <c r="F466" s="4">
        <v>10.534697251786717</v>
      </c>
    </row>
    <row r="467" spans="1:6">
      <c r="A467" s="2" t="s">
        <v>1221</v>
      </c>
      <c r="B467" s="7">
        <v>45264</v>
      </c>
      <c r="C467" s="15">
        <v>96.409907914102874</v>
      </c>
      <c r="D467" s="4">
        <v>-48.399631468892693</v>
      </c>
      <c r="E467" s="4">
        <v>-6.9844813089721125</v>
      </c>
      <c r="F467" s="4">
        <v>7.476219002884207</v>
      </c>
    </row>
    <row r="468" spans="1:6">
      <c r="A468" s="2" t="s">
        <v>1222</v>
      </c>
      <c r="B468" s="7">
        <v>45271</v>
      </c>
      <c r="C468" s="15">
        <v>201.203286081606</v>
      </c>
      <c r="D468" s="4">
        <v>-39.996917105763224</v>
      </c>
      <c r="E468" s="4">
        <v>-6.3637391941142321</v>
      </c>
      <c r="F468" s="4">
        <v>10.912996447150633</v>
      </c>
    </row>
    <row r="469" spans="1:6">
      <c r="A469" s="2" t="s">
        <v>1261</v>
      </c>
      <c r="B469" s="7">
        <v>45278</v>
      </c>
      <c r="C469" s="15">
        <v>5.7985669252685055</v>
      </c>
      <c r="D469" s="4">
        <v>-42.440666902315854</v>
      </c>
      <c r="E469" s="4">
        <v>-6.4560487243209286</v>
      </c>
      <c r="F469" s="4">
        <v>9.2077228922515744</v>
      </c>
    </row>
    <row r="470" spans="1:6">
      <c r="A470" s="2" t="s">
        <v>1262</v>
      </c>
      <c r="B470" s="7">
        <v>45293</v>
      </c>
      <c r="C470" s="15">
        <v>90.820927745169371</v>
      </c>
      <c r="D470" s="4">
        <v>-45.302376385055688</v>
      </c>
      <c r="E470" s="4">
        <v>-6.9139212846287261</v>
      </c>
      <c r="F470" s="4">
        <v>10.008993891974121</v>
      </c>
    </row>
    <row r="471" spans="1:6">
      <c r="A471" s="2" t="s">
        <v>1263</v>
      </c>
      <c r="B471" s="7">
        <v>45299</v>
      </c>
      <c r="C471" s="15">
        <v>62.17740437938518</v>
      </c>
      <c r="D471" s="4">
        <v>-61.304802123646553</v>
      </c>
      <c r="E471" s="4">
        <v>-9.2406644875110402</v>
      </c>
      <c r="F471" s="4">
        <v>12.620513776441769</v>
      </c>
    </row>
    <row r="472" spans="1:6">
      <c r="A472" s="2" t="s">
        <v>1264</v>
      </c>
      <c r="B472" s="7">
        <v>45307</v>
      </c>
      <c r="C472" s="15">
        <v>96.409907914102874</v>
      </c>
      <c r="D472" s="4">
        <v>-52.897173711117574</v>
      </c>
      <c r="E472" s="4">
        <v>-8.1876556078315517</v>
      </c>
      <c r="F472" s="4">
        <v>12.604071151534839</v>
      </c>
    </row>
    <row r="473" spans="1:6">
      <c r="A473" s="2" t="s">
        <v>1265</v>
      </c>
      <c r="B473" s="7">
        <v>45313</v>
      </c>
      <c r="C473" s="15">
        <v>100.601643040803</v>
      </c>
      <c r="D473" s="4">
        <v>-56.502694813280129</v>
      </c>
      <c r="E473" s="4">
        <v>-8.0748260621755215</v>
      </c>
      <c r="F473" s="4">
        <v>8.0959136841240422</v>
      </c>
    </row>
    <row r="474" spans="1:6">
      <c r="A474" s="2" t="s">
        <v>1266</v>
      </c>
      <c r="B474" s="7">
        <v>45320</v>
      </c>
      <c r="C474" s="15">
        <v>149.5052195189711</v>
      </c>
      <c r="D474" s="4">
        <v>-51.166903577664712</v>
      </c>
      <c r="E474" s="4">
        <v>-7.3071753879037908</v>
      </c>
      <c r="F474" s="4">
        <v>7.2904995255656146</v>
      </c>
    </row>
    <row r="475" spans="1:6">
      <c r="A475" s="2" t="s">
        <v>1267</v>
      </c>
      <c r="B475" s="7">
        <v>45327</v>
      </c>
      <c r="C475" s="15">
        <v>32.835258492484307</v>
      </c>
      <c r="D475" s="4">
        <v>-69.277631695045997</v>
      </c>
      <c r="E475" s="4">
        <v>-9.1218426090289846</v>
      </c>
      <c r="F475" s="4">
        <v>3.6971091771858795</v>
      </c>
    </row>
    <row r="476" spans="1:6">
      <c r="A476" s="2" t="s">
        <v>1268</v>
      </c>
      <c r="B476" s="7">
        <v>45334</v>
      </c>
      <c r="C476" s="15">
        <v>34.931126055834369</v>
      </c>
      <c r="D476" s="4">
        <v>-47.56779684035569</v>
      </c>
      <c r="E476" s="4">
        <v>-7.6683910104001489</v>
      </c>
      <c r="F476" s="4">
        <v>13.779331242845501</v>
      </c>
    </row>
    <row r="477" spans="1:6">
      <c r="A477" s="2" t="s">
        <v>1269</v>
      </c>
      <c r="B477" s="7">
        <v>45342</v>
      </c>
      <c r="C477" s="15">
        <v>67.417073287760331</v>
      </c>
      <c r="D477" s="4">
        <v>-59.996978387867827</v>
      </c>
      <c r="E477" s="4">
        <v>-8.6006538625666984</v>
      </c>
      <c r="F477" s="4">
        <v>8.80825251266576</v>
      </c>
    </row>
    <row r="478" spans="1:6">
      <c r="A478" s="2" t="s">
        <v>1270</v>
      </c>
      <c r="B478" s="7">
        <v>45348</v>
      </c>
      <c r="C478" s="15">
        <v>36.677682358626093</v>
      </c>
      <c r="D478" s="4">
        <v>-55.116601347454392</v>
      </c>
      <c r="E478" s="4">
        <v>-7.9729281081859504</v>
      </c>
      <c r="F478" s="4">
        <v>8.6668235180332118</v>
      </c>
    </row>
    <row r="479" spans="1:6">
      <c r="A479" s="2" t="s">
        <v>1271</v>
      </c>
      <c r="B479" s="7">
        <v>45355</v>
      </c>
      <c r="C479" s="15">
        <v>131.34103396993723</v>
      </c>
      <c r="D479" s="4">
        <v>-51.999106116276529</v>
      </c>
      <c r="E479" s="4">
        <v>-8.6165604344939091</v>
      </c>
      <c r="F479" s="4">
        <v>16.933377359674743</v>
      </c>
    </row>
    <row r="480" spans="1:6">
      <c r="A480" s="2" t="s">
        <v>1272</v>
      </c>
      <c r="B480" s="7">
        <v>45362</v>
      </c>
      <c r="C480" s="15">
        <v>60.780159337151801</v>
      </c>
      <c r="D480" s="4">
        <v>-53.046213544348021</v>
      </c>
      <c r="E480" s="4">
        <v>-8.7550456135534187</v>
      </c>
      <c r="F480" s="4">
        <v>16.994151364079329</v>
      </c>
    </row>
    <row r="481" spans="1:6">
      <c r="A481" s="2" t="s">
        <v>1273</v>
      </c>
      <c r="B481" s="7">
        <v>45369</v>
      </c>
      <c r="C481" s="15">
        <v>20.958675633500622</v>
      </c>
      <c r="D481" s="4">
        <v>-64.750793263328887</v>
      </c>
      <c r="E481" s="4">
        <v>-9.2479226820466884</v>
      </c>
      <c r="F481" s="4">
        <v>9.2325881930446201</v>
      </c>
    </row>
    <row r="482" spans="1:6">
      <c r="A482" s="2" t="s">
        <v>1274</v>
      </c>
      <c r="B482" s="7">
        <v>45376</v>
      </c>
      <c r="C482" s="15">
        <v>19.561430591267246</v>
      </c>
      <c r="D482" s="4">
        <v>-63.680939572521268</v>
      </c>
      <c r="E482" s="4">
        <v>-8.6521520635632054</v>
      </c>
      <c r="F482" s="4">
        <v>5.5362769359843753</v>
      </c>
    </row>
    <row r="483" spans="1:6">
      <c r="A483" s="2" t="s">
        <v>1275</v>
      </c>
      <c r="B483" s="7">
        <v>45383</v>
      </c>
      <c r="C483" s="15">
        <v>62.876026900501863</v>
      </c>
      <c r="D483" s="4">
        <v>-40.767297763776632</v>
      </c>
      <c r="E483" s="4">
        <v>-6.8195116343701674</v>
      </c>
      <c r="F483" s="4">
        <v>13.788795311184707</v>
      </c>
    </row>
    <row r="484" spans="1:6">
      <c r="A484" s="2" t="s">
        <v>1276</v>
      </c>
      <c r="B484" s="7">
        <v>45390</v>
      </c>
      <c r="C484" s="15">
        <v>20.958675633500622</v>
      </c>
      <c r="D484" s="4">
        <v>-30.646001112520636</v>
      </c>
      <c r="E484" s="4">
        <v>-5.6823281871145603</v>
      </c>
      <c r="F484" s="4">
        <v>14.812624384395846</v>
      </c>
    </row>
    <row r="485" spans="1:6">
      <c r="A485" s="2" t="s">
        <v>1277</v>
      </c>
      <c r="B485" s="7">
        <v>45397</v>
      </c>
      <c r="C485" s="15">
        <v>11.177960337866999</v>
      </c>
      <c r="D485" s="4">
        <v>-38.519757840639791</v>
      </c>
      <c r="E485" s="4">
        <v>-5.3141093783742877</v>
      </c>
      <c r="F485" s="4">
        <v>3.9931171863545103</v>
      </c>
    </row>
    <row r="486" spans="1:6">
      <c r="A486" s="2" t="s">
        <v>1278</v>
      </c>
      <c r="B486" s="7">
        <v>45404</v>
      </c>
      <c r="C486" s="15">
        <v>3.4232503534717686</v>
      </c>
      <c r="D486" s="4">
        <v>-13.179491453782056</v>
      </c>
      <c r="E486" s="4">
        <v>-2.9214784151470052</v>
      </c>
      <c r="F486" s="4">
        <v>10.192335867393986</v>
      </c>
    </row>
    <row r="487" spans="1:6">
      <c r="A487" s="2" t="s">
        <v>1279</v>
      </c>
      <c r="B487" s="7">
        <v>45411</v>
      </c>
      <c r="C487" s="15">
        <v>76.848477322835606</v>
      </c>
      <c r="D487" s="4">
        <v>-48.856187253517369</v>
      </c>
      <c r="E487" s="4">
        <v>-7.0737941272785161</v>
      </c>
      <c r="F487" s="4">
        <v>7.7341657647107596</v>
      </c>
    </row>
    <row r="488" spans="1:6">
      <c r="A488" s="2" t="s">
        <v>1280</v>
      </c>
      <c r="B488" s="7">
        <v>45418</v>
      </c>
      <c r="C488" s="15">
        <v>120.16307363207022</v>
      </c>
      <c r="D488" s="4">
        <v>-77.922868099485171</v>
      </c>
      <c r="E488" s="4">
        <v>-10.544317772163165</v>
      </c>
      <c r="F488" s="4">
        <v>6.4316740778201478</v>
      </c>
    </row>
    <row r="489" spans="1:6">
      <c r="A489" s="2" t="s">
        <v>1281</v>
      </c>
      <c r="B489" s="7">
        <v>45425</v>
      </c>
      <c r="C489" s="15">
        <v>2.5849033281317437</v>
      </c>
      <c r="D489" s="4">
        <v>-40.361213772516862</v>
      </c>
      <c r="E489" s="4">
        <v>-6.3234640456154017</v>
      </c>
      <c r="F489" s="4">
        <v>10.226498592406351</v>
      </c>
    </row>
    <row r="490" spans="1:6">
      <c r="A490" s="2" t="s">
        <v>1282</v>
      </c>
      <c r="B490" s="7">
        <v>45432</v>
      </c>
      <c r="C490" s="15">
        <v>1.6766940506800498</v>
      </c>
      <c r="D490" s="4">
        <v>-28.028820788209885</v>
      </c>
      <c r="E490" s="4">
        <v>-4.7194098552703529</v>
      </c>
      <c r="F490" s="4">
        <v>9.7264580539529391</v>
      </c>
    </row>
    <row r="491" spans="1:6">
      <c r="A491" s="2" t="s">
        <v>1283</v>
      </c>
      <c r="B491" s="7">
        <v>45441</v>
      </c>
      <c r="C491" s="15">
        <v>13.972450422333749</v>
      </c>
      <c r="D491" s="4">
        <v>-22.339192736228338</v>
      </c>
      <c r="E491" s="4">
        <v>-3.6418785619077298</v>
      </c>
      <c r="F491" s="4">
        <v>6.7958357590335012</v>
      </c>
    </row>
    <row r="492" spans="1:6">
      <c r="A492" s="2" t="s">
        <v>1284</v>
      </c>
      <c r="B492" s="7">
        <v>45446</v>
      </c>
      <c r="C492" s="15">
        <v>48.903576478168119</v>
      </c>
      <c r="D492" s="4">
        <v>-70.171846941355739</v>
      </c>
      <c r="E492" s="4">
        <v>-9.0874526590991476</v>
      </c>
      <c r="F492" s="4">
        <v>2.5277743314374419</v>
      </c>
    </row>
    <row r="493" spans="1:6">
      <c r="A493" s="2" t="s">
        <v>1285</v>
      </c>
      <c r="B493" s="7">
        <v>45453</v>
      </c>
      <c r="C493" s="15">
        <v>1.8164185549033873</v>
      </c>
      <c r="D493" s="4">
        <v>-8.7065368976020903</v>
      </c>
      <c r="E493" s="4">
        <v>-1.3885342605493383</v>
      </c>
      <c r="F493" s="4">
        <v>2.4017371867926158</v>
      </c>
    </row>
    <row r="494" spans="1:6">
      <c r="A494" s="2" t="s">
        <v>1286</v>
      </c>
      <c r="B494" s="7">
        <v>45460</v>
      </c>
      <c r="C494" s="15">
        <v>5.9382914294918434</v>
      </c>
      <c r="D494" s="4">
        <v>-39.895106518118844</v>
      </c>
      <c r="E494" s="4">
        <v>-6.2142481843336554</v>
      </c>
      <c r="F494" s="4">
        <v>9.8188789565503996</v>
      </c>
    </row>
    <row r="495" spans="1:6">
      <c r="A495" s="2" t="s">
        <v>1287</v>
      </c>
      <c r="B495" s="7">
        <v>45467</v>
      </c>
      <c r="C495" s="15">
        <v>1.6766940506800498</v>
      </c>
      <c r="D495" s="4">
        <v>-24.120093103709863</v>
      </c>
      <c r="E495" s="4">
        <v>-3.5491880495407968</v>
      </c>
      <c r="F495" s="4">
        <v>4.2734112926165118</v>
      </c>
    </row>
    <row r="496" spans="1:6">
      <c r="A496" s="2" t="s">
        <v>1288</v>
      </c>
      <c r="B496" s="7">
        <v>45474</v>
      </c>
      <c r="C496" s="15">
        <v>1.6766940506800498</v>
      </c>
      <c r="D496" s="4">
        <v>-23.268910540893682</v>
      </c>
      <c r="E496" s="4">
        <v>-3.3337703179963931</v>
      </c>
      <c r="F496" s="4">
        <v>3.4012520030774631</v>
      </c>
    </row>
    <row r="497" spans="1:6">
      <c r="A497" s="2" t="s">
        <v>1289</v>
      </c>
      <c r="B497" s="7">
        <v>45495</v>
      </c>
      <c r="C497" s="15">
        <v>2.0958675633500623</v>
      </c>
      <c r="D497" s="4">
        <v>-39.101526358304426</v>
      </c>
      <c r="E497" s="4">
        <v>-4.7616891811241659</v>
      </c>
      <c r="F497" s="4">
        <v>-1.0080129093110983</v>
      </c>
    </row>
    <row r="498" spans="1:6">
      <c r="A498" s="2" t="s">
        <v>1290</v>
      </c>
      <c r="B498" s="7">
        <v>45502</v>
      </c>
      <c r="C498" s="15">
        <v>3.2835258492484307</v>
      </c>
      <c r="D498" s="4">
        <v>-41.372431809180377</v>
      </c>
      <c r="E498" s="4">
        <v>-5.7641855574795029</v>
      </c>
      <c r="F498" s="4">
        <v>4.7410526506556465</v>
      </c>
    </row>
    <row r="499" spans="1:6">
      <c r="A499" s="2" t="s">
        <v>1291</v>
      </c>
      <c r="B499" s="7">
        <v>45509</v>
      </c>
      <c r="C499" s="15">
        <v>3.6328371098067747</v>
      </c>
      <c r="D499" s="4">
        <v>-15.032864437711169</v>
      </c>
      <c r="E499" s="4">
        <v>-2.2054953357479405</v>
      </c>
      <c r="F499" s="4">
        <v>2.6110982482723557</v>
      </c>
    </row>
    <row r="500" spans="1:6">
      <c r="A500" s="2" t="s">
        <v>1292</v>
      </c>
      <c r="B500" s="7">
        <v>45523</v>
      </c>
      <c r="C500" s="15">
        <v>9.5711285392986181</v>
      </c>
      <c r="D500" s="4">
        <v>-57.228024163585872</v>
      </c>
      <c r="E500" s="4">
        <v>-7.7620222701589867</v>
      </c>
      <c r="F500" s="4">
        <v>4.8681539976860222</v>
      </c>
    </row>
    <row r="501" spans="1:6">
      <c r="A501" s="2" t="s">
        <v>1293</v>
      </c>
      <c r="B501" s="7">
        <v>45538</v>
      </c>
      <c r="C501" s="15">
        <v>0.90820927745169366</v>
      </c>
      <c r="D501" s="4">
        <v>-11.763547775163282</v>
      </c>
      <c r="E501" s="4">
        <v>-2.7123791085973679</v>
      </c>
      <c r="F501" s="4">
        <v>9.9354850936156609</v>
      </c>
    </row>
    <row r="502" spans="1:6">
      <c r="A502" s="2" t="s">
        <v>1294</v>
      </c>
      <c r="B502" s="7">
        <v>45544</v>
      </c>
      <c r="C502" s="15">
        <v>0.4890357647816812</v>
      </c>
      <c r="D502" s="4">
        <v>-14.387108296965572</v>
      </c>
      <c r="E502" s="4">
        <v>-2.1327611668703894</v>
      </c>
      <c r="F502" s="4">
        <v>2.6749810379975436</v>
      </c>
    </row>
    <row r="503" spans="1:6">
      <c r="A503" s="2" t="s">
        <v>1295</v>
      </c>
      <c r="B503" s="7">
        <v>45551</v>
      </c>
      <c r="C503" s="15">
        <v>13.972450422333749</v>
      </c>
      <c r="D503" s="4">
        <v>-26.594325123616255</v>
      </c>
      <c r="E503" s="4">
        <v>-4.4190753503652029</v>
      </c>
      <c r="F503" s="4">
        <v>8.7582776793053689</v>
      </c>
    </row>
    <row r="504" spans="1:6">
      <c r="A504" s="2" t="s">
        <v>1296</v>
      </c>
      <c r="B504" s="7">
        <v>45565</v>
      </c>
      <c r="C504" s="15">
        <v>26.547655802434122</v>
      </c>
      <c r="D504" s="4">
        <v>-42.517697057475992</v>
      </c>
      <c r="E504" s="4">
        <v>-6.082502092777748</v>
      </c>
      <c r="F504" s="4">
        <v>6.142319684745992</v>
      </c>
    </row>
    <row r="505" spans="1:6">
      <c r="A505" s="2" t="s">
        <v>1297</v>
      </c>
      <c r="B505" s="7">
        <v>45572</v>
      </c>
      <c r="C505" s="15">
        <v>8.0341589928419062</v>
      </c>
      <c r="D505" s="4">
        <v>-53.012323705931649</v>
      </c>
      <c r="E505" s="4">
        <v>-7.9925856676032474</v>
      </c>
      <c r="F505" s="4">
        <v>10.92836163489433</v>
      </c>
    </row>
    <row r="506" spans="1:6">
      <c r="A506" s="2" t="s">
        <v>1298</v>
      </c>
      <c r="B506" s="7">
        <v>45580</v>
      </c>
      <c r="C506" s="15">
        <v>6.9862252111668743</v>
      </c>
      <c r="D506" s="4">
        <v>-12.131104809976534</v>
      </c>
      <c r="E506" s="4">
        <v>-1.8837789297949936</v>
      </c>
      <c r="F506" s="4">
        <v>2.9391266283834145</v>
      </c>
    </row>
    <row r="507" spans="1:6">
      <c r="A507" s="2" t="s">
        <v>1299</v>
      </c>
      <c r="B507" s="7">
        <v>45586</v>
      </c>
      <c r="C507" s="15">
        <v>35.629748576951059</v>
      </c>
      <c r="D507" s="4">
        <v>-35.945516537631612</v>
      </c>
      <c r="E507" s="4">
        <v>-6.4452987895327327</v>
      </c>
      <c r="F507" s="4">
        <v>15.61687377863025</v>
      </c>
    </row>
    <row r="508" spans="1:6">
      <c r="A508" s="2" t="s">
        <v>1300</v>
      </c>
      <c r="B508" s="7">
        <v>45593</v>
      </c>
      <c r="C508" s="15">
        <v>125.75205380100373</v>
      </c>
      <c r="D508" s="4">
        <v>-32.253200272228476</v>
      </c>
      <c r="E508" s="4">
        <v>-5.5736233167719691</v>
      </c>
      <c r="F508" s="4">
        <v>12.335786261947277</v>
      </c>
    </row>
    <row r="509" spans="1:6">
      <c r="A509" s="2" t="s">
        <v>1301</v>
      </c>
      <c r="B509" s="7">
        <v>45600</v>
      </c>
      <c r="C509" s="15">
        <v>110.38235833643661</v>
      </c>
      <c r="D509" s="4">
        <v>-45.190027676759257</v>
      </c>
      <c r="E509" s="4">
        <v>-7.5132560685351182</v>
      </c>
      <c r="F509" s="4">
        <v>14.916020871521688</v>
      </c>
    </row>
    <row r="510" spans="1:6">
      <c r="A510" s="2" t="s">
        <v>1302</v>
      </c>
      <c r="B510" s="7">
        <v>45608</v>
      </c>
      <c r="C510" s="15">
        <v>40.520106224767865</v>
      </c>
      <c r="D510" s="4">
        <v>-41.835477312216959</v>
      </c>
      <c r="E510" s="4">
        <v>-6.6342172845570158</v>
      </c>
      <c r="F510" s="4">
        <v>11.238260964239167</v>
      </c>
    </row>
    <row r="511" spans="1:6">
      <c r="A511" s="2" t="s">
        <v>1303</v>
      </c>
      <c r="B511" s="7">
        <v>45614</v>
      </c>
      <c r="C511" s="15">
        <v>113.17684842090337</v>
      </c>
      <c r="D511" s="4">
        <v>-39.509576021164094</v>
      </c>
      <c r="E511" s="4">
        <v>-6.375850576352704</v>
      </c>
      <c r="F511" s="4">
        <v>11.497228589657539</v>
      </c>
    </row>
    <row r="512" spans="1:6">
      <c r="A512" s="2" t="s">
        <v>1304</v>
      </c>
      <c r="B512" s="7">
        <v>45621</v>
      </c>
      <c r="C512" s="15">
        <v>136.93001413887072</v>
      </c>
      <c r="D512" s="4">
        <v>-70.58969047441802</v>
      </c>
      <c r="E512" s="4">
        <v>-10.738158304568341</v>
      </c>
      <c r="F512" s="4">
        <v>15.315575962128705</v>
      </c>
    </row>
    <row r="513" spans="1:6">
      <c r="A513" s="2" t="s">
        <v>1305</v>
      </c>
      <c r="B513" s="7">
        <v>45628</v>
      </c>
      <c r="C513" s="15">
        <v>0.55889801689334995</v>
      </c>
      <c r="D513" s="4">
        <v>-43.430765629367677</v>
      </c>
      <c r="E513" s="4">
        <v>-7.1999194926204435</v>
      </c>
      <c r="F513" s="4">
        <v>14.168590311595871</v>
      </c>
    </row>
    <row r="514" spans="1:6">
      <c r="A514" s="2" t="s">
        <v>1306</v>
      </c>
      <c r="B514" s="7">
        <v>45635</v>
      </c>
      <c r="C514" s="15">
        <v>27.944900844667497</v>
      </c>
      <c r="D514" s="4">
        <v>-36.201607192303527</v>
      </c>
      <c r="E514" s="4">
        <v>-5.5420789281086797</v>
      </c>
      <c r="F514" s="4">
        <v>8.135024232565911</v>
      </c>
    </row>
  </sheetData>
  <phoneticPr fontId="7"/>
  <pageMargins left="0.75" right="0.75" top="1" bottom="1" header="0.51200000000000001" footer="0.51200000000000001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workbookViewId="0">
      <selection activeCell="A3" sqref="A3:E3"/>
    </sheetView>
  </sheetViews>
  <sheetFormatPr defaultRowHeight="15"/>
  <cols>
    <col min="1" max="1" width="15" style="2" customWidth="1"/>
    <col min="2" max="2" width="12" style="2" bestFit="1" customWidth="1"/>
    <col min="3" max="3" width="13.125" style="4" bestFit="1" customWidth="1"/>
    <col min="4" max="4" width="14.875" style="22" customWidth="1"/>
    <col min="5" max="5" width="13.125" style="22" customWidth="1"/>
    <col min="6" max="6" width="14.125" style="22" bestFit="1" customWidth="1"/>
    <col min="7" max="7" width="12" style="2" bestFit="1" customWidth="1"/>
    <col min="8" max="8" width="12.75" style="2" bestFit="1" customWidth="1"/>
    <col min="9" max="9" width="13.125" style="2" customWidth="1"/>
    <col min="10" max="10" width="9" style="22"/>
    <col min="11" max="12" width="8.875" style="2"/>
  </cols>
  <sheetData>
    <row r="1" spans="1:12">
      <c r="A1" s="2" t="s">
        <v>236</v>
      </c>
    </row>
    <row r="2" spans="1:12">
      <c r="A2" s="4"/>
      <c r="B2" s="4" t="s">
        <v>234</v>
      </c>
      <c r="C2" s="4" t="s">
        <v>235</v>
      </c>
      <c r="D2" s="22" t="s">
        <v>298</v>
      </c>
      <c r="E2" s="22" t="s">
        <v>435</v>
      </c>
      <c r="G2" s="4" t="s">
        <v>1308</v>
      </c>
      <c r="H2" s="4" t="s">
        <v>1309</v>
      </c>
      <c r="I2" s="22" t="s">
        <v>1332</v>
      </c>
      <c r="J2" s="22" t="s">
        <v>1310</v>
      </c>
    </row>
    <row r="3" spans="1:12">
      <c r="A3" s="4" t="s">
        <v>98</v>
      </c>
      <c r="B3" s="4" cm="1">
        <f t="array" ref="B3">SUM('Corvallis Precip'!C4:C26*'Corvallis Precip'!D4:D26)/SUM('Corvallis Precip'!C4:C26)</f>
        <v>-70.595088575800887</v>
      </c>
      <c r="C3" s="4" cm="1">
        <f t="array" ref="C3">SUM('Corvallis Precip'!C4:C26*'Corvallis Precip'!E4:E26)/SUM('Corvallis Precip'!C4:C26)</f>
        <v>-10.047105345749836</v>
      </c>
      <c r="D3" s="22">
        <f>SUM('Corvallis Precip'!C4:C29)</f>
        <v>660.4240720108935</v>
      </c>
      <c r="E3" s="4">
        <f>B3-C3*8</f>
        <v>9.7817541901978018</v>
      </c>
      <c r="F3" s="4"/>
    </row>
    <row r="4" spans="1:12">
      <c r="A4" s="4" t="s">
        <v>99</v>
      </c>
      <c r="B4" s="4" cm="1">
        <f t="array" ref="B4">SUM('Corvallis Precip'!C27:C44*'Corvallis Precip'!D27:D44)/SUM('Corvallis Precip'!C27:C44)</f>
        <v>-58.831560897355921</v>
      </c>
      <c r="C4" s="4" cm="1">
        <f t="array" ref="C4">SUM('Corvallis Precip'!C27:C44*'Corvallis Precip'!E27:E44)/SUM('Corvallis Precip'!C27:C44)</f>
        <v>-8.3988349206773592</v>
      </c>
      <c r="D4" s="22">
        <f>SUM('Corvallis Precip'!C30:C46)</f>
        <v>519.65621518382932</v>
      </c>
      <c r="E4" s="4">
        <f t="shared" ref="E4:E13" si="0">B4-C4*8</f>
        <v>8.3591184680629524</v>
      </c>
      <c r="F4" s="4"/>
    </row>
    <row r="5" spans="1:12">
      <c r="A5" s="4" t="s">
        <v>100</v>
      </c>
      <c r="B5" s="4" cm="1">
        <f t="array" ref="B5">SUM('Corvallis Precip'!C45:C78*'Corvallis Precip'!D45:D78)/SUM('Corvallis Precip'!C45:C78)</f>
        <v>-61.111619445172792</v>
      </c>
      <c r="C5" s="4" cm="1">
        <f t="array" ref="C5">SUM('Corvallis Precip'!C45:C78*'Corvallis Precip'!E45:E78)/SUM('Corvallis Precip'!C45:C78)</f>
        <v>-9.1235841707849481</v>
      </c>
      <c r="D5" s="22">
        <f>SUM('Corvallis Precip'!C47:C78)</f>
        <v>552.1955187719949</v>
      </c>
      <c r="E5" s="4">
        <f t="shared" si="0"/>
        <v>11.877053921106793</v>
      </c>
      <c r="F5" s="4"/>
    </row>
    <row r="6" spans="1:12">
      <c r="A6" s="4" t="s">
        <v>143</v>
      </c>
      <c r="B6" s="4" cm="1">
        <f t="array" ref="B6">SUM('Corvallis Precip'!C81:C110*'Corvallis Precip'!D81:D110)/SUM('Corvallis Precip'!C81:C110)</f>
        <v>-68.103337410512466</v>
      </c>
      <c r="C6" s="4" cm="1">
        <f t="array" ref="C6">SUM('Corvallis Precip'!C81:C110*'Corvallis Precip'!E81:E110)/SUM('Corvallis Precip'!C81:C110)</f>
        <v>-9.7660808514842845</v>
      </c>
      <c r="D6" s="22">
        <f>SUM('Corvallis Precip'!C79:C110)</f>
        <v>664.57990698003414</v>
      </c>
      <c r="E6" s="4">
        <f t="shared" si="0"/>
        <v>10.02530940136181</v>
      </c>
      <c r="F6" s="4"/>
    </row>
    <row r="7" spans="1:12">
      <c r="A7" s="4" t="s">
        <v>144</v>
      </c>
      <c r="B7" s="4" cm="1">
        <f t="array" ref="B7">SUM('Corvallis Precip'!C111:C144*'Corvallis Precip'!D111:D144)/SUM('Corvallis Precip'!C111:C144)</f>
        <v>-58.052940667213036</v>
      </c>
      <c r="C7" s="4" cm="1">
        <f t="array" ref="C7">SUM('Corvallis Precip'!C111:C144*'Corvallis Precip'!E111:E144)/SUM('Corvallis Precip'!C111:C144)</f>
        <v>-8.3723918019806138</v>
      </c>
      <c r="D7" s="22">
        <f>SUM('Corvallis Precip'!C111:C144)</f>
        <v>688.61301218455435</v>
      </c>
      <c r="E7" s="4">
        <f t="shared" si="0"/>
        <v>8.9261937486318743</v>
      </c>
      <c r="F7" s="4"/>
      <c r="K7" s="2" t="s">
        <v>507</v>
      </c>
    </row>
    <row r="8" spans="1:12">
      <c r="A8" s="4" t="s">
        <v>233</v>
      </c>
      <c r="B8" s="4" cm="1">
        <f t="array" ref="B8">SUM('Corvallis Precip'!C145:C176*'Corvallis Precip'!D145:D176)/SUM('Corvallis Precip'!C145:C176)</f>
        <v>-66.901860611863512</v>
      </c>
      <c r="C8" s="4" cm="1">
        <f t="array" ref="C8">SUM('Corvallis Precip'!C145:C176*'Corvallis Precip'!E145:E176)/SUM('Corvallis Precip'!C145:C176)</f>
        <v>-9.7828617734960588</v>
      </c>
      <c r="D8" s="22">
        <f>SUM('Corvallis Precip'!C145:C176)</f>
        <v>712.15095407360263</v>
      </c>
      <c r="E8" s="4">
        <f t="shared" si="0"/>
        <v>11.361033576104958</v>
      </c>
      <c r="F8" s="4" t="s">
        <v>233</v>
      </c>
      <c r="G8" s="4" cm="1">
        <f t="array" ref="G8">SUM('Newport Precip'!C3:C39*'Newport Precip'!D3:D39)/SUM('Newport Precip'!C3:C39)</f>
        <v>-47.038254959564476</v>
      </c>
      <c r="H8" s="4" cm="1">
        <f t="array" ref="H8">SUM('Newport Precip'!C3:C39*'Newport Precip'!E3:E39)/SUM('Newport Precip'!C3:C39)</f>
        <v>-7.0450399683391307</v>
      </c>
      <c r="I8" s="4">
        <f>G8-H8*8</f>
        <v>9.3220647871485696</v>
      </c>
      <c r="J8" s="22">
        <f>SUM('Newport Precip'!C3:C39)</f>
        <v>1271.2660234408229</v>
      </c>
      <c r="K8" s="4">
        <f>G8-B8</f>
        <v>19.863605652299036</v>
      </c>
      <c r="L8" s="4">
        <f t="shared" ref="L8:L16" si="1">H8-C8</f>
        <v>2.7378218051569281</v>
      </c>
    </row>
    <row r="9" spans="1:12">
      <c r="A9" s="4" t="s">
        <v>297</v>
      </c>
      <c r="B9" s="4" cm="1">
        <f t="array" ref="B9">SUM('Corvallis Precip'!C177:C206*'Corvallis Precip'!D177:D206)/SUM('Corvallis Precip'!C177:C206)</f>
        <v>-61.833781808731324</v>
      </c>
      <c r="C9" s="4" cm="1">
        <f t="array" ref="C9">SUM('Corvallis Precip'!C177:C206*'Corvallis Precip'!E177:E206)/SUM('Corvallis Precip'!C177:C206)</f>
        <v>-8.8282901785263501</v>
      </c>
      <c r="D9" s="22">
        <f>SUM('Corvallis Precip'!C177:C206)</f>
        <v>565.45882186499716</v>
      </c>
      <c r="E9" s="4">
        <f t="shared" si="0"/>
        <v>8.7925396194794772</v>
      </c>
      <c r="F9" s="4" t="s">
        <v>297</v>
      </c>
      <c r="G9" s="4" cm="1">
        <f t="array" ref="G9">SUM('Newport Precip'!C40:C76*'Newport Precip'!D40:D76)/SUM('Newport Precip'!C40:C76)</f>
        <v>-40.765474768687234</v>
      </c>
      <c r="H9" s="4" cm="1">
        <f t="array" ref="H9">SUM('Newport Precip'!C40:C76*'Newport Precip'!E40:E76)/SUM('Newport Precip'!C40:C76)</f>
        <v>-6.0173951047375471</v>
      </c>
      <c r="I9" s="4">
        <f t="shared" ref="I9:I16" si="2">G9-H9*8</f>
        <v>7.373686069213143</v>
      </c>
      <c r="J9" s="22">
        <f>SUM('Newport Precip'!C40:C76)</f>
        <v>1251.6581344519018</v>
      </c>
      <c r="K9" s="4">
        <f t="shared" ref="K9:K16" si="3">G9-B9</f>
        <v>21.06830704004409</v>
      </c>
      <c r="L9" s="4">
        <f t="shared" si="1"/>
        <v>2.810895073788803</v>
      </c>
    </row>
    <row r="10" spans="1:12">
      <c r="A10" s="4" t="s">
        <v>299</v>
      </c>
      <c r="B10" s="4" cm="1">
        <f t="array" ref="B10">SUM('Corvallis Precip'!C207:C242*'Corvallis Precip'!D207:D242)/SUM('Corvallis Precip'!C207:C242)</f>
        <v>-65.29458658856268</v>
      </c>
      <c r="C10" s="4" cm="1">
        <f t="array" ref="C10">SUM('Corvallis Precip'!C207:C242*'Corvallis Precip'!E207:E242)/SUM('Corvallis Precip'!C207:C242)</f>
        <v>-9.1194536216017621</v>
      </c>
      <c r="D10" s="22">
        <f>SUM('Corvallis Precip'!C207:C242)</f>
        <v>828.33748916830223</v>
      </c>
      <c r="E10" s="4">
        <f t="shared" si="0"/>
        <v>7.6610423842514166</v>
      </c>
      <c r="F10" s="4" t="s">
        <v>299</v>
      </c>
      <c r="G10" s="4" cm="1">
        <f t="array" ref="G10">SUM('Newport Precip'!C77:C111*'Newport Precip'!D77:D111)/SUM('Newport Precip'!C77:C111)</f>
        <v>-51.92123839702505</v>
      </c>
      <c r="H10" s="4" cm="1">
        <f t="array" ref="H10">SUM('Newport Precip'!C77:C111*'Newport Precip'!E77:E111)/SUM('Newport Precip'!C77:C111)</f>
        <v>-7.5047576839964938</v>
      </c>
      <c r="I10" s="4">
        <f t="shared" si="2"/>
        <v>8.1168230749469004</v>
      </c>
      <c r="J10" s="22">
        <f>SUM('Newport Precip'!C77:C111)</f>
        <v>1727.9133861600892</v>
      </c>
      <c r="K10" s="4">
        <f t="shared" si="3"/>
        <v>13.37334819153763</v>
      </c>
      <c r="L10" s="4">
        <f t="shared" si="1"/>
        <v>1.6146959376052683</v>
      </c>
    </row>
    <row r="11" spans="1:12">
      <c r="A11" s="4" t="s">
        <v>398</v>
      </c>
      <c r="B11" s="4" cm="1">
        <f t="array" ref="B11">SUM('Corvallis Precip'!C243:C278*'Corvallis Precip'!D243:D278)/SUM('Corvallis Precip'!C243:C278)</f>
        <v>-60.856006838617397</v>
      </c>
      <c r="C11" s="4" cm="1">
        <f t="array" ref="C11">SUM('Corvallis Precip'!C243:C278*'Corvallis Precip'!E243:E278)/SUM('Corvallis Precip'!C243:C278)</f>
        <v>-8.8500175635236076</v>
      </c>
      <c r="D11" s="22">
        <f>SUM('Corvallis Precip'!C243:C278)</f>
        <v>1095.5488354819886</v>
      </c>
      <c r="E11" s="4">
        <f t="shared" si="0"/>
        <v>9.9441336695714639</v>
      </c>
      <c r="F11" s="4" t="s">
        <v>398</v>
      </c>
      <c r="G11" s="4">
        <f t="array" ref="G11">SUM('Newport Precip'!C112:C147*'Newport Precip'!D112:D147)/SUM('Newport Precip'!C112:C147)</f>
        <v>-44.664849334077211</v>
      </c>
      <c r="H11" s="4">
        <f t="array" ref="H11">SUM('Newport Precip'!C112:C147*'Newport Precip'!E112:E147)/SUM('Newport Precip'!C112:C147)</f>
        <v>-6.9592209381262489</v>
      </c>
      <c r="I11" s="4">
        <f t="shared" si="2"/>
        <v>11.00891817093278</v>
      </c>
      <c r="J11" s="22">
        <f>SUM('Newport Precip'!C112:C147)</f>
        <v>1490.7088589759283</v>
      </c>
      <c r="K11" s="4">
        <f t="shared" si="3"/>
        <v>16.191157504540186</v>
      </c>
      <c r="L11" s="4">
        <f t="shared" si="1"/>
        <v>1.8907966253973587</v>
      </c>
    </row>
    <row r="12" spans="1:12">
      <c r="A12" s="4" t="s">
        <v>484</v>
      </c>
      <c r="B12" s="4" cm="1">
        <f t="array" ref="B12">SUM('Corvallis Precip'!C279:C316*'Corvallis Precip'!D279:D316)/SUM('Corvallis Precip'!C279:C316)</f>
        <v>-71.287540217172676</v>
      </c>
      <c r="C12" s="4" cm="1">
        <f t="array" ref="C12">SUM('Corvallis Precip'!C279:C316*'Corvallis Precip'!E279:E316)/SUM('Corvallis Precip'!C279:C316)</f>
        <v>-9.9995225788691187</v>
      </c>
      <c r="D12" s="22">
        <f>SUM('Corvallis Precip'!C279:C316)</f>
        <v>1129.8565794825547</v>
      </c>
      <c r="E12" s="4">
        <f t="shared" si="0"/>
        <v>8.7086404137802731</v>
      </c>
      <c r="F12" s="4" t="s">
        <v>484</v>
      </c>
      <c r="G12" s="4">
        <f t="array" ref="G12">SUM('Newport Precip'!C148:C179*'Newport Precip'!D148:D179)/SUM('Newport Precip'!C148:C179)</f>
        <v>-53.847095609131394</v>
      </c>
      <c r="H12" s="4">
        <f t="array" ref="H12">SUM('Newport Precip'!C148:C179*'Newport Precip'!E148:E179)/SUM('Newport Precip'!C148:C179)</f>
        <v>-7.7608989860201856</v>
      </c>
      <c r="I12" s="4">
        <f t="shared" si="2"/>
        <v>8.2400962790300909</v>
      </c>
      <c r="J12" s="22">
        <f>SUM('Newport Precip'!C148:C179)</f>
        <v>1482.8147737985707</v>
      </c>
      <c r="K12" s="4">
        <f t="shared" si="3"/>
        <v>17.440444608041282</v>
      </c>
      <c r="L12" s="4">
        <f t="shared" si="1"/>
        <v>2.2386235928489331</v>
      </c>
    </row>
    <row r="13" spans="1:12">
      <c r="A13" s="4" t="s">
        <v>590</v>
      </c>
      <c r="B13" s="4" cm="1">
        <f t="array" ref="B13">SUM('Corvallis Precip'!C317:C354*'Corvallis Precip'!D317:D354)/SUM('Corvallis Precip'!C317:C354)</f>
        <v>-62.56368930809758</v>
      </c>
      <c r="C13" s="4" cm="1">
        <f t="array" ref="C13">SUM('Corvallis Precip'!C317:C354*'Corvallis Precip'!E317:E354)/SUM('Corvallis Precip'!C317:C354)</f>
        <v>-9.1815706805024462</v>
      </c>
      <c r="D13" s="22">
        <f>SUM('Corvallis Precip'!C317:C354)</f>
        <v>945.93877659292286</v>
      </c>
      <c r="E13" s="4">
        <f t="shared" si="0"/>
        <v>10.88887613592199</v>
      </c>
      <c r="F13" s="4" t="s">
        <v>590</v>
      </c>
      <c r="G13" s="4">
        <f t="array" ref="G13">SUM('Newport Precip'!C180:C212*'Newport Precip'!D180:D212)/SUM('Newport Precip'!C180:C212)</f>
        <v>-47.045930776719381</v>
      </c>
      <c r="H13" s="4">
        <f t="array" ref="H13">SUM('Newport Precip'!C180:C212*'Newport Precip'!E180:E212)/SUM('Newport Precip'!C180:C212)</f>
        <v>-7.227732241623813</v>
      </c>
      <c r="I13" s="4">
        <f t="shared" si="2"/>
        <v>10.775927156271123</v>
      </c>
      <c r="J13" s="22">
        <f>SUM('Newport Precip'!C180:C212)</f>
        <v>1697.9922568588127</v>
      </c>
      <c r="K13" s="4">
        <f t="shared" si="3"/>
        <v>15.517758531378199</v>
      </c>
      <c r="L13" s="4">
        <f t="shared" si="1"/>
        <v>1.9538384388786332</v>
      </c>
    </row>
    <row r="14" spans="1:12">
      <c r="A14" s="4" t="s">
        <v>639</v>
      </c>
      <c r="B14" s="4">
        <f t="array" ref="B14">SUM('Corvallis Precip'!C355:C389*'Corvallis Precip'!D355:D389)/SUM('Corvallis Precip'!C355:C389)</f>
        <v>-57.714407958051993</v>
      </c>
      <c r="C14" s="4">
        <f t="array" ref="C14">SUM('Corvallis Precip'!C355:C389*'Corvallis Precip'!E355:E389)/SUM('Corvallis Precip'!C355:C389)</f>
        <v>-8.2945592691363785</v>
      </c>
      <c r="D14" s="22">
        <f>SUM('Corvallis Precip'!C355:C389)</f>
        <v>591.25990572247679</v>
      </c>
      <c r="E14" s="4">
        <f t="shared" ref="E14" si="4">B14-C14*8</f>
        <v>8.6420661950390354</v>
      </c>
      <c r="F14" s="4" t="s">
        <v>639</v>
      </c>
      <c r="G14" s="4">
        <f t="array" ref="G14">SUM('Newport Precip'!C213:C236*'Newport Precip'!D213:D236)/SUM('Newport Precip'!C213:C236)</f>
        <v>-39.016246684425781</v>
      </c>
      <c r="H14" s="4">
        <f t="array" ref="H14">SUM('Newport Precip'!C213:C236*'Newport Precip'!E213:E236)/SUM('Newport Precip'!C213:C236)</f>
        <v>-5.8851802865146103</v>
      </c>
      <c r="I14" s="4">
        <f t="shared" si="2"/>
        <v>8.065195607691102</v>
      </c>
      <c r="J14" s="22">
        <f>SUM('Newport Precip'!C213:C236)</f>
        <v>912.02148589379715</v>
      </c>
      <c r="K14" s="4">
        <f t="shared" si="3"/>
        <v>18.698161273626212</v>
      </c>
      <c r="L14" s="4">
        <f t="shared" si="1"/>
        <v>2.4093789826217682</v>
      </c>
    </row>
    <row r="15" spans="1:12">
      <c r="A15" s="4" t="s">
        <v>698</v>
      </c>
      <c r="B15" s="4">
        <f t="array" ref="B15">SUM('Corvallis Precip'!C390:C425*'Corvallis Precip'!D390:D425)/SUM('Corvallis Precip'!C390:C425)</f>
        <v>-59.12051973482086</v>
      </c>
      <c r="C15" s="4">
        <f t="array" ref="C15">SUM('Corvallis Precip'!C390:C425*'Corvallis Precip'!E390:E425)/SUM('Corvallis Precip'!C390:C425)</f>
        <v>-8.5681156167970673</v>
      </c>
      <c r="D15" s="22">
        <f>SUM('Corvallis Precip'!C390:C425)</f>
        <v>906.62918446296271</v>
      </c>
      <c r="E15" s="4">
        <f t="shared" ref="E15:E20" si="5">B15-C15*8</f>
        <v>9.4244051995556788</v>
      </c>
      <c r="F15" s="4" t="s">
        <v>698</v>
      </c>
      <c r="G15" s="4">
        <f t="array" ref="G15">SUM('Newport Precip'!C237:C258*'Newport Precip'!D237:D258)/SUM('Newport Precip'!C237:C258)</f>
        <v>-45.737384436360884</v>
      </c>
      <c r="H15" s="4">
        <f t="array" ref="H15">SUM('Newport Precip'!C237:C258*'Newport Precip'!E237:E258)/SUM('Newport Precip'!C237:C258)</f>
        <v>-7.0579290842237024</v>
      </c>
      <c r="I15" s="4">
        <f t="shared" si="2"/>
        <v>10.726048237428735</v>
      </c>
      <c r="J15" s="22">
        <f>SUM('Newport Precip'!C237:C258)</f>
        <v>1450.0925174988768</v>
      </c>
      <c r="K15" s="4">
        <f t="shared" si="3"/>
        <v>13.383135298459976</v>
      </c>
      <c r="L15" s="4">
        <f t="shared" si="1"/>
        <v>1.510186532573365</v>
      </c>
    </row>
    <row r="16" spans="1:12">
      <c r="A16" s="4" t="s">
        <v>765</v>
      </c>
      <c r="B16" s="4">
        <f t="array" ref="B16">SUM('Corvallis Precip'!C425:C465*'Corvallis Precip'!D425:D465)/SUM('Corvallis Precip'!C425:C465)</f>
        <v>-59.299629543864327</v>
      </c>
      <c r="C16" s="4">
        <f t="array" ref="C16">SUM('Corvallis Precip'!C425:C465*'Corvallis Precip'!E425:E465)/SUM('Corvallis Precip'!C425:C465)</f>
        <v>-8.7403748245386357</v>
      </c>
      <c r="D16" s="22">
        <f>SUM('Corvallis Precip'!C425:C465)</f>
        <v>1406.1240873155446</v>
      </c>
      <c r="E16" s="4">
        <f t="shared" si="5"/>
        <v>10.623369052444758</v>
      </c>
      <c r="F16" s="4" t="s">
        <v>765</v>
      </c>
      <c r="G16" s="4">
        <f t="array" ref="G16">SUM('Newport Precip'!C259:C281*'Newport Precip'!D259:D281)/SUM('Newport Precip'!C259:C281)</f>
        <v>-48.240443077621961</v>
      </c>
      <c r="H16" s="4">
        <f t="array" ref="H16">SUM('Newport Precip'!C259:C281*'Newport Precip'!E259:E281)/SUM('Newport Precip'!C259:C281)</f>
        <v>-7.3596008329645759</v>
      </c>
      <c r="I16" s="4">
        <f t="shared" si="2"/>
        <v>10.636363586094646</v>
      </c>
      <c r="J16" s="22">
        <f>SUM('Newport Precip'!C259:C281)</f>
        <v>1676.4745085527886</v>
      </c>
      <c r="K16" s="4">
        <f t="shared" si="3"/>
        <v>11.059186466242366</v>
      </c>
      <c r="L16" s="4">
        <f t="shared" si="1"/>
        <v>1.3807739915740598</v>
      </c>
    </row>
    <row r="17" spans="1:12">
      <c r="A17" s="4" t="s">
        <v>802</v>
      </c>
      <c r="B17" s="4">
        <f t="array" ref="B17">SUM('Corvallis Precip'!C466:C505*'Corvallis Precip'!D466:D505)/SUM('Corvallis Precip'!C466:C505)</f>
        <v>-70.3939686657328</v>
      </c>
      <c r="C17" s="4">
        <f t="array" ref="C17">SUM('Corvallis Precip'!C466:C505*'Corvallis Precip'!E466:E505)/SUM('Corvallis Precip'!C466:C505)</f>
        <v>-10.079937859087918</v>
      </c>
      <c r="D17" s="22">
        <f>SUM('Corvallis Precip'!C466:C505)</f>
        <v>1718.0333108675902</v>
      </c>
      <c r="E17" s="4">
        <f t="shared" si="5"/>
        <v>10.245534206970547</v>
      </c>
      <c r="F17" s="4" t="s">
        <v>802</v>
      </c>
      <c r="G17" s="4">
        <f t="array" ref="G17">SUM('Newport Precip'!C282:C312*'Newport Precip'!D282:D312)/SUM('Newport Precip'!C282:C312)</f>
        <v>-50.335390007462713</v>
      </c>
      <c r="H17" s="4">
        <f t="array" ref="H17">SUM('Newport Precip'!C282:C312*'Newport Precip'!E282:E312)/SUM('Newport Precip'!C282:C312)</f>
        <v>-7.6550108778776762</v>
      </c>
      <c r="I17" s="4">
        <f t="shared" ref="I17" si="6">G17-H17*8</f>
        <v>10.904697015558696</v>
      </c>
      <c r="J17" s="22">
        <f>SUM('Newport Precip'!C282:C312)</f>
        <v>2320.3517463253611</v>
      </c>
      <c r="K17" s="4">
        <f t="shared" ref="K17" si="7">G17-B17</f>
        <v>20.058578658270086</v>
      </c>
      <c r="L17" s="4">
        <f t="shared" ref="L17" si="8">H17-C17</f>
        <v>2.4249269812102421</v>
      </c>
    </row>
    <row r="18" spans="1:12">
      <c r="A18" s="4" t="s">
        <v>888</v>
      </c>
      <c r="B18" s="4">
        <f t="array" ref="B18">SUM('Corvallis Precip'!C506:C538*'Corvallis Precip'!D506:D538)/SUM('Corvallis Precip'!C506:C538)</f>
        <v>-62.842111932048091</v>
      </c>
      <c r="C18" s="4">
        <f t="array" ref="C18">SUM('Corvallis Precip'!C506:C538*'Corvallis Precip'!E506:E538)/SUM('Corvallis Precip'!C506:C538)</f>
        <v>-9.3604970182301415</v>
      </c>
      <c r="D18" s="22">
        <f>SUM('Corvallis Precip'!C506:C538)</f>
        <v>918.15679604009051</v>
      </c>
      <c r="E18" s="4">
        <f t="shared" si="5"/>
        <v>12.041864213793041</v>
      </c>
      <c r="F18" s="4" t="s">
        <v>888</v>
      </c>
      <c r="G18" s="4">
        <f t="array" ref="G18">SUM('Newport Precip'!C312:C332*'Newport Precip'!D312:D332)/SUM('Newport Precip'!C312:C332)</f>
        <v>-44.689002622461715</v>
      </c>
      <c r="H18" s="4">
        <f t="array" ref="H18">SUM('Newport Precip'!C312:C332*'Newport Precip'!E312:E332)/SUM('Newport Precip'!C312:C332)</f>
        <v>-7.117611490630205</v>
      </c>
      <c r="I18" s="4">
        <f t="shared" ref="I18" si="9">G18-H18*8</f>
        <v>12.251889302579926</v>
      </c>
      <c r="J18" s="22">
        <f>SUM('Newport Precip'!C312:C332)</f>
        <v>1542.0204126287554</v>
      </c>
      <c r="K18" s="4">
        <f t="shared" ref="K18" si="10">G18-B18</f>
        <v>18.153109309586377</v>
      </c>
      <c r="L18" s="4">
        <f t="shared" ref="L18" si="11">H18-C18</f>
        <v>2.2428855275999364</v>
      </c>
    </row>
    <row r="19" spans="1:12">
      <c r="A19" s="4" t="s">
        <v>921</v>
      </c>
      <c r="B19" s="4">
        <f t="array" ref="B19">SUM('Corvallis Precip'!C539:C571*'Corvallis Precip'!D539:D571)/SUM('Corvallis Precip'!C539:C571)</f>
        <v>-65.140162340210395</v>
      </c>
      <c r="C19" s="4">
        <f t="array" ref="C19">SUM('Corvallis Precip'!C539:C571*'Corvallis Precip'!E539:E571)/SUM('Corvallis Precip'!C539:C571)</f>
        <v>-9.6343321487565401</v>
      </c>
      <c r="D19" s="22">
        <f>SUM('Corvallis Precip'!C539:C571)</f>
        <v>953.29854527218356</v>
      </c>
      <c r="E19" s="4">
        <f t="shared" si="5"/>
        <v>11.934494849841926</v>
      </c>
      <c r="F19" s="4" t="s">
        <v>921</v>
      </c>
      <c r="G19" s="4">
        <f t="array" ref="G19">SUM('Newport Precip'!C333:C348*'Newport Precip'!D333:D348)/SUM('Newport Precip'!C333:C348)</f>
        <v>-43.008625068319496</v>
      </c>
      <c r="H19" s="4" cm="1">
        <f t="array" ref="H19">SUM('Newport Precip'!C333:C348*'Newport Precip'!E333:E348)/SUM('Newport Precip'!C333:C348)</f>
        <v>-6.8311293730481006</v>
      </c>
      <c r="I19" s="4">
        <f t="shared" ref="I19" si="12">G19-H19*8</f>
        <v>11.640409916065309</v>
      </c>
      <c r="J19" s="22">
        <f>SUM('Newport Precip'!C333:C348)</f>
        <v>1392.9240619402683</v>
      </c>
      <c r="K19" s="4">
        <f t="shared" ref="K19" si="13">G19-B19</f>
        <v>22.131537271890899</v>
      </c>
      <c r="L19" s="4">
        <f t="shared" ref="L19" si="14">H19-C19</f>
        <v>2.8032027757084395</v>
      </c>
    </row>
    <row r="20" spans="1:12">
      <c r="A20" s="4" t="s">
        <v>1009</v>
      </c>
      <c r="B20" s="4">
        <f t="array" ref="B20">SUM('Corvallis Precip'!C572:C608*'Corvallis Precip'!D572:D608)/SUM('Corvallis Precip'!C572:C608)</f>
        <v>-58.363850553159665</v>
      </c>
      <c r="C20" s="4">
        <f t="array" ref="C20">SUM('Corvallis Precip'!C572:C608*'Corvallis Precip'!E572:E608)/SUM('Corvallis Precip'!C572:C608)</f>
        <v>-8.6217117768227549</v>
      </c>
      <c r="D20" s="22">
        <f>SUM('Corvallis Precip'!C572:C608)</f>
        <v>784.01731586987501</v>
      </c>
      <c r="E20" s="4">
        <f t="shared" si="5"/>
        <v>10.609843661422374</v>
      </c>
      <c r="F20" s="4" t="s">
        <v>1009</v>
      </c>
      <c r="G20" s="4" cm="1">
        <f t="array" ref="G20">SUM('Newport Precip'!C349:C370*'Newport Precip'!D349:D370)/SUM('Newport Precip'!C349:C370)</f>
        <v>-41.17238090374429</v>
      </c>
      <c r="H20" s="4" cm="1">
        <f t="array" ref="H20">SUM('Newport Precip'!C349:C370*'Newport Precip'!E349:E370)/SUM('Newport Precip'!C349:C370)</f>
        <v>-6.588888247030031</v>
      </c>
      <c r="I20" s="4">
        <f t="shared" ref="I20" si="15">G20-H20*8</f>
        <v>11.538725072495957</v>
      </c>
      <c r="J20" s="22">
        <f>SUM('Newport Precip'!C349:C370)</f>
        <v>1326.0554073315843</v>
      </c>
      <c r="K20" s="4">
        <f t="shared" ref="K20" si="16">G20-B20</f>
        <v>17.191469649415374</v>
      </c>
      <c r="L20" s="4">
        <f t="shared" ref="L20" si="17">H20-C20</f>
        <v>2.032823529792724</v>
      </c>
    </row>
    <row r="21" spans="1:12">
      <c r="A21" s="4" t="s">
        <v>1075</v>
      </c>
      <c r="B21" s="4">
        <f t="array" ref="B21">SUM('Corvallis Precip'!C609:C643*'Corvallis Precip'!D609:D643)/SUM('Corvallis Precip'!C609:C643)</f>
        <v>-60.227617430830719</v>
      </c>
      <c r="C21" s="4">
        <f t="array" ref="C21">SUM('Corvallis Precip'!C609:C643*'Corvallis Precip'!E609:E643)/SUM('Corvallis Precip'!C609:C643)</f>
        <v>-8.9874137352744903</v>
      </c>
      <c r="D21" s="22">
        <f>SUM('Corvallis Precip'!C609:C643)</f>
        <v>982.08264205870898</v>
      </c>
      <c r="E21" s="4">
        <f>B21-C21*8</f>
        <v>11.671692451365203</v>
      </c>
      <c r="F21" s="4" t="s">
        <v>1075</v>
      </c>
      <c r="G21" s="4" cm="1">
        <f t="array" ref="G21">SUM('Newport Precip'!C371:C399*'Newport Precip'!D371:D399)/SUM('Newport Precip'!C371:C399)</f>
        <v>-42.47640516999121</v>
      </c>
      <c r="H21" s="4" cm="1">
        <f t="array" ref="H21">SUM('Newport Precip'!C371:C399*'Newport Precip'!E371:E399)/SUM('Newport Precip'!C371:C399)</f>
        <v>-6.786467301222066</v>
      </c>
      <c r="I21" s="4">
        <f t="shared" ref="I21" si="18">G21-H21*8</f>
        <v>11.815333239785318</v>
      </c>
      <c r="J21" s="22">
        <f>SUM('Newport Precip'!C371:C399)</f>
        <v>1555.7624922747514</v>
      </c>
      <c r="K21" s="4">
        <f t="shared" ref="K21:L23" si="19">G21-B21</f>
        <v>17.751212260839509</v>
      </c>
      <c r="L21" s="4">
        <f t="shared" si="19"/>
        <v>2.2009464340524243</v>
      </c>
    </row>
    <row r="22" spans="1:12">
      <c r="A22" s="4" t="s">
        <v>1144</v>
      </c>
      <c r="B22" s="4">
        <f t="array" ref="B22">SUM('Corvallis Precip'!C644:C682*'Corvallis Precip'!D644:D682)/SUM('Corvallis Precip'!C644:C682)</f>
        <v>-63.71578812224903</v>
      </c>
      <c r="C22" s="4">
        <f t="array" ref="C22">SUM('Corvallis Precip'!C644:C682*'Corvallis Precip'!E644:E682)/SUM('Corvallis Precip'!C644:C682)</f>
        <v>-9.3745977118184936</v>
      </c>
      <c r="D22" s="22">
        <f>SUM('Corvallis Precip'!C644:C682)</f>
        <v>1197.3345891443516</v>
      </c>
      <c r="E22" s="4">
        <f>B22-C22*8</f>
        <v>11.280993572298918</v>
      </c>
      <c r="F22" s="4" t="s">
        <v>1144</v>
      </c>
      <c r="G22" s="4">
        <f t="array" ref="G22">SUM('Newport Precip'!C400:C423*'Newport Precip'!D400:D423)/SUM('Newport Precip'!C400:C423)</f>
        <v>-45.448696023601627</v>
      </c>
      <c r="H22" s="4">
        <f t="array" ref="H22">SUM('Newport Precip'!C400:C423*'Newport Precip'!E400:E423)/SUM('Newport Precip'!C400:C423)</f>
        <v>-6.8939819089283736</v>
      </c>
      <c r="I22" s="4">
        <f t="shared" ref="I22" si="20">G22-H22*8</f>
        <v>9.7031592478253614</v>
      </c>
      <c r="J22" s="22">
        <f>SUM('Newport Precip'!C400:C423)</f>
        <v>1921.0722085666675</v>
      </c>
      <c r="K22" s="4">
        <f t="shared" si="19"/>
        <v>18.267092098647403</v>
      </c>
      <c r="L22" s="4">
        <f t="shared" si="19"/>
        <v>2.48061580289012</v>
      </c>
    </row>
    <row r="23" spans="1:12">
      <c r="A23" s="4" t="s">
        <v>1197</v>
      </c>
      <c r="B23" s="4" cm="1">
        <f t="array" ref="B23">SUM('Corvallis Precip'!C683:C714*'Corvallis Precip'!D683:D714)/SUM('Corvallis Precip'!C683:C714)</f>
        <v>-69.586319227408453</v>
      </c>
      <c r="C23" s="4" cm="1">
        <f t="array" ref="C23">SUM('Corvallis Precip'!C683:C714*'Corvallis Precip'!E683:E714)/SUM('Corvallis Precip'!C683:C714)</f>
        <v>-10.266815898885909</v>
      </c>
      <c r="D23" s="22">
        <f>SUM('Corvallis Precip'!C683:C714)</f>
        <v>1020.0189637943481</v>
      </c>
      <c r="E23" s="4">
        <f>B23-C23*8</f>
        <v>12.54820796367882</v>
      </c>
      <c r="F23" s="4" t="s">
        <v>1197</v>
      </c>
      <c r="G23" s="4">
        <f t="array" ref="G23">SUM('Newport Precip'!C424:C459*'Newport Precip'!D424:D459)/SUM('Newport Precip'!C424:C459)</f>
        <v>-53.434504830034477</v>
      </c>
      <c r="H23" s="4">
        <f t="array" ref="H23">SUM('Newport Precip'!C424:C459*'Newport Precip'!E424:E459)/SUM('Newport Precip'!C424:C459)</f>
        <v>-8.2554074860438469</v>
      </c>
      <c r="I23" s="4">
        <f t="shared" ref="I23" si="21">G23-H23*8</f>
        <v>12.608755058316298</v>
      </c>
      <c r="J23" s="22">
        <f>SUM('Newport Precip'!C424:C459)</f>
        <v>1708.9005489035296</v>
      </c>
      <c r="K23" s="4">
        <f t="shared" si="19"/>
        <v>16.151814397373975</v>
      </c>
      <c r="L23" s="4">
        <f t="shared" si="19"/>
        <v>2.0114084128420622</v>
      </c>
    </row>
    <row r="24" spans="1:12">
      <c r="A24" s="4" t="s">
        <v>1307</v>
      </c>
      <c r="B24" s="4" cm="1">
        <f t="array" ref="B24">SUM('Corvallis Precip'!C715:C753*'Corvallis Precip'!D715:D753)/SUM('Corvallis Precip'!C715:C753)</f>
        <v>-68.232758309050411</v>
      </c>
      <c r="C24" s="4" cm="1">
        <f t="array" ref="C24">SUM('Corvallis Precip'!C715:C753*'Corvallis Precip'!E715:E753)/SUM('Corvallis Precip'!C715:C753)</f>
        <v>-9.6960748266639509</v>
      </c>
      <c r="D24" s="22">
        <f>SUM('Corvallis Precip'!C715:C753)</f>
        <v>1240.7901915744951</v>
      </c>
      <c r="E24" s="4">
        <f>B24-C24*8</f>
        <v>9.3358403042611968</v>
      </c>
      <c r="F24" s="4" t="s">
        <v>1307</v>
      </c>
      <c r="G24" s="4" cm="1">
        <f t="array" ref="G24">SUM('Newport Precip'!C460:C504*'Newport Precip'!D460:D504)/SUM('Newport Precip'!C460:C504)</f>
        <v>-50.200294507729254</v>
      </c>
      <c r="H24" s="4" cm="1">
        <f t="array" ref="H24">SUM('Newport Precip'!C460:C504*'Newport Precip'!E460:E504)/SUM('Newport Precip'!C460:C504)</f>
        <v>-7.5338105075030475</v>
      </c>
      <c r="I24" s="4">
        <f t="shared" ref="I24" si="22">G24-H24*8</f>
        <v>10.070189552295126</v>
      </c>
      <c r="J24" s="22">
        <f>SUM('Newport Precip'!C460:C504)</f>
        <v>1918.8366164990937</v>
      </c>
      <c r="K24" s="4">
        <f t="shared" ref="K24" si="23">G24-B24</f>
        <v>18.032463801321157</v>
      </c>
      <c r="L24" s="4">
        <f t="shared" ref="L24" si="24">H24-C24</f>
        <v>2.1622643191609034</v>
      </c>
    </row>
    <row r="25" spans="1:12">
      <c r="B25" s="4"/>
    </row>
    <row r="26" spans="1:12">
      <c r="A26" s="4" t="s">
        <v>506</v>
      </c>
      <c r="B26" s="4">
        <f>AVERAGE(B3:B24)</f>
        <v>-63.639506644842122</v>
      </c>
      <c r="C26" s="4">
        <f>AVERAGE(C3:C24)</f>
        <v>-9.2315520078731215</v>
      </c>
      <c r="D26" s="4">
        <f>AVERAGE(D3:D24)</f>
        <v>912.75025972355911</v>
      </c>
      <c r="E26" s="4">
        <f>AVERAGE(E3:E24)</f>
        <v>10.212909418142829</v>
      </c>
      <c r="F26" s="4" t="s">
        <v>506</v>
      </c>
      <c r="G26" s="4">
        <f t="shared" ref="G26:L26" si="25">AVERAGE(G3:G24)</f>
        <v>-46.414248069232833</v>
      </c>
      <c r="H26" s="4">
        <f t="shared" si="25"/>
        <v>-7.0870624893429204</v>
      </c>
      <c r="I26" s="4">
        <f t="shared" si="25"/>
        <v>10.282251845510533</v>
      </c>
      <c r="J26" s="4">
        <f t="shared" si="25"/>
        <v>1567.4626729471531</v>
      </c>
      <c r="K26" s="4">
        <f t="shared" si="25"/>
        <v>17.313669530206692</v>
      </c>
      <c r="L26" s="4">
        <f t="shared" si="25"/>
        <v>2.1709461625707043</v>
      </c>
    </row>
    <row r="28" spans="1:12">
      <c r="A28" s="4" t="s">
        <v>699</v>
      </c>
      <c r="B28" s="77" cm="1">
        <f t="array" ref="B28">SUM('Corvallis Precip'!C4:C753*'Corvallis Precip'!D4:D753)/SUM('Corvallis Precip'!C4:C753)</f>
        <v>-64.123171315046577</v>
      </c>
      <c r="C28" s="78" cm="1">
        <f t="array" ref="C28">SUM('Corvallis Precip'!C4:C753*'Corvallis Precip'!E4:E753)/SUM('Corvallis Precip'!C4:C753)</f>
        <v>-9.3038178749411848</v>
      </c>
      <c r="E28" s="4">
        <f>B28-C28*8</f>
        <v>10.307371684482902</v>
      </c>
      <c r="F28" s="4" t="s">
        <v>699</v>
      </c>
      <c r="G28" s="4" cm="1">
        <f t="array" ref="G28">SUM('Newport Precip'!C3:C504*'Newport Precip'!D3:D504)/SUM('Newport Precip'!C3:C504)</f>
        <v>-46.97500755247107</v>
      </c>
      <c r="H28" s="4" cm="1">
        <f t="array" ref="H28">SUM('Newport Precip'!C3:C504*'Newport Precip'!E3:E504)/SUM('Newport Precip'!C3:C504)</f>
        <v>-7.166578494061393</v>
      </c>
      <c r="I28" s="4">
        <f>G28-H28*8</f>
        <v>10.357620400020075</v>
      </c>
    </row>
    <row r="29" spans="1:12">
      <c r="A29" s="2" t="s">
        <v>962</v>
      </c>
      <c r="B29" s="4">
        <f>STDEV('Corvallis Precip'!D4:D753)/SQRT(COUNT('Corvallis Precip'!D4:D753))</f>
        <v>0.74792493630872603</v>
      </c>
      <c r="C29" s="4">
        <f>STDEV('Corvallis Precip'!E4:E753)/SQRT(COUNT('Corvallis Precip'!E4:E753))</f>
        <v>9.8789896996716656E-2</v>
      </c>
      <c r="F29" s="22" t="s">
        <v>700</v>
      </c>
      <c r="G29" s="4">
        <f>STDEV('Newport Precip'!D3:D504)/SQRT(COUNT('Newport Precip'!D3:D504))</f>
        <v>0.73882324304629421</v>
      </c>
      <c r="H29" s="4">
        <f>STDEV('Newport Precip'!E3:E504)/SQRT(COUNT('Newport Precip'!E3:E504))</f>
        <v>9.5478013372560941E-2</v>
      </c>
    </row>
    <row r="30" spans="1:12">
      <c r="A30" s="2" t="s">
        <v>963</v>
      </c>
      <c r="B30" s="4">
        <f>STDEV('Corvallis Precip'!D4:D753)</f>
        <v>20.482767946845197</v>
      </c>
      <c r="C30" s="4">
        <f>STDEV('Corvallis Precip'!E4:E753)</f>
        <v>2.7054727519356789</v>
      </c>
      <c r="G30" s="4"/>
      <c r="H30" s="4"/>
    </row>
    <row r="31" spans="1:12">
      <c r="A31" s="2" t="s">
        <v>964</v>
      </c>
      <c r="B31" s="4">
        <f>STDEV(B3:B24)</f>
        <v>4.5349319605258103</v>
      </c>
      <c r="C31" s="4">
        <f>STDEV(C3:C24)</f>
        <v>0.60978342710527123</v>
      </c>
      <c r="F31" s="2" t="s">
        <v>964</v>
      </c>
      <c r="G31" s="4">
        <f>STDEV(G8:G24)</f>
        <v>4.4535062093357922</v>
      </c>
      <c r="H31" s="4">
        <f>STDEV(H8:H24)</f>
        <v>0.59475239757443099</v>
      </c>
      <c r="I31" s="4"/>
      <c r="J31" s="4"/>
    </row>
    <row r="32" spans="1:12">
      <c r="G32" s="4"/>
      <c r="H32" s="4"/>
      <c r="I32" s="4"/>
      <c r="J32" s="4"/>
    </row>
  </sheetData>
  <phoneticPr fontId="7"/>
  <pageMargins left="0.75" right="0.75" top="1" bottom="1" header="0.51200000000000001" footer="0.51200000000000001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 Data</vt:lpstr>
      <vt:lpstr>Corvallis Precip</vt:lpstr>
      <vt:lpstr>Newport Precip</vt:lpstr>
      <vt:lpstr>Annual summaries</vt:lpstr>
    </vt:vector>
  </TitlesOfParts>
  <Company>Forest Hydrology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asano</dc:creator>
  <cp:lastModifiedBy> J. Renee Brooks</cp:lastModifiedBy>
  <dcterms:created xsi:type="dcterms:W3CDTF">2003-01-15T17:13:09Z</dcterms:created>
  <dcterms:modified xsi:type="dcterms:W3CDTF">2025-04-21T17:20:00Z</dcterms:modified>
</cp:coreProperties>
</file>