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usepa-my.sharepoint.com/personal/wilkin_rick_epa_gov/Documents/Documents/Projects/REEs/ROARs/Region 3/STICS/"/>
    </mc:Choice>
  </mc:AlternateContent>
  <xr:revisionPtr revIDLastSave="72" documentId="8_{9F50DB69-F27F-4474-9267-144C17A00587}" xr6:coauthVersionLast="47" xr6:coauthVersionMax="47" xr10:uidLastSave="{A7A96E43-E271-4B35-9EA9-AE5296A7BA6C}"/>
  <bookViews>
    <workbookView xWindow="41010" yWindow="2955" windowWidth="28800" windowHeight="15345" tabRatio="823" xr2:uid="{00000000-000D-0000-FFFF-FFFF00000000}"/>
  </bookViews>
  <sheets>
    <sheet name="Cover Letter" sheetId="12" r:id="rId1"/>
    <sheet name="Data" sheetId="10" r:id="rId2"/>
    <sheet name="Data mgkg" sheetId="16" r:id="rId3"/>
    <sheet name="QA Data" sheetId="11" r:id="rId4"/>
    <sheet name="summary" sheetId="15" r:id="rId5"/>
    <sheet name="locations" sheetId="18" r:id="rId6"/>
  </sheets>
  <definedNames>
    <definedName name="_xlnm.Print_Area" localSheetId="0">'Cover Letter'!$A$1:$G$34</definedName>
    <definedName name="_xlnm.Print_Area" localSheetId="1">Data!$A$1:$AH$35</definedName>
    <definedName name="_xlnm.Print_Area" localSheetId="2">'Data mgkg'!$A$1:$AH$34</definedName>
    <definedName name="_xlnm.Print_Area" localSheetId="3">'QA Data'!$A$1:$BJ$35</definedName>
    <definedName name="_xlnm.Print_Titles" localSheetId="1">Data!$A:$F</definedName>
    <definedName name="_xlnm.Print_Titles" localSheetId="2">'Data mgkg'!$A:$F</definedName>
    <definedName name="_xlnm.Print_Titles" localSheetId="3">'QA Data'!$A:$F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 i="15" l="1"/>
  <c r="AA2" i="15"/>
  <c r="AB2" i="15"/>
  <c r="AC2" i="15"/>
  <c r="AD2" i="15"/>
  <c r="AE2" i="15"/>
  <c r="AF2" i="15"/>
  <c r="AG2" i="15"/>
  <c r="AH2" i="15"/>
  <c r="AI2" i="15"/>
  <c r="AJ2" i="15"/>
  <c r="AK2" i="15"/>
  <c r="AL2" i="15"/>
  <c r="AM2" i="15"/>
  <c r="AN2" i="15"/>
  <c r="AO2" i="15"/>
  <c r="Z3" i="15"/>
  <c r="AA3" i="15"/>
  <c r="AB3" i="15"/>
  <c r="AC3" i="15"/>
  <c r="AD3" i="15"/>
  <c r="AE3" i="15"/>
  <c r="AF3" i="15"/>
  <c r="AG3" i="15"/>
  <c r="AH3" i="15"/>
  <c r="AI3" i="15"/>
  <c r="AJ3" i="15"/>
  <c r="AK3" i="15"/>
  <c r="AL3" i="15"/>
  <c r="AM3" i="15"/>
  <c r="AN3" i="15"/>
  <c r="AO3" i="15"/>
  <c r="Z4" i="15"/>
  <c r="AA4" i="15"/>
  <c r="AB4" i="15"/>
  <c r="AC4" i="15"/>
  <c r="AD4" i="15"/>
  <c r="AE4" i="15"/>
  <c r="AF4" i="15"/>
  <c r="AG4" i="15"/>
  <c r="AH4" i="15"/>
  <c r="AI4" i="15"/>
  <c r="AJ4" i="15"/>
  <c r="AK4" i="15"/>
  <c r="AL4" i="15"/>
  <c r="AM4" i="15"/>
  <c r="AN4" i="15"/>
  <c r="AO4" i="15"/>
  <c r="Z5" i="15"/>
  <c r="AA5" i="15"/>
  <c r="AB5" i="15"/>
  <c r="AC5" i="15"/>
  <c r="AD5" i="15"/>
  <c r="AE5" i="15"/>
  <c r="AF5" i="15"/>
  <c r="AG5" i="15"/>
  <c r="AH5" i="15"/>
  <c r="AI5" i="15"/>
  <c r="AJ5" i="15"/>
  <c r="AK5" i="15"/>
  <c r="AL5" i="15"/>
  <c r="AM5" i="15"/>
  <c r="AN5" i="15"/>
  <c r="AO5" i="15"/>
  <c r="Z6" i="15"/>
  <c r="AA6" i="15"/>
  <c r="AB6" i="15"/>
  <c r="AC6" i="15"/>
  <c r="AD6" i="15"/>
  <c r="AE6" i="15"/>
  <c r="AF6" i="15"/>
  <c r="AG6" i="15"/>
  <c r="AH6" i="15"/>
  <c r="AI6" i="15"/>
  <c r="AJ6" i="15"/>
  <c r="AK6" i="15"/>
  <c r="AL6" i="15"/>
  <c r="AM6" i="15"/>
  <c r="AN6" i="15"/>
  <c r="AO6" i="15"/>
  <c r="Z7" i="15"/>
  <c r="AA7" i="15"/>
  <c r="AB7" i="15"/>
  <c r="AC7" i="15"/>
  <c r="AD7" i="15"/>
  <c r="AE7" i="15"/>
  <c r="AF7" i="15"/>
  <c r="AG7" i="15"/>
  <c r="AH7" i="15"/>
  <c r="AI7" i="15"/>
  <c r="AJ7" i="15"/>
  <c r="AK7" i="15"/>
  <c r="AL7" i="15"/>
  <c r="AM7" i="15"/>
  <c r="AN7" i="15"/>
  <c r="AO7" i="15"/>
  <c r="Z8" i="15"/>
  <c r="AA8" i="15"/>
  <c r="AB8" i="15"/>
  <c r="AC8" i="15"/>
  <c r="AD8" i="15"/>
  <c r="AE8" i="15"/>
  <c r="AF8" i="15"/>
  <c r="AG8" i="15"/>
  <c r="AH8" i="15"/>
  <c r="AI8" i="15"/>
  <c r="AJ8" i="15"/>
  <c r="AK8" i="15"/>
  <c r="AL8" i="15"/>
  <c r="AM8" i="15"/>
  <c r="AN8" i="15"/>
  <c r="AO8" i="15"/>
  <c r="Z9" i="15"/>
  <c r="AA9" i="15"/>
  <c r="AB9" i="15"/>
  <c r="AC9" i="15"/>
  <c r="AD9" i="15"/>
  <c r="AE9" i="15"/>
  <c r="AF9" i="15"/>
  <c r="AG9" i="15"/>
  <c r="AH9" i="15"/>
  <c r="AI9" i="15"/>
  <c r="AJ9" i="15"/>
  <c r="AK9" i="15"/>
  <c r="AL9" i="15"/>
  <c r="AM9" i="15"/>
  <c r="AN9" i="15"/>
  <c r="AO9" i="15"/>
  <c r="Z10" i="15"/>
  <c r="AA10" i="15"/>
  <c r="AB10" i="15"/>
  <c r="AC10" i="15"/>
  <c r="AD10" i="15"/>
  <c r="AE10" i="15"/>
  <c r="AF10" i="15"/>
  <c r="AG10" i="15"/>
  <c r="AH10" i="15"/>
  <c r="AI10" i="15"/>
  <c r="AJ10" i="15"/>
  <c r="AK10" i="15"/>
  <c r="AL10" i="15"/>
  <c r="AM10" i="15"/>
  <c r="AN10" i="15"/>
  <c r="AO10" i="15"/>
  <c r="Z11" i="15"/>
  <c r="AA11" i="15"/>
  <c r="AB11" i="15"/>
  <c r="AC11" i="15"/>
  <c r="AD11" i="15"/>
  <c r="AE11" i="15"/>
  <c r="AF11" i="15"/>
  <c r="AG11" i="15"/>
  <c r="AH11" i="15"/>
  <c r="AI11" i="15"/>
  <c r="AJ11" i="15"/>
  <c r="AK11" i="15"/>
  <c r="AL11" i="15"/>
  <c r="AM11" i="15"/>
  <c r="AN11" i="15"/>
  <c r="AO11" i="15"/>
  <c r="Z12" i="15"/>
  <c r="AA12" i="15"/>
  <c r="AB12" i="15"/>
  <c r="AC12" i="15"/>
  <c r="AD12" i="15"/>
  <c r="AE12" i="15"/>
  <c r="AF12" i="15"/>
  <c r="AG12" i="15"/>
  <c r="AH12" i="15"/>
  <c r="AI12" i="15"/>
  <c r="AJ12" i="15"/>
  <c r="AK12" i="15"/>
  <c r="AL12" i="15"/>
  <c r="AM12" i="15"/>
  <c r="AN12" i="15"/>
  <c r="AO12" i="15"/>
  <c r="Z13" i="15"/>
  <c r="AA13" i="15"/>
  <c r="AB13" i="15"/>
  <c r="AC13" i="15"/>
  <c r="AD13" i="15"/>
  <c r="AE13" i="15"/>
  <c r="AF13" i="15"/>
  <c r="AG13" i="15"/>
  <c r="AH13" i="15"/>
  <c r="AI13" i="15"/>
  <c r="AJ13" i="15"/>
  <c r="AK13" i="15"/>
  <c r="AL13" i="15"/>
  <c r="AM13" i="15"/>
  <c r="AN13" i="15"/>
  <c r="AO13" i="15"/>
  <c r="Z14" i="15"/>
  <c r="AA14" i="15"/>
  <c r="AB14" i="15"/>
  <c r="AC14" i="15"/>
  <c r="AD14" i="15"/>
  <c r="AE14" i="15"/>
  <c r="AF14" i="15"/>
  <c r="AG14" i="15"/>
  <c r="AH14" i="15"/>
  <c r="AI14" i="15"/>
  <c r="AJ14" i="15"/>
  <c r="AK14" i="15"/>
  <c r="AL14" i="15"/>
  <c r="AM14" i="15"/>
  <c r="AN14" i="15"/>
  <c r="AO14" i="15"/>
  <c r="Z15" i="15"/>
  <c r="AA15" i="15"/>
  <c r="AB15" i="15"/>
  <c r="AC15" i="15"/>
  <c r="AD15" i="15"/>
  <c r="AE15" i="15"/>
  <c r="AF15" i="15"/>
  <c r="AG15" i="15"/>
  <c r="AH15" i="15"/>
  <c r="AI15" i="15"/>
  <c r="AJ15" i="15"/>
  <c r="AK15" i="15"/>
  <c r="AL15" i="15"/>
  <c r="AM15" i="15"/>
  <c r="AN15" i="15"/>
  <c r="AO15" i="15"/>
  <c r="Z16" i="15"/>
  <c r="AA16" i="15"/>
  <c r="AB16" i="15"/>
  <c r="AC16" i="15"/>
  <c r="AD16" i="15"/>
  <c r="AE16" i="15"/>
  <c r="AF16" i="15"/>
  <c r="AG16" i="15"/>
  <c r="AH16" i="15"/>
  <c r="AI16" i="15"/>
  <c r="AJ16" i="15"/>
  <c r="AK16" i="15"/>
  <c r="AL16" i="15"/>
  <c r="AM16" i="15"/>
  <c r="AN16" i="15"/>
  <c r="AO16" i="15"/>
  <c r="Y3" i="15"/>
  <c r="Y4" i="15"/>
  <c r="Y5" i="15"/>
  <c r="Y6" i="15"/>
  <c r="Y7" i="15"/>
  <c r="Y8" i="15"/>
  <c r="Y9" i="15"/>
  <c r="Y10" i="15"/>
  <c r="Y11" i="15"/>
  <c r="Y12" i="15"/>
  <c r="Y13" i="15"/>
  <c r="Y14" i="15"/>
  <c r="Y15" i="15"/>
  <c r="Y16" i="15"/>
  <c r="Y2" i="15"/>
  <c r="E21" i="15" l="1"/>
  <c r="F21" i="15"/>
  <c r="G21" i="15"/>
  <c r="H21" i="15"/>
  <c r="I21" i="15"/>
  <c r="J21" i="15"/>
  <c r="K21" i="15"/>
  <c r="L21" i="15"/>
  <c r="M21" i="15"/>
  <c r="N21" i="15"/>
  <c r="O21" i="15"/>
  <c r="P21" i="15"/>
  <c r="Q21" i="15"/>
  <c r="E20" i="15"/>
  <c r="F20" i="15"/>
  <c r="G20" i="15"/>
  <c r="H20" i="15"/>
  <c r="I20" i="15"/>
  <c r="J20" i="15"/>
  <c r="K20" i="15"/>
  <c r="L20" i="15"/>
  <c r="M20" i="15"/>
  <c r="N20" i="15"/>
  <c r="O20" i="15"/>
  <c r="P20" i="15"/>
  <c r="Q20" i="15"/>
  <c r="D17" i="15"/>
  <c r="E17" i="15"/>
  <c r="F17" i="15"/>
  <c r="G17" i="15"/>
  <c r="H17" i="15"/>
  <c r="I17" i="15"/>
  <c r="J17" i="15"/>
  <c r="K17" i="15"/>
  <c r="L17" i="15"/>
  <c r="M17" i="15"/>
  <c r="N17" i="15"/>
  <c r="O17" i="15"/>
  <c r="P17" i="15"/>
  <c r="Q17" i="15"/>
  <c r="C17" i="15"/>
  <c r="AP11" i="15" l="1"/>
  <c r="AQ11" i="15"/>
  <c r="AR11" i="15"/>
  <c r="D20" i="15" l="1"/>
  <c r="P19" i="15" l="1"/>
  <c r="P18" i="15"/>
  <c r="H19" i="15"/>
  <c r="H18" i="15"/>
  <c r="O18" i="15"/>
  <c r="O19" i="15"/>
  <c r="G18" i="15"/>
  <c r="G19" i="15"/>
  <c r="Q19" i="15"/>
  <c r="Q18" i="15"/>
  <c r="N18" i="15"/>
  <c r="N19" i="15"/>
  <c r="F18" i="15"/>
  <c r="F19" i="15"/>
  <c r="M18" i="15"/>
  <c r="M19" i="15"/>
  <c r="E18" i="15"/>
  <c r="E19" i="15"/>
  <c r="J19" i="15"/>
  <c r="J18" i="15"/>
  <c r="I19" i="15"/>
  <c r="I18" i="15"/>
  <c r="L19" i="15"/>
  <c r="L18" i="15"/>
  <c r="K19" i="15"/>
  <c r="K18" i="15"/>
  <c r="D19" i="15"/>
  <c r="D21" i="15" l="1"/>
  <c r="C21" i="15"/>
  <c r="C20" i="15"/>
  <c r="AR16" i="15"/>
  <c r="AQ16" i="15"/>
  <c r="AP16" i="15"/>
  <c r="AR15" i="15"/>
  <c r="AQ15" i="15"/>
  <c r="AP15" i="15"/>
  <c r="AR14" i="15"/>
  <c r="AQ14" i="15"/>
  <c r="AP14" i="15"/>
  <c r="AR13" i="15"/>
  <c r="AQ13" i="15"/>
  <c r="AP13" i="15"/>
  <c r="AR12" i="15"/>
  <c r="AQ12" i="15"/>
  <c r="AP12" i="15"/>
  <c r="AR10" i="15"/>
  <c r="AQ10" i="15"/>
  <c r="AP10" i="15"/>
  <c r="AR9" i="15"/>
  <c r="AQ9" i="15"/>
  <c r="AP9" i="15"/>
  <c r="AR8" i="15"/>
  <c r="AQ8" i="15"/>
  <c r="AP8" i="15"/>
  <c r="AR7" i="15"/>
  <c r="AQ7" i="15"/>
  <c r="AP7" i="15"/>
  <c r="AR6" i="15"/>
  <c r="AQ6" i="15"/>
  <c r="AP6" i="15"/>
  <c r="AR5" i="15"/>
  <c r="AQ5" i="15"/>
  <c r="AP5" i="15"/>
  <c r="AR4" i="15"/>
  <c r="AQ4" i="15"/>
  <c r="AP4" i="15"/>
  <c r="AR3" i="15"/>
  <c r="AQ3" i="15"/>
  <c r="AP3" i="15"/>
  <c r="AR2" i="15"/>
  <c r="AQ2" i="15"/>
  <c r="AP2" i="15"/>
  <c r="D18" i="15" l="1"/>
</calcChain>
</file>

<file path=xl/sharedStrings.xml><?xml version="1.0" encoding="utf-8"?>
<sst xmlns="http://schemas.openxmlformats.org/spreadsheetml/2006/main" count="813" uniqueCount="230">
  <si>
    <t>ICV</t>
  </si>
  <si>
    <t>CCV-1</t>
  </si>
  <si>
    <t>CCV-2</t>
  </si>
  <si>
    <t>CCV-3</t>
  </si>
  <si>
    <t>CCV-4</t>
  </si>
  <si>
    <t>Pass/Fail</t>
  </si>
  <si>
    <t>Pass/ Fail</t>
  </si>
  <si>
    <t>CCB-1</t>
  </si>
  <si>
    <t>CCB-2</t>
  </si>
  <si>
    <t>CCB-3</t>
  </si>
  <si>
    <t>QL</t>
  </si>
  <si>
    <t>Serial Dilution</t>
  </si>
  <si>
    <t>MDL</t>
  </si>
  <si>
    <t>-----</t>
  </si>
  <si>
    <t>EPA Metals Laboratory</t>
  </si>
  <si>
    <t>Laboratory:</t>
  </si>
  <si>
    <t xml:space="preserve">Metals </t>
  </si>
  <si>
    <t>Report Date:</t>
  </si>
  <si>
    <t>Technical Directive:</t>
  </si>
  <si>
    <t>Analysts:</t>
  </si>
  <si>
    <t>Field Sample ID</t>
  </si>
  <si>
    <t>Sample Lab ID</t>
  </si>
  <si>
    <t>Method:</t>
  </si>
  <si>
    <t>Date Collected</t>
  </si>
  <si>
    <t>Date Analyzed</t>
  </si>
  <si>
    <t>Analytes</t>
  </si>
  <si>
    <t>Unit</t>
  </si>
  <si>
    <t>Data</t>
  </si>
  <si>
    <t>DF</t>
  </si>
  <si>
    <t xml:space="preserve">Names </t>
  </si>
  <si>
    <t>Codes</t>
  </si>
  <si>
    <t>Metals</t>
  </si>
  <si>
    <t>Quality Control Data Summary (1)</t>
  </si>
  <si>
    <t>QC Sample ID</t>
  </si>
  <si>
    <t>Additional ID</t>
  </si>
  <si>
    <t>Date Prepared</t>
  </si>
  <si>
    <t>True Values</t>
  </si>
  <si>
    <t>% Rec.</t>
  </si>
  <si>
    <t>MEMORANDUM</t>
  </si>
  <si>
    <t>(LABORATORY DATA REPORT)</t>
  </si>
  <si>
    <t>To:</t>
  </si>
  <si>
    <t>Lab:</t>
  </si>
  <si>
    <t>QA Reviewer:</t>
  </si>
  <si>
    <t>Date:</t>
  </si>
  <si>
    <t>Technical Directive No.:</t>
  </si>
  <si>
    <t>Originator:</t>
  </si>
  <si>
    <t>Task No.:</t>
  </si>
  <si>
    <t>Copies:</t>
  </si>
  <si>
    <t>R. Wilkin</t>
  </si>
  <si>
    <t>Sample Site/Project:</t>
  </si>
  <si>
    <t>Date Collected:</t>
  </si>
  <si>
    <t>Sample Set No.:</t>
  </si>
  <si>
    <t>Date Received:</t>
  </si>
  <si>
    <t>Sample Matrix:</t>
  </si>
  <si>
    <t>Date Analyzed:</t>
  </si>
  <si>
    <t>Analysis Type:</t>
  </si>
  <si>
    <t>No. Samples Analyzed:</t>
  </si>
  <si>
    <t>Sample Preparation:</t>
  </si>
  <si>
    <t>Method(s) Used :</t>
  </si>
  <si>
    <t>Results Report</t>
  </si>
  <si>
    <t>ICB</t>
  </si>
  <si>
    <t>Serial Dilution 1</t>
  </si>
  <si>
    <t>Matrix Spike 1</t>
  </si>
  <si>
    <t>RPD</t>
  </si>
  <si>
    <t>Dup Data</t>
  </si>
  <si>
    <t>Sample Results</t>
  </si>
  <si>
    <t>Initial Result</t>
  </si>
  <si>
    <t>Dilution Result</t>
  </si>
  <si>
    <t>Spike</t>
  </si>
  <si>
    <t>LLQLS</t>
  </si>
  <si>
    <t>Lab Dup 1</t>
  </si>
  <si>
    <t>Lab Dup 2</t>
  </si>
  <si>
    <r>
      <rPr>
        <b/>
        <sz val="10"/>
        <rFont val="Arial"/>
        <family val="2"/>
      </rPr>
      <t>Notes:</t>
    </r>
    <r>
      <rPr>
        <sz val="10"/>
        <rFont val="Arial"/>
        <family val="2"/>
      </rPr>
      <t xml:space="preserve"> If the parameter was detected above the quantitation limit (QL), the numeric result is reported.  BQL denotes that the parameter was not detected at or above the quantitation limit; (BQL) denotes that the parameter was detected above the method detection limit (MDL) but below QL and the estimated numeric result is reported.  "&lt;QL value" denotes that the parameter was not detected at all.  All of the results are corrected with dilution factors (DF), if applicable.  Note that the applicable MDL is given only for the case where DF=1.</t>
    </r>
  </si>
  <si>
    <t>EPA 200.8</t>
  </si>
  <si>
    <t>ug/L</t>
  </si>
  <si>
    <t>La139(HR)</t>
  </si>
  <si>
    <t>Ce140(HR)</t>
  </si>
  <si>
    <t>Pr141(HR)</t>
  </si>
  <si>
    <t>Gd157(HR)</t>
  </si>
  <si>
    <t>Tb159(HR)</t>
  </si>
  <si>
    <t>Er166(HR)</t>
  </si>
  <si>
    <t>Tm169(HR)</t>
  </si>
  <si>
    <t>Lu175(HR)</t>
  </si>
  <si>
    <t>Matrix Spike</t>
  </si>
  <si>
    <t>LLQL 1</t>
  </si>
  <si>
    <t>ICS1</t>
  </si>
  <si>
    <t>ICS2</t>
  </si>
  <si>
    <t>ICS3</t>
  </si>
  <si>
    <t>Matrix Spike 2</t>
  </si>
  <si>
    <t>Nd146(MR)</t>
  </si>
  <si>
    <t>Sm147(MR)</t>
  </si>
  <si>
    <t>Eu151(MR)</t>
  </si>
  <si>
    <t>Dy163(MR)</t>
  </si>
  <si>
    <t>Ho165(MR)</t>
  </si>
  <si>
    <t>Yb172(MR)</t>
  </si>
  <si>
    <t>7440-00-08</t>
  </si>
  <si>
    <t>7440-19-9</t>
  </si>
  <si>
    <t>7440-53-1</t>
  </si>
  <si>
    <t>7429-91-6</t>
  </si>
  <si>
    <t>7440-60-0</t>
  </si>
  <si>
    <t>7440-64-4</t>
  </si>
  <si>
    <t>7440-54-2</t>
  </si>
  <si>
    <t>7439-91-0</t>
  </si>
  <si>
    <t>7440-45-1</t>
  </si>
  <si>
    <t>7440-10-0</t>
  </si>
  <si>
    <t>7440-27-9</t>
  </si>
  <si>
    <t>7440-52-0</t>
  </si>
  <si>
    <t>7440-30-4</t>
  </si>
  <si>
    <t>7439-94-3</t>
  </si>
  <si>
    <t>Rick Wilkin</t>
  </si>
  <si>
    <t>Rare Earth Elements using HR-ICP-MS</t>
  </si>
  <si>
    <t>L. Costantino</t>
  </si>
  <si>
    <t>NASC</t>
  </si>
  <si>
    <t>PAAS</t>
  </si>
  <si>
    <t>La</t>
  </si>
  <si>
    <t>Ce</t>
  </si>
  <si>
    <t>Pr</t>
  </si>
  <si>
    <t>Nd</t>
  </si>
  <si>
    <t>Sm</t>
  </si>
  <si>
    <t>Eu</t>
  </si>
  <si>
    <t>Gd</t>
  </si>
  <si>
    <t>Tb</t>
  </si>
  <si>
    <t>Dy</t>
  </si>
  <si>
    <t>Ho</t>
  </si>
  <si>
    <t>Er</t>
  </si>
  <si>
    <t>Tm</t>
  </si>
  <si>
    <t>Yb</t>
  </si>
  <si>
    <t>Lu</t>
  </si>
  <si>
    <t>Field Dups</t>
  </si>
  <si>
    <t>Blanks</t>
  </si>
  <si>
    <t>Normalized</t>
  </si>
  <si>
    <t>Extra Lab Dups</t>
  </si>
  <si>
    <t>H/L</t>
  </si>
  <si>
    <t>M/L+H</t>
  </si>
  <si>
    <t>T. Lee</t>
  </si>
  <si>
    <t>Y89(MR)</t>
  </si>
  <si>
    <t>7440-65-5</t>
  </si>
  <si>
    <t>Y</t>
  </si>
  <si>
    <t>Ce* linear</t>
  </si>
  <si>
    <t>Ce* geometric</t>
  </si>
  <si>
    <t>K-GCRD-1158-1  Standard Operating Procedure for the Determination of</t>
  </si>
  <si>
    <t>LC</t>
  </si>
  <si>
    <t>SHC 402.4.1</t>
  </si>
  <si>
    <t>R. Ellison</t>
  </si>
  <si>
    <t>Dilution</t>
  </si>
  <si>
    <t>mg/kg</t>
  </si>
  <si>
    <r>
      <t xml:space="preserve">Comments: </t>
    </r>
    <r>
      <rPr>
        <sz val="10"/>
        <rFont val="Arial"/>
        <family val="2"/>
      </rPr>
      <t>This tab provides dry-weight solid-phase concentrations in mg/kg.</t>
    </r>
  </si>
  <si>
    <t>Metals from Solids and Sludges by Microwave Digestion</t>
  </si>
  <si>
    <t>K-GCRD-SOP-1090-6 Standard Operating Procedure for Total Nitric Acid Extractable</t>
  </si>
  <si>
    <t>Sum, mg/kg</t>
  </si>
  <si>
    <t>8044-7</t>
  </si>
  <si>
    <t>8044-8</t>
  </si>
  <si>
    <t>8044-15</t>
  </si>
  <si>
    <t>8044-16</t>
  </si>
  <si>
    <t>8044-27</t>
  </si>
  <si>
    <t>8044-28</t>
  </si>
  <si>
    <t>8044-41</t>
  </si>
  <si>
    <t>8044-42</t>
  </si>
  <si>
    <t>8044-43</t>
  </si>
  <si>
    <t>8044-44</t>
  </si>
  <si>
    <t>8044-57</t>
  </si>
  <si>
    <t>8044-58</t>
  </si>
  <si>
    <t>8044-59</t>
  </si>
  <si>
    <t>8044-60</t>
  </si>
  <si>
    <t>BM-S-1</t>
  </si>
  <si>
    <t>BM-S-1-FD</t>
  </si>
  <si>
    <t>HC-S-1</t>
  </si>
  <si>
    <t>HC-S-1-FD</t>
  </si>
  <si>
    <t>Cam-S-1</t>
  </si>
  <si>
    <t>Cam-S-1-FD</t>
  </si>
  <si>
    <t>SR-S-1</t>
  </si>
  <si>
    <t>SR-S-1-FD</t>
  </si>
  <si>
    <t>SR-S-2</t>
  </si>
  <si>
    <t>SR-S-3</t>
  </si>
  <si>
    <t>EM-S-1</t>
  </si>
  <si>
    <t>EM-S-2</t>
  </si>
  <si>
    <t>EM-S-3</t>
  </si>
  <si>
    <t>EM-S-1-FD</t>
  </si>
  <si>
    <t>Mark Sievers, TetraTech</t>
  </si>
  <si>
    <t>E. Barth</t>
  </si>
  <si>
    <t>M. Noerpel</t>
  </si>
  <si>
    <t>Soil/Solids</t>
  </si>
  <si>
    <t>HR-ICP-MS/MW digestion</t>
  </si>
  <si>
    <t>5/20/2024 - 5/21/2024</t>
  </si>
  <si>
    <t>Geochemical Characterization of Acid Mine Drainage, Shamokin ROAR R3</t>
  </si>
  <si>
    <r>
      <rPr>
        <b/>
        <sz val="10"/>
        <rFont val="Arial"/>
        <family val="2"/>
      </rPr>
      <t>Comments:</t>
    </r>
    <r>
      <rPr>
        <sz val="10"/>
        <rFont val="Arial"/>
        <family val="2"/>
      </rPr>
      <t xml:space="preserve"> The MDLs and QLs reflect those determined in August 2023. See notes on the Data and QA Data tabs. </t>
    </r>
  </si>
  <si>
    <t>EPA MA140</t>
  </si>
  <si>
    <r>
      <t xml:space="preserve">Comments: </t>
    </r>
    <r>
      <rPr>
        <sz val="10"/>
        <rFont val="Arial"/>
        <family val="2"/>
      </rPr>
      <t>All CCVs, Method Blanks, Low Level QL Checks, Sample Duplicates, Serial Dilutions,</t>
    </r>
  </si>
  <si>
    <t>Matrix Spikes, and Interference Checks were within specified ranges. Some ICV results were</t>
  </si>
  <si>
    <t>outside of range. See Comments on QA Data tab. This tab provides the digestate concentrations, at</t>
  </si>
  <si>
    <t>a 10x or 20x dilution.</t>
  </si>
  <si>
    <t>Pass</t>
  </si>
  <si>
    <t>NA</t>
  </si>
  <si>
    <t>Digestion Blank</t>
  </si>
  <si>
    <r>
      <t xml:space="preserve">Comments: </t>
    </r>
    <r>
      <rPr>
        <sz val="11"/>
        <rFont val="Arial"/>
        <family val="2"/>
      </rPr>
      <t xml:space="preserve">All QC checks for the CCVs, Method/Digestion Blanks, Low Level QL Checks, Sample </t>
    </r>
  </si>
  <si>
    <t>Duplicates, Serial Dilutions, Matrix Spikes, and Interference Checks met the criteria established</t>
  </si>
  <si>
    <t>The ICV was outside of control for Gd(HR); all other Gd(HR) checks were in control.</t>
  </si>
  <si>
    <t xml:space="preserve">NA = not analyzed. NC = not calculated. </t>
  </si>
  <si>
    <t>Analyst:</t>
  </si>
  <si>
    <t>Lisa Costantino</t>
  </si>
  <si>
    <t xml:space="preserve"> in K-GCRD-1158. QC checks that were not in control are shaded orange.</t>
  </si>
  <si>
    <t>Site</t>
  </si>
  <si>
    <t>Samples ID</t>
  </si>
  <si>
    <t>Location ID</t>
  </si>
  <si>
    <t>Latitude</t>
  </si>
  <si>
    <t>Longitude</t>
  </si>
  <si>
    <t>Big Mountain Mine</t>
  </si>
  <si>
    <t>BM-SW-1</t>
  </si>
  <si>
    <t>BM-SW-A</t>
  </si>
  <si>
    <t>BM-SW-1-FD</t>
  </si>
  <si>
    <t>Henry Clay Stirling Mine Pump</t>
  </si>
  <si>
    <t>HC-SW-1</t>
  </si>
  <si>
    <t>HC-SW-A</t>
  </si>
  <si>
    <t>HC-SW-1-FD</t>
  </si>
  <si>
    <t>Cameron/Glen Burn</t>
  </si>
  <si>
    <t>Cam-SW-1</t>
  </si>
  <si>
    <t>Cam-SW-A</t>
  </si>
  <si>
    <t>Cam-SW-1-FD</t>
  </si>
  <si>
    <t>Scott Ridge Mine Tunnel - Downstream Weir</t>
  </si>
  <si>
    <t>SR-SW-1</t>
  </si>
  <si>
    <t>SR-SW-A</t>
  </si>
  <si>
    <t>SR-SW-1-FD</t>
  </si>
  <si>
    <t>Excelsior Mine Strip Pit Overflow - Weir</t>
  </si>
  <si>
    <t>EM-SW-1</t>
  </si>
  <si>
    <t>EM-SW-A</t>
  </si>
  <si>
    <t>EM-SW-1-FD</t>
  </si>
  <si>
    <t>SR-SW-2</t>
  </si>
  <si>
    <t>SR-SW-3</t>
  </si>
  <si>
    <t>EM-SW-2</t>
  </si>
  <si>
    <t>EM-SW-3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</si>
</sst>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m/d/yy;@"/>
    <numFmt numFmtId="166" formatCode="0.000"/>
    <numFmt numFmtId="167" formatCode="mmmm\ d\,\ yyyy"/>
    <numFmt numFmtId="168" formatCode="0.0000"/>
  </numFmts>
  <fonts count="19" x14ac:knownFonts="1">
    <font>
      <sz val="10"/>
      <color theme="1"/>
      <name val="Arial"/>
      <family val="2"/>
    </font>
    <font>
      <sz val="11"/>
      <color theme="1"/>
      <name val="Calibri"/>
      <family val="2"/>
      <scheme val="minor"/>
    </font>
    <font>
      <b/>
      <sz val="18"/>
      <name val="Arial"/>
      <family val="2"/>
    </font>
    <font>
      <sz val="18"/>
      <name val="Arial"/>
      <family val="2"/>
    </font>
    <font>
      <b/>
      <sz val="11"/>
      <name val="Arial"/>
      <family val="2"/>
    </font>
    <font>
      <b/>
      <sz val="12"/>
      <name val="Arial"/>
      <family val="2"/>
    </font>
    <font>
      <sz val="10"/>
      <name val="Arial"/>
      <family val="2"/>
    </font>
    <font>
      <sz val="11"/>
      <name val="Arial"/>
      <family val="2"/>
    </font>
    <font>
      <b/>
      <sz val="14"/>
      <name val="Arial"/>
      <family val="2"/>
    </font>
    <font>
      <sz val="9"/>
      <name val="Arial"/>
      <family val="2"/>
    </font>
    <font>
      <b/>
      <sz val="10"/>
      <name val="Arial"/>
      <family val="2"/>
    </font>
    <font>
      <b/>
      <u/>
      <sz val="12"/>
      <name val="Arial"/>
      <family val="2"/>
    </font>
    <font>
      <sz val="12"/>
      <name val="Arial"/>
      <family val="2"/>
    </font>
    <font>
      <sz val="11"/>
      <color theme="1"/>
      <name val="Arial"/>
      <family val="2"/>
    </font>
    <font>
      <sz val="10"/>
      <color theme="1"/>
      <name val="Arial"/>
      <family val="2"/>
    </font>
    <font>
      <sz val="11"/>
      <color indexed="8"/>
      <name val="Arial"/>
      <family val="2"/>
    </font>
    <font>
      <b/>
      <sz val="10"/>
      <color theme="1"/>
      <name val="Arial"/>
      <family val="2"/>
    </font>
    <font>
      <sz val="8"/>
      <color theme="1"/>
      <name val="Arial"/>
      <family val="2"/>
    </font>
    <font>
      <b/>
      <sz val="11"/>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s>
  <cellStyleXfs count="5">
    <xf numFmtId="0" fontId="0" fillId="0" borderId="0"/>
    <xf numFmtId="0" fontId="6" fillId="0" borderId="0">
      <alignment wrapText="1"/>
    </xf>
    <xf numFmtId="0" fontId="1" fillId="0" borderId="0"/>
    <xf numFmtId="0" fontId="14" fillId="0" borderId="0"/>
    <xf numFmtId="0" fontId="14" fillId="0" borderId="0"/>
  </cellStyleXfs>
  <cellXfs count="200">
    <xf numFmtId="0" fontId="0" fillId="0" borderId="0" xfId="0"/>
    <xf numFmtId="0" fontId="0" fillId="0" borderId="0" xfId="0" applyBorder="1"/>
    <xf numFmtId="0" fontId="0" fillId="0" borderId="0" xfId="0"/>
    <xf numFmtId="0" fontId="0" fillId="0" borderId="0" xfId="0" applyAlignment="1">
      <alignment horizontal="center"/>
    </xf>
    <xf numFmtId="0" fontId="0" fillId="0" borderId="1" xfId="0" quotePrefix="1" applyFill="1" applyBorder="1" applyAlignment="1">
      <alignment horizontal="center"/>
    </xf>
    <xf numFmtId="0" fontId="0" fillId="0" borderId="0" xfId="0" quotePrefix="1" applyFill="1" applyBorder="1" applyAlignment="1">
      <alignment horizontal="center"/>
    </xf>
    <xf numFmtId="0" fontId="4" fillId="0" borderId="0" xfId="0" applyFont="1"/>
    <xf numFmtId="0" fontId="4" fillId="0" borderId="0" xfId="0" applyFont="1" applyAlignment="1">
      <alignment horizontal="right"/>
    </xf>
    <xf numFmtId="0" fontId="7" fillId="0" borderId="0" xfId="0" applyFont="1" applyBorder="1"/>
    <xf numFmtId="0" fontId="4" fillId="0" borderId="0" xfId="0" applyFont="1" applyBorder="1"/>
    <xf numFmtId="0" fontId="9" fillId="0" borderId="0" xfId="0" applyFont="1"/>
    <xf numFmtId="0" fontId="10" fillId="0" borderId="0" xfId="0" applyFont="1" applyAlignment="1">
      <alignment horizontal="left"/>
    </xf>
    <xf numFmtId="0" fontId="7" fillId="0" borderId="0" xfId="0" applyFont="1" applyAlignment="1">
      <alignment horizontal="center"/>
    </xf>
    <xf numFmtId="49" fontId="7" fillId="0" borderId="1" xfId="0" applyNumberFormat="1" applyFont="1" applyBorder="1" applyAlignment="1">
      <alignment horizontal="center" vertical="center"/>
    </xf>
    <xf numFmtId="0" fontId="10" fillId="0" borderId="10" xfId="0" applyFont="1" applyBorder="1" applyAlignment="1">
      <alignment vertical="center"/>
    </xf>
    <xf numFmtId="0" fontId="0" fillId="0" borderId="9" xfId="0" applyBorder="1"/>
    <xf numFmtId="0" fontId="0" fillId="0" borderId="11" xfId="0" applyBorder="1"/>
    <xf numFmtId="0" fontId="10" fillId="0" borderId="0" xfId="0" applyFont="1" applyAlignment="1">
      <alignment vertical="center"/>
    </xf>
    <xf numFmtId="0" fontId="7" fillId="0" borderId="0" xfId="0" applyFont="1"/>
    <xf numFmtId="0" fontId="4" fillId="0" borderId="10" xfId="0" applyFont="1" applyBorder="1"/>
    <xf numFmtId="0" fontId="7" fillId="0" borderId="9" xfId="0" applyFont="1" applyBorder="1"/>
    <xf numFmtId="0" fontId="7" fillId="0" borderId="11" xfId="0" applyFont="1" applyBorder="1"/>
    <xf numFmtId="0" fontId="11" fillId="0" borderId="0" xfId="1" applyNumberFormat="1" applyFont="1" applyAlignment="1"/>
    <xf numFmtId="0" fontId="4" fillId="0" borderId="0" xfId="1" applyNumberFormat="1" applyFont="1" applyAlignment="1"/>
    <xf numFmtId="0" fontId="7" fillId="0" borderId="0" xfId="1" applyNumberFormat="1" applyFont="1" applyAlignment="1"/>
    <xf numFmtId="0" fontId="4" fillId="0" borderId="0" xfId="1" applyNumberFormat="1" applyFont="1" applyAlignment="1">
      <alignment horizontal="right"/>
    </xf>
    <xf numFmtId="0" fontId="7" fillId="0" borderId="0" xfId="1" applyNumberFormat="1" applyFont="1" applyAlignment="1">
      <alignment horizontal="left"/>
    </xf>
    <xf numFmtId="0" fontId="6" fillId="0" borderId="0" xfId="1" applyNumberFormat="1" applyFont="1" applyAlignment="1"/>
    <xf numFmtId="0" fontId="6" fillId="0" borderId="0" xfId="1" applyNumberFormat="1" applyAlignment="1"/>
    <xf numFmtId="165" fontId="7" fillId="0" borderId="0" xfId="1" applyNumberFormat="1" applyFont="1" applyAlignment="1">
      <alignment horizontal="left"/>
    </xf>
    <xf numFmtId="167" fontId="7" fillId="0" borderId="0" xfId="1" applyNumberFormat="1" applyFont="1" applyAlignment="1">
      <alignment horizontal="left"/>
    </xf>
    <xf numFmtId="0" fontId="4" fillId="0" borderId="0" xfId="1" applyNumberFormat="1" applyFont="1" applyAlignment="1">
      <alignment horizontal="right" vertical="top"/>
    </xf>
    <xf numFmtId="0" fontId="6" fillId="0" borderId="0" xfId="1" applyNumberFormat="1" applyFont="1" applyAlignment="1">
      <alignment horizontal="left" wrapText="1"/>
    </xf>
    <xf numFmtId="14" fontId="7" fillId="0" borderId="0" xfId="1" applyNumberFormat="1" applyFont="1" applyAlignment="1">
      <alignment horizontal="left"/>
    </xf>
    <xf numFmtId="1" fontId="7" fillId="0" borderId="0" xfId="1" applyNumberFormat="1" applyFont="1" applyAlignment="1">
      <alignment horizontal="left"/>
    </xf>
    <xf numFmtId="0" fontId="7" fillId="0" borderId="0" xfId="1" applyNumberFormat="1" applyFont="1" applyAlignment="1">
      <alignment horizontal="right"/>
    </xf>
    <xf numFmtId="0" fontId="6" fillId="0" borderId="0" xfId="1" applyNumberFormat="1" applyAlignment="1">
      <alignment horizontal="right"/>
    </xf>
    <xf numFmtId="0" fontId="4" fillId="0" borderId="0" xfId="1" applyNumberFormat="1" applyFont="1" applyAlignment="1">
      <alignment horizontal="left"/>
    </xf>
    <xf numFmtId="0" fontId="12" fillId="0" borderId="0" xfId="1" applyNumberFormat="1" applyFont="1" applyAlignment="1"/>
    <xf numFmtId="0" fontId="0" fillId="0" borderId="0" xfId="0" applyFont="1"/>
    <xf numFmtId="166" fontId="13"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horizontal="left" vertical="center"/>
    </xf>
    <xf numFmtId="164"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0" fillId="0" borderId="18" xfId="0" applyBorder="1"/>
    <xf numFmtId="0" fontId="7" fillId="0" borderId="18" xfId="0" applyFont="1" applyBorder="1"/>
    <xf numFmtId="0" fontId="7" fillId="0" borderId="0" xfId="0" applyFont="1" applyAlignment="1">
      <alignment horizontal="righ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166" fontId="13" fillId="0" borderId="0" xfId="0" applyNumberFormat="1" applyFont="1" applyFill="1" applyBorder="1" applyAlignment="1">
      <alignment horizontal="center" vertical="center"/>
    </xf>
    <xf numFmtId="2" fontId="7" fillId="0" borderId="0" xfId="0" applyNumberFormat="1" applyFont="1" applyBorder="1" applyAlignment="1">
      <alignment horizontal="center" vertical="center"/>
    </xf>
    <xf numFmtId="49" fontId="15"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0" fontId="4" fillId="0" borderId="0" xfId="0" applyFont="1" applyAlignment="1">
      <alignment horizontal="left" vertical="center"/>
    </xf>
    <xf numFmtId="0" fontId="0" fillId="0" borderId="0" xfId="0" applyFont="1" applyAlignment="1">
      <alignment horizontal="left"/>
    </xf>
    <xf numFmtId="0" fontId="0" fillId="0" borderId="1" xfId="0" applyBorder="1"/>
    <xf numFmtId="0" fontId="7" fillId="0" borderId="1" xfId="0" applyFont="1" applyBorder="1" applyAlignment="1">
      <alignment horizontal="center" vertical="center"/>
    </xf>
    <xf numFmtId="166" fontId="7" fillId="0" borderId="5" xfId="0" applyNumberFormat="1" applyFont="1" applyBorder="1" applyAlignment="1">
      <alignment horizontal="center" vertical="center"/>
    </xf>
    <xf numFmtId="166" fontId="7" fillId="0" borderId="1" xfId="0" applyNumberFormat="1" applyFont="1" applyBorder="1" applyAlignment="1">
      <alignment horizontal="center" wrapText="1"/>
    </xf>
    <xf numFmtId="166" fontId="7" fillId="0" borderId="0" xfId="0" applyNumberFormat="1" applyFont="1" applyBorder="1" applyAlignment="1">
      <alignment horizontal="center" vertical="center"/>
    </xf>
    <xf numFmtId="2" fontId="7" fillId="0" borderId="0" xfId="0" applyNumberFormat="1" applyFont="1" applyBorder="1" applyAlignment="1">
      <alignment horizontal="center" wrapText="1"/>
    </xf>
    <xf numFmtId="164"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quotePrefix="1" applyFont="1" applyBorder="1" applyAlignment="1">
      <alignment horizontal="center" vertical="center"/>
    </xf>
    <xf numFmtId="166" fontId="7" fillId="0" borderId="0" xfId="0" applyNumberFormat="1" applyFont="1" applyBorder="1" applyAlignment="1">
      <alignment horizontal="center" vertical="center" wrapText="1"/>
    </xf>
    <xf numFmtId="166" fontId="7" fillId="0" borderId="0" xfId="0" applyNumberFormat="1" applyFont="1" applyBorder="1" applyAlignment="1">
      <alignment horizontal="center" wrapText="1"/>
    </xf>
    <xf numFmtId="0" fontId="6" fillId="0" borderId="17" xfId="0" applyFont="1" applyBorder="1" applyAlignment="1">
      <alignment vertical="center"/>
    </xf>
    <xf numFmtId="0" fontId="7" fillId="0" borderId="17" xfId="0" applyFont="1" applyBorder="1"/>
    <xf numFmtId="0" fontId="0" fillId="3" borderId="0" xfId="0" applyFill="1"/>
    <xf numFmtId="0" fontId="16" fillId="0" borderId="0" xfId="0" applyFont="1"/>
    <xf numFmtId="0" fontId="0" fillId="4" borderId="0" xfId="0" applyFill="1"/>
    <xf numFmtId="166" fontId="0" fillId="0" borderId="0" xfId="0" applyNumberFormat="1"/>
    <xf numFmtId="168" fontId="0" fillId="3" borderId="0" xfId="0" applyNumberFormat="1" applyFill="1"/>
    <xf numFmtId="0" fontId="0" fillId="6" borderId="0" xfId="0" applyFill="1"/>
    <xf numFmtId="1" fontId="0" fillId="6" borderId="0" xfId="0" applyNumberFormat="1" applyFill="1"/>
    <xf numFmtId="2" fontId="0" fillId="6" borderId="0" xfId="0" applyNumberFormat="1" applyFill="1"/>
    <xf numFmtId="0" fontId="0" fillId="5" borderId="0" xfId="0" applyFill="1"/>
    <xf numFmtId="0" fontId="0" fillId="7" borderId="0" xfId="0" applyFill="1"/>
    <xf numFmtId="0" fontId="7" fillId="0" borderId="0" xfId="1" applyFont="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6" fillId="0" borderId="0" xfId="1" applyNumberFormat="1" applyFont="1" applyAlignment="1">
      <alignment horizontal="left"/>
    </xf>
    <xf numFmtId="0" fontId="0" fillId="3" borderId="0" xfId="0" applyFill="1" applyAlignment="1">
      <alignment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0" fillId="0" borderId="5" xfId="0" applyFont="1" applyBorder="1" applyAlignment="1">
      <alignment horizontal="center" vertical="center"/>
    </xf>
    <xf numFmtId="0" fontId="7"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5" xfId="0" applyFont="1" applyBorder="1" applyAlignment="1">
      <alignment horizontal="center" vertical="center"/>
    </xf>
    <xf numFmtId="0" fontId="6" fillId="0" borderId="1" xfId="0" applyFont="1" applyBorder="1" applyAlignment="1">
      <alignment horizontal="left" vertical="center"/>
    </xf>
    <xf numFmtId="0" fontId="6" fillId="0" borderId="1" xfId="0" quotePrefix="1" applyFont="1" applyBorder="1" applyAlignment="1">
      <alignment horizontal="center" wrapText="1"/>
    </xf>
    <xf numFmtId="0" fontId="0" fillId="0" borderId="5" xfId="0" quotePrefix="1" applyFont="1" applyBorder="1" applyAlignment="1">
      <alignment horizontal="center" vertical="center"/>
    </xf>
    <xf numFmtId="0" fontId="7" fillId="0" borderId="1" xfId="0" applyFont="1" applyBorder="1" applyAlignment="1">
      <alignment horizontal="center" wrapText="1"/>
    </xf>
    <xf numFmtId="168" fontId="0" fillId="3" borderId="0" xfId="0" applyNumberFormat="1" applyFill="1" applyAlignment="1">
      <alignment wrapText="1"/>
    </xf>
    <xf numFmtId="2" fontId="0" fillId="0" borderId="0" xfId="0" applyNumberFormat="1"/>
    <xf numFmtId="0" fontId="7" fillId="0" borderId="0" xfId="1" applyFont="1" applyAlignment="1"/>
    <xf numFmtId="0" fontId="6" fillId="0" borderId="0" xfId="1" applyAlignment="1"/>
    <xf numFmtId="2" fontId="0" fillId="0" borderId="0" xfId="0" applyNumberFormat="1" applyFill="1"/>
    <xf numFmtId="0" fontId="17" fillId="0" borderId="0" xfId="0" applyFont="1" applyFill="1" applyAlignment="1">
      <alignment vertical="top" wrapText="1"/>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xf>
    <xf numFmtId="2" fontId="7" fillId="0" borderId="3"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wrapText="1"/>
    </xf>
    <xf numFmtId="1" fontId="7" fillId="0" borderId="0"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1" fontId="7" fillId="0" borderId="1" xfId="0" applyNumberFormat="1" applyFont="1" applyFill="1" applyBorder="1" applyAlignment="1">
      <alignment horizontal="center" vertical="center"/>
    </xf>
    <xf numFmtId="168" fontId="7" fillId="0" borderId="1" xfId="0" applyNumberFormat="1" applyFont="1" applyBorder="1" applyAlignment="1">
      <alignment horizontal="center" vertical="center"/>
    </xf>
    <xf numFmtId="11" fontId="0" fillId="0" borderId="0" xfId="0" applyNumberFormat="1"/>
    <xf numFmtId="164" fontId="0" fillId="0" borderId="0" xfId="0" applyNumberFormat="1"/>
    <xf numFmtId="0" fontId="7" fillId="0" borderId="0" xfId="1" applyFont="1" applyAlignment="1">
      <alignment horizontal="left" wrapText="1"/>
    </xf>
    <xf numFmtId="0" fontId="7" fillId="0" borderId="1" xfId="0" applyFont="1" applyBorder="1" applyAlignment="1">
      <alignment horizontal="center" vertical="center"/>
    </xf>
    <xf numFmtId="0" fontId="17" fillId="4" borderId="0" xfId="0" applyFont="1" applyFill="1" applyAlignment="1">
      <alignment vertical="top" wrapText="1"/>
    </xf>
    <xf numFmtId="2" fontId="0" fillId="4" borderId="0" xfId="0" applyNumberFormat="1" applyFill="1"/>
    <xf numFmtId="164" fontId="7" fillId="5" borderId="1" xfId="0" applyNumberFormat="1" applyFont="1" applyFill="1" applyBorder="1" applyAlignment="1">
      <alignment horizontal="center" vertical="center"/>
    </xf>
    <xf numFmtId="0" fontId="6" fillId="0" borderId="0" xfId="1" applyAlignment="1">
      <alignment horizontal="left" vertical="top"/>
    </xf>
    <xf numFmtId="0" fontId="6" fillId="0" borderId="1" xfId="1" applyNumberFormat="1" applyFont="1" applyBorder="1" applyAlignment="1">
      <alignment horizontal="left" vertical="top" wrapText="1"/>
    </xf>
    <xf numFmtId="0" fontId="6" fillId="0" borderId="1" xfId="1" applyBorder="1" applyAlignment="1">
      <alignment horizontal="left" vertical="top" wrapText="1"/>
    </xf>
    <xf numFmtId="0" fontId="5" fillId="0" borderId="0" xfId="1" applyNumberFormat="1" applyFont="1" applyAlignment="1"/>
    <xf numFmtId="0" fontId="0" fillId="0" borderId="0" xfId="0" applyAlignment="1"/>
    <xf numFmtId="0" fontId="7" fillId="0" borderId="0" xfId="1" applyFont="1" applyAlignment="1">
      <alignment horizontal="left" wrapText="1"/>
    </xf>
    <xf numFmtId="0" fontId="6" fillId="0" borderId="0" xfId="1">
      <alignment wrapText="1"/>
    </xf>
    <xf numFmtId="0" fontId="6" fillId="0" borderId="0" xfId="0" applyNumberFormat="1" applyFont="1" applyAlignment="1">
      <alignment horizontal="left" wrapText="1"/>
    </xf>
    <xf numFmtId="0" fontId="0" fillId="0" borderId="0" xfId="0" applyAlignment="1">
      <alignment horizontal="left" wrapText="1"/>
    </xf>
    <xf numFmtId="0" fontId="7"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6" fillId="0" borderId="0" xfId="0" applyFont="1" applyAlignment="1">
      <alignment horizontal="right"/>
    </xf>
    <xf numFmtId="0" fontId="8"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65" fontId="5" fillId="0" borderId="6" xfId="0" applyNumberFormat="1" applyFont="1" applyBorder="1" applyAlignment="1">
      <alignment horizontal="center" vertical="center" wrapText="1"/>
    </xf>
    <xf numFmtId="165" fontId="0" fillId="0" borderId="7"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1" xfId="0" applyFont="1" applyBorder="1" applyAlignment="1"/>
    <xf numFmtId="14"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6" fillId="0" borderId="12" xfId="0" applyFont="1" applyBorder="1" applyAlignment="1">
      <alignment vertical="center" wrapText="1"/>
    </xf>
    <xf numFmtId="0" fontId="0" fillId="0" borderId="8" xfId="0" applyBorder="1"/>
    <xf numFmtId="0" fontId="0" fillId="0" borderId="13" xfId="0" applyBorder="1"/>
    <xf numFmtId="0" fontId="6"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wrapText="1"/>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wrapText="1"/>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7" fillId="0" borderId="0" xfId="0" applyFont="1" applyAlignment="1">
      <alignment horizontal="right"/>
    </xf>
    <xf numFmtId="0" fontId="4" fillId="0" borderId="0" xfId="0" applyFont="1" applyAlignment="1">
      <alignment horizont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7" xfId="0" applyFont="1" applyBorder="1" applyAlignment="1">
      <alignment vertical="center"/>
    </xf>
    <xf numFmtId="165" fontId="0" fillId="0" borderId="7" xfId="0" applyNumberFormat="1" applyFont="1" applyBorder="1" applyAlignment="1">
      <alignment horizontal="center" vertical="center" wrapText="1"/>
    </xf>
    <xf numFmtId="0" fontId="0" fillId="0" borderId="0" xfId="0" applyFont="1" applyAlignment="1">
      <alignment vertical="center" wrapText="1"/>
    </xf>
    <xf numFmtId="165" fontId="7" fillId="0" borderId="4" xfId="0" applyNumberFormat="1" applyFont="1" applyBorder="1" applyAlignment="1">
      <alignment horizontal="center" vertical="center"/>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3" xfId="0" applyFont="1" applyBorder="1" applyAlignment="1">
      <alignment vertical="center" wrapText="1"/>
    </xf>
    <xf numFmtId="165" fontId="7" fillId="0" borderId="19"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14" fontId="7" fillId="0" borderId="2" xfId="0" applyNumberFormat="1" applyFont="1" applyBorder="1" applyAlignment="1">
      <alignment horizontal="center" vertical="center"/>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8" fillId="0" borderId="0" xfId="0" applyFont="1"/>
  </cellXfs>
  <cellStyles count="5">
    <cellStyle name="Normal" xfId="0" builtinId="0"/>
    <cellStyle name="Normal 2" xfId="3" xr:uid="{00000000-0005-0000-0000-000001000000}"/>
    <cellStyle name="Normal 3" xfId="2" xr:uid="{00000000-0005-0000-0000-000002000000}"/>
    <cellStyle name="Normal 4" xfId="4" xr:uid="{00000000-0005-0000-0000-000003000000}"/>
    <cellStyle name="Normal_RE-3-161,4876,Cook,Texoma,9-3-02,GP1"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 scale, NASC-normalized patterns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summary!$Y$1</c:f>
              <c:strCache>
                <c:ptCount val="1"/>
                <c:pt idx="0">
                  <c:v>BM-S-1</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0.19240547266881028</c:v>
                </c:pt>
                <c:pt idx="1">
                  <c:v>0.27795492053973009</c:v>
                </c:pt>
                <c:pt idx="2">
                  <c:v>0.35621836363636361</c:v>
                </c:pt>
                <c:pt idx="3">
                  <c:v>0.45859263503649633</c:v>
                </c:pt>
                <c:pt idx="4">
                  <c:v>0.61129449016100179</c:v>
                </c:pt>
                <c:pt idx="5">
                  <c:v>0.55435576271186449</c:v>
                </c:pt>
                <c:pt idx="6">
                  <c:v>0.61724314285714277</c:v>
                </c:pt>
                <c:pt idx="7">
                  <c:v>0.58499152941176469</c:v>
                </c:pt>
                <c:pt idx="8">
                  <c:v>0.68979496402877694</c:v>
                </c:pt>
                <c:pt idx="9">
                  <c:v>0.42582497142857145</c:v>
                </c:pt>
                <c:pt idx="10">
                  <c:v>0.54271058823529406</c:v>
                </c:pt>
                <c:pt idx="11">
                  <c:v>0.58786795774647893</c:v>
                </c:pt>
                <c:pt idx="12">
                  <c:v>0.55986749999999996</c:v>
                </c:pt>
                <c:pt idx="13">
                  <c:v>0.61659705882352933</c:v>
                </c:pt>
                <c:pt idx="14">
                  <c:v>0.59120608695652155</c:v>
                </c:pt>
              </c:numCache>
            </c:numRef>
          </c:val>
          <c:smooth val="0"/>
          <c:extLst>
            <c:ext xmlns:c16="http://schemas.microsoft.com/office/drawing/2014/chart" uri="{C3380CC4-5D6E-409C-BE32-E72D297353CC}">
              <c16:uniqueId val="{00000000-0F8A-42E9-9F20-2CE1F410162E}"/>
            </c:ext>
          </c:extLst>
        </c:ser>
        <c:ser>
          <c:idx val="1"/>
          <c:order val="1"/>
          <c:tx>
            <c:strRef>
              <c:f>summary!$Z$1</c:f>
              <c:strCache>
                <c:ptCount val="1"/>
                <c:pt idx="0">
                  <c:v>BM-S-1-FD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0.22984269453376208</c:v>
                </c:pt>
                <c:pt idx="1">
                  <c:v>0.32133540629685164</c:v>
                </c:pt>
                <c:pt idx="2">
                  <c:v>0.40425066233766238</c:v>
                </c:pt>
                <c:pt idx="3">
                  <c:v>0.49588876642335777</c:v>
                </c:pt>
                <c:pt idx="4">
                  <c:v>0.65834388193202142</c:v>
                </c:pt>
                <c:pt idx="5">
                  <c:v>0.60005059322033905</c:v>
                </c:pt>
                <c:pt idx="6">
                  <c:v>0.66526677551020408</c:v>
                </c:pt>
                <c:pt idx="7">
                  <c:v>0.60608435294117646</c:v>
                </c:pt>
                <c:pt idx="8">
                  <c:v>0.73643589928057562</c:v>
                </c:pt>
                <c:pt idx="9">
                  <c:v>0.45420531428571437</c:v>
                </c:pt>
                <c:pt idx="10">
                  <c:v>0.56337794117647055</c:v>
                </c:pt>
                <c:pt idx="11">
                  <c:v>0.64465795774647905</c:v>
                </c:pt>
                <c:pt idx="12">
                  <c:v>0.60277500000000006</c:v>
                </c:pt>
                <c:pt idx="13">
                  <c:v>0.61879647058823528</c:v>
                </c:pt>
                <c:pt idx="14">
                  <c:v>0.63072978260869561</c:v>
                </c:pt>
              </c:numCache>
            </c:numRef>
          </c:val>
          <c:smooth val="0"/>
          <c:extLst>
            <c:ext xmlns:c16="http://schemas.microsoft.com/office/drawing/2014/chart" uri="{C3380CC4-5D6E-409C-BE32-E72D297353CC}">
              <c16:uniqueId val="{00000001-0F8A-42E9-9F20-2CE1F410162E}"/>
            </c:ext>
          </c:extLst>
        </c:ser>
        <c:ser>
          <c:idx val="2"/>
          <c:order val="2"/>
          <c:tx>
            <c:strRef>
              <c:f>summary!$AA$1</c:f>
              <c:strCache>
                <c:ptCount val="1"/>
                <c:pt idx="0">
                  <c:v>HC-S-1</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1.4274572025723475</c:v>
                </c:pt>
                <c:pt idx="1">
                  <c:v>1.5636729985007498</c:v>
                </c:pt>
                <c:pt idx="2">
                  <c:v>1.6472398701298701</c:v>
                </c:pt>
                <c:pt idx="3">
                  <c:v>1.9905796350364966</c:v>
                </c:pt>
                <c:pt idx="4">
                  <c:v>2.0278005366726295</c:v>
                </c:pt>
                <c:pt idx="5">
                  <c:v>2.1135169491525425</c:v>
                </c:pt>
                <c:pt idx="6">
                  <c:v>2.9050659183673471</c:v>
                </c:pt>
                <c:pt idx="7">
                  <c:v>2.6292952941176475</c:v>
                </c:pt>
                <c:pt idx="8">
                  <c:v>3.0590292565947244</c:v>
                </c:pt>
                <c:pt idx="9">
                  <c:v>3.4679313333333335</c:v>
                </c:pt>
                <c:pt idx="10">
                  <c:v>2.4907950980392153</c:v>
                </c:pt>
                <c:pt idx="11">
                  <c:v>2.3608109154929582</c:v>
                </c:pt>
                <c:pt idx="12">
                  <c:v>1.7363791666666668</c:v>
                </c:pt>
                <c:pt idx="13">
                  <c:v>1.4780715686274508</c:v>
                </c:pt>
                <c:pt idx="14">
                  <c:v>1.4690869565217395</c:v>
                </c:pt>
              </c:numCache>
            </c:numRef>
          </c:val>
          <c:smooth val="0"/>
          <c:extLst>
            <c:ext xmlns:c16="http://schemas.microsoft.com/office/drawing/2014/chart" uri="{C3380CC4-5D6E-409C-BE32-E72D297353CC}">
              <c16:uniqueId val="{00000002-0F8A-42E9-9F20-2CE1F410162E}"/>
            </c:ext>
          </c:extLst>
        </c:ser>
        <c:ser>
          <c:idx val="3"/>
          <c:order val="3"/>
          <c:tx>
            <c:strRef>
              <c:f>summary!$AB$1</c:f>
              <c:strCache>
                <c:ptCount val="1"/>
                <c:pt idx="0">
                  <c:v>HC-S-1-FD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1.5023314340836014</c:v>
                </c:pt>
                <c:pt idx="1">
                  <c:v>1.6616494212893556</c:v>
                </c:pt>
                <c:pt idx="2">
                  <c:v>1.7556554805194806</c:v>
                </c:pt>
                <c:pt idx="3">
                  <c:v>2.0446344233576648</c:v>
                </c:pt>
                <c:pt idx="4">
                  <c:v>2.0613261896243298</c:v>
                </c:pt>
                <c:pt idx="5">
                  <c:v>2.1124101694915258</c:v>
                </c:pt>
                <c:pt idx="6">
                  <c:v>2.7476560816326532</c:v>
                </c:pt>
                <c:pt idx="7">
                  <c:v>2.4545592941176473</c:v>
                </c:pt>
                <c:pt idx="8">
                  <c:v>3.0807741486810558</c:v>
                </c:pt>
                <c:pt idx="9">
                  <c:v>3.4806836857142862</c:v>
                </c:pt>
                <c:pt idx="10">
                  <c:v>2.5120037254901959</c:v>
                </c:pt>
                <c:pt idx="11">
                  <c:v>2.4905922535211271</c:v>
                </c:pt>
                <c:pt idx="12">
                  <c:v>1.9220875000000004</c:v>
                </c:pt>
                <c:pt idx="13">
                  <c:v>1.5159828758169935</c:v>
                </c:pt>
                <c:pt idx="14">
                  <c:v>1.5447073913043479</c:v>
                </c:pt>
              </c:numCache>
            </c:numRef>
          </c:val>
          <c:smooth val="0"/>
          <c:extLst>
            <c:ext xmlns:c16="http://schemas.microsoft.com/office/drawing/2014/chart" uri="{C3380CC4-5D6E-409C-BE32-E72D297353CC}">
              <c16:uniqueId val="{00000003-0F8A-42E9-9F20-2CE1F410162E}"/>
            </c:ext>
          </c:extLst>
        </c:ser>
        <c:ser>
          <c:idx val="4"/>
          <c:order val="4"/>
          <c:tx>
            <c:strRef>
              <c:f>summary!$AC$1</c:f>
              <c:strCache>
                <c:ptCount val="1"/>
                <c:pt idx="0">
                  <c:v>Cam-S-1</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1.205063459807074</c:v>
                </c:pt>
                <c:pt idx="1">
                  <c:v>1.3199828605697155</c:v>
                </c:pt>
                <c:pt idx="2">
                  <c:v>1.3332108051948051</c:v>
                </c:pt>
                <c:pt idx="3">
                  <c:v>1.6402774014598542</c:v>
                </c:pt>
                <c:pt idx="4">
                  <c:v>1.8254752057245085</c:v>
                </c:pt>
                <c:pt idx="5">
                  <c:v>1.7776949152542378</c:v>
                </c:pt>
                <c:pt idx="6">
                  <c:v>2.4826388571428573</c:v>
                </c:pt>
                <c:pt idx="7">
                  <c:v>2.2932103529411769</c:v>
                </c:pt>
                <c:pt idx="8">
                  <c:v>2.7233853237410077</c:v>
                </c:pt>
                <c:pt idx="9">
                  <c:v>3.0988035428571434</c:v>
                </c:pt>
                <c:pt idx="10">
                  <c:v>2.2511301960784316</c:v>
                </c:pt>
                <c:pt idx="11">
                  <c:v>2.2277907042253524</c:v>
                </c:pt>
                <c:pt idx="12">
                  <c:v>1.6909183333333337</c:v>
                </c:pt>
                <c:pt idx="13">
                  <c:v>1.4859884967320263</c:v>
                </c:pt>
                <c:pt idx="14">
                  <c:v>1.5890452173913046</c:v>
                </c:pt>
              </c:numCache>
            </c:numRef>
          </c:val>
          <c:smooth val="0"/>
          <c:extLst>
            <c:ext xmlns:c16="http://schemas.microsoft.com/office/drawing/2014/chart" uri="{C3380CC4-5D6E-409C-BE32-E72D297353CC}">
              <c16:uniqueId val="{00000004-0F8A-42E9-9F20-2CE1F410162E}"/>
            </c:ext>
          </c:extLst>
        </c:ser>
        <c:ser>
          <c:idx val="5"/>
          <c:order val="5"/>
          <c:tx>
            <c:strRef>
              <c:f>summary!$AD$1</c:f>
              <c:strCache>
                <c:ptCount val="1"/>
                <c:pt idx="0">
                  <c:v>Cam-S-1-FD</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1.1374473311897109</c:v>
                </c:pt>
                <c:pt idx="1">
                  <c:v>1.2705573583208398</c:v>
                </c:pt>
                <c:pt idx="2">
                  <c:v>1.3071672207792207</c:v>
                </c:pt>
                <c:pt idx="3">
                  <c:v>1.6412355766423359</c:v>
                </c:pt>
                <c:pt idx="4">
                  <c:v>1.8515297674418607</c:v>
                </c:pt>
                <c:pt idx="5">
                  <c:v>1.7976179661016949</c:v>
                </c:pt>
                <c:pt idx="6">
                  <c:v>2.5977029795918365</c:v>
                </c:pt>
                <c:pt idx="7">
                  <c:v>2.4197802352941178</c:v>
                </c:pt>
                <c:pt idx="8">
                  <c:v>2.7903985611510795</c:v>
                </c:pt>
                <c:pt idx="9">
                  <c:v>3.0012244476190477</c:v>
                </c:pt>
                <c:pt idx="10">
                  <c:v>2.2752498039215685</c:v>
                </c:pt>
                <c:pt idx="11">
                  <c:v>2.1777902112676055</c:v>
                </c:pt>
                <c:pt idx="12">
                  <c:v>1.6697525000000002</c:v>
                </c:pt>
                <c:pt idx="13">
                  <c:v>1.5010547712418298</c:v>
                </c:pt>
                <c:pt idx="14">
                  <c:v>1.4869456521739131</c:v>
                </c:pt>
              </c:numCache>
            </c:numRef>
          </c:val>
          <c:smooth val="0"/>
          <c:extLst>
            <c:ext xmlns:c16="http://schemas.microsoft.com/office/drawing/2014/chart" uri="{C3380CC4-5D6E-409C-BE32-E72D297353CC}">
              <c16:uniqueId val="{00000005-0F8A-42E9-9F20-2CE1F410162E}"/>
            </c:ext>
          </c:extLst>
        </c:ser>
        <c:ser>
          <c:idx val="6"/>
          <c:order val="6"/>
          <c:tx>
            <c:strRef>
              <c:f>summary!$AE$1</c:f>
              <c:strCache>
                <c:ptCount val="1"/>
                <c:pt idx="0">
                  <c:v>SR-S-1</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0.564964424437299</c:v>
                </c:pt>
                <c:pt idx="1">
                  <c:v>0.71486028185907058</c:v>
                </c:pt>
                <c:pt idx="2">
                  <c:v>0.81169828571428559</c:v>
                </c:pt>
                <c:pt idx="3">
                  <c:v>0.95750639416058414</c:v>
                </c:pt>
                <c:pt idx="4">
                  <c:v>1.0350102325581396</c:v>
                </c:pt>
                <c:pt idx="5">
                  <c:v>1.0421477966101695</c:v>
                </c:pt>
                <c:pt idx="6">
                  <c:v>1.402979918367347</c:v>
                </c:pt>
                <c:pt idx="7">
                  <c:v>1.3028291764705884</c:v>
                </c:pt>
                <c:pt idx="8">
                  <c:v>1.3282094964028777</c:v>
                </c:pt>
                <c:pt idx="9">
                  <c:v>1.079390095238095</c:v>
                </c:pt>
                <c:pt idx="10">
                  <c:v>1.0801678431372548</c:v>
                </c:pt>
                <c:pt idx="11">
                  <c:v>1.0808123943661974</c:v>
                </c:pt>
                <c:pt idx="12">
                  <c:v>0.82324333333333344</c:v>
                </c:pt>
                <c:pt idx="13">
                  <c:v>0.62043241830065365</c:v>
                </c:pt>
                <c:pt idx="14">
                  <c:v>0.61934608695652171</c:v>
                </c:pt>
              </c:numCache>
            </c:numRef>
          </c:val>
          <c:smooth val="0"/>
          <c:extLst>
            <c:ext xmlns:c16="http://schemas.microsoft.com/office/drawing/2014/chart" uri="{C3380CC4-5D6E-409C-BE32-E72D297353CC}">
              <c16:uniqueId val="{00000006-0F8A-42E9-9F20-2CE1F410162E}"/>
            </c:ext>
          </c:extLst>
        </c:ser>
        <c:ser>
          <c:idx val="7"/>
          <c:order val="7"/>
          <c:tx>
            <c:strRef>
              <c:f>summary!$AF$1</c:f>
              <c:strCache>
                <c:ptCount val="1"/>
                <c:pt idx="0">
                  <c:v>SR-S-1-FD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0.57617247588424447</c:v>
                </c:pt>
                <c:pt idx="1">
                  <c:v>0.74187695352323835</c:v>
                </c:pt>
                <c:pt idx="2">
                  <c:v>0.84892488311688297</c:v>
                </c:pt>
                <c:pt idx="3">
                  <c:v>0.97720160583941607</c:v>
                </c:pt>
                <c:pt idx="4">
                  <c:v>1.0502825044722719</c:v>
                </c:pt>
                <c:pt idx="5">
                  <c:v>1.0658338983050848</c:v>
                </c:pt>
                <c:pt idx="6">
                  <c:v>1.4291000816326529</c:v>
                </c:pt>
                <c:pt idx="7">
                  <c:v>1.3521232941176471</c:v>
                </c:pt>
                <c:pt idx="8">
                  <c:v>1.3846578417266187</c:v>
                </c:pt>
                <c:pt idx="9">
                  <c:v>1.1062073142857143</c:v>
                </c:pt>
                <c:pt idx="10">
                  <c:v>1.1132894117647056</c:v>
                </c:pt>
                <c:pt idx="11">
                  <c:v>1.1465594366197183</c:v>
                </c:pt>
                <c:pt idx="12">
                  <c:v>0.87282999999999988</c:v>
                </c:pt>
                <c:pt idx="13">
                  <c:v>0.64756862745098043</c:v>
                </c:pt>
                <c:pt idx="14">
                  <c:v>0.64352347826086953</c:v>
                </c:pt>
              </c:numCache>
            </c:numRef>
          </c:val>
          <c:smooth val="0"/>
          <c:extLst>
            <c:ext xmlns:c16="http://schemas.microsoft.com/office/drawing/2014/chart" uri="{C3380CC4-5D6E-409C-BE32-E72D297353CC}">
              <c16:uniqueId val="{00000007-0F8A-42E9-9F20-2CE1F410162E}"/>
            </c:ext>
          </c:extLst>
        </c:ser>
        <c:ser>
          <c:idx val="8"/>
          <c:order val="8"/>
          <c:tx>
            <c:strRef>
              <c:f>summary!$AG$1</c:f>
              <c:strCache>
                <c:ptCount val="1"/>
                <c:pt idx="0">
                  <c:v>SR-S-2</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0.22074054019292605</c:v>
                </c:pt>
                <c:pt idx="1">
                  <c:v>0.23962800000000004</c:v>
                </c:pt>
                <c:pt idx="2">
                  <c:v>0.2570635324675325</c:v>
                </c:pt>
                <c:pt idx="3">
                  <c:v>0.27695592700729932</c:v>
                </c:pt>
                <c:pt idx="4">
                  <c:v>0.28107069767441861</c:v>
                </c:pt>
                <c:pt idx="5">
                  <c:v>0.29031457627118645</c:v>
                </c:pt>
                <c:pt idx="6">
                  <c:v>0.42584546938775503</c:v>
                </c:pt>
                <c:pt idx="7">
                  <c:v>0.36724235294117646</c:v>
                </c:pt>
                <c:pt idx="8">
                  <c:v>0.35432575539568351</c:v>
                </c:pt>
                <c:pt idx="9">
                  <c:v>0.31680594285714286</c:v>
                </c:pt>
                <c:pt idx="10">
                  <c:v>0.27072352941176475</c:v>
                </c:pt>
                <c:pt idx="11">
                  <c:v>0.29282239436619723</c:v>
                </c:pt>
                <c:pt idx="12">
                  <c:v>0.21510750000000003</c:v>
                </c:pt>
                <c:pt idx="13">
                  <c:v>0.16635764705882353</c:v>
                </c:pt>
                <c:pt idx="14">
                  <c:v>0.17226</c:v>
                </c:pt>
              </c:numCache>
            </c:numRef>
          </c:val>
          <c:smooth val="0"/>
          <c:extLst>
            <c:ext xmlns:c16="http://schemas.microsoft.com/office/drawing/2014/chart" uri="{C3380CC4-5D6E-409C-BE32-E72D297353CC}">
              <c16:uniqueId val="{00000008-0F8A-42E9-9F20-2CE1F410162E}"/>
            </c:ext>
          </c:extLst>
        </c:ser>
        <c:ser>
          <c:idx val="9"/>
          <c:order val="9"/>
          <c:tx>
            <c:strRef>
              <c:f>summary!$AH$1</c:f>
              <c:strCache>
                <c:ptCount val="1"/>
                <c:pt idx="0">
                  <c:v>SR-S-3</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0.87732283601286176</c:v>
                </c:pt>
                <c:pt idx="1">
                  <c:v>1.069732011994003</c:v>
                </c:pt>
                <c:pt idx="2">
                  <c:v>1.1616082597402597</c:v>
                </c:pt>
                <c:pt idx="3">
                  <c:v>1.4666642627737227</c:v>
                </c:pt>
                <c:pt idx="4">
                  <c:v>1.4978564937388197</c:v>
                </c:pt>
                <c:pt idx="5">
                  <c:v>1.554130338983051</c:v>
                </c:pt>
                <c:pt idx="6">
                  <c:v>2.0113582448979592</c:v>
                </c:pt>
                <c:pt idx="7">
                  <c:v>1.8299701176470591</c:v>
                </c:pt>
                <c:pt idx="8">
                  <c:v>2.0669172661870503</c:v>
                </c:pt>
                <c:pt idx="9">
                  <c:v>1.9113353714285715</c:v>
                </c:pt>
                <c:pt idx="10">
                  <c:v>1.7074643137254903</c:v>
                </c:pt>
                <c:pt idx="11">
                  <c:v>1.6100510563380286</c:v>
                </c:pt>
                <c:pt idx="12">
                  <c:v>1.2375545833333335</c:v>
                </c:pt>
                <c:pt idx="13">
                  <c:v>1.0462715032679741</c:v>
                </c:pt>
                <c:pt idx="14">
                  <c:v>0.96412260869565225</c:v>
                </c:pt>
              </c:numCache>
            </c:numRef>
          </c:val>
          <c:smooth val="0"/>
          <c:extLst>
            <c:ext xmlns:c16="http://schemas.microsoft.com/office/drawing/2014/chart" uri="{C3380CC4-5D6E-409C-BE32-E72D297353CC}">
              <c16:uniqueId val="{00000001-F5A9-412C-9C0C-9D0EAE75E45E}"/>
            </c:ext>
          </c:extLst>
        </c:ser>
        <c:ser>
          <c:idx val="10"/>
          <c:order val="10"/>
          <c:tx>
            <c:strRef>
              <c:f>summary!$AI$1</c:f>
              <c:strCache>
                <c:ptCount val="1"/>
                <c:pt idx="0">
                  <c:v>EM-S-1</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0.89266153697749195</c:v>
                </c:pt>
                <c:pt idx="1">
                  <c:v>1.089081283358321</c:v>
                </c:pt>
                <c:pt idx="2">
                  <c:v>1.1849061038961037</c:v>
                </c:pt>
                <c:pt idx="3">
                  <c:v>1.4137859124087593</c:v>
                </c:pt>
                <c:pt idx="4">
                  <c:v>1.4878491949910553</c:v>
                </c:pt>
                <c:pt idx="5">
                  <c:v>1.4944459322033901</c:v>
                </c:pt>
                <c:pt idx="6">
                  <c:v>1.818861551020408</c:v>
                </c:pt>
                <c:pt idx="7">
                  <c:v>1.7064077647058824</c:v>
                </c:pt>
                <c:pt idx="8">
                  <c:v>1.9701277697841728</c:v>
                </c:pt>
                <c:pt idx="9">
                  <c:v>1.6524289142857147</c:v>
                </c:pt>
                <c:pt idx="10">
                  <c:v>1.5912552941176474</c:v>
                </c:pt>
                <c:pt idx="11">
                  <c:v>1.5742011971830987</c:v>
                </c:pt>
                <c:pt idx="12">
                  <c:v>1.2772749999999999</c:v>
                </c:pt>
                <c:pt idx="13">
                  <c:v>1.214795294117647</c:v>
                </c:pt>
                <c:pt idx="14">
                  <c:v>1.1995278260869564</c:v>
                </c:pt>
              </c:numCache>
            </c:numRef>
          </c:val>
          <c:smooth val="0"/>
          <c:extLst>
            <c:ext xmlns:c16="http://schemas.microsoft.com/office/drawing/2014/chart" uri="{C3380CC4-5D6E-409C-BE32-E72D297353CC}">
              <c16:uniqueId val="{00000002-F5A9-412C-9C0C-9D0EAE75E45E}"/>
            </c:ext>
          </c:extLst>
        </c:ser>
        <c:ser>
          <c:idx val="11"/>
          <c:order val="11"/>
          <c:tx>
            <c:strRef>
              <c:f>summary!$AJ$1</c:f>
              <c:strCache>
                <c:ptCount val="1"/>
                <c:pt idx="0">
                  <c:v>EM-S-1-FD</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0.83776021864951766</c:v>
                </c:pt>
                <c:pt idx="1">
                  <c:v>1.0141820569715141</c:v>
                </c:pt>
                <c:pt idx="2">
                  <c:v>1.1202755324675324</c:v>
                </c:pt>
                <c:pt idx="3">
                  <c:v>1.2960131605839416</c:v>
                </c:pt>
                <c:pt idx="4">
                  <c:v>1.3694173524150268</c:v>
                </c:pt>
                <c:pt idx="5">
                  <c:v>1.3720318644067795</c:v>
                </c:pt>
                <c:pt idx="6">
                  <c:v>1.6510588979591834</c:v>
                </c:pt>
                <c:pt idx="7">
                  <c:v>1.3946491764705882</c:v>
                </c:pt>
                <c:pt idx="8">
                  <c:v>1.7709057074340526</c:v>
                </c:pt>
                <c:pt idx="9">
                  <c:v>1.4635122761904764</c:v>
                </c:pt>
                <c:pt idx="10">
                  <c:v>1.4257041176470588</c:v>
                </c:pt>
                <c:pt idx="11">
                  <c:v>1.4415099295774649</c:v>
                </c:pt>
                <c:pt idx="12">
                  <c:v>1.2498437499999999</c:v>
                </c:pt>
                <c:pt idx="13">
                  <c:v>1.0890141830065359</c:v>
                </c:pt>
                <c:pt idx="14">
                  <c:v>1.1163821739130435</c:v>
                </c:pt>
              </c:numCache>
            </c:numRef>
          </c:val>
          <c:smooth val="0"/>
          <c:extLst>
            <c:ext xmlns:c16="http://schemas.microsoft.com/office/drawing/2014/chart" uri="{C3380CC4-5D6E-409C-BE32-E72D297353CC}">
              <c16:uniqueId val="{00000000-8D30-424C-9413-43C0A3DA25D6}"/>
            </c:ext>
          </c:extLst>
        </c:ser>
        <c:ser>
          <c:idx val="12"/>
          <c:order val="12"/>
          <c:tx>
            <c:strRef>
              <c:f>summary!$AK$1</c:f>
              <c:strCache>
                <c:ptCount val="1"/>
                <c:pt idx="0">
                  <c:v>EM-S-2</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1.1261833247588424</c:v>
                </c:pt>
                <c:pt idx="1">
                  <c:v>1.367229748125937</c:v>
                </c:pt>
                <c:pt idx="2">
                  <c:v>1.4750551168831167</c:v>
                </c:pt>
                <c:pt idx="3">
                  <c:v>1.7252346569343067</c:v>
                </c:pt>
                <c:pt idx="4">
                  <c:v>1.7766234704830053</c:v>
                </c:pt>
                <c:pt idx="5">
                  <c:v>1.8093706779661018</c:v>
                </c:pt>
                <c:pt idx="6">
                  <c:v>2.1983908163265302</c:v>
                </c:pt>
                <c:pt idx="7">
                  <c:v>2.0865484705882351</c:v>
                </c:pt>
                <c:pt idx="8">
                  <c:v>2.4330840767386088</c:v>
                </c:pt>
                <c:pt idx="9">
                  <c:v>2.1237607999999999</c:v>
                </c:pt>
                <c:pt idx="10">
                  <c:v>1.9650388235294118</c:v>
                </c:pt>
                <c:pt idx="11">
                  <c:v>2.0070216901408453</c:v>
                </c:pt>
                <c:pt idx="12">
                  <c:v>1.6070758333333335</c:v>
                </c:pt>
                <c:pt idx="13">
                  <c:v>1.4698237254901962</c:v>
                </c:pt>
                <c:pt idx="14">
                  <c:v>1.6067834782608694</c:v>
                </c:pt>
              </c:numCache>
            </c:numRef>
          </c:val>
          <c:smooth val="0"/>
          <c:extLst>
            <c:ext xmlns:c16="http://schemas.microsoft.com/office/drawing/2014/chart" uri="{C3380CC4-5D6E-409C-BE32-E72D297353CC}">
              <c16:uniqueId val="{00000001-8D30-424C-9413-43C0A3DA25D6}"/>
            </c:ext>
          </c:extLst>
        </c:ser>
        <c:ser>
          <c:idx val="13"/>
          <c:order val="13"/>
          <c:tx>
            <c:strRef>
              <c:f>summary!$AL$1</c:f>
              <c:strCache>
                <c:ptCount val="1"/>
                <c:pt idx="0">
                  <c:v>EM-S-3</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0.8836827009646302</c:v>
                </c:pt>
                <c:pt idx="1">
                  <c:v>1.1776584332833584</c:v>
                </c:pt>
                <c:pt idx="2">
                  <c:v>1.3822199999999998</c:v>
                </c:pt>
                <c:pt idx="3">
                  <c:v>1.5784339598540147</c:v>
                </c:pt>
                <c:pt idx="4">
                  <c:v>1.7516535778175313</c:v>
                </c:pt>
                <c:pt idx="5">
                  <c:v>1.6889427966101693</c:v>
                </c:pt>
                <c:pt idx="6">
                  <c:v>2.1179399999999999</c:v>
                </c:pt>
                <c:pt idx="7">
                  <c:v>2.0707111764705881</c:v>
                </c:pt>
                <c:pt idx="8">
                  <c:v>2.0955079136690649</c:v>
                </c:pt>
                <c:pt idx="9">
                  <c:v>1.4497559999999998</c:v>
                </c:pt>
                <c:pt idx="10">
                  <c:v>1.6708999999999998</c:v>
                </c:pt>
                <c:pt idx="11">
                  <c:v>1.7653198943661972</c:v>
                </c:pt>
                <c:pt idx="12">
                  <c:v>1.51256875</c:v>
                </c:pt>
                <c:pt idx="13">
                  <c:v>1.3374598039215684</c:v>
                </c:pt>
                <c:pt idx="14">
                  <c:v>1.4605728260869566</c:v>
                </c:pt>
              </c:numCache>
            </c:numRef>
          </c:val>
          <c:smooth val="0"/>
          <c:extLst>
            <c:ext xmlns:c16="http://schemas.microsoft.com/office/drawing/2014/chart" uri="{C3380CC4-5D6E-409C-BE32-E72D297353CC}">
              <c16:uniqueId val="{00000002-8D30-424C-9413-43C0A3DA25D6}"/>
            </c:ext>
          </c:extLst>
        </c:ser>
        <c:dLbls>
          <c:showLegendKey val="0"/>
          <c:showVal val="0"/>
          <c:showCatName val="0"/>
          <c:showSerName val="0"/>
          <c:showPercent val="0"/>
          <c:showBubbleSize val="0"/>
        </c:dLbls>
        <c:smooth val="0"/>
        <c:axId val="649483648"/>
        <c:axId val="649478400"/>
      </c:lineChart>
      <c:catAx>
        <c:axId val="6494836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78400"/>
        <c:crosses val="autoZero"/>
        <c:auto val="1"/>
        <c:lblAlgn val="ctr"/>
        <c:lblOffset val="100"/>
        <c:noMultiLvlLbl val="0"/>
      </c:catAx>
      <c:valAx>
        <c:axId val="649478400"/>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8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NASC-normalized patterns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88648293963255"/>
          <c:y val="0.11128112811281128"/>
          <c:w val="0.85022462817147848"/>
          <c:h val="0.33869300315858358"/>
        </c:manualLayout>
      </c:layout>
      <c:lineChart>
        <c:grouping val="standard"/>
        <c:varyColors val="0"/>
        <c:ser>
          <c:idx val="0"/>
          <c:order val="0"/>
          <c:tx>
            <c:strRef>
              <c:f>summary!$Y$1</c:f>
              <c:strCache>
                <c:ptCount val="1"/>
                <c:pt idx="0">
                  <c:v>BM-S-1</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0.19240547266881028</c:v>
                </c:pt>
                <c:pt idx="1">
                  <c:v>0.27795492053973009</c:v>
                </c:pt>
                <c:pt idx="2">
                  <c:v>0.35621836363636361</c:v>
                </c:pt>
                <c:pt idx="3">
                  <c:v>0.45859263503649633</c:v>
                </c:pt>
                <c:pt idx="4">
                  <c:v>0.61129449016100179</c:v>
                </c:pt>
                <c:pt idx="5">
                  <c:v>0.55435576271186449</c:v>
                </c:pt>
                <c:pt idx="6">
                  <c:v>0.61724314285714277</c:v>
                </c:pt>
                <c:pt idx="7">
                  <c:v>0.58499152941176469</c:v>
                </c:pt>
                <c:pt idx="8">
                  <c:v>0.68979496402877694</c:v>
                </c:pt>
                <c:pt idx="9">
                  <c:v>0.42582497142857145</c:v>
                </c:pt>
                <c:pt idx="10">
                  <c:v>0.54271058823529406</c:v>
                </c:pt>
                <c:pt idx="11">
                  <c:v>0.58786795774647893</c:v>
                </c:pt>
                <c:pt idx="12">
                  <c:v>0.55986749999999996</c:v>
                </c:pt>
                <c:pt idx="13">
                  <c:v>0.61659705882352933</c:v>
                </c:pt>
                <c:pt idx="14">
                  <c:v>0.59120608695652155</c:v>
                </c:pt>
              </c:numCache>
            </c:numRef>
          </c:val>
          <c:smooth val="0"/>
          <c:extLst>
            <c:ext xmlns:c16="http://schemas.microsoft.com/office/drawing/2014/chart" uri="{C3380CC4-5D6E-409C-BE32-E72D297353CC}">
              <c16:uniqueId val="{00000000-0C62-4440-8B19-CEF7BF7EAFC3}"/>
            </c:ext>
          </c:extLst>
        </c:ser>
        <c:ser>
          <c:idx val="1"/>
          <c:order val="1"/>
          <c:tx>
            <c:strRef>
              <c:f>summary!$Z$1</c:f>
              <c:strCache>
                <c:ptCount val="1"/>
                <c:pt idx="0">
                  <c:v>BM-S-1-FD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0.22984269453376208</c:v>
                </c:pt>
                <c:pt idx="1">
                  <c:v>0.32133540629685164</c:v>
                </c:pt>
                <c:pt idx="2">
                  <c:v>0.40425066233766238</c:v>
                </c:pt>
                <c:pt idx="3">
                  <c:v>0.49588876642335777</c:v>
                </c:pt>
                <c:pt idx="4">
                  <c:v>0.65834388193202142</c:v>
                </c:pt>
                <c:pt idx="5">
                  <c:v>0.60005059322033905</c:v>
                </c:pt>
                <c:pt idx="6">
                  <c:v>0.66526677551020408</c:v>
                </c:pt>
                <c:pt idx="7">
                  <c:v>0.60608435294117646</c:v>
                </c:pt>
                <c:pt idx="8">
                  <c:v>0.73643589928057562</c:v>
                </c:pt>
                <c:pt idx="9">
                  <c:v>0.45420531428571437</c:v>
                </c:pt>
                <c:pt idx="10">
                  <c:v>0.56337794117647055</c:v>
                </c:pt>
                <c:pt idx="11">
                  <c:v>0.64465795774647905</c:v>
                </c:pt>
                <c:pt idx="12">
                  <c:v>0.60277500000000006</c:v>
                </c:pt>
                <c:pt idx="13">
                  <c:v>0.61879647058823528</c:v>
                </c:pt>
                <c:pt idx="14">
                  <c:v>0.63072978260869561</c:v>
                </c:pt>
              </c:numCache>
            </c:numRef>
          </c:val>
          <c:smooth val="0"/>
          <c:extLst>
            <c:ext xmlns:c16="http://schemas.microsoft.com/office/drawing/2014/chart" uri="{C3380CC4-5D6E-409C-BE32-E72D297353CC}">
              <c16:uniqueId val="{00000001-0C62-4440-8B19-CEF7BF7EAFC3}"/>
            </c:ext>
          </c:extLst>
        </c:ser>
        <c:ser>
          <c:idx val="2"/>
          <c:order val="2"/>
          <c:tx>
            <c:strRef>
              <c:f>summary!$AA$1</c:f>
              <c:strCache>
                <c:ptCount val="1"/>
                <c:pt idx="0">
                  <c:v>HC-S-1</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1.4274572025723475</c:v>
                </c:pt>
                <c:pt idx="1">
                  <c:v>1.5636729985007498</c:v>
                </c:pt>
                <c:pt idx="2">
                  <c:v>1.6472398701298701</c:v>
                </c:pt>
                <c:pt idx="3">
                  <c:v>1.9905796350364966</c:v>
                </c:pt>
                <c:pt idx="4">
                  <c:v>2.0278005366726295</c:v>
                </c:pt>
                <c:pt idx="5">
                  <c:v>2.1135169491525425</c:v>
                </c:pt>
                <c:pt idx="6">
                  <c:v>2.9050659183673471</c:v>
                </c:pt>
                <c:pt idx="7">
                  <c:v>2.6292952941176475</c:v>
                </c:pt>
                <c:pt idx="8">
                  <c:v>3.0590292565947244</c:v>
                </c:pt>
                <c:pt idx="9">
                  <c:v>3.4679313333333335</c:v>
                </c:pt>
                <c:pt idx="10">
                  <c:v>2.4907950980392153</c:v>
                </c:pt>
                <c:pt idx="11">
                  <c:v>2.3608109154929582</c:v>
                </c:pt>
                <c:pt idx="12">
                  <c:v>1.7363791666666668</c:v>
                </c:pt>
                <c:pt idx="13">
                  <c:v>1.4780715686274508</c:v>
                </c:pt>
                <c:pt idx="14">
                  <c:v>1.4690869565217395</c:v>
                </c:pt>
              </c:numCache>
            </c:numRef>
          </c:val>
          <c:smooth val="0"/>
          <c:extLst>
            <c:ext xmlns:c16="http://schemas.microsoft.com/office/drawing/2014/chart" uri="{C3380CC4-5D6E-409C-BE32-E72D297353CC}">
              <c16:uniqueId val="{00000002-0C62-4440-8B19-CEF7BF7EAFC3}"/>
            </c:ext>
          </c:extLst>
        </c:ser>
        <c:ser>
          <c:idx val="3"/>
          <c:order val="3"/>
          <c:tx>
            <c:strRef>
              <c:f>summary!$AB$1</c:f>
              <c:strCache>
                <c:ptCount val="1"/>
                <c:pt idx="0">
                  <c:v>HC-S-1-FD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1.5023314340836014</c:v>
                </c:pt>
                <c:pt idx="1">
                  <c:v>1.6616494212893556</c:v>
                </c:pt>
                <c:pt idx="2">
                  <c:v>1.7556554805194806</c:v>
                </c:pt>
                <c:pt idx="3">
                  <c:v>2.0446344233576648</c:v>
                </c:pt>
                <c:pt idx="4">
                  <c:v>2.0613261896243298</c:v>
                </c:pt>
                <c:pt idx="5">
                  <c:v>2.1124101694915258</c:v>
                </c:pt>
                <c:pt idx="6">
                  <c:v>2.7476560816326532</c:v>
                </c:pt>
                <c:pt idx="7">
                  <c:v>2.4545592941176473</c:v>
                </c:pt>
                <c:pt idx="8">
                  <c:v>3.0807741486810558</c:v>
                </c:pt>
                <c:pt idx="9">
                  <c:v>3.4806836857142862</c:v>
                </c:pt>
                <c:pt idx="10">
                  <c:v>2.5120037254901959</c:v>
                </c:pt>
                <c:pt idx="11">
                  <c:v>2.4905922535211271</c:v>
                </c:pt>
                <c:pt idx="12">
                  <c:v>1.9220875000000004</c:v>
                </c:pt>
                <c:pt idx="13">
                  <c:v>1.5159828758169935</c:v>
                </c:pt>
                <c:pt idx="14">
                  <c:v>1.5447073913043479</c:v>
                </c:pt>
              </c:numCache>
            </c:numRef>
          </c:val>
          <c:smooth val="0"/>
          <c:extLst>
            <c:ext xmlns:c16="http://schemas.microsoft.com/office/drawing/2014/chart" uri="{C3380CC4-5D6E-409C-BE32-E72D297353CC}">
              <c16:uniqueId val="{00000003-0C62-4440-8B19-CEF7BF7EAFC3}"/>
            </c:ext>
          </c:extLst>
        </c:ser>
        <c:ser>
          <c:idx val="4"/>
          <c:order val="4"/>
          <c:tx>
            <c:strRef>
              <c:f>summary!$AC$1</c:f>
              <c:strCache>
                <c:ptCount val="1"/>
                <c:pt idx="0">
                  <c:v>Cam-S-1</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1.205063459807074</c:v>
                </c:pt>
                <c:pt idx="1">
                  <c:v>1.3199828605697155</c:v>
                </c:pt>
                <c:pt idx="2">
                  <c:v>1.3332108051948051</c:v>
                </c:pt>
                <c:pt idx="3">
                  <c:v>1.6402774014598542</c:v>
                </c:pt>
                <c:pt idx="4">
                  <c:v>1.8254752057245085</c:v>
                </c:pt>
                <c:pt idx="5">
                  <c:v>1.7776949152542378</c:v>
                </c:pt>
                <c:pt idx="6">
                  <c:v>2.4826388571428573</c:v>
                </c:pt>
                <c:pt idx="7">
                  <c:v>2.2932103529411769</c:v>
                </c:pt>
                <c:pt idx="8">
                  <c:v>2.7233853237410077</c:v>
                </c:pt>
                <c:pt idx="9">
                  <c:v>3.0988035428571434</c:v>
                </c:pt>
                <c:pt idx="10">
                  <c:v>2.2511301960784316</c:v>
                </c:pt>
                <c:pt idx="11">
                  <c:v>2.2277907042253524</c:v>
                </c:pt>
                <c:pt idx="12">
                  <c:v>1.6909183333333337</c:v>
                </c:pt>
                <c:pt idx="13">
                  <c:v>1.4859884967320263</c:v>
                </c:pt>
                <c:pt idx="14">
                  <c:v>1.5890452173913046</c:v>
                </c:pt>
              </c:numCache>
            </c:numRef>
          </c:val>
          <c:smooth val="0"/>
          <c:extLst>
            <c:ext xmlns:c16="http://schemas.microsoft.com/office/drawing/2014/chart" uri="{C3380CC4-5D6E-409C-BE32-E72D297353CC}">
              <c16:uniqueId val="{00000004-0C62-4440-8B19-CEF7BF7EAFC3}"/>
            </c:ext>
          </c:extLst>
        </c:ser>
        <c:ser>
          <c:idx val="5"/>
          <c:order val="5"/>
          <c:tx>
            <c:strRef>
              <c:f>summary!$AD$1</c:f>
              <c:strCache>
                <c:ptCount val="1"/>
                <c:pt idx="0">
                  <c:v>Cam-S-1-FD</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1.1374473311897109</c:v>
                </c:pt>
                <c:pt idx="1">
                  <c:v>1.2705573583208398</c:v>
                </c:pt>
                <c:pt idx="2">
                  <c:v>1.3071672207792207</c:v>
                </c:pt>
                <c:pt idx="3">
                  <c:v>1.6412355766423359</c:v>
                </c:pt>
                <c:pt idx="4">
                  <c:v>1.8515297674418607</c:v>
                </c:pt>
                <c:pt idx="5">
                  <c:v>1.7976179661016949</c:v>
                </c:pt>
                <c:pt idx="6">
                  <c:v>2.5977029795918365</c:v>
                </c:pt>
                <c:pt idx="7">
                  <c:v>2.4197802352941178</c:v>
                </c:pt>
                <c:pt idx="8">
                  <c:v>2.7903985611510795</c:v>
                </c:pt>
                <c:pt idx="9">
                  <c:v>3.0012244476190477</c:v>
                </c:pt>
                <c:pt idx="10">
                  <c:v>2.2752498039215685</c:v>
                </c:pt>
                <c:pt idx="11">
                  <c:v>2.1777902112676055</c:v>
                </c:pt>
                <c:pt idx="12">
                  <c:v>1.6697525000000002</c:v>
                </c:pt>
                <c:pt idx="13">
                  <c:v>1.5010547712418298</c:v>
                </c:pt>
                <c:pt idx="14">
                  <c:v>1.4869456521739131</c:v>
                </c:pt>
              </c:numCache>
            </c:numRef>
          </c:val>
          <c:smooth val="0"/>
          <c:extLst>
            <c:ext xmlns:c16="http://schemas.microsoft.com/office/drawing/2014/chart" uri="{C3380CC4-5D6E-409C-BE32-E72D297353CC}">
              <c16:uniqueId val="{00000005-0C62-4440-8B19-CEF7BF7EAFC3}"/>
            </c:ext>
          </c:extLst>
        </c:ser>
        <c:ser>
          <c:idx val="6"/>
          <c:order val="6"/>
          <c:tx>
            <c:strRef>
              <c:f>summary!$AE$1</c:f>
              <c:strCache>
                <c:ptCount val="1"/>
                <c:pt idx="0">
                  <c:v>SR-S-1</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0.564964424437299</c:v>
                </c:pt>
                <c:pt idx="1">
                  <c:v>0.71486028185907058</c:v>
                </c:pt>
                <c:pt idx="2">
                  <c:v>0.81169828571428559</c:v>
                </c:pt>
                <c:pt idx="3">
                  <c:v>0.95750639416058414</c:v>
                </c:pt>
                <c:pt idx="4">
                  <c:v>1.0350102325581396</c:v>
                </c:pt>
                <c:pt idx="5">
                  <c:v>1.0421477966101695</c:v>
                </c:pt>
                <c:pt idx="6">
                  <c:v>1.402979918367347</c:v>
                </c:pt>
                <c:pt idx="7">
                  <c:v>1.3028291764705884</c:v>
                </c:pt>
                <c:pt idx="8">
                  <c:v>1.3282094964028777</c:v>
                </c:pt>
                <c:pt idx="9">
                  <c:v>1.079390095238095</c:v>
                </c:pt>
                <c:pt idx="10">
                  <c:v>1.0801678431372548</c:v>
                </c:pt>
                <c:pt idx="11">
                  <c:v>1.0808123943661974</c:v>
                </c:pt>
                <c:pt idx="12">
                  <c:v>0.82324333333333344</c:v>
                </c:pt>
                <c:pt idx="13">
                  <c:v>0.62043241830065365</c:v>
                </c:pt>
                <c:pt idx="14">
                  <c:v>0.61934608695652171</c:v>
                </c:pt>
              </c:numCache>
            </c:numRef>
          </c:val>
          <c:smooth val="0"/>
          <c:extLst>
            <c:ext xmlns:c16="http://schemas.microsoft.com/office/drawing/2014/chart" uri="{C3380CC4-5D6E-409C-BE32-E72D297353CC}">
              <c16:uniqueId val="{00000006-0C62-4440-8B19-CEF7BF7EAFC3}"/>
            </c:ext>
          </c:extLst>
        </c:ser>
        <c:ser>
          <c:idx val="7"/>
          <c:order val="7"/>
          <c:tx>
            <c:strRef>
              <c:f>summary!$AF$1</c:f>
              <c:strCache>
                <c:ptCount val="1"/>
                <c:pt idx="0">
                  <c:v>SR-S-1-FD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0.57617247588424447</c:v>
                </c:pt>
                <c:pt idx="1">
                  <c:v>0.74187695352323835</c:v>
                </c:pt>
                <c:pt idx="2">
                  <c:v>0.84892488311688297</c:v>
                </c:pt>
                <c:pt idx="3">
                  <c:v>0.97720160583941607</c:v>
                </c:pt>
                <c:pt idx="4">
                  <c:v>1.0502825044722719</c:v>
                </c:pt>
                <c:pt idx="5">
                  <c:v>1.0658338983050848</c:v>
                </c:pt>
                <c:pt idx="6">
                  <c:v>1.4291000816326529</c:v>
                </c:pt>
                <c:pt idx="7">
                  <c:v>1.3521232941176471</c:v>
                </c:pt>
                <c:pt idx="8">
                  <c:v>1.3846578417266187</c:v>
                </c:pt>
                <c:pt idx="9">
                  <c:v>1.1062073142857143</c:v>
                </c:pt>
                <c:pt idx="10">
                  <c:v>1.1132894117647056</c:v>
                </c:pt>
                <c:pt idx="11">
                  <c:v>1.1465594366197183</c:v>
                </c:pt>
                <c:pt idx="12">
                  <c:v>0.87282999999999988</c:v>
                </c:pt>
                <c:pt idx="13">
                  <c:v>0.64756862745098043</c:v>
                </c:pt>
                <c:pt idx="14">
                  <c:v>0.64352347826086953</c:v>
                </c:pt>
              </c:numCache>
            </c:numRef>
          </c:val>
          <c:smooth val="0"/>
          <c:extLst>
            <c:ext xmlns:c16="http://schemas.microsoft.com/office/drawing/2014/chart" uri="{C3380CC4-5D6E-409C-BE32-E72D297353CC}">
              <c16:uniqueId val="{00000001-EAA6-4A20-B9BE-4AAB16851F76}"/>
            </c:ext>
          </c:extLst>
        </c:ser>
        <c:ser>
          <c:idx val="8"/>
          <c:order val="8"/>
          <c:tx>
            <c:strRef>
              <c:f>summary!$AG$1</c:f>
              <c:strCache>
                <c:ptCount val="1"/>
                <c:pt idx="0">
                  <c:v>SR-S-2</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0.22074054019292605</c:v>
                </c:pt>
                <c:pt idx="1">
                  <c:v>0.23962800000000004</c:v>
                </c:pt>
                <c:pt idx="2">
                  <c:v>0.2570635324675325</c:v>
                </c:pt>
                <c:pt idx="3">
                  <c:v>0.27695592700729932</c:v>
                </c:pt>
                <c:pt idx="4">
                  <c:v>0.28107069767441861</c:v>
                </c:pt>
                <c:pt idx="5">
                  <c:v>0.29031457627118645</c:v>
                </c:pt>
                <c:pt idx="6">
                  <c:v>0.42584546938775503</c:v>
                </c:pt>
                <c:pt idx="7">
                  <c:v>0.36724235294117646</c:v>
                </c:pt>
                <c:pt idx="8">
                  <c:v>0.35432575539568351</c:v>
                </c:pt>
                <c:pt idx="9">
                  <c:v>0.31680594285714286</c:v>
                </c:pt>
                <c:pt idx="10">
                  <c:v>0.27072352941176475</c:v>
                </c:pt>
                <c:pt idx="11">
                  <c:v>0.29282239436619723</c:v>
                </c:pt>
                <c:pt idx="12">
                  <c:v>0.21510750000000003</c:v>
                </c:pt>
                <c:pt idx="13">
                  <c:v>0.16635764705882353</c:v>
                </c:pt>
                <c:pt idx="14">
                  <c:v>0.17226</c:v>
                </c:pt>
              </c:numCache>
            </c:numRef>
          </c:val>
          <c:smooth val="0"/>
          <c:extLst>
            <c:ext xmlns:c16="http://schemas.microsoft.com/office/drawing/2014/chart" uri="{C3380CC4-5D6E-409C-BE32-E72D297353CC}">
              <c16:uniqueId val="{00000002-EAA6-4A20-B9BE-4AAB16851F76}"/>
            </c:ext>
          </c:extLst>
        </c:ser>
        <c:ser>
          <c:idx val="9"/>
          <c:order val="9"/>
          <c:tx>
            <c:strRef>
              <c:f>summary!$AH$1</c:f>
              <c:strCache>
                <c:ptCount val="1"/>
                <c:pt idx="0">
                  <c:v>SR-S-3</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0.87732283601286176</c:v>
                </c:pt>
                <c:pt idx="1">
                  <c:v>1.069732011994003</c:v>
                </c:pt>
                <c:pt idx="2">
                  <c:v>1.1616082597402597</c:v>
                </c:pt>
                <c:pt idx="3">
                  <c:v>1.4666642627737227</c:v>
                </c:pt>
                <c:pt idx="4">
                  <c:v>1.4978564937388197</c:v>
                </c:pt>
                <c:pt idx="5">
                  <c:v>1.554130338983051</c:v>
                </c:pt>
                <c:pt idx="6">
                  <c:v>2.0113582448979592</c:v>
                </c:pt>
                <c:pt idx="7">
                  <c:v>1.8299701176470591</c:v>
                </c:pt>
                <c:pt idx="8">
                  <c:v>2.0669172661870503</c:v>
                </c:pt>
                <c:pt idx="9">
                  <c:v>1.9113353714285715</c:v>
                </c:pt>
                <c:pt idx="10">
                  <c:v>1.7074643137254903</c:v>
                </c:pt>
                <c:pt idx="11">
                  <c:v>1.6100510563380286</c:v>
                </c:pt>
                <c:pt idx="12">
                  <c:v>1.2375545833333335</c:v>
                </c:pt>
                <c:pt idx="13">
                  <c:v>1.0462715032679741</c:v>
                </c:pt>
                <c:pt idx="14">
                  <c:v>0.96412260869565225</c:v>
                </c:pt>
              </c:numCache>
            </c:numRef>
          </c:val>
          <c:smooth val="0"/>
          <c:extLst>
            <c:ext xmlns:c16="http://schemas.microsoft.com/office/drawing/2014/chart" uri="{C3380CC4-5D6E-409C-BE32-E72D297353CC}">
              <c16:uniqueId val="{00000000-FC1C-42D6-8D2F-8B918B0EAE02}"/>
            </c:ext>
          </c:extLst>
        </c:ser>
        <c:ser>
          <c:idx val="10"/>
          <c:order val="10"/>
          <c:tx>
            <c:strRef>
              <c:f>summary!$AI$1</c:f>
              <c:strCache>
                <c:ptCount val="1"/>
                <c:pt idx="0">
                  <c:v>EM-S-1</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0.89266153697749195</c:v>
                </c:pt>
                <c:pt idx="1">
                  <c:v>1.089081283358321</c:v>
                </c:pt>
                <c:pt idx="2">
                  <c:v>1.1849061038961037</c:v>
                </c:pt>
                <c:pt idx="3">
                  <c:v>1.4137859124087593</c:v>
                </c:pt>
                <c:pt idx="4">
                  <c:v>1.4878491949910553</c:v>
                </c:pt>
                <c:pt idx="5">
                  <c:v>1.4944459322033901</c:v>
                </c:pt>
                <c:pt idx="6">
                  <c:v>1.818861551020408</c:v>
                </c:pt>
                <c:pt idx="7">
                  <c:v>1.7064077647058824</c:v>
                </c:pt>
                <c:pt idx="8">
                  <c:v>1.9701277697841728</c:v>
                </c:pt>
                <c:pt idx="9">
                  <c:v>1.6524289142857147</c:v>
                </c:pt>
                <c:pt idx="10">
                  <c:v>1.5912552941176474</c:v>
                </c:pt>
                <c:pt idx="11">
                  <c:v>1.5742011971830987</c:v>
                </c:pt>
                <c:pt idx="12">
                  <c:v>1.2772749999999999</c:v>
                </c:pt>
                <c:pt idx="13">
                  <c:v>1.214795294117647</c:v>
                </c:pt>
                <c:pt idx="14">
                  <c:v>1.1995278260869564</c:v>
                </c:pt>
              </c:numCache>
            </c:numRef>
          </c:val>
          <c:smooth val="0"/>
          <c:extLst>
            <c:ext xmlns:c16="http://schemas.microsoft.com/office/drawing/2014/chart" uri="{C3380CC4-5D6E-409C-BE32-E72D297353CC}">
              <c16:uniqueId val="{00000001-FC1C-42D6-8D2F-8B918B0EAE02}"/>
            </c:ext>
          </c:extLst>
        </c:ser>
        <c:ser>
          <c:idx val="11"/>
          <c:order val="11"/>
          <c:tx>
            <c:strRef>
              <c:f>summary!$AJ$1</c:f>
              <c:strCache>
                <c:ptCount val="1"/>
                <c:pt idx="0">
                  <c:v>EM-S-1-FD</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0.83776021864951766</c:v>
                </c:pt>
                <c:pt idx="1">
                  <c:v>1.0141820569715141</c:v>
                </c:pt>
                <c:pt idx="2">
                  <c:v>1.1202755324675324</c:v>
                </c:pt>
                <c:pt idx="3">
                  <c:v>1.2960131605839416</c:v>
                </c:pt>
                <c:pt idx="4">
                  <c:v>1.3694173524150268</c:v>
                </c:pt>
                <c:pt idx="5">
                  <c:v>1.3720318644067795</c:v>
                </c:pt>
                <c:pt idx="6">
                  <c:v>1.6510588979591834</c:v>
                </c:pt>
                <c:pt idx="7">
                  <c:v>1.3946491764705882</c:v>
                </c:pt>
                <c:pt idx="8">
                  <c:v>1.7709057074340526</c:v>
                </c:pt>
                <c:pt idx="9">
                  <c:v>1.4635122761904764</c:v>
                </c:pt>
                <c:pt idx="10">
                  <c:v>1.4257041176470588</c:v>
                </c:pt>
                <c:pt idx="11">
                  <c:v>1.4415099295774649</c:v>
                </c:pt>
                <c:pt idx="12">
                  <c:v>1.2498437499999999</c:v>
                </c:pt>
                <c:pt idx="13">
                  <c:v>1.0890141830065359</c:v>
                </c:pt>
                <c:pt idx="14">
                  <c:v>1.1163821739130435</c:v>
                </c:pt>
              </c:numCache>
            </c:numRef>
          </c:val>
          <c:smooth val="0"/>
          <c:extLst>
            <c:ext xmlns:c16="http://schemas.microsoft.com/office/drawing/2014/chart" uri="{C3380CC4-5D6E-409C-BE32-E72D297353CC}">
              <c16:uniqueId val="{00000000-6DEA-4081-B181-48CFFFE60008}"/>
            </c:ext>
          </c:extLst>
        </c:ser>
        <c:ser>
          <c:idx val="12"/>
          <c:order val="12"/>
          <c:tx>
            <c:strRef>
              <c:f>summary!$AK$1</c:f>
              <c:strCache>
                <c:ptCount val="1"/>
                <c:pt idx="0">
                  <c:v>EM-S-2</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1.1261833247588424</c:v>
                </c:pt>
                <c:pt idx="1">
                  <c:v>1.367229748125937</c:v>
                </c:pt>
                <c:pt idx="2">
                  <c:v>1.4750551168831167</c:v>
                </c:pt>
                <c:pt idx="3">
                  <c:v>1.7252346569343067</c:v>
                </c:pt>
                <c:pt idx="4">
                  <c:v>1.7766234704830053</c:v>
                </c:pt>
                <c:pt idx="5">
                  <c:v>1.8093706779661018</c:v>
                </c:pt>
                <c:pt idx="6">
                  <c:v>2.1983908163265302</c:v>
                </c:pt>
                <c:pt idx="7">
                  <c:v>2.0865484705882351</c:v>
                </c:pt>
                <c:pt idx="8">
                  <c:v>2.4330840767386088</c:v>
                </c:pt>
                <c:pt idx="9">
                  <c:v>2.1237607999999999</c:v>
                </c:pt>
                <c:pt idx="10">
                  <c:v>1.9650388235294118</c:v>
                </c:pt>
                <c:pt idx="11">
                  <c:v>2.0070216901408453</c:v>
                </c:pt>
                <c:pt idx="12">
                  <c:v>1.6070758333333335</c:v>
                </c:pt>
                <c:pt idx="13">
                  <c:v>1.4698237254901962</c:v>
                </c:pt>
                <c:pt idx="14">
                  <c:v>1.6067834782608694</c:v>
                </c:pt>
              </c:numCache>
            </c:numRef>
          </c:val>
          <c:smooth val="0"/>
          <c:extLst>
            <c:ext xmlns:c16="http://schemas.microsoft.com/office/drawing/2014/chart" uri="{C3380CC4-5D6E-409C-BE32-E72D297353CC}">
              <c16:uniqueId val="{00000001-6DEA-4081-B181-48CFFFE60008}"/>
            </c:ext>
          </c:extLst>
        </c:ser>
        <c:ser>
          <c:idx val="13"/>
          <c:order val="13"/>
          <c:tx>
            <c:strRef>
              <c:f>summary!$AL$1</c:f>
              <c:strCache>
                <c:ptCount val="1"/>
                <c:pt idx="0">
                  <c:v>EM-S-3</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0.8836827009646302</c:v>
                </c:pt>
                <c:pt idx="1">
                  <c:v>1.1776584332833584</c:v>
                </c:pt>
                <c:pt idx="2">
                  <c:v>1.3822199999999998</c:v>
                </c:pt>
                <c:pt idx="3">
                  <c:v>1.5784339598540147</c:v>
                </c:pt>
                <c:pt idx="4">
                  <c:v>1.7516535778175313</c:v>
                </c:pt>
                <c:pt idx="5">
                  <c:v>1.6889427966101693</c:v>
                </c:pt>
                <c:pt idx="6">
                  <c:v>2.1179399999999999</c:v>
                </c:pt>
                <c:pt idx="7">
                  <c:v>2.0707111764705881</c:v>
                </c:pt>
                <c:pt idx="8">
                  <c:v>2.0955079136690649</c:v>
                </c:pt>
                <c:pt idx="9">
                  <c:v>1.4497559999999998</c:v>
                </c:pt>
                <c:pt idx="10">
                  <c:v>1.6708999999999998</c:v>
                </c:pt>
                <c:pt idx="11">
                  <c:v>1.7653198943661972</c:v>
                </c:pt>
                <c:pt idx="12">
                  <c:v>1.51256875</c:v>
                </c:pt>
                <c:pt idx="13">
                  <c:v>1.3374598039215684</c:v>
                </c:pt>
                <c:pt idx="14">
                  <c:v>1.4605728260869566</c:v>
                </c:pt>
              </c:numCache>
            </c:numRef>
          </c:val>
          <c:smooth val="0"/>
          <c:extLst>
            <c:ext xmlns:c16="http://schemas.microsoft.com/office/drawing/2014/chart" uri="{C3380CC4-5D6E-409C-BE32-E72D297353CC}">
              <c16:uniqueId val="{00000002-6DEA-4081-B181-48CFFFE60008}"/>
            </c:ext>
          </c:extLst>
        </c:ser>
        <c:dLbls>
          <c:showLegendKey val="0"/>
          <c:showVal val="0"/>
          <c:showCatName val="0"/>
          <c:showSerName val="0"/>
          <c:showPercent val="0"/>
          <c:showBubbleSize val="0"/>
        </c:dLbls>
        <c:smooth val="0"/>
        <c:axId val="686478223"/>
        <c:axId val="640755791"/>
      </c:lineChart>
      <c:catAx>
        <c:axId val="686478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755791"/>
        <c:crosses val="autoZero"/>
        <c:auto val="1"/>
        <c:lblAlgn val="ctr"/>
        <c:lblOffset val="100"/>
        <c:noMultiLvlLbl val="0"/>
      </c:catAx>
      <c:valAx>
        <c:axId val="64075579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478223"/>
        <c:crosses val="autoZero"/>
        <c:crossBetween val="between"/>
        <c:majorUnit val="1"/>
      </c:valAx>
      <c:spPr>
        <a:noFill/>
        <a:ln>
          <a:noFill/>
        </a:ln>
        <a:effectLst/>
      </c:spPr>
    </c:plotArea>
    <c:legend>
      <c:legendPos val="b"/>
      <c:layout>
        <c:manualLayout>
          <c:xMode val="edge"/>
          <c:yMode val="edge"/>
          <c:x val="0.14209002509047602"/>
          <c:y val="0.5759289723672979"/>
          <c:w val="0.84646339912356783"/>
          <c:h val="0.373565880329867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241300</xdr:colOff>
      <xdr:row>21</xdr:row>
      <xdr:rowOff>100330</xdr:rowOff>
    </xdr:from>
    <xdr:to>
      <xdr:col>17</xdr:col>
      <xdr:colOff>561975</xdr:colOff>
      <xdr:row>39</xdr:row>
      <xdr:rowOff>6350</xdr:rowOff>
    </xdr:to>
    <xdr:graphicFrame macro="">
      <xdr:nvGraphicFramePr>
        <xdr:cNvPr id="6" name="Chart 5">
          <a:extLst>
            <a:ext uri="{FF2B5EF4-FFF2-40B4-BE49-F238E27FC236}">
              <a16:creationId xmlns:a16="http://schemas.microsoft.com/office/drawing/2014/main" id="{EABF04A2-7A62-4BF2-84CF-78CF9E59F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113665</xdr:colOff>
      <xdr:row>21</xdr:row>
      <xdr:rowOff>106045</xdr:rowOff>
    </xdr:from>
    <xdr:to>
      <xdr:col>8</xdr:col>
      <xdr:colOff>367665</xdr:colOff>
      <xdr:row>39</xdr:row>
      <xdr:rowOff>12065</xdr:rowOff>
    </xdr:to>
    <xdr:graphicFrame macro="">
      <xdr:nvGraphicFramePr>
        <xdr:cNvPr id="3" name="Chart 2">
          <a:extLst>
            <a:ext uri="{FF2B5EF4-FFF2-40B4-BE49-F238E27FC236}">
              <a16:creationId xmlns:a16="http://schemas.microsoft.com/office/drawing/2014/main" id="{21C034A8-8BE7-43B6-92EE-8503BC3109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92"/>
  <sheetViews>
    <sheetView tabSelected="1" zoomScaleNormal="100" workbookViewId="0"/>
  </sheetViews>
  <sheetFormatPr defaultRowHeight="12.75" x14ac:dyDescent="0.2"/>
  <cols>
    <col min="1" max="1" width="33.5703125" style="28" customWidth="1"/>
    <col min="2" max="2" width="0.28515625" style="28" customWidth="1"/>
    <col min="3" max="3" width="18.140625" style="28" customWidth="1"/>
    <col min="4" max="4" width="17" style="28" customWidth="1"/>
    <col min="5" max="5" width="10.7109375" style="28" customWidth="1"/>
    <col min="6" max="6" width="1.5703125" style="28" customWidth="1"/>
    <col min="7" max="7" width="25.7109375" style="28" customWidth="1"/>
  </cols>
  <sheetData>
    <row r="1" spans="1:7" ht="15.75" x14ac:dyDescent="0.25">
      <c r="A1" s="22" t="s">
        <v>38</v>
      </c>
      <c r="B1" s="23" t="s">
        <v>39</v>
      </c>
      <c r="C1" s="23"/>
      <c r="D1" s="23"/>
      <c r="E1" s="23"/>
      <c r="F1" s="23"/>
      <c r="G1" s="23"/>
    </row>
    <row r="2" spans="1:7" ht="15.75" x14ac:dyDescent="0.25">
      <c r="A2" s="134" t="s">
        <v>14</v>
      </c>
      <c r="B2" s="135"/>
      <c r="C2" s="135"/>
      <c r="D2" s="135"/>
      <c r="E2" s="23"/>
      <c r="F2" s="23"/>
      <c r="G2" s="23"/>
    </row>
    <row r="3" spans="1:7" ht="15" x14ac:dyDescent="0.25">
      <c r="A3" s="23"/>
      <c r="B3" s="24"/>
      <c r="C3" s="24"/>
      <c r="D3" s="24"/>
      <c r="E3" s="24"/>
      <c r="F3" s="24"/>
      <c r="G3" s="24"/>
    </row>
    <row r="4" spans="1:7" ht="15" x14ac:dyDescent="0.25">
      <c r="A4" s="24"/>
      <c r="B4" s="24"/>
      <c r="C4" s="24"/>
      <c r="D4" s="23"/>
      <c r="E4" s="25"/>
      <c r="F4" s="25"/>
      <c r="G4" s="26"/>
    </row>
    <row r="5" spans="1:7" ht="15" x14ac:dyDescent="0.25">
      <c r="A5" s="25" t="s">
        <v>40</v>
      </c>
      <c r="B5" s="24"/>
      <c r="C5" s="109" t="s">
        <v>178</v>
      </c>
      <c r="D5" s="23"/>
      <c r="E5" s="25" t="s">
        <v>198</v>
      </c>
      <c r="F5" s="25"/>
      <c r="G5" s="26" t="s">
        <v>199</v>
      </c>
    </row>
    <row r="6" spans="1:7" ht="15" x14ac:dyDescent="0.25">
      <c r="A6" s="25"/>
      <c r="B6" s="24"/>
      <c r="C6" s="24"/>
      <c r="D6" s="23"/>
      <c r="E6" s="25"/>
      <c r="F6" s="25"/>
      <c r="G6" s="24"/>
    </row>
    <row r="7" spans="1:7" ht="15" x14ac:dyDescent="0.25">
      <c r="A7" s="25"/>
      <c r="B7" s="24"/>
      <c r="C7" s="27"/>
      <c r="D7" s="23"/>
      <c r="E7" s="25"/>
      <c r="F7" s="25"/>
      <c r="G7" s="26"/>
    </row>
    <row r="8" spans="1:7" ht="15" x14ac:dyDescent="0.25">
      <c r="A8" s="23"/>
      <c r="B8" s="24"/>
      <c r="D8" s="23"/>
      <c r="E8" s="25" t="s">
        <v>41</v>
      </c>
      <c r="F8" s="23"/>
      <c r="G8" s="26" t="s">
        <v>31</v>
      </c>
    </row>
    <row r="9" spans="1:7" ht="15" x14ac:dyDescent="0.25">
      <c r="A9" s="23"/>
      <c r="B9" s="24"/>
      <c r="C9" s="26"/>
      <c r="D9" s="23"/>
      <c r="E9" s="23"/>
      <c r="F9" s="23"/>
      <c r="G9" s="26"/>
    </row>
    <row r="10" spans="1:7" ht="15" x14ac:dyDescent="0.25">
      <c r="A10" s="25" t="s">
        <v>42</v>
      </c>
      <c r="B10" s="24"/>
      <c r="C10" s="109" t="s">
        <v>109</v>
      </c>
      <c r="D10" s="23"/>
      <c r="E10" s="25" t="s">
        <v>43</v>
      </c>
      <c r="F10" s="25"/>
      <c r="G10" s="29">
        <v>45488</v>
      </c>
    </row>
    <row r="11" spans="1:7" ht="15" x14ac:dyDescent="0.25">
      <c r="A11" s="25"/>
      <c r="B11" s="24"/>
      <c r="D11" s="23"/>
      <c r="E11" s="25"/>
      <c r="F11" s="25"/>
      <c r="G11" s="30"/>
    </row>
    <row r="12" spans="1:7" ht="15" x14ac:dyDescent="0.25">
      <c r="A12" s="23"/>
      <c r="B12" s="24"/>
      <c r="D12" s="23"/>
      <c r="E12" s="23"/>
      <c r="F12" s="23"/>
      <c r="G12" s="26"/>
    </row>
    <row r="13" spans="1:7" ht="15" x14ac:dyDescent="0.25">
      <c r="A13" s="23"/>
      <c r="B13" s="24"/>
      <c r="C13" s="26"/>
      <c r="D13" s="23"/>
      <c r="E13" s="23"/>
      <c r="F13" s="23"/>
      <c r="G13" s="26"/>
    </row>
    <row r="14" spans="1:7" ht="15" x14ac:dyDescent="0.25">
      <c r="A14" s="25" t="s">
        <v>44</v>
      </c>
      <c r="B14" s="24"/>
      <c r="C14" s="91" t="s">
        <v>186</v>
      </c>
      <c r="D14" s="23"/>
      <c r="E14" s="25" t="s">
        <v>45</v>
      </c>
      <c r="F14" s="25"/>
      <c r="G14" s="110" t="s">
        <v>48</v>
      </c>
    </row>
    <row r="15" spans="1:7" ht="15" x14ac:dyDescent="0.25">
      <c r="A15" s="25" t="s">
        <v>46</v>
      </c>
      <c r="B15" s="24"/>
      <c r="C15" s="91" t="s">
        <v>142</v>
      </c>
      <c r="D15" s="23"/>
      <c r="E15" s="25" t="s">
        <v>47</v>
      </c>
      <c r="F15" s="25"/>
      <c r="G15" s="110" t="s">
        <v>111</v>
      </c>
    </row>
    <row r="16" spans="1:7" ht="15" x14ac:dyDescent="0.25">
      <c r="A16" s="23"/>
      <c r="B16" s="24"/>
      <c r="C16" s="26"/>
      <c r="D16" s="24"/>
      <c r="E16" s="24"/>
      <c r="F16" s="24"/>
      <c r="G16" s="110" t="s">
        <v>143</v>
      </c>
    </row>
    <row r="17" spans="1:15" ht="15" x14ac:dyDescent="0.25">
      <c r="A17" s="23"/>
      <c r="B17" s="24"/>
      <c r="C17" s="26"/>
      <c r="D17" s="24"/>
      <c r="E17" s="24"/>
      <c r="F17" s="24"/>
      <c r="G17" s="110" t="s">
        <v>134</v>
      </c>
    </row>
    <row r="18" spans="1:15" s="2" customFormat="1" ht="15" x14ac:dyDescent="0.25">
      <c r="A18" s="23"/>
      <c r="B18" s="24"/>
      <c r="C18" s="26"/>
      <c r="D18" s="24"/>
      <c r="E18" s="24"/>
      <c r="F18" s="24"/>
      <c r="G18" s="110" t="s">
        <v>179</v>
      </c>
    </row>
    <row r="19" spans="1:15" ht="14.25" x14ac:dyDescent="0.2">
      <c r="A19" s="24"/>
      <c r="B19" s="24"/>
      <c r="C19" s="26"/>
      <c r="D19" s="24"/>
      <c r="E19" s="24"/>
      <c r="F19" s="24"/>
      <c r="G19" s="110" t="s">
        <v>180</v>
      </c>
      <c r="K19" s="131"/>
      <c r="L19" s="131"/>
      <c r="M19" s="131"/>
      <c r="N19" s="131"/>
      <c r="O19" s="131"/>
    </row>
    <row r="20" spans="1:15" ht="15" customHeight="1" x14ac:dyDescent="0.2">
      <c r="A20" s="31" t="s">
        <v>49</v>
      </c>
      <c r="B20" s="24"/>
      <c r="C20" s="136" t="s">
        <v>184</v>
      </c>
      <c r="D20" s="137"/>
      <c r="E20" s="137"/>
      <c r="F20" s="137"/>
      <c r="G20" s="137"/>
      <c r="K20" s="110"/>
      <c r="L20" s="109"/>
      <c r="M20" s="109"/>
      <c r="N20" s="109"/>
      <c r="O20" s="109"/>
    </row>
    <row r="21" spans="1:15" ht="15" x14ac:dyDescent="0.25">
      <c r="A21" s="25" t="s">
        <v>50</v>
      </c>
      <c r="B21" s="26"/>
      <c r="C21" s="29" t="s">
        <v>183</v>
      </c>
      <c r="D21" s="24"/>
      <c r="E21" s="25" t="s">
        <v>51</v>
      </c>
      <c r="F21" s="25"/>
      <c r="G21" s="32">
        <v>8044</v>
      </c>
    </row>
    <row r="22" spans="1:15" ht="15" x14ac:dyDescent="0.25">
      <c r="A22" s="25" t="s">
        <v>52</v>
      </c>
      <c r="B22" s="33"/>
      <c r="C22" s="33">
        <v>45435</v>
      </c>
      <c r="D22" s="24"/>
      <c r="E22" s="25" t="s">
        <v>53</v>
      </c>
      <c r="F22" s="25"/>
      <c r="G22" s="126" t="s">
        <v>181</v>
      </c>
    </row>
    <row r="23" spans="1:15" ht="15" x14ac:dyDescent="0.25">
      <c r="A23" s="25" t="s">
        <v>54</v>
      </c>
      <c r="B23" s="33"/>
      <c r="C23" s="29">
        <v>45474</v>
      </c>
      <c r="D23" s="24"/>
      <c r="E23" s="25" t="s">
        <v>55</v>
      </c>
      <c r="F23" s="25"/>
      <c r="G23" s="26" t="s">
        <v>182</v>
      </c>
    </row>
    <row r="24" spans="1:15" ht="15" x14ac:dyDescent="0.25">
      <c r="A24" s="25" t="s">
        <v>56</v>
      </c>
      <c r="B24" s="34"/>
      <c r="C24" s="91">
        <v>14</v>
      </c>
      <c r="D24" s="24"/>
      <c r="E24" s="25" t="s">
        <v>57</v>
      </c>
      <c r="F24" s="25"/>
      <c r="G24" s="26" t="s">
        <v>144</v>
      </c>
    </row>
    <row r="25" spans="1:15" ht="15" x14ac:dyDescent="0.25">
      <c r="A25" s="24"/>
      <c r="B25" s="24"/>
      <c r="C25" s="35"/>
      <c r="D25" s="24"/>
      <c r="E25" s="25"/>
      <c r="F25" s="25"/>
      <c r="G25" s="24"/>
    </row>
    <row r="26" spans="1:15" ht="15" customHeight="1" x14ac:dyDescent="0.25">
      <c r="A26" s="25" t="s">
        <v>58</v>
      </c>
      <c r="B26" s="24"/>
      <c r="C26" s="138" t="s">
        <v>140</v>
      </c>
      <c r="D26" s="139"/>
      <c r="E26" s="139"/>
      <c r="F26" s="139"/>
      <c r="G26" s="139"/>
    </row>
    <row r="27" spans="1:15" ht="14.25" customHeight="1" x14ac:dyDescent="0.2">
      <c r="A27" s="36"/>
      <c r="B27" s="24"/>
      <c r="C27" s="138" t="s">
        <v>110</v>
      </c>
      <c r="D27" s="139"/>
      <c r="E27" s="139"/>
      <c r="F27" s="139"/>
      <c r="G27" s="139"/>
    </row>
    <row r="28" spans="1:15" s="2" customFormat="1" ht="14.25" customHeight="1" x14ac:dyDescent="0.2">
      <c r="A28" s="36"/>
      <c r="B28" s="24"/>
      <c r="C28" s="131" t="s">
        <v>148</v>
      </c>
      <c r="D28" s="131"/>
      <c r="E28" s="131"/>
      <c r="F28" s="131"/>
      <c r="G28" s="131"/>
    </row>
    <row r="29" spans="1:15" ht="15" x14ac:dyDescent="0.25">
      <c r="A29" s="37"/>
      <c r="B29" s="24"/>
      <c r="C29" s="110" t="s">
        <v>147</v>
      </c>
      <c r="D29" s="109"/>
      <c r="E29" s="109"/>
      <c r="F29" s="109"/>
      <c r="G29" s="109"/>
    </row>
    <row r="30" spans="1:15" ht="14.25" x14ac:dyDescent="0.2">
      <c r="A30" s="24"/>
      <c r="B30" s="24"/>
      <c r="C30" s="27"/>
      <c r="D30" s="27"/>
      <c r="E30" s="94"/>
      <c r="F30" s="94"/>
      <c r="G30" s="27"/>
    </row>
    <row r="31" spans="1:15" x14ac:dyDescent="0.2">
      <c r="A31" s="132" t="s">
        <v>185</v>
      </c>
      <c r="B31" s="133"/>
      <c r="C31" s="133"/>
      <c r="D31" s="133"/>
      <c r="E31" s="133"/>
      <c r="F31" s="133"/>
      <c r="G31" s="133"/>
    </row>
    <row r="32" spans="1:15" x14ac:dyDescent="0.2">
      <c r="A32" s="133"/>
      <c r="B32" s="133"/>
      <c r="C32" s="133"/>
      <c r="D32" s="133"/>
      <c r="E32" s="133"/>
      <c r="F32" s="133"/>
      <c r="G32" s="133"/>
    </row>
    <row r="33" spans="1:7" x14ac:dyDescent="0.2">
      <c r="A33" s="133"/>
      <c r="B33" s="133"/>
      <c r="C33" s="133"/>
      <c r="D33" s="133"/>
      <c r="E33" s="133"/>
      <c r="F33" s="133"/>
      <c r="G33" s="133"/>
    </row>
    <row r="34" spans="1:7" ht="15" x14ac:dyDescent="0.2">
      <c r="A34" s="38"/>
      <c r="B34" s="38"/>
      <c r="C34" s="38"/>
      <c r="D34" s="38"/>
      <c r="E34" s="38"/>
      <c r="F34" s="38"/>
      <c r="G34" s="38"/>
    </row>
    <row r="35" spans="1:7" ht="15" x14ac:dyDescent="0.2">
      <c r="A35" s="38"/>
      <c r="B35" s="38"/>
      <c r="C35" s="38"/>
      <c r="D35" s="38"/>
      <c r="E35" s="38"/>
      <c r="F35" s="38"/>
      <c r="G35" s="38"/>
    </row>
    <row r="36" spans="1:7" ht="15" x14ac:dyDescent="0.2">
      <c r="A36" s="38"/>
      <c r="B36" s="38"/>
      <c r="C36" s="38"/>
      <c r="D36" s="38"/>
      <c r="E36" s="38"/>
      <c r="F36" s="38"/>
      <c r="G36" s="38"/>
    </row>
    <row r="37" spans="1:7" ht="15" x14ac:dyDescent="0.2">
      <c r="A37" s="38"/>
      <c r="B37" s="38"/>
      <c r="C37" s="38"/>
      <c r="D37" s="38"/>
      <c r="E37" s="38"/>
      <c r="F37" s="38"/>
      <c r="G37" s="38"/>
    </row>
    <row r="38" spans="1:7" ht="15" x14ac:dyDescent="0.2">
      <c r="A38" s="38"/>
      <c r="B38" s="38"/>
      <c r="C38" s="38"/>
      <c r="D38" s="38"/>
      <c r="E38" s="38"/>
      <c r="F38" s="38"/>
      <c r="G38" s="38"/>
    </row>
    <row r="39" spans="1:7" ht="15" x14ac:dyDescent="0.2">
      <c r="A39" s="38"/>
      <c r="B39" s="38"/>
      <c r="C39" s="38"/>
      <c r="D39" s="38"/>
      <c r="E39" s="38"/>
      <c r="F39" s="38"/>
      <c r="G39" s="38"/>
    </row>
    <row r="40" spans="1:7" ht="15" x14ac:dyDescent="0.2">
      <c r="A40" s="38"/>
      <c r="B40" s="38"/>
      <c r="C40" s="38"/>
      <c r="D40" s="38"/>
      <c r="E40" s="38"/>
      <c r="F40" s="38"/>
      <c r="G40" s="38"/>
    </row>
    <row r="41" spans="1:7" ht="15" x14ac:dyDescent="0.2">
      <c r="A41" s="38"/>
      <c r="B41" s="38"/>
      <c r="C41" s="38"/>
      <c r="D41" s="38"/>
      <c r="E41" s="38"/>
      <c r="F41" s="38"/>
      <c r="G41" s="38"/>
    </row>
    <row r="42" spans="1:7" ht="15" x14ac:dyDescent="0.2">
      <c r="A42" s="38"/>
      <c r="B42" s="38"/>
      <c r="C42" s="38"/>
      <c r="D42" s="38"/>
      <c r="E42" s="38"/>
      <c r="F42" s="38"/>
      <c r="G42" s="38"/>
    </row>
    <row r="43" spans="1:7" ht="15" x14ac:dyDescent="0.2">
      <c r="A43" s="38"/>
      <c r="B43" s="38"/>
      <c r="C43" s="38"/>
      <c r="D43" s="38"/>
      <c r="E43" s="38"/>
      <c r="F43" s="38"/>
      <c r="G43" s="38"/>
    </row>
    <row r="44" spans="1:7" ht="15" x14ac:dyDescent="0.2">
      <c r="A44" s="38"/>
      <c r="B44" s="38"/>
      <c r="C44" s="38"/>
      <c r="D44" s="38"/>
      <c r="E44" s="38"/>
      <c r="F44" s="38"/>
      <c r="G44" s="38"/>
    </row>
    <row r="45" spans="1:7" ht="15" x14ac:dyDescent="0.2">
      <c r="A45" s="38"/>
      <c r="B45" s="38"/>
      <c r="C45" s="38"/>
      <c r="D45" s="38"/>
      <c r="E45" s="38"/>
      <c r="F45" s="38"/>
      <c r="G45" s="38"/>
    </row>
    <row r="46" spans="1:7" ht="15" x14ac:dyDescent="0.2">
      <c r="A46" s="38"/>
      <c r="B46" s="38"/>
      <c r="C46" s="38"/>
      <c r="D46" s="38"/>
      <c r="E46" s="38"/>
      <c r="F46" s="38"/>
      <c r="G46" s="38"/>
    </row>
    <row r="47" spans="1:7" ht="15" x14ac:dyDescent="0.2">
      <c r="A47" s="38"/>
      <c r="B47" s="38"/>
      <c r="C47" s="38"/>
      <c r="D47" s="38"/>
      <c r="E47" s="38"/>
      <c r="F47" s="38"/>
      <c r="G47" s="38"/>
    </row>
    <row r="48" spans="1:7" ht="15" x14ac:dyDescent="0.2">
      <c r="A48" s="38"/>
      <c r="B48" s="38"/>
      <c r="C48" s="38"/>
      <c r="D48" s="38"/>
      <c r="E48" s="38"/>
      <c r="F48" s="38"/>
      <c r="G48" s="38"/>
    </row>
    <row r="49" spans="1:7" ht="15" x14ac:dyDescent="0.2">
      <c r="A49" s="38"/>
      <c r="B49" s="38"/>
      <c r="C49" s="38"/>
      <c r="D49" s="38"/>
      <c r="E49" s="38"/>
      <c r="F49" s="38"/>
      <c r="G49" s="38"/>
    </row>
    <row r="50" spans="1:7" ht="15" x14ac:dyDescent="0.2">
      <c r="A50" s="38"/>
      <c r="B50" s="38"/>
      <c r="C50" s="38"/>
      <c r="D50" s="38"/>
      <c r="E50" s="38"/>
      <c r="F50" s="38"/>
      <c r="G50" s="38"/>
    </row>
    <row r="51" spans="1:7" ht="15" x14ac:dyDescent="0.2">
      <c r="A51" s="38"/>
      <c r="B51" s="38"/>
      <c r="C51" s="38"/>
      <c r="D51" s="38"/>
      <c r="E51" s="38"/>
      <c r="F51" s="38"/>
      <c r="G51" s="38"/>
    </row>
    <row r="52" spans="1:7" ht="15" x14ac:dyDescent="0.2">
      <c r="A52" s="38"/>
      <c r="B52" s="38"/>
      <c r="C52" s="38"/>
      <c r="D52" s="38"/>
      <c r="E52" s="38"/>
      <c r="F52" s="38"/>
      <c r="G52" s="38"/>
    </row>
    <row r="53" spans="1:7" ht="15" x14ac:dyDescent="0.2">
      <c r="A53" s="38"/>
      <c r="B53" s="38"/>
      <c r="C53" s="38"/>
      <c r="D53" s="38"/>
      <c r="E53" s="38"/>
      <c r="F53" s="38"/>
      <c r="G53" s="38"/>
    </row>
    <row r="54" spans="1:7" ht="15" x14ac:dyDescent="0.2">
      <c r="A54" s="38"/>
      <c r="B54" s="38"/>
      <c r="C54" s="38"/>
      <c r="D54" s="38"/>
      <c r="E54" s="38"/>
      <c r="F54" s="38"/>
      <c r="G54" s="38"/>
    </row>
    <row r="55" spans="1:7" ht="15" x14ac:dyDescent="0.2">
      <c r="A55" s="38"/>
      <c r="B55" s="38"/>
      <c r="C55" s="38"/>
      <c r="D55" s="38"/>
      <c r="E55" s="38"/>
      <c r="F55" s="38"/>
      <c r="G55" s="38"/>
    </row>
    <row r="56" spans="1:7" ht="15" x14ac:dyDescent="0.2">
      <c r="A56" s="38"/>
      <c r="B56" s="38"/>
      <c r="C56" s="38"/>
      <c r="D56" s="38"/>
      <c r="E56" s="38"/>
      <c r="F56" s="38"/>
      <c r="G56" s="38"/>
    </row>
    <row r="57" spans="1:7" ht="15" x14ac:dyDescent="0.2">
      <c r="A57" s="38"/>
      <c r="B57" s="38"/>
      <c r="C57" s="38"/>
      <c r="D57" s="38"/>
      <c r="E57" s="38"/>
      <c r="F57" s="38"/>
      <c r="G57" s="38"/>
    </row>
    <row r="58" spans="1:7" ht="15" x14ac:dyDescent="0.2">
      <c r="A58" s="38"/>
      <c r="B58" s="38"/>
      <c r="C58" s="38"/>
      <c r="D58" s="38"/>
      <c r="E58" s="38"/>
      <c r="F58" s="38"/>
      <c r="G58" s="38"/>
    </row>
    <row r="59" spans="1:7" ht="15" x14ac:dyDescent="0.2">
      <c r="A59" s="38"/>
      <c r="B59" s="38"/>
      <c r="C59" s="38"/>
      <c r="D59" s="38"/>
      <c r="E59" s="38"/>
      <c r="F59" s="38"/>
      <c r="G59" s="38"/>
    </row>
    <row r="60" spans="1:7" ht="15" x14ac:dyDescent="0.2">
      <c r="A60" s="38"/>
      <c r="B60" s="38"/>
      <c r="C60" s="38"/>
      <c r="D60" s="38"/>
      <c r="E60" s="38"/>
      <c r="F60" s="38"/>
      <c r="G60" s="38"/>
    </row>
    <row r="61" spans="1:7" ht="15" x14ac:dyDescent="0.2">
      <c r="A61" s="38"/>
      <c r="B61" s="38"/>
      <c r="C61" s="38"/>
      <c r="D61" s="38"/>
      <c r="E61" s="38"/>
      <c r="F61" s="38"/>
      <c r="G61" s="38"/>
    </row>
    <row r="62" spans="1:7" ht="15" x14ac:dyDescent="0.2">
      <c r="A62" s="38"/>
      <c r="B62" s="38"/>
      <c r="C62" s="38"/>
      <c r="D62" s="38"/>
      <c r="E62" s="38"/>
      <c r="F62" s="38"/>
      <c r="G62" s="38"/>
    </row>
    <row r="63" spans="1:7" ht="15" x14ac:dyDescent="0.2">
      <c r="A63" s="38"/>
      <c r="B63" s="38"/>
      <c r="C63" s="38"/>
      <c r="D63" s="38"/>
      <c r="E63" s="38"/>
      <c r="F63" s="38"/>
      <c r="G63" s="38"/>
    </row>
    <row r="64" spans="1:7" ht="15" x14ac:dyDescent="0.2">
      <c r="A64" s="38"/>
      <c r="B64" s="38"/>
      <c r="C64" s="38"/>
      <c r="D64" s="38"/>
      <c r="E64" s="38"/>
      <c r="F64" s="38"/>
      <c r="G64" s="38"/>
    </row>
    <row r="65" spans="1:7" ht="15" x14ac:dyDescent="0.2">
      <c r="A65" s="38"/>
      <c r="B65" s="38"/>
      <c r="C65" s="38"/>
      <c r="D65" s="38"/>
      <c r="E65" s="38"/>
      <c r="F65" s="38"/>
      <c r="G65" s="38"/>
    </row>
    <row r="66" spans="1:7" ht="15" x14ac:dyDescent="0.2">
      <c r="A66" s="38"/>
      <c r="B66" s="38"/>
      <c r="C66" s="38"/>
      <c r="D66" s="38"/>
      <c r="E66" s="38"/>
      <c r="F66" s="38"/>
      <c r="G66" s="38"/>
    </row>
    <row r="67" spans="1:7" ht="15" x14ac:dyDescent="0.2">
      <c r="A67" s="38"/>
      <c r="B67" s="38"/>
      <c r="C67" s="38"/>
      <c r="D67" s="38"/>
      <c r="E67" s="38"/>
      <c r="F67" s="38"/>
      <c r="G67" s="38"/>
    </row>
    <row r="68" spans="1:7" ht="15" x14ac:dyDescent="0.2">
      <c r="A68" s="38"/>
      <c r="B68" s="38"/>
      <c r="C68" s="38"/>
      <c r="D68" s="38"/>
      <c r="E68" s="38"/>
      <c r="F68" s="38"/>
      <c r="G68" s="38"/>
    </row>
    <row r="69" spans="1:7" ht="15" x14ac:dyDescent="0.2">
      <c r="A69" s="38"/>
      <c r="B69" s="38"/>
      <c r="C69" s="38"/>
      <c r="D69" s="38"/>
      <c r="E69" s="38"/>
      <c r="F69" s="38"/>
      <c r="G69" s="38"/>
    </row>
    <row r="70" spans="1:7" ht="15" x14ac:dyDescent="0.2">
      <c r="A70" s="38"/>
      <c r="B70" s="38"/>
      <c r="C70" s="38"/>
      <c r="D70" s="38"/>
      <c r="E70" s="38"/>
      <c r="F70" s="38"/>
      <c r="G70" s="38"/>
    </row>
    <row r="71" spans="1:7" ht="15" x14ac:dyDescent="0.2">
      <c r="A71" s="38"/>
      <c r="B71" s="38"/>
      <c r="C71" s="38"/>
      <c r="D71" s="38"/>
      <c r="E71" s="38"/>
      <c r="F71" s="38"/>
      <c r="G71" s="38"/>
    </row>
    <row r="72" spans="1:7" ht="15" x14ac:dyDescent="0.2">
      <c r="A72" s="38"/>
      <c r="B72" s="38"/>
      <c r="C72" s="38"/>
      <c r="D72" s="38"/>
      <c r="E72" s="38"/>
      <c r="F72" s="38"/>
      <c r="G72" s="38"/>
    </row>
    <row r="73" spans="1:7" ht="15" x14ac:dyDescent="0.2">
      <c r="A73" s="38"/>
      <c r="B73" s="38"/>
      <c r="C73" s="38"/>
      <c r="D73" s="38"/>
      <c r="E73" s="38"/>
      <c r="F73" s="38"/>
      <c r="G73" s="38"/>
    </row>
    <row r="74" spans="1:7" ht="15" x14ac:dyDescent="0.2">
      <c r="A74" s="38"/>
      <c r="B74" s="38"/>
      <c r="C74" s="38"/>
      <c r="D74" s="38"/>
      <c r="E74" s="38"/>
      <c r="F74" s="38"/>
      <c r="G74" s="38"/>
    </row>
    <row r="75" spans="1:7" ht="15" x14ac:dyDescent="0.2">
      <c r="A75" s="38"/>
      <c r="B75" s="38"/>
      <c r="C75" s="38"/>
      <c r="D75" s="38"/>
      <c r="E75" s="38"/>
      <c r="F75" s="38"/>
      <c r="G75" s="38"/>
    </row>
    <row r="76" spans="1:7" ht="15" x14ac:dyDescent="0.2">
      <c r="A76" s="38"/>
      <c r="B76" s="38"/>
      <c r="C76" s="38"/>
      <c r="D76" s="38"/>
      <c r="E76" s="38"/>
      <c r="F76" s="38"/>
      <c r="G76" s="38"/>
    </row>
    <row r="77" spans="1:7" ht="15" x14ac:dyDescent="0.2">
      <c r="A77" s="38"/>
      <c r="B77" s="38"/>
      <c r="C77" s="38"/>
      <c r="D77" s="38"/>
      <c r="E77" s="38"/>
      <c r="F77" s="38"/>
      <c r="G77" s="38"/>
    </row>
    <row r="78" spans="1:7" ht="15" x14ac:dyDescent="0.2">
      <c r="A78" s="38"/>
      <c r="B78" s="38"/>
      <c r="C78" s="38"/>
      <c r="D78" s="38"/>
      <c r="E78" s="38"/>
      <c r="F78" s="38"/>
      <c r="G78" s="38"/>
    </row>
    <row r="79" spans="1:7" ht="15" x14ac:dyDescent="0.2">
      <c r="A79" s="38"/>
      <c r="B79" s="38"/>
      <c r="C79" s="38"/>
      <c r="D79" s="38"/>
      <c r="E79" s="38"/>
      <c r="F79" s="38"/>
      <c r="G79" s="38"/>
    </row>
    <row r="80" spans="1:7" ht="15" x14ac:dyDescent="0.2">
      <c r="A80" s="38"/>
      <c r="B80" s="38"/>
      <c r="C80" s="38"/>
      <c r="D80" s="38"/>
      <c r="E80" s="38"/>
      <c r="F80" s="38"/>
      <c r="G80" s="38"/>
    </row>
    <row r="81" spans="1:7" ht="15" x14ac:dyDescent="0.2">
      <c r="A81" s="38"/>
      <c r="B81" s="38"/>
      <c r="C81" s="38"/>
      <c r="D81" s="38"/>
      <c r="E81" s="38"/>
      <c r="F81" s="38"/>
      <c r="G81" s="38"/>
    </row>
    <row r="82" spans="1:7" ht="15" x14ac:dyDescent="0.2">
      <c r="A82" s="38"/>
      <c r="B82" s="38"/>
      <c r="C82" s="38"/>
      <c r="D82" s="38"/>
      <c r="E82" s="38"/>
      <c r="F82" s="38"/>
      <c r="G82" s="38"/>
    </row>
    <row r="83" spans="1:7" ht="15" x14ac:dyDescent="0.2">
      <c r="A83" s="38"/>
      <c r="B83" s="38"/>
      <c r="C83" s="38"/>
      <c r="D83" s="38"/>
      <c r="E83" s="38"/>
      <c r="F83" s="38"/>
      <c r="G83" s="38"/>
    </row>
    <row r="84" spans="1:7" ht="15" x14ac:dyDescent="0.2">
      <c r="A84" s="38"/>
      <c r="B84" s="38"/>
      <c r="C84" s="38"/>
      <c r="D84" s="38"/>
      <c r="E84" s="38"/>
      <c r="F84" s="38"/>
      <c r="G84" s="38"/>
    </row>
    <row r="85" spans="1:7" ht="15" x14ac:dyDescent="0.2">
      <c r="A85" s="38"/>
      <c r="B85" s="38"/>
      <c r="C85" s="38"/>
      <c r="D85" s="38"/>
      <c r="E85" s="38"/>
      <c r="F85" s="38"/>
      <c r="G85" s="38"/>
    </row>
    <row r="86" spans="1:7" ht="15" x14ac:dyDescent="0.2">
      <c r="A86" s="38"/>
      <c r="B86" s="38"/>
      <c r="C86" s="38"/>
      <c r="D86" s="38"/>
      <c r="E86" s="38"/>
      <c r="F86" s="38"/>
      <c r="G86" s="38"/>
    </row>
    <row r="87" spans="1:7" ht="15" x14ac:dyDescent="0.2">
      <c r="A87" s="38"/>
      <c r="B87" s="38"/>
      <c r="C87" s="38"/>
      <c r="D87" s="38"/>
      <c r="E87" s="38"/>
      <c r="F87" s="38"/>
      <c r="G87" s="38"/>
    </row>
    <row r="88" spans="1:7" ht="15" x14ac:dyDescent="0.2">
      <c r="A88" s="38"/>
      <c r="B88" s="38"/>
      <c r="C88" s="38"/>
      <c r="D88" s="38"/>
      <c r="E88" s="38"/>
      <c r="F88" s="38"/>
      <c r="G88" s="38"/>
    </row>
    <row r="89" spans="1:7" ht="15" x14ac:dyDescent="0.2">
      <c r="A89" s="38"/>
      <c r="B89" s="38"/>
      <c r="C89" s="38"/>
      <c r="D89" s="38"/>
      <c r="E89" s="38"/>
      <c r="F89" s="38"/>
      <c r="G89" s="38"/>
    </row>
    <row r="90" spans="1:7" ht="15" x14ac:dyDescent="0.2">
      <c r="A90" s="38"/>
      <c r="B90" s="38"/>
      <c r="C90" s="38"/>
      <c r="D90" s="38"/>
      <c r="E90" s="38"/>
      <c r="F90" s="38"/>
      <c r="G90" s="38"/>
    </row>
    <row r="91" spans="1:7" ht="15" x14ac:dyDescent="0.2">
      <c r="A91" s="38"/>
      <c r="B91" s="38"/>
      <c r="C91" s="38"/>
      <c r="D91" s="38"/>
      <c r="E91" s="38"/>
      <c r="F91" s="38"/>
      <c r="G91" s="38"/>
    </row>
    <row r="92" spans="1:7" ht="15" x14ac:dyDescent="0.2">
      <c r="A92" s="38"/>
      <c r="B92" s="38"/>
      <c r="C92" s="38"/>
      <c r="D92" s="38"/>
      <c r="E92" s="38"/>
      <c r="F92" s="38"/>
      <c r="G92" s="38"/>
    </row>
    <row r="93" spans="1:7" ht="15" x14ac:dyDescent="0.2">
      <c r="A93" s="38"/>
      <c r="B93" s="38"/>
      <c r="C93" s="38"/>
      <c r="D93" s="38"/>
      <c r="E93" s="38"/>
      <c r="F93" s="38"/>
      <c r="G93" s="38"/>
    </row>
    <row r="94" spans="1:7" ht="15" x14ac:dyDescent="0.2">
      <c r="A94" s="38"/>
      <c r="B94" s="38"/>
      <c r="C94" s="38"/>
      <c r="D94" s="38"/>
      <c r="E94" s="38"/>
      <c r="F94" s="38"/>
      <c r="G94" s="38"/>
    </row>
    <row r="95" spans="1:7" ht="15" x14ac:dyDescent="0.2">
      <c r="A95" s="38"/>
      <c r="B95" s="38"/>
      <c r="C95" s="38"/>
      <c r="D95" s="38"/>
      <c r="E95" s="38"/>
      <c r="F95" s="38"/>
      <c r="G95" s="38"/>
    </row>
    <row r="96" spans="1:7" ht="15" x14ac:dyDescent="0.2">
      <c r="A96" s="38"/>
      <c r="B96" s="38"/>
      <c r="C96" s="38"/>
      <c r="D96" s="38"/>
      <c r="E96" s="38"/>
      <c r="F96" s="38"/>
      <c r="G96" s="38"/>
    </row>
    <row r="97" spans="1:7" ht="15" x14ac:dyDescent="0.2">
      <c r="A97" s="38"/>
      <c r="B97" s="38"/>
      <c r="C97" s="38"/>
      <c r="D97" s="38"/>
      <c r="E97" s="38"/>
      <c r="F97" s="38"/>
      <c r="G97" s="38"/>
    </row>
    <row r="98" spans="1:7" ht="15" x14ac:dyDescent="0.2">
      <c r="A98" s="38"/>
      <c r="B98" s="38"/>
      <c r="C98" s="38"/>
      <c r="D98" s="38"/>
      <c r="E98" s="38"/>
      <c r="F98" s="38"/>
      <c r="G98" s="38"/>
    </row>
    <row r="99" spans="1:7" ht="15" x14ac:dyDescent="0.2">
      <c r="A99" s="38"/>
      <c r="B99" s="38"/>
      <c r="C99" s="38"/>
      <c r="D99" s="38"/>
      <c r="E99" s="38"/>
      <c r="F99" s="38"/>
      <c r="G99" s="38"/>
    </row>
    <row r="100" spans="1:7" ht="15" x14ac:dyDescent="0.2">
      <c r="A100" s="38"/>
      <c r="B100" s="38"/>
      <c r="C100" s="38"/>
      <c r="D100" s="38"/>
      <c r="E100" s="38"/>
      <c r="F100" s="38"/>
      <c r="G100" s="38"/>
    </row>
    <row r="101" spans="1:7" ht="15" x14ac:dyDescent="0.2">
      <c r="A101" s="38"/>
      <c r="B101" s="38"/>
      <c r="C101" s="38"/>
      <c r="D101" s="38"/>
      <c r="E101" s="38"/>
      <c r="F101" s="38"/>
      <c r="G101" s="38"/>
    </row>
    <row r="102" spans="1:7" ht="15" x14ac:dyDescent="0.2">
      <c r="A102" s="38"/>
      <c r="B102" s="38"/>
      <c r="C102" s="38"/>
      <c r="D102" s="38"/>
      <c r="E102" s="38"/>
      <c r="F102" s="38"/>
      <c r="G102" s="38"/>
    </row>
    <row r="103" spans="1:7" ht="15" x14ac:dyDescent="0.2">
      <c r="A103" s="38"/>
      <c r="B103" s="38"/>
      <c r="C103" s="38"/>
      <c r="D103" s="38"/>
      <c r="E103" s="38"/>
      <c r="F103" s="38"/>
      <c r="G103" s="38"/>
    </row>
    <row r="104" spans="1:7" ht="15" x14ac:dyDescent="0.2">
      <c r="A104" s="38"/>
      <c r="B104" s="38"/>
      <c r="C104" s="38"/>
      <c r="D104" s="38"/>
      <c r="E104" s="38"/>
      <c r="F104" s="38"/>
      <c r="G104" s="38"/>
    </row>
    <row r="105" spans="1:7" ht="15" x14ac:dyDescent="0.2">
      <c r="A105" s="38"/>
      <c r="B105" s="38"/>
      <c r="C105" s="38"/>
      <c r="D105" s="38"/>
      <c r="E105" s="38"/>
      <c r="F105" s="38"/>
      <c r="G105" s="38"/>
    </row>
    <row r="106" spans="1:7" ht="15" x14ac:dyDescent="0.2">
      <c r="A106" s="38"/>
      <c r="B106" s="38"/>
      <c r="C106" s="38"/>
      <c r="D106" s="38"/>
      <c r="E106" s="38"/>
      <c r="F106" s="38"/>
      <c r="G106" s="38"/>
    </row>
    <row r="107" spans="1:7" ht="15" x14ac:dyDescent="0.2">
      <c r="A107" s="38"/>
      <c r="B107" s="38"/>
      <c r="C107" s="38"/>
      <c r="D107" s="38"/>
      <c r="E107" s="38"/>
      <c r="F107" s="38"/>
      <c r="G107" s="38"/>
    </row>
    <row r="108" spans="1:7" ht="15" x14ac:dyDescent="0.2">
      <c r="A108" s="38"/>
      <c r="B108" s="38"/>
      <c r="C108" s="38"/>
      <c r="D108" s="38"/>
      <c r="E108" s="38"/>
      <c r="F108" s="38"/>
      <c r="G108" s="38"/>
    </row>
    <row r="109" spans="1:7" ht="15" x14ac:dyDescent="0.2">
      <c r="A109" s="38"/>
      <c r="B109" s="38"/>
      <c r="C109" s="38"/>
      <c r="D109" s="38"/>
      <c r="E109" s="38"/>
      <c r="F109" s="38"/>
      <c r="G109" s="38"/>
    </row>
    <row r="110" spans="1:7" ht="15" x14ac:dyDescent="0.2">
      <c r="A110" s="38"/>
      <c r="B110" s="38"/>
      <c r="C110" s="38"/>
      <c r="D110" s="38"/>
      <c r="E110" s="38"/>
      <c r="F110" s="38"/>
      <c r="G110" s="38"/>
    </row>
    <row r="111" spans="1:7" ht="15" x14ac:dyDescent="0.2">
      <c r="A111" s="38"/>
      <c r="B111" s="38"/>
      <c r="C111" s="38"/>
      <c r="D111" s="38"/>
      <c r="E111" s="38"/>
      <c r="F111" s="38"/>
      <c r="G111" s="38"/>
    </row>
    <row r="112" spans="1:7" ht="15" x14ac:dyDescent="0.2">
      <c r="A112" s="38"/>
      <c r="B112" s="38"/>
      <c r="C112" s="38"/>
      <c r="D112" s="38"/>
      <c r="E112" s="38"/>
      <c r="F112" s="38"/>
      <c r="G112" s="38"/>
    </row>
    <row r="113" spans="1:7" ht="15" x14ac:dyDescent="0.2">
      <c r="A113" s="38"/>
      <c r="B113" s="38"/>
      <c r="C113" s="38"/>
      <c r="D113" s="38"/>
      <c r="E113" s="38"/>
      <c r="F113" s="38"/>
      <c r="G113" s="38"/>
    </row>
    <row r="114" spans="1:7" ht="15" x14ac:dyDescent="0.2">
      <c r="A114" s="38"/>
      <c r="B114" s="38"/>
      <c r="C114" s="38"/>
      <c r="D114" s="38"/>
      <c r="E114" s="38"/>
      <c r="F114" s="38"/>
      <c r="G114" s="38"/>
    </row>
    <row r="115" spans="1:7" ht="15" x14ac:dyDescent="0.2">
      <c r="A115" s="38"/>
      <c r="B115" s="38"/>
      <c r="C115" s="38"/>
      <c r="D115" s="38"/>
      <c r="E115" s="38"/>
      <c r="F115" s="38"/>
      <c r="G115" s="38"/>
    </row>
    <row r="116" spans="1:7" ht="15" x14ac:dyDescent="0.2">
      <c r="A116" s="38"/>
      <c r="B116" s="38"/>
      <c r="C116" s="38"/>
      <c r="D116" s="38"/>
      <c r="E116" s="38"/>
      <c r="F116" s="38"/>
      <c r="G116" s="38"/>
    </row>
    <row r="117" spans="1:7" ht="15" x14ac:dyDescent="0.2">
      <c r="A117" s="38"/>
      <c r="B117" s="38"/>
      <c r="C117" s="38"/>
      <c r="D117" s="38"/>
      <c r="E117" s="38"/>
      <c r="F117" s="38"/>
      <c r="G117" s="38"/>
    </row>
    <row r="118" spans="1:7" ht="15" x14ac:dyDescent="0.2">
      <c r="A118" s="38"/>
      <c r="B118" s="38"/>
      <c r="C118" s="38"/>
      <c r="D118" s="38"/>
      <c r="E118" s="38"/>
      <c r="F118" s="38"/>
      <c r="G118" s="38"/>
    </row>
    <row r="119" spans="1:7" ht="15" x14ac:dyDescent="0.2">
      <c r="A119" s="38"/>
      <c r="B119" s="38"/>
      <c r="C119" s="38"/>
      <c r="D119" s="38"/>
      <c r="E119" s="38"/>
      <c r="F119" s="38"/>
      <c r="G119" s="38"/>
    </row>
    <row r="120" spans="1:7" ht="15" x14ac:dyDescent="0.2">
      <c r="A120" s="38"/>
      <c r="B120" s="38"/>
      <c r="C120" s="38"/>
      <c r="D120" s="38"/>
      <c r="E120" s="38"/>
      <c r="F120" s="38"/>
      <c r="G120" s="38"/>
    </row>
    <row r="121" spans="1:7" ht="15" x14ac:dyDescent="0.2">
      <c r="A121" s="38"/>
      <c r="B121" s="38"/>
      <c r="C121" s="38"/>
      <c r="D121" s="38"/>
      <c r="E121" s="38"/>
      <c r="F121" s="38"/>
      <c r="G121" s="38"/>
    </row>
    <row r="122" spans="1:7" ht="15" x14ac:dyDescent="0.2">
      <c r="A122" s="38"/>
      <c r="B122" s="38"/>
      <c r="C122" s="38"/>
      <c r="D122" s="38"/>
      <c r="E122" s="38"/>
      <c r="F122" s="38"/>
      <c r="G122" s="38"/>
    </row>
    <row r="123" spans="1:7" ht="15" x14ac:dyDescent="0.2">
      <c r="A123" s="38"/>
      <c r="B123" s="38"/>
      <c r="C123" s="38"/>
      <c r="D123" s="38"/>
      <c r="E123" s="38"/>
      <c r="F123" s="38"/>
      <c r="G123" s="38"/>
    </row>
    <row r="124" spans="1:7" ht="15" x14ac:dyDescent="0.2">
      <c r="A124" s="38"/>
      <c r="B124" s="38"/>
      <c r="C124" s="38"/>
      <c r="D124" s="38"/>
      <c r="E124" s="38"/>
      <c r="F124" s="38"/>
      <c r="G124" s="38"/>
    </row>
    <row r="125" spans="1:7" ht="15" x14ac:dyDescent="0.2">
      <c r="A125" s="38"/>
      <c r="B125" s="38"/>
      <c r="C125" s="38"/>
      <c r="D125" s="38"/>
      <c r="E125" s="38"/>
      <c r="F125" s="38"/>
      <c r="G125" s="38"/>
    </row>
    <row r="126" spans="1:7" ht="15" x14ac:dyDescent="0.2">
      <c r="A126" s="38"/>
      <c r="B126" s="38"/>
      <c r="C126" s="38"/>
      <c r="D126" s="38"/>
      <c r="E126" s="38"/>
      <c r="F126" s="38"/>
      <c r="G126" s="38"/>
    </row>
    <row r="127" spans="1:7" ht="15" x14ac:dyDescent="0.2">
      <c r="A127" s="38"/>
      <c r="B127" s="38"/>
      <c r="C127" s="38"/>
      <c r="D127" s="38"/>
      <c r="E127" s="38"/>
      <c r="F127" s="38"/>
      <c r="G127" s="38"/>
    </row>
    <row r="128" spans="1:7" ht="15" x14ac:dyDescent="0.2">
      <c r="A128" s="38"/>
      <c r="B128" s="38"/>
      <c r="C128" s="38"/>
      <c r="D128" s="38"/>
      <c r="E128" s="38"/>
      <c r="F128" s="38"/>
      <c r="G128" s="38"/>
    </row>
    <row r="129" spans="1:7" ht="15" x14ac:dyDescent="0.2">
      <c r="A129" s="38"/>
      <c r="B129" s="38"/>
      <c r="C129" s="38"/>
      <c r="D129" s="38"/>
      <c r="E129" s="38"/>
      <c r="F129" s="38"/>
      <c r="G129" s="38"/>
    </row>
    <row r="130" spans="1:7" ht="15" x14ac:dyDescent="0.2">
      <c r="A130" s="38"/>
      <c r="B130" s="38"/>
      <c r="C130" s="38"/>
      <c r="D130" s="38"/>
      <c r="E130" s="38"/>
      <c r="F130" s="38"/>
      <c r="G130" s="38"/>
    </row>
    <row r="131" spans="1:7" ht="15" x14ac:dyDescent="0.2">
      <c r="A131" s="38"/>
      <c r="B131" s="38"/>
      <c r="C131" s="38"/>
      <c r="D131" s="38"/>
      <c r="E131" s="38"/>
      <c r="F131" s="38"/>
      <c r="G131" s="38"/>
    </row>
    <row r="132" spans="1:7" ht="15" x14ac:dyDescent="0.2">
      <c r="A132" s="38"/>
      <c r="B132" s="38"/>
      <c r="C132" s="38"/>
      <c r="D132" s="38"/>
      <c r="E132" s="38"/>
      <c r="F132" s="38"/>
      <c r="G132" s="38"/>
    </row>
    <row r="133" spans="1:7" ht="15" x14ac:dyDescent="0.2">
      <c r="A133" s="38"/>
      <c r="B133" s="38"/>
      <c r="C133" s="38"/>
      <c r="D133" s="38"/>
      <c r="E133" s="38"/>
      <c r="F133" s="38"/>
      <c r="G133" s="38"/>
    </row>
    <row r="134" spans="1:7" ht="15" x14ac:dyDescent="0.2">
      <c r="A134" s="38"/>
      <c r="B134" s="38"/>
      <c r="C134" s="38"/>
      <c r="D134" s="38"/>
      <c r="E134" s="38"/>
      <c r="F134" s="38"/>
      <c r="G134" s="38"/>
    </row>
    <row r="135" spans="1:7" ht="15" x14ac:dyDescent="0.2">
      <c r="A135" s="38"/>
      <c r="B135" s="38"/>
      <c r="C135" s="38"/>
      <c r="D135" s="38"/>
      <c r="E135" s="38"/>
      <c r="F135" s="38"/>
      <c r="G135" s="38"/>
    </row>
    <row r="136" spans="1:7" ht="15" x14ac:dyDescent="0.2">
      <c r="A136" s="38"/>
      <c r="B136" s="38"/>
      <c r="C136" s="38"/>
      <c r="D136" s="38"/>
      <c r="E136" s="38"/>
      <c r="F136" s="38"/>
      <c r="G136" s="38"/>
    </row>
    <row r="137" spans="1:7" ht="15" x14ac:dyDescent="0.2">
      <c r="A137" s="38"/>
      <c r="B137" s="38"/>
      <c r="C137" s="38"/>
      <c r="D137" s="38"/>
      <c r="E137" s="38"/>
      <c r="F137" s="38"/>
      <c r="G137" s="38"/>
    </row>
    <row r="138" spans="1:7" ht="15" x14ac:dyDescent="0.2">
      <c r="A138" s="38"/>
      <c r="B138" s="38"/>
      <c r="C138" s="38"/>
      <c r="D138" s="38"/>
      <c r="E138" s="38"/>
      <c r="F138" s="38"/>
      <c r="G138" s="38"/>
    </row>
    <row r="139" spans="1:7" ht="15" x14ac:dyDescent="0.2">
      <c r="A139" s="38"/>
      <c r="B139" s="38"/>
      <c r="C139" s="38"/>
      <c r="D139" s="38"/>
      <c r="E139" s="38"/>
      <c r="F139" s="38"/>
      <c r="G139" s="38"/>
    </row>
    <row r="140" spans="1:7" ht="15" x14ac:dyDescent="0.2">
      <c r="A140" s="38"/>
      <c r="B140" s="38"/>
      <c r="C140" s="38"/>
      <c r="D140" s="38"/>
      <c r="E140" s="38"/>
      <c r="F140" s="38"/>
      <c r="G140" s="38"/>
    </row>
    <row r="141" spans="1:7" ht="15" x14ac:dyDescent="0.2">
      <c r="A141" s="38"/>
      <c r="B141" s="38"/>
      <c r="C141" s="38"/>
      <c r="D141" s="38"/>
      <c r="E141" s="38"/>
      <c r="F141" s="38"/>
      <c r="G141" s="38"/>
    </row>
    <row r="142" spans="1:7" ht="15" x14ac:dyDescent="0.2">
      <c r="A142" s="38"/>
      <c r="B142" s="38"/>
      <c r="C142" s="38"/>
      <c r="D142" s="38"/>
      <c r="E142" s="38"/>
      <c r="F142" s="38"/>
      <c r="G142" s="38"/>
    </row>
    <row r="143" spans="1:7" ht="15" x14ac:dyDescent="0.2">
      <c r="A143" s="38"/>
      <c r="B143" s="38"/>
      <c r="C143" s="38"/>
      <c r="D143" s="38"/>
      <c r="E143" s="38"/>
      <c r="F143" s="38"/>
      <c r="G143" s="38"/>
    </row>
    <row r="144" spans="1:7" ht="15" x14ac:dyDescent="0.2">
      <c r="A144" s="38"/>
      <c r="B144" s="38"/>
      <c r="C144" s="38"/>
      <c r="D144" s="38"/>
      <c r="E144" s="38"/>
      <c r="F144" s="38"/>
      <c r="G144" s="38"/>
    </row>
    <row r="145" spans="1:7" ht="15" x14ac:dyDescent="0.2">
      <c r="A145" s="38"/>
      <c r="B145" s="38"/>
      <c r="C145" s="38"/>
      <c r="D145" s="38"/>
      <c r="E145" s="38"/>
      <c r="F145" s="38"/>
      <c r="G145" s="38"/>
    </row>
    <row r="146" spans="1:7" ht="15" x14ac:dyDescent="0.2">
      <c r="A146" s="38"/>
      <c r="B146" s="38"/>
      <c r="C146" s="38"/>
      <c r="D146" s="38"/>
      <c r="E146" s="38"/>
      <c r="F146" s="38"/>
      <c r="G146" s="38"/>
    </row>
    <row r="147" spans="1:7" ht="15" x14ac:dyDescent="0.2">
      <c r="A147" s="38"/>
      <c r="B147" s="38"/>
      <c r="C147" s="38"/>
      <c r="D147" s="38"/>
      <c r="E147" s="38"/>
      <c r="F147" s="38"/>
      <c r="G147" s="38"/>
    </row>
    <row r="148" spans="1:7" ht="15" x14ac:dyDescent="0.2">
      <c r="A148" s="38"/>
      <c r="B148" s="38"/>
      <c r="C148" s="38"/>
      <c r="D148" s="38"/>
      <c r="E148" s="38"/>
      <c r="F148" s="38"/>
      <c r="G148" s="38"/>
    </row>
    <row r="149" spans="1:7" ht="15" x14ac:dyDescent="0.2">
      <c r="A149" s="38"/>
      <c r="B149" s="38"/>
      <c r="C149" s="38"/>
      <c r="D149" s="38"/>
      <c r="E149" s="38"/>
      <c r="F149" s="38"/>
      <c r="G149" s="38"/>
    </row>
    <row r="150" spans="1:7" ht="15" x14ac:dyDescent="0.2">
      <c r="A150" s="38"/>
      <c r="B150" s="38"/>
      <c r="C150" s="38"/>
      <c r="D150" s="38"/>
      <c r="E150" s="38"/>
      <c r="F150" s="38"/>
      <c r="G150" s="38"/>
    </row>
    <row r="151" spans="1:7" ht="15" x14ac:dyDescent="0.2">
      <c r="A151" s="38"/>
      <c r="B151" s="38"/>
      <c r="C151" s="38"/>
      <c r="D151" s="38"/>
      <c r="E151" s="38"/>
      <c r="F151" s="38"/>
      <c r="G151" s="38"/>
    </row>
    <row r="152" spans="1:7" ht="15" x14ac:dyDescent="0.2">
      <c r="A152" s="38"/>
      <c r="B152" s="38"/>
      <c r="C152" s="38"/>
      <c r="D152" s="38"/>
      <c r="E152" s="38"/>
      <c r="F152" s="38"/>
      <c r="G152" s="38"/>
    </row>
    <row r="153" spans="1:7" ht="15" x14ac:dyDescent="0.2">
      <c r="A153" s="38"/>
      <c r="B153" s="38"/>
      <c r="C153" s="38"/>
      <c r="D153" s="38"/>
      <c r="E153" s="38"/>
      <c r="F153" s="38"/>
      <c r="G153" s="38"/>
    </row>
    <row r="154" spans="1:7" ht="15" x14ac:dyDescent="0.2">
      <c r="A154" s="38"/>
      <c r="B154" s="38"/>
      <c r="C154" s="38"/>
      <c r="D154" s="38"/>
      <c r="E154" s="38"/>
      <c r="F154" s="38"/>
      <c r="G154" s="38"/>
    </row>
    <row r="155" spans="1:7" ht="15" x14ac:dyDescent="0.2">
      <c r="A155" s="38"/>
      <c r="B155" s="38"/>
      <c r="C155" s="38"/>
      <c r="D155" s="38"/>
      <c r="E155" s="38"/>
      <c r="F155" s="38"/>
      <c r="G155" s="38"/>
    </row>
    <row r="156" spans="1:7" ht="15" x14ac:dyDescent="0.2">
      <c r="A156" s="38"/>
      <c r="B156" s="38"/>
      <c r="C156" s="38"/>
      <c r="D156" s="38"/>
      <c r="E156" s="38"/>
      <c r="F156" s="38"/>
      <c r="G156" s="38"/>
    </row>
    <row r="157" spans="1:7" ht="15" x14ac:dyDescent="0.2">
      <c r="A157" s="38"/>
      <c r="B157" s="38"/>
      <c r="C157" s="38"/>
      <c r="D157" s="38"/>
      <c r="E157" s="38"/>
      <c r="F157" s="38"/>
      <c r="G157" s="38"/>
    </row>
    <row r="158" spans="1:7" ht="15" x14ac:dyDescent="0.2">
      <c r="A158" s="38"/>
      <c r="B158" s="38"/>
      <c r="C158" s="38"/>
      <c r="D158" s="38"/>
      <c r="E158" s="38"/>
      <c r="F158" s="38"/>
      <c r="G158" s="38"/>
    </row>
    <row r="159" spans="1:7" ht="15" x14ac:dyDescent="0.2">
      <c r="A159" s="38"/>
      <c r="B159" s="38"/>
      <c r="C159" s="38"/>
      <c r="D159" s="38"/>
      <c r="E159" s="38"/>
      <c r="F159" s="38"/>
      <c r="G159" s="38"/>
    </row>
    <row r="160" spans="1:7" ht="15" x14ac:dyDescent="0.2">
      <c r="A160" s="38"/>
      <c r="B160" s="38"/>
      <c r="C160" s="38"/>
      <c r="D160" s="38"/>
      <c r="E160" s="38"/>
      <c r="F160" s="38"/>
      <c r="G160" s="38"/>
    </row>
    <row r="161" spans="1:7" ht="15" x14ac:dyDescent="0.2">
      <c r="A161" s="38"/>
      <c r="B161" s="38"/>
      <c r="C161" s="38"/>
      <c r="D161" s="38"/>
      <c r="E161" s="38"/>
      <c r="F161" s="38"/>
      <c r="G161" s="38"/>
    </row>
    <row r="162" spans="1:7" ht="15" x14ac:dyDescent="0.2">
      <c r="A162" s="38"/>
      <c r="B162" s="38"/>
      <c r="C162" s="38"/>
      <c r="D162" s="38"/>
      <c r="E162" s="38"/>
      <c r="F162" s="38"/>
      <c r="G162" s="38"/>
    </row>
    <row r="163" spans="1:7" ht="15" x14ac:dyDescent="0.2">
      <c r="A163" s="38"/>
      <c r="B163" s="38"/>
      <c r="C163" s="38"/>
      <c r="D163" s="38"/>
      <c r="E163" s="38"/>
      <c r="F163" s="38"/>
      <c r="G163" s="38"/>
    </row>
    <row r="164" spans="1:7" ht="15" x14ac:dyDescent="0.2">
      <c r="A164" s="38"/>
      <c r="B164" s="38"/>
      <c r="C164" s="38"/>
      <c r="D164" s="38"/>
      <c r="E164" s="38"/>
      <c r="F164" s="38"/>
      <c r="G164" s="38"/>
    </row>
    <row r="165" spans="1:7" ht="15" x14ac:dyDescent="0.2">
      <c r="A165" s="38"/>
      <c r="B165" s="38"/>
      <c r="C165" s="38"/>
      <c r="D165" s="38"/>
      <c r="E165" s="38"/>
      <c r="F165" s="38"/>
      <c r="G165" s="38"/>
    </row>
    <row r="166" spans="1:7" ht="15" x14ac:dyDescent="0.2">
      <c r="A166" s="38"/>
      <c r="B166" s="38"/>
      <c r="C166" s="38"/>
      <c r="D166" s="38"/>
      <c r="E166" s="38"/>
      <c r="F166" s="38"/>
      <c r="G166" s="38"/>
    </row>
    <row r="167" spans="1:7" ht="15" x14ac:dyDescent="0.2">
      <c r="A167" s="38"/>
      <c r="B167" s="38"/>
      <c r="C167" s="38"/>
      <c r="D167" s="38"/>
      <c r="E167" s="38"/>
      <c r="F167" s="38"/>
      <c r="G167" s="38"/>
    </row>
    <row r="168" spans="1:7" ht="15" x14ac:dyDescent="0.2">
      <c r="A168" s="38"/>
      <c r="B168" s="38"/>
      <c r="C168" s="38"/>
      <c r="D168" s="38"/>
      <c r="E168" s="38"/>
      <c r="F168" s="38"/>
      <c r="G168" s="38"/>
    </row>
    <row r="169" spans="1:7" ht="15" x14ac:dyDescent="0.2">
      <c r="A169" s="38"/>
      <c r="B169" s="38"/>
      <c r="C169" s="38"/>
      <c r="D169" s="38"/>
      <c r="E169" s="38"/>
      <c r="F169" s="38"/>
      <c r="G169" s="38"/>
    </row>
    <row r="170" spans="1:7" ht="15" x14ac:dyDescent="0.2">
      <c r="A170" s="38"/>
      <c r="B170" s="38"/>
      <c r="C170" s="38"/>
      <c r="D170" s="38"/>
      <c r="E170" s="38"/>
      <c r="F170" s="38"/>
      <c r="G170" s="38"/>
    </row>
    <row r="171" spans="1:7" ht="15" x14ac:dyDescent="0.2">
      <c r="A171" s="38"/>
      <c r="B171" s="38"/>
      <c r="C171" s="38"/>
      <c r="D171" s="38"/>
      <c r="E171" s="38"/>
      <c r="F171" s="38"/>
      <c r="G171" s="38"/>
    </row>
    <row r="172" spans="1:7" ht="15" x14ac:dyDescent="0.2">
      <c r="A172" s="38"/>
      <c r="B172" s="38"/>
      <c r="C172" s="38"/>
      <c r="D172" s="38"/>
      <c r="E172" s="38"/>
      <c r="F172" s="38"/>
      <c r="G172" s="38"/>
    </row>
    <row r="173" spans="1:7" ht="15" x14ac:dyDescent="0.2">
      <c r="A173" s="38"/>
      <c r="B173" s="38"/>
      <c r="C173" s="38"/>
      <c r="D173" s="38"/>
      <c r="E173" s="38"/>
      <c r="F173" s="38"/>
      <c r="G173" s="38"/>
    </row>
    <row r="174" spans="1:7" ht="15" x14ac:dyDescent="0.2">
      <c r="A174" s="38"/>
      <c r="B174" s="38"/>
      <c r="C174" s="38"/>
      <c r="D174" s="38"/>
      <c r="E174" s="38"/>
      <c r="F174" s="38"/>
      <c r="G174" s="38"/>
    </row>
    <row r="175" spans="1:7" ht="15" x14ac:dyDescent="0.2">
      <c r="A175" s="38"/>
      <c r="B175" s="38"/>
      <c r="C175" s="38"/>
      <c r="D175" s="38"/>
      <c r="E175" s="38"/>
      <c r="F175" s="38"/>
      <c r="G175" s="38"/>
    </row>
    <row r="176" spans="1:7" ht="15" x14ac:dyDescent="0.2">
      <c r="A176" s="38"/>
      <c r="B176" s="38"/>
      <c r="C176" s="38"/>
      <c r="D176" s="38"/>
      <c r="E176" s="38"/>
      <c r="F176" s="38"/>
      <c r="G176" s="38"/>
    </row>
    <row r="177" spans="1:7" ht="15" x14ac:dyDescent="0.2">
      <c r="A177" s="38"/>
      <c r="B177" s="38"/>
      <c r="C177" s="38"/>
      <c r="D177" s="38"/>
      <c r="E177" s="38"/>
      <c r="F177" s="38"/>
      <c r="G177" s="38"/>
    </row>
    <row r="178" spans="1:7" ht="15" x14ac:dyDescent="0.2">
      <c r="A178" s="38"/>
      <c r="B178" s="38"/>
      <c r="C178" s="38"/>
      <c r="D178" s="38"/>
      <c r="E178" s="38"/>
      <c r="F178" s="38"/>
      <c r="G178" s="38"/>
    </row>
    <row r="179" spans="1:7" ht="15" x14ac:dyDescent="0.2">
      <c r="A179" s="38"/>
      <c r="B179" s="38"/>
      <c r="C179" s="38"/>
      <c r="D179" s="38"/>
      <c r="E179" s="38"/>
      <c r="F179" s="38"/>
      <c r="G179" s="38"/>
    </row>
    <row r="180" spans="1:7" ht="15" x14ac:dyDescent="0.2">
      <c r="A180" s="38"/>
      <c r="B180" s="38"/>
      <c r="C180" s="38"/>
      <c r="D180" s="38"/>
      <c r="E180" s="38"/>
      <c r="F180" s="38"/>
      <c r="G180" s="38"/>
    </row>
    <row r="181" spans="1:7" ht="15" x14ac:dyDescent="0.2">
      <c r="A181" s="38"/>
      <c r="B181" s="38"/>
      <c r="C181" s="38"/>
      <c r="D181" s="38"/>
      <c r="E181" s="38"/>
      <c r="F181" s="38"/>
      <c r="G181" s="38"/>
    </row>
    <row r="182" spans="1:7" ht="15" x14ac:dyDescent="0.2">
      <c r="A182" s="38"/>
      <c r="B182" s="38"/>
      <c r="C182" s="38"/>
      <c r="D182" s="38"/>
      <c r="E182" s="38"/>
      <c r="F182" s="38"/>
      <c r="G182" s="38"/>
    </row>
    <row r="183" spans="1:7" ht="15" x14ac:dyDescent="0.2">
      <c r="A183" s="38"/>
      <c r="B183" s="38"/>
      <c r="C183" s="38"/>
      <c r="D183" s="38"/>
      <c r="E183" s="38"/>
      <c r="F183" s="38"/>
      <c r="G183" s="38"/>
    </row>
    <row r="184" spans="1:7" ht="15" x14ac:dyDescent="0.2">
      <c r="A184" s="38"/>
      <c r="B184" s="38"/>
      <c r="C184" s="38"/>
      <c r="D184" s="38"/>
      <c r="E184" s="38"/>
      <c r="F184" s="38"/>
      <c r="G184" s="38"/>
    </row>
    <row r="185" spans="1:7" ht="15" x14ac:dyDescent="0.2">
      <c r="A185" s="38"/>
      <c r="B185" s="38"/>
      <c r="C185" s="38"/>
      <c r="D185" s="38"/>
      <c r="E185" s="38"/>
      <c r="F185" s="38"/>
      <c r="G185" s="38"/>
    </row>
    <row r="186" spans="1:7" ht="15" x14ac:dyDescent="0.2">
      <c r="A186" s="38"/>
      <c r="B186" s="38"/>
      <c r="C186" s="38"/>
      <c r="D186" s="38"/>
      <c r="E186" s="38"/>
      <c r="F186" s="38"/>
      <c r="G186" s="38"/>
    </row>
    <row r="187" spans="1:7" ht="15" x14ac:dyDescent="0.2">
      <c r="A187" s="38"/>
      <c r="B187" s="38"/>
      <c r="C187" s="38"/>
      <c r="D187" s="38"/>
      <c r="E187" s="38"/>
      <c r="F187" s="38"/>
      <c r="G187" s="38"/>
    </row>
    <row r="188" spans="1:7" ht="15" x14ac:dyDescent="0.2">
      <c r="A188" s="38"/>
      <c r="B188" s="38"/>
      <c r="C188" s="38"/>
      <c r="D188" s="38"/>
      <c r="E188" s="38"/>
      <c r="F188" s="38"/>
      <c r="G188" s="38"/>
    </row>
    <row r="189" spans="1:7" ht="15" x14ac:dyDescent="0.2">
      <c r="A189" s="38"/>
      <c r="B189" s="38"/>
      <c r="C189" s="38"/>
      <c r="D189" s="38"/>
      <c r="E189" s="38"/>
      <c r="F189" s="38"/>
      <c r="G189" s="38"/>
    </row>
    <row r="190" spans="1:7" ht="15" x14ac:dyDescent="0.2">
      <c r="A190" s="38"/>
      <c r="B190" s="38"/>
      <c r="C190" s="38"/>
      <c r="D190" s="38"/>
      <c r="E190" s="38"/>
      <c r="F190" s="38"/>
      <c r="G190" s="38"/>
    </row>
    <row r="191" spans="1:7" ht="15" x14ac:dyDescent="0.2">
      <c r="A191" s="38"/>
      <c r="B191" s="38"/>
      <c r="C191" s="38"/>
      <c r="D191" s="38"/>
      <c r="E191" s="38"/>
      <c r="F191" s="38"/>
      <c r="G191" s="38"/>
    </row>
    <row r="192" spans="1:7" ht="15" x14ac:dyDescent="0.2">
      <c r="A192" s="38"/>
      <c r="B192" s="38"/>
      <c r="C192" s="38"/>
      <c r="D192" s="38"/>
      <c r="E192" s="38"/>
      <c r="F192" s="38"/>
      <c r="G192" s="38"/>
    </row>
    <row r="193" spans="1:7" ht="15" x14ac:dyDescent="0.2">
      <c r="A193" s="38"/>
      <c r="B193" s="38"/>
      <c r="C193" s="38"/>
      <c r="D193" s="38"/>
      <c r="E193" s="38"/>
      <c r="F193" s="38"/>
      <c r="G193" s="38"/>
    </row>
    <row r="194" spans="1:7" ht="15" x14ac:dyDescent="0.2">
      <c r="A194" s="38"/>
      <c r="B194" s="38"/>
      <c r="C194" s="38"/>
      <c r="D194" s="38"/>
      <c r="E194" s="38"/>
      <c r="F194" s="38"/>
      <c r="G194" s="38"/>
    </row>
    <row r="195" spans="1:7" ht="15" x14ac:dyDescent="0.2">
      <c r="A195" s="38"/>
      <c r="B195" s="38"/>
      <c r="C195" s="38"/>
      <c r="D195" s="38"/>
      <c r="E195" s="38"/>
      <c r="F195" s="38"/>
      <c r="G195" s="38"/>
    </row>
    <row r="196" spans="1:7" ht="15" x14ac:dyDescent="0.2">
      <c r="A196" s="38"/>
      <c r="B196" s="38"/>
      <c r="C196" s="38"/>
      <c r="D196" s="38"/>
      <c r="E196" s="38"/>
      <c r="F196" s="38"/>
      <c r="G196" s="38"/>
    </row>
    <row r="197" spans="1:7" ht="15" x14ac:dyDescent="0.2">
      <c r="A197" s="38"/>
      <c r="B197" s="38"/>
      <c r="C197" s="38"/>
      <c r="D197" s="38"/>
      <c r="E197" s="38"/>
      <c r="F197" s="38"/>
      <c r="G197" s="38"/>
    </row>
    <row r="198" spans="1:7" ht="15" x14ac:dyDescent="0.2">
      <c r="A198" s="38"/>
      <c r="B198" s="38"/>
      <c r="C198" s="38"/>
      <c r="D198" s="38"/>
      <c r="E198" s="38"/>
      <c r="F198" s="38"/>
      <c r="G198" s="38"/>
    </row>
    <row r="199" spans="1:7" ht="15" x14ac:dyDescent="0.2">
      <c r="A199" s="38"/>
      <c r="B199" s="38"/>
      <c r="C199" s="38"/>
      <c r="D199" s="38"/>
      <c r="E199" s="38"/>
      <c r="F199" s="38"/>
      <c r="G199" s="38"/>
    </row>
    <row r="200" spans="1:7" ht="15" x14ac:dyDescent="0.2">
      <c r="A200" s="38"/>
      <c r="B200" s="38"/>
      <c r="C200" s="38"/>
      <c r="D200" s="38"/>
      <c r="E200" s="38"/>
      <c r="F200" s="38"/>
      <c r="G200" s="38"/>
    </row>
    <row r="201" spans="1:7" ht="15" x14ac:dyDescent="0.2">
      <c r="A201" s="38"/>
      <c r="B201" s="38"/>
      <c r="C201" s="38"/>
      <c r="D201" s="38"/>
      <c r="E201" s="38"/>
      <c r="F201" s="38"/>
      <c r="G201" s="38"/>
    </row>
    <row r="202" spans="1:7" ht="15" x14ac:dyDescent="0.2">
      <c r="A202" s="38"/>
      <c r="B202" s="38"/>
      <c r="C202" s="38"/>
      <c r="D202" s="38"/>
      <c r="E202" s="38"/>
      <c r="F202" s="38"/>
      <c r="G202" s="38"/>
    </row>
    <row r="203" spans="1:7" ht="15" x14ac:dyDescent="0.2">
      <c r="A203" s="38"/>
      <c r="B203" s="38"/>
      <c r="C203" s="38"/>
      <c r="D203" s="38"/>
      <c r="E203" s="38"/>
      <c r="F203" s="38"/>
      <c r="G203" s="38"/>
    </row>
    <row r="204" spans="1:7" ht="15" x14ac:dyDescent="0.2">
      <c r="A204" s="38"/>
      <c r="B204" s="38"/>
      <c r="C204" s="38"/>
      <c r="D204" s="38"/>
      <c r="E204" s="38"/>
      <c r="F204" s="38"/>
      <c r="G204" s="38"/>
    </row>
    <row r="205" spans="1:7" ht="15" x14ac:dyDescent="0.2">
      <c r="A205" s="38"/>
      <c r="B205" s="38"/>
      <c r="C205" s="38"/>
      <c r="D205" s="38"/>
      <c r="E205" s="38"/>
      <c r="F205" s="38"/>
      <c r="G205" s="38"/>
    </row>
    <row r="206" spans="1:7" ht="15" x14ac:dyDescent="0.2">
      <c r="A206" s="38"/>
      <c r="B206" s="38"/>
      <c r="C206" s="38"/>
      <c r="D206" s="38"/>
      <c r="E206" s="38"/>
      <c r="F206" s="38"/>
      <c r="G206" s="38"/>
    </row>
    <row r="207" spans="1:7" ht="15" x14ac:dyDescent="0.2">
      <c r="A207" s="38"/>
      <c r="B207" s="38"/>
      <c r="C207" s="38"/>
      <c r="D207" s="38"/>
      <c r="E207" s="38"/>
      <c r="F207" s="38"/>
      <c r="G207" s="38"/>
    </row>
    <row r="208" spans="1:7" ht="15" x14ac:dyDescent="0.2">
      <c r="A208" s="38"/>
      <c r="B208" s="38"/>
      <c r="C208" s="38"/>
      <c r="D208" s="38"/>
      <c r="E208" s="38"/>
      <c r="F208" s="38"/>
      <c r="G208" s="38"/>
    </row>
    <row r="209" spans="1:7" ht="15" x14ac:dyDescent="0.2">
      <c r="A209" s="38"/>
      <c r="B209" s="38"/>
      <c r="C209" s="38"/>
      <c r="D209" s="38"/>
      <c r="E209" s="38"/>
      <c r="F209" s="38"/>
      <c r="G209" s="38"/>
    </row>
    <row r="210" spans="1:7" ht="15" x14ac:dyDescent="0.2">
      <c r="A210" s="38"/>
      <c r="B210" s="38"/>
      <c r="C210" s="38"/>
      <c r="D210" s="38"/>
      <c r="E210" s="38"/>
      <c r="F210" s="38"/>
      <c r="G210" s="38"/>
    </row>
    <row r="211" spans="1:7" ht="15" x14ac:dyDescent="0.2">
      <c r="A211" s="38"/>
      <c r="B211" s="38"/>
      <c r="C211" s="38"/>
      <c r="D211" s="38"/>
      <c r="E211" s="38"/>
      <c r="F211" s="38"/>
      <c r="G211" s="38"/>
    </row>
    <row r="212" spans="1:7" ht="15" x14ac:dyDescent="0.2">
      <c r="A212" s="38"/>
      <c r="B212" s="38"/>
      <c r="C212" s="38"/>
      <c r="D212" s="38"/>
      <c r="E212" s="38"/>
      <c r="F212" s="38"/>
      <c r="G212" s="38"/>
    </row>
    <row r="213" spans="1:7" ht="15" x14ac:dyDescent="0.2">
      <c r="A213" s="38"/>
      <c r="B213" s="38"/>
      <c r="C213" s="38"/>
      <c r="D213" s="38"/>
      <c r="E213" s="38"/>
      <c r="F213" s="38"/>
      <c r="G213" s="38"/>
    </row>
    <row r="214" spans="1:7" ht="15" x14ac:dyDescent="0.2">
      <c r="A214" s="38"/>
      <c r="B214" s="38"/>
      <c r="C214" s="38"/>
      <c r="D214" s="38"/>
      <c r="E214" s="38"/>
      <c r="F214" s="38"/>
      <c r="G214" s="38"/>
    </row>
    <row r="215" spans="1:7" ht="15" x14ac:dyDescent="0.2">
      <c r="A215" s="38"/>
      <c r="B215" s="38"/>
      <c r="C215" s="38"/>
      <c r="D215" s="38"/>
      <c r="E215" s="38"/>
      <c r="F215" s="38"/>
      <c r="G215" s="38"/>
    </row>
    <row r="216" spans="1:7" ht="15" x14ac:dyDescent="0.2">
      <c r="A216" s="38"/>
      <c r="B216" s="38"/>
      <c r="C216" s="38"/>
      <c r="D216" s="38"/>
      <c r="E216" s="38"/>
      <c r="F216" s="38"/>
      <c r="G216" s="38"/>
    </row>
    <row r="217" spans="1:7" ht="15" x14ac:dyDescent="0.2">
      <c r="A217" s="38"/>
      <c r="B217" s="38"/>
      <c r="C217" s="38"/>
      <c r="D217" s="38"/>
      <c r="E217" s="38"/>
      <c r="F217" s="38"/>
      <c r="G217" s="38"/>
    </row>
    <row r="218" spans="1:7" ht="15" x14ac:dyDescent="0.2">
      <c r="A218" s="38"/>
      <c r="B218" s="38"/>
      <c r="C218" s="38"/>
      <c r="D218" s="38"/>
      <c r="E218" s="38"/>
      <c r="F218" s="38"/>
      <c r="G218" s="38"/>
    </row>
    <row r="219" spans="1:7" ht="15" x14ac:dyDescent="0.2">
      <c r="A219" s="38"/>
      <c r="B219" s="38"/>
      <c r="C219" s="38"/>
      <c r="D219" s="38"/>
      <c r="E219" s="38"/>
      <c r="F219" s="38"/>
      <c r="G219" s="38"/>
    </row>
    <row r="220" spans="1:7" ht="15" x14ac:dyDescent="0.2">
      <c r="A220" s="38"/>
      <c r="B220" s="38"/>
      <c r="C220" s="38"/>
      <c r="D220" s="38"/>
      <c r="E220" s="38"/>
      <c r="F220" s="38"/>
      <c r="G220" s="38"/>
    </row>
    <row r="221" spans="1:7" ht="15" x14ac:dyDescent="0.2">
      <c r="A221" s="38"/>
      <c r="B221" s="38"/>
      <c r="C221" s="38"/>
      <c r="D221" s="38"/>
      <c r="E221" s="38"/>
      <c r="F221" s="38"/>
      <c r="G221" s="38"/>
    </row>
    <row r="222" spans="1:7" ht="15" x14ac:dyDescent="0.2">
      <c r="A222" s="38"/>
      <c r="B222" s="38"/>
      <c r="C222" s="38"/>
      <c r="D222" s="38"/>
      <c r="E222" s="38"/>
      <c r="F222" s="38"/>
      <c r="G222" s="38"/>
    </row>
    <row r="223" spans="1:7" ht="15" x14ac:dyDescent="0.2">
      <c r="A223" s="38"/>
      <c r="B223" s="38"/>
      <c r="C223" s="38"/>
      <c r="D223" s="38"/>
      <c r="E223" s="38"/>
      <c r="F223" s="38"/>
      <c r="G223" s="38"/>
    </row>
    <row r="224" spans="1:7" ht="15" x14ac:dyDescent="0.2">
      <c r="A224" s="38"/>
      <c r="B224" s="38"/>
      <c r="C224" s="38"/>
      <c r="D224" s="38"/>
      <c r="E224" s="38"/>
      <c r="F224" s="38"/>
      <c r="G224" s="38"/>
    </row>
    <row r="225" spans="1:7" ht="15" x14ac:dyDescent="0.2">
      <c r="A225" s="38"/>
      <c r="B225" s="38"/>
      <c r="C225" s="38"/>
      <c r="D225" s="38"/>
      <c r="E225" s="38"/>
      <c r="F225" s="38"/>
      <c r="G225" s="38"/>
    </row>
    <row r="226" spans="1:7" ht="15" x14ac:dyDescent="0.2">
      <c r="A226" s="38"/>
      <c r="B226" s="38"/>
      <c r="C226" s="38"/>
      <c r="D226" s="38"/>
      <c r="E226" s="38"/>
      <c r="F226" s="38"/>
      <c r="G226" s="38"/>
    </row>
    <row r="227" spans="1:7" ht="15" x14ac:dyDescent="0.2">
      <c r="A227" s="38"/>
      <c r="B227" s="38"/>
      <c r="C227" s="38"/>
      <c r="D227" s="38"/>
      <c r="E227" s="38"/>
      <c r="F227" s="38"/>
      <c r="G227" s="38"/>
    </row>
    <row r="228" spans="1:7" ht="15" x14ac:dyDescent="0.2">
      <c r="A228" s="38"/>
      <c r="B228" s="38"/>
      <c r="C228" s="38"/>
      <c r="D228" s="38"/>
      <c r="E228" s="38"/>
      <c r="F228" s="38"/>
      <c r="G228" s="38"/>
    </row>
    <row r="229" spans="1:7" ht="15" x14ac:dyDescent="0.2">
      <c r="A229" s="38"/>
      <c r="B229" s="38"/>
      <c r="C229" s="38"/>
      <c r="D229" s="38"/>
      <c r="E229" s="38"/>
      <c r="F229" s="38"/>
      <c r="G229" s="38"/>
    </row>
    <row r="230" spans="1:7" ht="15" x14ac:dyDescent="0.2">
      <c r="A230" s="38"/>
      <c r="B230" s="38"/>
      <c r="C230" s="38"/>
      <c r="D230" s="38"/>
      <c r="E230" s="38"/>
      <c r="F230" s="38"/>
      <c r="G230" s="38"/>
    </row>
    <row r="231" spans="1:7" ht="15" x14ac:dyDescent="0.2">
      <c r="A231" s="38"/>
      <c r="B231" s="38"/>
      <c r="C231" s="38"/>
      <c r="D231" s="38"/>
      <c r="E231" s="38"/>
      <c r="F231" s="38"/>
      <c r="G231" s="38"/>
    </row>
    <row r="232" spans="1:7" ht="15" x14ac:dyDescent="0.2">
      <c r="A232" s="38"/>
      <c r="B232" s="38"/>
      <c r="C232" s="38"/>
      <c r="D232" s="38"/>
      <c r="E232" s="38"/>
      <c r="F232" s="38"/>
      <c r="G232" s="38"/>
    </row>
    <row r="233" spans="1:7" ht="15" x14ac:dyDescent="0.2">
      <c r="A233" s="38"/>
      <c r="B233" s="38"/>
      <c r="C233" s="38"/>
      <c r="D233" s="38"/>
      <c r="E233" s="38"/>
      <c r="F233" s="38"/>
      <c r="G233" s="38"/>
    </row>
    <row r="234" spans="1:7" ht="15" x14ac:dyDescent="0.2">
      <c r="A234" s="38"/>
      <c r="B234" s="38"/>
      <c r="C234" s="38"/>
      <c r="D234" s="38"/>
      <c r="E234" s="38"/>
      <c r="F234" s="38"/>
      <c r="G234" s="38"/>
    </row>
    <row r="235" spans="1:7" ht="15" x14ac:dyDescent="0.2">
      <c r="A235" s="38"/>
      <c r="B235" s="38"/>
      <c r="C235" s="38"/>
      <c r="D235" s="38"/>
      <c r="E235" s="38"/>
      <c r="F235" s="38"/>
      <c r="G235" s="38"/>
    </row>
    <row r="236" spans="1:7" ht="15" x14ac:dyDescent="0.2">
      <c r="A236" s="38"/>
      <c r="B236" s="38"/>
      <c r="C236" s="38"/>
      <c r="D236" s="38"/>
      <c r="E236" s="38"/>
      <c r="F236" s="38"/>
      <c r="G236" s="38"/>
    </row>
    <row r="237" spans="1:7" ht="15" x14ac:dyDescent="0.2">
      <c r="A237" s="38"/>
      <c r="B237" s="38"/>
      <c r="C237" s="38"/>
      <c r="D237" s="38"/>
      <c r="E237" s="38"/>
      <c r="F237" s="38"/>
      <c r="G237" s="38"/>
    </row>
    <row r="238" spans="1:7" ht="15" x14ac:dyDescent="0.2">
      <c r="A238" s="38"/>
      <c r="B238" s="38"/>
      <c r="C238" s="38"/>
      <c r="D238" s="38"/>
      <c r="E238" s="38"/>
      <c r="F238" s="38"/>
      <c r="G238" s="38"/>
    </row>
    <row r="239" spans="1:7" ht="15" x14ac:dyDescent="0.2">
      <c r="A239" s="38"/>
      <c r="B239" s="38"/>
      <c r="C239" s="38"/>
      <c r="D239" s="38"/>
      <c r="E239" s="38"/>
      <c r="F239" s="38"/>
      <c r="G239" s="38"/>
    </row>
    <row r="240" spans="1:7" ht="15" x14ac:dyDescent="0.2">
      <c r="A240" s="38"/>
      <c r="B240" s="38"/>
      <c r="C240" s="38"/>
      <c r="D240" s="38"/>
      <c r="E240" s="38"/>
      <c r="F240" s="38"/>
      <c r="G240" s="38"/>
    </row>
    <row r="241" spans="1:7" ht="15" x14ac:dyDescent="0.2">
      <c r="A241" s="38"/>
      <c r="B241" s="38"/>
      <c r="C241" s="38"/>
      <c r="D241" s="38"/>
      <c r="E241" s="38"/>
      <c r="F241" s="38"/>
      <c r="G241" s="38"/>
    </row>
    <row r="242" spans="1:7" ht="15" x14ac:dyDescent="0.2">
      <c r="A242" s="38"/>
      <c r="B242" s="38"/>
      <c r="C242" s="38"/>
      <c r="D242" s="38"/>
      <c r="E242" s="38"/>
      <c r="F242" s="38"/>
      <c r="G242" s="38"/>
    </row>
    <row r="243" spans="1:7" ht="15" x14ac:dyDescent="0.2">
      <c r="A243" s="38"/>
      <c r="B243" s="38"/>
      <c r="C243" s="38"/>
      <c r="D243" s="38"/>
      <c r="E243" s="38"/>
      <c r="F243" s="38"/>
      <c r="G243" s="38"/>
    </row>
    <row r="244" spans="1:7" ht="15" x14ac:dyDescent="0.2">
      <c r="A244" s="38"/>
      <c r="B244" s="38"/>
      <c r="C244" s="38"/>
      <c r="D244" s="38"/>
      <c r="E244" s="38"/>
      <c r="F244" s="38"/>
      <c r="G244" s="38"/>
    </row>
    <row r="245" spans="1:7" ht="15" x14ac:dyDescent="0.2">
      <c r="A245" s="38"/>
      <c r="B245" s="38"/>
      <c r="C245" s="38"/>
      <c r="D245" s="38"/>
      <c r="E245" s="38"/>
      <c r="F245" s="38"/>
      <c r="G245" s="38"/>
    </row>
    <row r="246" spans="1:7" ht="15" x14ac:dyDescent="0.2">
      <c r="A246" s="38"/>
      <c r="B246" s="38"/>
      <c r="C246" s="38"/>
      <c r="D246" s="38"/>
      <c r="E246" s="38"/>
      <c r="F246" s="38"/>
      <c r="G246" s="38"/>
    </row>
    <row r="247" spans="1:7" ht="15" x14ac:dyDescent="0.2">
      <c r="A247" s="38"/>
      <c r="B247" s="38"/>
      <c r="C247" s="38"/>
      <c r="D247" s="38"/>
      <c r="E247" s="38"/>
      <c r="F247" s="38"/>
      <c r="G247" s="38"/>
    </row>
    <row r="248" spans="1:7" ht="15" x14ac:dyDescent="0.2">
      <c r="A248" s="38"/>
      <c r="B248" s="38"/>
      <c r="C248" s="38"/>
      <c r="D248" s="38"/>
      <c r="E248" s="38"/>
      <c r="F248" s="38"/>
      <c r="G248" s="38"/>
    </row>
    <row r="249" spans="1:7" ht="15" x14ac:dyDescent="0.2">
      <c r="A249" s="38"/>
      <c r="B249" s="38"/>
      <c r="C249" s="38"/>
      <c r="D249" s="38"/>
      <c r="E249" s="38"/>
      <c r="F249" s="38"/>
      <c r="G249" s="38"/>
    </row>
    <row r="250" spans="1:7" ht="15" x14ac:dyDescent="0.2">
      <c r="A250" s="38"/>
      <c r="B250" s="38"/>
      <c r="C250" s="38"/>
      <c r="D250" s="38"/>
      <c r="E250" s="38"/>
      <c r="F250" s="38"/>
      <c r="G250" s="38"/>
    </row>
    <row r="251" spans="1:7" ht="15" x14ac:dyDescent="0.2">
      <c r="A251" s="38"/>
      <c r="B251" s="38"/>
      <c r="C251" s="38"/>
      <c r="D251" s="38"/>
      <c r="E251" s="38"/>
      <c r="F251" s="38"/>
      <c r="G251" s="38"/>
    </row>
    <row r="252" spans="1:7" ht="15" x14ac:dyDescent="0.2">
      <c r="A252" s="38"/>
      <c r="B252" s="38"/>
      <c r="C252" s="38"/>
      <c r="D252" s="38"/>
      <c r="E252" s="38"/>
      <c r="F252" s="38"/>
      <c r="G252" s="38"/>
    </row>
    <row r="253" spans="1:7" ht="15" x14ac:dyDescent="0.2">
      <c r="A253" s="38"/>
      <c r="B253" s="38"/>
      <c r="C253" s="38"/>
      <c r="D253" s="38"/>
      <c r="E253" s="38"/>
      <c r="F253" s="38"/>
      <c r="G253" s="38"/>
    </row>
    <row r="254" spans="1:7" ht="15" x14ac:dyDescent="0.2">
      <c r="A254" s="38"/>
      <c r="B254" s="38"/>
      <c r="C254" s="38"/>
      <c r="D254" s="38"/>
      <c r="E254" s="38"/>
      <c r="F254" s="38"/>
      <c r="G254" s="38"/>
    </row>
    <row r="255" spans="1:7" ht="15" x14ac:dyDescent="0.2">
      <c r="A255" s="38"/>
      <c r="B255" s="38"/>
      <c r="C255" s="38"/>
      <c r="D255" s="38"/>
      <c r="E255" s="38"/>
      <c r="F255" s="38"/>
      <c r="G255" s="38"/>
    </row>
    <row r="256" spans="1:7" ht="15" x14ac:dyDescent="0.2">
      <c r="A256" s="38"/>
      <c r="B256" s="38"/>
      <c r="C256" s="38"/>
      <c r="D256" s="38"/>
      <c r="E256" s="38"/>
      <c r="F256" s="38"/>
      <c r="G256" s="38"/>
    </row>
    <row r="257" spans="1:7" ht="15" x14ac:dyDescent="0.2">
      <c r="A257" s="38"/>
      <c r="B257" s="38"/>
      <c r="C257" s="38"/>
      <c r="D257" s="38"/>
      <c r="E257" s="38"/>
      <c r="F257" s="38"/>
      <c r="G257" s="38"/>
    </row>
    <row r="258" spans="1:7" ht="15" x14ac:dyDescent="0.2">
      <c r="A258" s="38"/>
      <c r="B258" s="38"/>
      <c r="C258" s="38"/>
      <c r="D258" s="38"/>
      <c r="E258" s="38"/>
      <c r="F258" s="38"/>
      <c r="G258" s="38"/>
    </row>
    <row r="259" spans="1:7" ht="15" x14ac:dyDescent="0.2">
      <c r="A259" s="38"/>
      <c r="B259" s="38"/>
      <c r="C259" s="38"/>
      <c r="D259" s="38"/>
      <c r="E259" s="38"/>
      <c r="F259" s="38"/>
      <c r="G259" s="38"/>
    </row>
    <row r="260" spans="1:7" ht="15" x14ac:dyDescent="0.2">
      <c r="A260" s="38"/>
      <c r="B260" s="38"/>
      <c r="C260" s="38"/>
      <c r="D260" s="38"/>
      <c r="E260" s="38"/>
      <c r="F260" s="38"/>
      <c r="G260" s="38"/>
    </row>
    <row r="261" spans="1:7" ht="15" x14ac:dyDescent="0.2">
      <c r="A261" s="38"/>
      <c r="B261" s="38"/>
      <c r="C261" s="38"/>
      <c r="D261" s="38"/>
      <c r="E261" s="38"/>
      <c r="F261" s="38"/>
      <c r="G261" s="38"/>
    </row>
    <row r="262" spans="1:7" ht="15" x14ac:dyDescent="0.2">
      <c r="A262" s="38"/>
      <c r="B262" s="38"/>
      <c r="C262" s="38"/>
      <c r="D262" s="38"/>
      <c r="E262" s="38"/>
      <c r="F262" s="38"/>
      <c r="G262" s="38"/>
    </row>
    <row r="263" spans="1:7" ht="15" x14ac:dyDescent="0.2">
      <c r="A263" s="38"/>
      <c r="B263" s="38"/>
      <c r="C263" s="38"/>
      <c r="D263" s="38"/>
      <c r="E263" s="38"/>
      <c r="F263" s="38"/>
      <c r="G263" s="38"/>
    </row>
    <row r="264" spans="1:7" ht="15" x14ac:dyDescent="0.2">
      <c r="A264" s="38"/>
      <c r="B264" s="38"/>
      <c r="C264" s="38"/>
      <c r="D264" s="38"/>
      <c r="E264" s="38"/>
      <c r="F264" s="38"/>
      <c r="G264" s="38"/>
    </row>
    <row r="265" spans="1:7" ht="15" x14ac:dyDescent="0.2">
      <c r="A265" s="38"/>
      <c r="B265" s="38"/>
      <c r="C265" s="38"/>
      <c r="D265" s="38"/>
      <c r="E265" s="38"/>
      <c r="F265" s="38"/>
      <c r="G265" s="38"/>
    </row>
    <row r="266" spans="1:7" ht="15" x14ac:dyDescent="0.2">
      <c r="A266" s="38"/>
      <c r="B266" s="38"/>
      <c r="C266" s="38"/>
      <c r="D266" s="38"/>
      <c r="E266" s="38"/>
      <c r="F266" s="38"/>
      <c r="G266" s="38"/>
    </row>
    <row r="267" spans="1:7" ht="15" x14ac:dyDescent="0.2">
      <c r="A267" s="38"/>
      <c r="B267" s="38"/>
      <c r="C267" s="38"/>
      <c r="D267" s="38"/>
      <c r="E267" s="38"/>
      <c r="F267" s="38"/>
      <c r="G267" s="38"/>
    </row>
    <row r="268" spans="1:7" ht="15" x14ac:dyDescent="0.2">
      <c r="A268" s="38"/>
      <c r="B268" s="38"/>
      <c r="C268" s="38"/>
      <c r="D268" s="38"/>
      <c r="E268" s="38"/>
      <c r="F268" s="38"/>
      <c r="G268" s="38"/>
    </row>
    <row r="269" spans="1:7" ht="15" x14ac:dyDescent="0.2">
      <c r="A269" s="38"/>
      <c r="B269" s="38"/>
      <c r="C269" s="38"/>
      <c r="D269" s="38"/>
      <c r="E269" s="38"/>
      <c r="F269" s="38"/>
      <c r="G269" s="38"/>
    </row>
    <row r="270" spans="1:7" ht="15" x14ac:dyDescent="0.2">
      <c r="A270" s="38"/>
      <c r="B270" s="38"/>
      <c r="C270" s="38"/>
      <c r="D270" s="38"/>
      <c r="E270" s="38"/>
      <c r="F270" s="38"/>
      <c r="G270" s="38"/>
    </row>
    <row r="271" spans="1:7" ht="15" x14ac:dyDescent="0.2">
      <c r="A271" s="38"/>
      <c r="B271" s="38"/>
      <c r="C271" s="38"/>
      <c r="D271" s="38"/>
      <c r="E271" s="38"/>
      <c r="F271" s="38"/>
      <c r="G271" s="38"/>
    </row>
    <row r="272" spans="1:7" ht="15" x14ac:dyDescent="0.2">
      <c r="A272" s="38"/>
      <c r="B272" s="38"/>
      <c r="C272" s="38"/>
      <c r="D272" s="38"/>
      <c r="E272" s="38"/>
      <c r="F272" s="38"/>
      <c r="G272" s="38"/>
    </row>
    <row r="273" spans="1:7" ht="15" x14ac:dyDescent="0.2">
      <c r="A273" s="38"/>
      <c r="B273" s="38"/>
      <c r="C273" s="38"/>
      <c r="D273" s="38"/>
      <c r="E273" s="38"/>
      <c r="F273" s="38"/>
      <c r="G273" s="38"/>
    </row>
    <row r="274" spans="1:7" ht="15" x14ac:dyDescent="0.2">
      <c r="A274" s="38"/>
      <c r="B274" s="38"/>
      <c r="C274" s="38"/>
      <c r="D274" s="38"/>
      <c r="E274" s="38"/>
      <c r="F274" s="38"/>
      <c r="G274" s="38"/>
    </row>
    <row r="275" spans="1:7" ht="15" x14ac:dyDescent="0.2">
      <c r="A275" s="38"/>
      <c r="B275" s="38"/>
      <c r="C275" s="38"/>
      <c r="D275" s="38"/>
      <c r="E275" s="38"/>
      <c r="F275" s="38"/>
      <c r="G275" s="38"/>
    </row>
    <row r="276" spans="1:7" ht="15" x14ac:dyDescent="0.2">
      <c r="A276" s="38"/>
      <c r="B276" s="38"/>
      <c r="C276" s="38"/>
      <c r="D276" s="38"/>
      <c r="E276" s="38"/>
      <c r="F276" s="38"/>
      <c r="G276" s="38"/>
    </row>
    <row r="277" spans="1:7" ht="15" x14ac:dyDescent="0.2">
      <c r="A277" s="38"/>
      <c r="B277" s="38"/>
      <c r="C277" s="38"/>
      <c r="D277" s="38"/>
      <c r="E277" s="38"/>
      <c r="F277" s="38"/>
      <c r="G277" s="38"/>
    </row>
    <row r="278" spans="1:7" ht="15" x14ac:dyDescent="0.2">
      <c r="A278" s="38"/>
      <c r="B278" s="38"/>
      <c r="C278" s="38"/>
      <c r="D278" s="38"/>
      <c r="E278" s="38"/>
      <c r="F278" s="38"/>
      <c r="G278" s="38"/>
    </row>
    <row r="279" spans="1:7" ht="15" x14ac:dyDescent="0.2">
      <c r="A279" s="38"/>
      <c r="B279" s="38"/>
      <c r="C279" s="38"/>
      <c r="D279" s="38"/>
      <c r="E279" s="38"/>
      <c r="F279" s="38"/>
      <c r="G279" s="38"/>
    </row>
    <row r="280" spans="1:7" ht="15" x14ac:dyDescent="0.2">
      <c r="A280" s="38"/>
      <c r="B280" s="38"/>
      <c r="C280" s="38"/>
      <c r="D280" s="38"/>
      <c r="E280" s="38"/>
      <c r="F280" s="38"/>
      <c r="G280" s="38"/>
    </row>
    <row r="281" spans="1:7" ht="15" x14ac:dyDescent="0.2">
      <c r="A281" s="38"/>
      <c r="B281" s="38"/>
      <c r="C281" s="38"/>
      <c r="D281" s="38"/>
      <c r="E281" s="38"/>
      <c r="F281" s="38"/>
      <c r="G281" s="38"/>
    </row>
    <row r="282" spans="1:7" ht="15" x14ac:dyDescent="0.2">
      <c r="A282" s="38"/>
      <c r="B282" s="38"/>
      <c r="C282" s="38"/>
      <c r="D282" s="38"/>
      <c r="E282" s="38"/>
      <c r="F282" s="38"/>
      <c r="G282" s="38"/>
    </row>
    <row r="283" spans="1:7" ht="15" x14ac:dyDescent="0.2">
      <c r="A283" s="38"/>
      <c r="B283" s="38"/>
      <c r="C283" s="38"/>
      <c r="D283" s="38"/>
      <c r="E283" s="38"/>
      <c r="F283" s="38"/>
      <c r="G283" s="38"/>
    </row>
    <row r="284" spans="1:7" ht="15" x14ac:dyDescent="0.2">
      <c r="A284" s="38"/>
      <c r="B284" s="38"/>
      <c r="C284" s="38"/>
      <c r="D284" s="38"/>
      <c r="E284" s="38"/>
      <c r="F284" s="38"/>
      <c r="G284" s="38"/>
    </row>
    <row r="285" spans="1:7" ht="15" x14ac:dyDescent="0.2">
      <c r="A285" s="38"/>
      <c r="B285" s="38"/>
      <c r="C285" s="38"/>
      <c r="D285" s="38"/>
      <c r="E285" s="38"/>
      <c r="F285" s="38"/>
      <c r="G285" s="38"/>
    </row>
    <row r="286" spans="1:7" ht="15" x14ac:dyDescent="0.2">
      <c r="A286" s="38"/>
      <c r="B286" s="38"/>
      <c r="C286" s="38"/>
      <c r="D286" s="38"/>
      <c r="E286" s="38"/>
      <c r="F286" s="38"/>
      <c r="G286" s="38"/>
    </row>
    <row r="287" spans="1:7" ht="15" x14ac:dyDescent="0.2">
      <c r="A287" s="38"/>
      <c r="B287" s="38"/>
      <c r="C287" s="38"/>
      <c r="D287" s="38"/>
      <c r="E287" s="38"/>
      <c r="F287" s="38"/>
      <c r="G287" s="38"/>
    </row>
    <row r="288" spans="1:7" ht="15" x14ac:dyDescent="0.2">
      <c r="A288" s="38"/>
      <c r="B288" s="38"/>
      <c r="C288" s="38"/>
      <c r="D288" s="38"/>
      <c r="E288" s="38"/>
      <c r="F288" s="38"/>
      <c r="G288" s="38"/>
    </row>
    <row r="289" spans="1:7" ht="15" x14ac:dyDescent="0.2">
      <c r="A289" s="38"/>
      <c r="B289" s="38"/>
      <c r="C289" s="38"/>
      <c r="D289" s="38"/>
      <c r="E289" s="38"/>
      <c r="F289" s="38"/>
      <c r="G289" s="38"/>
    </row>
    <row r="290" spans="1:7" ht="15" x14ac:dyDescent="0.2">
      <c r="A290" s="38"/>
      <c r="B290" s="38"/>
      <c r="C290" s="38"/>
      <c r="D290" s="38"/>
      <c r="E290" s="38"/>
      <c r="F290" s="38"/>
      <c r="G290" s="38"/>
    </row>
    <row r="291" spans="1:7" ht="15" x14ac:dyDescent="0.2">
      <c r="A291" s="38"/>
      <c r="B291" s="38"/>
      <c r="C291" s="38"/>
      <c r="D291" s="38"/>
      <c r="E291" s="38"/>
      <c r="F291" s="38"/>
      <c r="G291" s="38"/>
    </row>
    <row r="292" spans="1:7" ht="15" x14ac:dyDescent="0.2">
      <c r="A292" s="38"/>
      <c r="B292" s="38"/>
      <c r="C292" s="38"/>
      <c r="D292" s="38"/>
      <c r="E292" s="38"/>
      <c r="F292" s="38"/>
      <c r="G292" s="38"/>
    </row>
  </sheetData>
  <mergeCells count="7">
    <mergeCell ref="K19:O19"/>
    <mergeCell ref="C28:G28"/>
    <mergeCell ref="A31:G33"/>
    <mergeCell ref="A2:D2"/>
    <mergeCell ref="C20:G20"/>
    <mergeCell ref="C26:G26"/>
    <mergeCell ref="C27:G27"/>
  </mergeCell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6"/>
  <sheetViews>
    <sheetView zoomScale="85" zoomScaleNormal="85"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RowHeight="12.75" x14ac:dyDescent="0.2"/>
  <cols>
    <col min="1" max="1" width="26.85546875" style="2" customWidth="1"/>
    <col min="2" max="2" width="4.7109375" style="2" customWidth="1"/>
    <col min="3" max="4" width="14.42578125" style="2" customWidth="1"/>
    <col min="5" max="5" width="11.85546875" style="2" customWidth="1"/>
    <col min="6" max="6" width="11.5703125" style="2" customWidth="1"/>
    <col min="7" max="7" width="15.7109375" style="2" customWidth="1"/>
    <col min="8" max="8" width="7.7109375" style="2" customWidth="1"/>
    <col min="9" max="9" width="15.7109375" style="2" customWidth="1"/>
    <col min="10" max="10" width="7.7109375" style="2" customWidth="1"/>
    <col min="11" max="11" width="15.7109375" style="2" customWidth="1"/>
    <col min="12" max="12" width="7.7109375" style="2" customWidth="1"/>
    <col min="13" max="13" width="15.7109375" style="2" customWidth="1"/>
    <col min="14" max="14" width="7.7109375" style="2" customWidth="1"/>
    <col min="15" max="15" width="15.7109375" style="2" customWidth="1"/>
    <col min="16" max="16" width="7.7109375" style="2" customWidth="1"/>
    <col min="17" max="17" width="15.7109375" style="2" customWidth="1"/>
    <col min="18" max="18" width="7.7109375" style="2" customWidth="1"/>
    <col min="19" max="19" width="15.7109375" style="2" customWidth="1"/>
    <col min="20" max="20" width="7.7109375" style="2" customWidth="1"/>
    <col min="21" max="21" width="15.7109375" style="2" customWidth="1"/>
    <col min="22" max="22" width="7.7109375" style="2" customWidth="1"/>
    <col min="23" max="23" width="15.7109375" style="2" customWidth="1"/>
    <col min="24" max="24" width="7.7109375" style="2" customWidth="1"/>
    <col min="25" max="25" width="15.7109375" style="2" customWidth="1"/>
    <col min="26" max="26" width="7.7109375" style="2" customWidth="1"/>
    <col min="27" max="27" width="15.7109375" style="2" customWidth="1"/>
    <col min="28" max="28" width="7.7109375" style="2" customWidth="1"/>
    <col min="29" max="29" width="15.7109375" style="2" customWidth="1"/>
    <col min="30" max="30" width="7.7109375" style="2" customWidth="1"/>
    <col min="31" max="31" width="15.7109375" style="2" customWidth="1"/>
    <col min="32" max="32" width="7.7109375" style="2" customWidth="1"/>
    <col min="33" max="33" width="15.7109375" style="2" customWidth="1"/>
    <col min="34" max="34" width="7.7109375" style="2" customWidth="1"/>
  </cols>
  <sheetData>
    <row r="1" spans="1:34" ht="23.25" x14ac:dyDescent="0.2">
      <c r="A1" s="148" t="s">
        <v>14</v>
      </c>
      <c r="B1" s="149"/>
      <c r="C1" s="149"/>
      <c r="D1" s="149"/>
      <c r="E1" s="149"/>
      <c r="F1" s="149"/>
    </row>
    <row r="2" spans="1:34" ht="23.25" x14ac:dyDescent="0.2">
      <c r="A2" s="148" t="s">
        <v>59</v>
      </c>
      <c r="B2" s="149"/>
      <c r="C2" s="149"/>
      <c r="D2" s="149"/>
      <c r="E2" s="149"/>
      <c r="F2" s="149"/>
    </row>
    <row r="3" spans="1:34" ht="13.5" thickBot="1" x14ac:dyDescent="0.25"/>
    <row r="4" spans="1:34" ht="16.5" thickBot="1" x14ac:dyDescent="0.3">
      <c r="A4" s="6" t="s">
        <v>15</v>
      </c>
      <c r="B4" s="150" t="s">
        <v>16</v>
      </c>
      <c r="C4" s="151"/>
      <c r="D4" s="7" t="s">
        <v>17</v>
      </c>
      <c r="E4" s="152">
        <v>45488</v>
      </c>
      <c r="F4" s="153"/>
      <c r="S4" s="146"/>
      <c r="T4" s="146"/>
      <c r="AG4" s="146"/>
      <c r="AH4" s="146"/>
    </row>
    <row r="5" spans="1:34" ht="15" thickBot="1" x14ac:dyDescent="0.25">
      <c r="A5" s="8"/>
      <c r="B5" s="1"/>
      <c r="C5" s="1"/>
      <c r="E5" s="1"/>
      <c r="M5" s="3"/>
      <c r="W5" s="3"/>
    </row>
    <row r="6" spans="1:34" ht="18.75" thickBot="1" x14ac:dyDescent="0.3">
      <c r="A6" s="9" t="s">
        <v>18</v>
      </c>
      <c r="B6" s="150" t="s">
        <v>186</v>
      </c>
      <c r="C6" s="151"/>
      <c r="G6" s="147" t="s">
        <v>65</v>
      </c>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row>
    <row r="7" spans="1:34" ht="13.5" thickBot="1" x14ac:dyDescent="0.25">
      <c r="A7" s="10"/>
    </row>
    <row r="8" spans="1:34" ht="27" customHeight="1" thickBot="1" x14ac:dyDescent="0.3">
      <c r="A8" s="6" t="s">
        <v>19</v>
      </c>
      <c r="B8" s="150" t="s">
        <v>141</v>
      </c>
      <c r="C8" s="151"/>
      <c r="E8" s="43" t="s">
        <v>20</v>
      </c>
      <c r="F8" s="44"/>
      <c r="G8" s="140" t="s">
        <v>164</v>
      </c>
      <c r="H8" s="141"/>
      <c r="I8" s="140" t="s">
        <v>165</v>
      </c>
      <c r="J8" s="141"/>
      <c r="K8" s="140" t="s">
        <v>166</v>
      </c>
      <c r="L8" s="141"/>
      <c r="M8" s="140" t="s">
        <v>167</v>
      </c>
      <c r="N8" s="141"/>
      <c r="O8" s="140" t="s">
        <v>168</v>
      </c>
      <c r="P8" s="141"/>
      <c r="Q8" s="140" t="s">
        <v>169</v>
      </c>
      <c r="R8" s="141"/>
      <c r="S8" s="140" t="s">
        <v>170</v>
      </c>
      <c r="T8" s="141"/>
      <c r="U8" s="140" t="s">
        <v>171</v>
      </c>
      <c r="V8" s="141"/>
      <c r="W8" s="140" t="s">
        <v>172</v>
      </c>
      <c r="X8" s="141"/>
      <c r="Y8" s="140" t="s">
        <v>173</v>
      </c>
      <c r="Z8" s="141"/>
      <c r="AA8" s="140" t="s">
        <v>174</v>
      </c>
      <c r="AB8" s="141"/>
      <c r="AC8" s="140" t="s">
        <v>177</v>
      </c>
      <c r="AD8" s="141"/>
      <c r="AE8" s="140" t="s">
        <v>175</v>
      </c>
      <c r="AF8" s="141"/>
      <c r="AG8" s="140" t="s">
        <v>176</v>
      </c>
      <c r="AH8" s="141"/>
    </row>
    <row r="9" spans="1:34" ht="15.75" thickBot="1" x14ac:dyDescent="0.25">
      <c r="E9" s="43" t="s">
        <v>21</v>
      </c>
      <c r="F9" s="43"/>
      <c r="G9" s="142" t="s">
        <v>150</v>
      </c>
      <c r="H9" s="142"/>
      <c r="I9" s="142" t="s">
        <v>151</v>
      </c>
      <c r="J9" s="142"/>
      <c r="K9" s="142" t="s">
        <v>152</v>
      </c>
      <c r="L9" s="142"/>
      <c r="M9" s="142" t="s">
        <v>153</v>
      </c>
      <c r="N9" s="142"/>
      <c r="O9" s="142" t="s">
        <v>154</v>
      </c>
      <c r="P9" s="142"/>
      <c r="Q9" s="142" t="s">
        <v>155</v>
      </c>
      <c r="R9" s="142"/>
      <c r="S9" s="142" t="s">
        <v>156</v>
      </c>
      <c r="T9" s="142"/>
      <c r="U9" s="142" t="s">
        <v>157</v>
      </c>
      <c r="V9" s="142"/>
      <c r="W9" s="142" t="s">
        <v>158</v>
      </c>
      <c r="X9" s="142"/>
      <c r="Y9" s="142" t="s">
        <v>159</v>
      </c>
      <c r="Z9" s="142"/>
      <c r="AA9" s="142" t="s">
        <v>160</v>
      </c>
      <c r="AB9" s="142"/>
      <c r="AC9" s="142" t="s">
        <v>161</v>
      </c>
      <c r="AD9" s="142"/>
      <c r="AE9" s="142" t="s">
        <v>162</v>
      </c>
      <c r="AF9" s="142"/>
      <c r="AG9" s="142" t="s">
        <v>163</v>
      </c>
      <c r="AH9" s="142"/>
    </row>
    <row r="10" spans="1:34" ht="16.5" thickBot="1" x14ac:dyDescent="0.25">
      <c r="A10" s="11" t="s">
        <v>22</v>
      </c>
      <c r="B10" s="150" t="s">
        <v>73</v>
      </c>
      <c r="C10" s="151"/>
      <c r="D10" s="3"/>
      <c r="E10" s="45" t="s">
        <v>23</v>
      </c>
      <c r="F10" s="41"/>
      <c r="G10" s="143">
        <v>45432</v>
      </c>
      <c r="H10" s="143"/>
      <c r="I10" s="143">
        <v>45432</v>
      </c>
      <c r="J10" s="143"/>
      <c r="K10" s="143">
        <v>45432</v>
      </c>
      <c r="L10" s="143"/>
      <c r="M10" s="143">
        <v>45432</v>
      </c>
      <c r="N10" s="143"/>
      <c r="O10" s="143">
        <v>45433</v>
      </c>
      <c r="P10" s="143"/>
      <c r="Q10" s="143">
        <v>45433</v>
      </c>
      <c r="R10" s="143"/>
      <c r="S10" s="143">
        <v>45433</v>
      </c>
      <c r="T10" s="143"/>
      <c r="U10" s="143">
        <v>45433</v>
      </c>
      <c r="V10" s="143"/>
      <c r="W10" s="143">
        <v>45433</v>
      </c>
      <c r="X10" s="143"/>
      <c r="Y10" s="143">
        <v>45433</v>
      </c>
      <c r="Z10" s="143"/>
      <c r="AA10" s="143">
        <v>45433</v>
      </c>
      <c r="AB10" s="143"/>
      <c r="AC10" s="143">
        <v>45433</v>
      </c>
      <c r="AD10" s="143"/>
      <c r="AE10" s="143">
        <v>45433</v>
      </c>
      <c r="AF10" s="143"/>
      <c r="AG10" s="143">
        <v>45433</v>
      </c>
      <c r="AH10" s="143"/>
    </row>
    <row r="11" spans="1:34" ht="15" x14ac:dyDescent="0.2">
      <c r="A11" s="12"/>
      <c r="B11" s="3"/>
      <c r="C11" s="3"/>
      <c r="D11" s="3"/>
      <c r="E11" s="45" t="s">
        <v>24</v>
      </c>
      <c r="F11" s="42"/>
      <c r="G11" s="143">
        <v>45474</v>
      </c>
      <c r="H11" s="142"/>
      <c r="I11" s="144">
        <v>45474</v>
      </c>
      <c r="J11" s="145"/>
      <c r="K11" s="144">
        <v>45474</v>
      </c>
      <c r="L11" s="145"/>
      <c r="M11" s="144">
        <v>45474</v>
      </c>
      <c r="N11" s="145"/>
      <c r="O11" s="144">
        <v>45474</v>
      </c>
      <c r="P11" s="145"/>
      <c r="Q11" s="144">
        <v>45474</v>
      </c>
      <c r="R11" s="145"/>
      <c r="S11" s="144">
        <v>45474</v>
      </c>
      <c r="T11" s="145"/>
      <c r="U11" s="144">
        <v>45474</v>
      </c>
      <c r="V11" s="145"/>
      <c r="W11" s="144">
        <v>45474</v>
      </c>
      <c r="X11" s="145"/>
      <c r="Y11" s="144">
        <v>45474</v>
      </c>
      <c r="Z11" s="145"/>
      <c r="AA11" s="144">
        <v>45474</v>
      </c>
      <c r="AB11" s="145"/>
      <c r="AC11" s="144">
        <v>45474</v>
      </c>
      <c r="AD11" s="145"/>
      <c r="AE11" s="144">
        <v>45474</v>
      </c>
      <c r="AF11" s="145"/>
      <c r="AG11" s="144">
        <v>45474</v>
      </c>
      <c r="AH11" s="145"/>
    </row>
    <row r="12" spans="1:34" ht="15" x14ac:dyDescent="0.2">
      <c r="A12" s="154" t="s">
        <v>25</v>
      </c>
      <c r="B12" s="154"/>
      <c r="C12" s="154"/>
      <c r="D12" s="159" t="s">
        <v>26</v>
      </c>
      <c r="E12" s="154" t="s">
        <v>12</v>
      </c>
      <c r="F12" s="154" t="s">
        <v>10</v>
      </c>
      <c r="G12" s="154" t="s">
        <v>27</v>
      </c>
      <c r="H12" s="154" t="s">
        <v>28</v>
      </c>
      <c r="I12" s="158" t="s">
        <v>27</v>
      </c>
      <c r="J12" s="154" t="s">
        <v>28</v>
      </c>
      <c r="K12" s="154" t="s">
        <v>27</v>
      </c>
      <c r="L12" s="154" t="s">
        <v>28</v>
      </c>
      <c r="M12" s="154" t="s">
        <v>27</v>
      </c>
      <c r="N12" s="154" t="s">
        <v>28</v>
      </c>
      <c r="O12" s="154" t="s">
        <v>27</v>
      </c>
      <c r="P12" s="154" t="s">
        <v>28</v>
      </c>
      <c r="Q12" s="154" t="s">
        <v>27</v>
      </c>
      <c r="R12" s="154" t="s">
        <v>28</v>
      </c>
      <c r="S12" s="154" t="s">
        <v>27</v>
      </c>
      <c r="T12" s="154" t="s">
        <v>28</v>
      </c>
      <c r="U12" s="154" t="s">
        <v>27</v>
      </c>
      <c r="V12" s="154" t="s">
        <v>28</v>
      </c>
      <c r="W12" s="154" t="s">
        <v>27</v>
      </c>
      <c r="X12" s="154" t="s">
        <v>28</v>
      </c>
      <c r="Y12" s="154" t="s">
        <v>27</v>
      </c>
      <c r="Z12" s="154" t="s">
        <v>28</v>
      </c>
      <c r="AA12" s="154" t="s">
        <v>27</v>
      </c>
      <c r="AB12" s="154" t="s">
        <v>28</v>
      </c>
      <c r="AC12" s="154" t="s">
        <v>27</v>
      </c>
      <c r="AD12" s="154" t="s">
        <v>28</v>
      </c>
      <c r="AE12" s="154" t="s">
        <v>27</v>
      </c>
      <c r="AF12" s="154" t="s">
        <v>28</v>
      </c>
      <c r="AG12" s="154" t="s">
        <v>27</v>
      </c>
      <c r="AH12" s="154" t="s">
        <v>28</v>
      </c>
    </row>
    <row r="13" spans="1:34" ht="15" x14ac:dyDescent="0.2">
      <c r="A13" s="154" t="s">
        <v>29</v>
      </c>
      <c r="B13" s="154"/>
      <c r="C13" s="42" t="s">
        <v>30</v>
      </c>
      <c r="D13" s="160"/>
      <c r="E13" s="142"/>
      <c r="F13" s="142"/>
      <c r="G13" s="142"/>
      <c r="H13" s="157"/>
      <c r="I13" s="142"/>
      <c r="J13" s="157"/>
      <c r="K13" s="142"/>
      <c r="L13" s="157"/>
      <c r="M13" s="142"/>
      <c r="N13" s="157"/>
      <c r="O13" s="142"/>
      <c r="P13" s="157"/>
      <c r="Q13" s="142"/>
      <c r="R13" s="157"/>
      <c r="S13" s="142"/>
      <c r="T13" s="157"/>
      <c r="U13" s="142"/>
      <c r="V13" s="157"/>
      <c r="W13" s="142"/>
      <c r="X13" s="157"/>
      <c r="Y13" s="142"/>
      <c r="Z13" s="157"/>
      <c r="AA13" s="142"/>
      <c r="AB13" s="157"/>
      <c r="AC13" s="142"/>
      <c r="AD13" s="157"/>
      <c r="AE13" s="142"/>
      <c r="AF13" s="157"/>
      <c r="AG13" s="142"/>
      <c r="AH13" s="157"/>
    </row>
    <row r="14" spans="1:34" s="2" customFormat="1" ht="15" x14ac:dyDescent="0.2">
      <c r="A14" s="103" t="s">
        <v>135</v>
      </c>
      <c r="B14" s="98"/>
      <c r="C14" s="96" t="s">
        <v>136</v>
      </c>
      <c r="D14" s="97" t="s">
        <v>74</v>
      </c>
      <c r="E14" s="60">
        <v>2E-3</v>
      </c>
      <c r="F14" s="60">
        <v>0.02</v>
      </c>
      <c r="G14" s="46">
        <v>111.14</v>
      </c>
      <c r="H14" s="114">
        <v>10</v>
      </c>
      <c r="I14" s="46">
        <v>118.68</v>
      </c>
      <c r="J14" s="114">
        <v>10</v>
      </c>
      <c r="K14" s="46">
        <v>905.24</v>
      </c>
      <c r="L14" s="114">
        <v>20</v>
      </c>
      <c r="M14" s="46">
        <v>903.18</v>
      </c>
      <c r="N14" s="114">
        <v>20</v>
      </c>
      <c r="O14" s="46">
        <v>806.58</v>
      </c>
      <c r="P14" s="114">
        <v>20</v>
      </c>
      <c r="Q14" s="46">
        <v>783.22</v>
      </c>
      <c r="R14" s="114">
        <v>20</v>
      </c>
      <c r="S14" s="46">
        <v>281.64999999999998</v>
      </c>
      <c r="T14" s="114">
        <v>10</v>
      </c>
      <c r="U14" s="46">
        <v>287.22000000000003</v>
      </c>
      <c r="V14" s="114">
        <v>10</v>
      </c>
      <c r="W14" s="96">
        <v>83.12</v>
      </c>
      <c r="X14" s="114">
        <v>10</v>
      </c>
      <c r="Y14" s="46">
        <v>495.96</v>
      </c>
      <c r="Z14" s="114">
        <v>20</v>
      </c>
      <c r="AA14" s="46">
        <v>430.16</v>
      </c>
      <c r="AB14" s="114">
        <v>20</v>
      </c>
      <c r="AC14" s="46">
        <v>384.22</v>
      </c>
      <c r="AD14" s="114">
        <v>20</v>
      </c>
      <c r="AE14" s="46">
        <v>552.72</v>
      </c>
      <c r="AF14" s="114">
        <v>20</v>
      </c>
      <c r="AG14" s="46">
        <v>376.56</v>
      </c>
      <c r="AH14" s="114">
        <v>10</v>
      </c>
    </row>
    <row r="15" spans="1:34" s="2" customFormat="1" ht="14.25" x14ac:dyDescent="0.2">
      <c r="A15" s="68" t="s">
        <v>75</v>
      </c>
      <c r="B15" s="64"/>
      <c r="C15" s="13" t="s">
        <v>102</v>
      </c>
      <c r="D15" s="64" t="s">
        <v>74</v>
      </c>
      <c r="E15" s="60">
        <v>2E-3</v>
      </c>
      <c r="F15" s="60">
        <v>0.02</v>
      </c>
      <c r="G15" s="46">
        <v>74.37</v>
      </c>
      <c r="H15" s="113">
        <v>10</v>
      </c>
      <c r="I15" s="46">
        <v>88.94</v>
      </c>
      <c r="J15" s="113">
        <v>10</v>
      </c>
      <c r="K15" s="46">
        <v>551.82000000000005</v>
      </c>
      <c r="L15" s="113">
        <v>20</v>
      </c>
      <c r="M15" s="46">
        <v>577.32000000000005</v>
      </c>
      <c r="N15" s="113">
        <v>20</v>
      </c>
      <c r="O15" s="46">
        <v>464.52</v>
      </c>
      <c r="P15" s="113">
        <v>20</v>
      </c>
      <c r="Q15" s="46">
        <v>439.6</v>
      </c>
      <c r="R15" s="113">
        <v>20</v>
      </c>
      <c r="S15" s="46">
        <v>218.32</v>
      </c>
      <c r="T15" s="113">
        <v>10</v>
      </c>
      <c r="U15" s="46">
        <v>221.55</v>
      </c>
      <c r="V15" s="113">
        <v>10</v>
      </c>
      <c r="W15" s="47">
        <v>85.77</v>
      </c>
      <c r="X15" s="113">
        <v>10</v>
      </c>
      <c r="Y15" s="46">
        <v>337.14</v>
      </c>
      <c r="Z15" s="113">
        <v>20</v>
      </c>
      <c r="AA15" s="46">
        <v>344.14</v>
      </c>
      <c r="AB15" s="113">
        <v>20</v>
      </c>
      <c r="AC15" s="46">
        <v>325.72000000000003</v>
      </c>
      <c r="AD15" s="113">
        <v>20</v>
      </c>
      <c r="AE15" s="46">
        <v>434.06</v>
      </c>
      <c r="AF15" s="113">
        <v>20</v>
      </c>
      <c r="AG15" s="46">
        <v>339.92</v>
      </c>
      <c r="AH15" s="113">
        <v>10</v>
      </c>
    </row>
    <row r="16" spans="1:34" s="2" customFormat="1" ht="14.25" x14ac:dyDescent="0.2">
      <c r="A16" s="68" t="s">
        <v>76</v>
      </c>
      <c r="B16" s="64"/>
      <c r="C16" s="13" t="s">
        <v>103</v>
      </c>
      <c r="D16" s="64" t="s">
        <v>74</v>
      </c>
      <c r="E16" s="60">
        <v>2E-3</v>
      </c>
      <c r="F16" s="60">
        <v>0.02</v>
      </c>
      <c r="G16" s="46">
        <v>230.42</v>
      </c>
      <c r="H16" s="113">
        <v>10</v>
      </c>
      <c r="I16" s="46">
        <v>266.68</v>
      </c>
      <c r="J16" s="113">
        <v>10</v>
      </c>
      <c r="K16" s="113">
        <v>1296.42</v>
      </c>
      <c r="L16" s="113">
        <v>20</v>
      </c>
      <c r="M16" s="113">
        <v>1369.48</v>
      </c>
      <c r="N16" s="113">
        <v>20</v>
      </c>
      <c r="O16" s="113">
        <v>1091.26</v>
      </c>
      <c r="P16" s="113">
        <v>20</v>
      </c>
      <c r="Q16" s="113">
        <v>1053.1400000000001</v>
      </c>
      <c r="R16" s="113">
        <v>20</v>
      </c>
      <c r="S16" s="46">
        <v>592.46</v>
      </c>
      <c r="T16" s="113">
        <v>10</v>
      </c>
      <c r="U16" s="46">
        <v>611.80999999999995</v>
      </c>
      <c r="V16" s="113">
        <v>10</v>
      </c>
      <c r="W16" s="46">
        <v>199.69</v>
      </c>
      <c r="X16" s="113">
        <v>10</v>
      </c>
      <c r="Y16" s="46">
        <v>881.64</v>
      </c>
      <c r="Z16" s="113">
        <v>20</v>
      </c>
      <c r="AA16" s="46">
        <v>900.48</v>
      </c>
      <c r="AB16" s="113">
        <v>20</v>
      </c>
      <c r="AC16" s="46">
        <v>845.68</v>
      </c>
      <c r="AD16" s="113">
        <v>20</v>
      </c>
      <c r="AE16" s="113">
        <v>1130.18</v>
      </c>
      <c r="AF16" s="113">
        <v>20</v>
      </c>
      <c r="AG16" s="122">
        <v>971.55</v>
      </c>
      <c r="AH16" s="113">
        <v>10</v>
      </c>
    </row>
    <row r="17" spans="1:34" s="2" customFormat="1" ht="14.25" x14ac:dyDescent="0.2">
      <c r="A17" s="68" t="s">
        <v>77</v>
      </c>
      <c r="B17" s="64"/>
      <c r="C17" s="13" t="s">
        <v>104</v>
      </c>
      <c r="D17" s="64" t="s">
        <v>74</v>
      </c>
      <c r="E17" s="60">
        <v>2E-3</v>
      </c>
      <c r="F17" s="60">
        <v>0.02</v>
      </c>
      <c r="G17" s="46">
        <v>34.090000000000003</v>
      </c>
      <c r="H17" s="113">
        <v>10</v>
      </c>
      <c r="I17" s="46">
        <v>38.729999999999997</v>
      </c>
      <c r="J17" s="113">
        <v>10</v>
      </c>
      <c r="K17" s="46">
        <v>157.66</v>
      </c>
      <c r="L17" s="113">
        <v>20</v>
      </c>
      <c r="M17" s="46">
        <v>167.04</v>
      </c>
      <c r="N17" s="113">
        <v>20</v>
      </c>
      <c r="O17" s="46">
        <v>127.24</v>
      </c>
      <c r="P17" s="113">
        <v>20</v>
      </c>
      <c r="Q17" s="46">
        <v>125.08</v>
      </c>
      <c r="R17" s="113">
        <v>20</v>
      </c>
      <c r="S17" s="46">
        <v>77.66</v>
      </c>
      <c r="T17" s="113">
        <v>10</v>
      </c>
      <c r="U17" s="46">
        <v>80.819999999999993</v>
      </c>
      <c r="V17" s="113">
        <v>10</v>
      </c>
      <c r="W17" s="46">
        <v>24.73</v>
      </c>
      <c r="X17" s="113">
        <v>10</v>
      </c>
      <c r="Y17" s="46">
        <v>110.52</v>
      </c>
      <c r="Z17" s="113">
        <v>20</v>
      </c>
      <c r="AA17" s="46">
        <v>113.1</v>
      </c>
      <c r="AB17" s="113">
        <v>20</v>
      </c>
      <c r="AC17" s="46">
        <v>107.84</v>
      </c>
      <c r="AD17" s="113">
        <v>20</v>
      </c>
      <c r="AE17" s="46">
        <v>140.76</v>
      </c>
      <c r="AF17" s="113">
        <v>20</v>
      </c>
      <c r="AG17" s="46">
        <v>131.63999999999999</v>
      </c>
      <c r="AH17" s="113">
        <v>10</v>
      </c>
    </row>
    <row r="18" spans="1:34" s="2" customFormat="1" ht="14.25" x14ac:dyDescent="0.2">
      <c r="A18" s="68" t="s">
        <v>89</v>
      </c>
      <c r="B18" s="64"/>
      <c r="C18" s="13" t="s">
        <v>95</v>
      </c>
      <c r="D18" s="64" t="s">
        <v>74</v>
      </c>
      <c r="E18" s="60">
        <v>2E-3</v>
      </c>
      <c r="F18" s="60">
        <v>0.02</v>
      </c>
      <c r="G18" s="46">
        <v>156.16999999999999</v>
      </c>
      <c r="H18" s="113">
        <v>10</v>
      </c>
      <c r="I18" s="46">
        <v>169.06</v>
      </c>
      <c r="J18" s="113">
        <v>10</v>
      </c>
      <c r="K18" s="46">
        <v>677.96</v>
      </c>
      <c r="L18" s="113">
        <v>20</v>
      </c>
      <c r="M18" s="46">
        <v>692.24</v>
      </c>
      <c r="N18" s="113">
        <v>20</v>
      </c>
      <c r="O18" s="46">
        <v>557.05999999999995</v>
      </c>
      <c r="P18" s="113">
        <v>20</v>
      </c>
      <c r="Q18" s="46">
        <v>558.84</v>
      </c>
      <c r="R18" s="113">
        <v>20</v>
      </c>
      <c r="S18" s="46">
        <v>325.99</v>
      </c>
      <c r="T18" s="113">
        <v>10</v>
      </c>
      <c r="U18" s="46">
        <v>331.05</v>
      </c>
      <c r="V18" s="113">
        <v>10</v>
      </c>
      <c r="W18" s="46">
        <v>94.81</v>
      </c>
      <c r="X18" s="113">
        <v>10</v>
      </c>
      <c r="Y18" s="46">
        <v>496.56</v>
      </c>
      <c r="Z18" s="113">
        <v>20</v>
      </c>
      <c r="AA18" s="46">
        <v>480.2</v>
      </c>
      <c r="AB18" s="113">
        <v>20</v>
      </c>
      <c r="AC18" s="46">
        <v>443.94</v>
      </c>
      <c r="AD18" s="113">
        <v>20</v>
      </c>
      <c r="AE18" s="46">
        <v>585.84</v>
      </c>
      <c r="AF18" s="113">
        <v>20</v>
      </c>
      <c r="AG18" s="46">
        <v>534.92999999999995</v>
      </c>
      <c r="AH18" s="113">
        <v>10</v>
      </c>
    </row>
    <row r="19" spans="1:34" s="2" customFormat="1" ht="14.25" x14ac:dyDescent="0.2">
      <c r="A19" s="68" t="s">
        <v>90</v>
      </c>
      <c r="B19" s="64"/>
      <c r="C19" s="55" t="s">
        <v>96</v>
      </c>
      <c r="D19" s="64" t="s">
        <v>74</v>
      </c>
      <c r="E19" s="60">
        <v>2E-3</v>
      </c>
      <c r="F19" s="60">
        <v>0.02</v>
      </c>
      <c r="G19" s="46">
        <v>42.47</v>
      </c>
      <c r="H19" s="113">
        <v>10</v>
      </c>
      <c r="I19" s="46">
        <v>45.79</v>
      </c>
      <c r="J19" s="113">
        <v>10</v>
      </c>
      <c r="K19" s="46">
        <v>140.9</v>
      </c>
      <c r="L19" s="113">
        <v>20</v>
      </c>
      <c r="M19" s="46">
        <v>142.38</v>
      </c>
      <c r="N19" s="113">
        <v>20</v>
      </c>
      <c r="O19" s="46">
        <v>126.48</v>
      </c>
      <c r="P19" s="113">
        <v>20</v>
      </c>
      <c r="Q19" s="46">
        <v>128.62</v>
      </c>
      <c r="R19" s="113">
        <v>20</v>
      </c>
      <c r="S19" s="46">
        <v>71.89</v>
      </c>
      <c r="T19" s="113">
        <v>10</v>
      </c>
      <c r="U19" s="46">
        <v>72.59</v>
      </c>
      <c r="V19" s="113">
        <v>10</v>
      </c>
      <c r="W19" s="46">
        <v>19.63</v>
      </c>
      <c r="X19" s="113">
        <v>10</v>
      </c>
      <c r="Y19" s="46">
        <v>103.46</v>
      </c>
      <c r="Z19" s="113">
        <v>20</v>
      </c>
      <c r="AA19" s="46">
        <v>103.1</v>
      </c>
      <c r="AB19" s="113">
        <v>20</v>
      </c>
      <c r="AC19" s="46">
        <v>95.7</v>
      </c>
      <c r="AD19" s="113">
        <v>20</v>
      </c>
      <c r="AE19" s="46">
        <v>123.08</v>
      </c>
      <c r="AF19" s="113">
        <v>20</v>
      </c>
      <c r="AG19" s="46">
        <v>121.11</v>
      </c>
      <c r="AH19" s="113">
        <v>10</v>
      </c>
    </row>
    <row r="20" spans="1:34" s="2" customFormat="1" ht="14.25" x14ac:dyDescent="0.2">
      <c r="A20" s="68" t="s">
        <v>91</v>
      </c>
      <c r="B20" s="64"/>
      <c r="C20" s="13" t="s">
        <v>97</v>
      </c>
      <c r="D20" s="64" t="s">
        <v>74</v>
      </c>
      <c r="E20" s="60">
        <v>2E-3</v>
      </c>
      <c r="F20" s="60">
        <v>0.02</v>
      </c>
      <c r="G20" s="46">
        <v>8.1300000000000008</v>
      </c>
      <c r="H20" s="113">
        <v>10</v>
      </c>
      <c r="I20" s="46">
        <v>8.81</v>
      </c>
      <c r="J20" s="113">
        <v>10</v>
      </c>
      <c r="K20" s="46">
        <v>31</v>
      </c>
      <c r="L20" s="113">
        <v>20</v>
      </c>
      <c r="M20" s="46">
        <v>30.8</v>
      </c>
      <c r="N20" s="113">
        <v>20</v>
      </c>
      <c r="O20" s="46">
        <v>26</v>
      </c>
      <c r="P20" s="113">
        <v>20</v>
      </c>
      <c r="Q20" s="46">
        <v>26.36</v>
      </c>
      <c r="R20" s="113">
        <v>20</v>
      </c>
      <c r="S20" s="46">
        <v>15.28</v>
      </c>
      <c r="T20" s="113">
        <v>10</v>
      </c>
      <c r="U20" s="46">
        <v>15.55</v>
      </c>
      <c r="V20" s="113">
        <v>10</v>
      </c>
      <c r="W20" s="46">
        <v>4.28</v>
      </c>
      <c r="X20" s="113">
        <v>10</v>
      </c>
      <c r="Y20" s="46">
        <v>22.66</v>
      </c>
      <c r="Z20" s="113">
        <v>20</v>
      </c>
      <c r="AA20" s="46">
        <v>21.86</v>
      </c>
      <c r="AB20" s="113">
        <v>20</v>
      </c>
      <c r="AC20" s="46">
        <v>20.239999999999998</v>
      </c>
      <c r="AD20" s="113">
        <v>20</v>
      </c>
      <c r="AE20" s="46">
        <v>26.46</v>
      </c>
      <c r="AF20" s="113">
        <v>20</v>
      </c>
      <c r="AG20" s="46">
        <v>24.65</v>
      </c>
      <c r="AH20" s="113">
        <v>10</v>
      </c>
    </row>
    <row r="21" spans="1:34" s="2" customFormat="1" ht="14.25" x14ac:dyDescent="0.2">
      <c r="A21" s="68" t="s">
        <v>78</v>
      </c>
      <c r="B21" s="64"/>
      <c r="C21" s="13" t="s">
        <v>101</v>
      </c>
      <c r="D21" s="64" t="s">
        <v>74</v>
      </c>
      <c r="E21" s="60">
        <v>2E-3</v>
      </c>
      <c r="F21" s="60">
        <v>0.02</v>
      </c>
      <c r="G21" s="46">
        <v>37.590000000000003</v>
      </c>
      <c r="H21" s="113">
        <v>10</v>
      </c>
      <c r="I21" s="46">
        <v>40.56</v>
      </c>
      <c r="J21" s="113">
        <v>10</v>
      </c>
      <c r="K21" s="46">
        <v>176.94</v>
      </c>
      <c r="L21" s="113">
        <v>20</v>
      </c>
      <c r="M21" s="46">
        <v>166.36</v>
      </c>
      <c r="N21" s="113">
        <v>20</v>
      </c>
      <c r="O21" s="46">
        <v>150.78</v>
      </c>
      <c r="P21" s="113">
        <v>20</v>
      </c>
      <c r="Q21" s="46">
        <v>158.18</v>
      </c>
      <c r="R21" s="113">
        <v>20</v>
      </c>
      <c r="S21" s="46">
        <v>85.42</v>
      </c>
      <c r="T21" s="113">
        <v>10</v>
      </c>
      <c r="U21" s="46">
        <v>86.58</v>
      </c>
      <c r="V21" s="113">
        <v>10</v>
      </c>
      <c r="W21" s="46">
        <v>26.07</v>
      </c>
      <c r="X21" s="113">
        <v>10</v>
      </c>
      <c r="Y21" s="46">
        <v>121.78</v>
      </c>
      <c r="Z21" s="113">
        <v>20</v>
      </c>
      <c r="AA21" s="46">
        <v>110.48</v>
      </c>
      <c r="AB21" s="113">
        <v>20</v>
      </c>
      <c r="AC21" s="46">
        <v>101.14</v>
      </c>
      <c r="AD21" s="113">
        <v>20</v>
      </c>
      <c r="AE21" s="46">
        <v>133.5</v>
      </c>
      <c r="AF21" s="113">
        <v>20</v>
      </c>
      <c r="AG21" s="46">
        <v>128.36000000000001</v>
      </c>
      <c r="AH21" s="113">
        <v>10</v>
      </c>
    </row>
    <row r="22" spans="1:34" s="2" customFormat="1" ht="14.25" x14ac:dyDescent="0.2">
      <c r="A22" s="68" t="s">
        <v>79</v>
      </c>
      <c r="B22" s="64"/>
      <c r="C22" s="13" t="s">
        <v>105</v>
      </c>
      <c r="D22" s="64" t="s">
        <v>74</v>
      </c>
      <c r="E22" s="60">
        <v>2E-3</v>
      </c>
      <c r="F22" s="60">
        <v>0.02</v>
      </c>
      <c r="G22" s="47">
        <v>6.18</v>
      </c>
      <c r="H22" s="113">
        <v>10</v>
      </c>
      <c r="I22" s="47">
        <v>6.41</v>
      </c>
      <c r="J22" s="113">
        <v>10</v>
      </c>
      <c r="K22" s="47">
        <v>27.78</v>
      </c>
      <c r="L22" s="113">
        <v>20</v>
      </c>
      <c r="M22" s="47">
        <v>25.78</v>
      </c>
      <c r="N22" s="113">
        <v>20</v>
      </c>
      <c r="O22" s="47">
        <v>24.16</v>
      </c>
      <c r="P22" s="113">
        <v>20</v>
      </c>
      <c r="Q22" s="47">
        <v>25.56</v>
      </c>
      <c r="R22" s="113">
        <v>20</v>
      </c>
      <c r="S22" s="46">
        <v>13.76</v>
      </c>
      <c r="T22" s="113">
        <v>10</v>
      </c>
      <c r="U22" s="46">
        <v>14.21</v>
      </c>
      <c r="V22" s="113">
        <v>10</v>
      </c>
      <c r="W22" s="46">
        <v>3.9</v>
      </c>
      <c r="X22" s="113">
        <v>10</v>
      </c>
      <c r="Y22" s="46">
        <v>19.22</v>
      </c>
      <c r="Z22" s="113">
        <v>20</v>
      </c>
      <c r="AA22" s="46">
        <v>17.98</v>
      </c>
      <c r="AB22" s="113">
        <v>20</v>
      </c>
      <c r="AC22" s="46">
        <v>14.82</v>
      </c>
      <c r="AD22" s="113">
        <v>20</v>
      </c>
      <c r="AE22" s="47">
        <v>21.98</v>
      </c>
      <c r="AF22" s="113">
        <v>20</v>
      </c>
      <c r="AG22" s="46">
        <v>21.77</v>
      </c>
      <c r="AH22" s="113">
        <v>10</v>
      </c>
    </row>
    <row r="23" spans="1:34" s="2" customFormat="1" ht="14.25" x14ac:dyDescent="0.2">
      <c r="A23" s="68" t="s">
        <v>92</v>
      </c>
      <c r="B23" s="64"/>
      <c r="C23" s="13" t="s">
        <v>98</v>
      </c>
      <c r="D23" s="64" t="s">
        <v>74</v>
      </c>
      <c r="E23" s="60">
        <v>2E-3</v>
      </c>
      <c r="F23" s="60">
        <v>0.02</v>
      </c>
      <c r="G23" s="46">
        <v>35.75</v>
      </c>
      <c r="H23" s="113">
        <v>10</v>
      </c>
      <c r="I23" s="46">
        <v>38.21</v>
      </c>
      <c r="J23" s="113">
        <v>10</v>
      </c>
      <c r="K23" s="46">
        <v>158.56</v>
      </c>
      <c r="L23" s="113">
        <v>20</v>
      </c>
      <c r="M23" s="46">
        <v>158.74</v>
      </c>
      <c r="N23" s="113">
        <v>20</v>
      </c>
      <c r="O23" s="46">
        <v>140.76</v>
      </c>
      <c r="P23" s="113">
        <v>20</v>
      </c>
      <c r="Q23" s="46">
        <v>144.6</v>
      </c>
      <c r="R23" s="113">
        <v>20</v>
      </c>
      <c r="S23" s="46">
        <v>68.819999999999993</v>
      </c>
      <c r="T23" s="113">
        <v>10</v>
      </c>
      <c r="U23" s="46">
        <v>71.39</v>
      </c>
      <c r="V23" s="113">
        <v>10</v>
      </c>
      <c r="W23" s="46">
        <v>18.46</v>
      </c>
      <c r="X23" s="113">
        <v>10</v>
      </c>
      <c r="Y23" s="46">
        <v>106.5</v>
      </c>
      <c r="Z23" s="113">
        <v>20</v>
      </c>
      <c r="AA23" s="46">
        <v>101.84</v>
      </c>
      <c r="AB23" s="113">
        <v>20</v>
      </c>
      <c r="AC23" s="46">
        <v>92.32</v>
      </c>
      <c r="AD23" s="113">
        <v>20</v>
      </c>
      <c r="AE23" s="46">
        <v>125.74</v>
      </c>
      <c r="AF23" s="113">
        <v>20</v>
      </c>
      <c r="AG23" s="46">
        <v>108.08</v>
      </c>
      <c r="AH23" s="113">
        <v>10</v>
      </c>
    </row>
    <row r="24" spans="1:34" s="2" customFormat="1" ht="14.25" x14ac:dyDescent="0.2">
      <c r="A24" s="68" t="s">
        <v>93</v>
      </c>
      <c r="B24" s="64"/>
      <c r="C24" s="13" t="s">
        <v>99</v>
      </c>
      <c r="D24" s="64" t="s">
        <v>74</v>
      </c>
      <c r="E24" s="60">
        <v>2E-3</v>
      </c>
      <c r="F24" s="60">
        <v>0.02</v>
      </c>
      <c r="G24" s="46">
        <v>6.88</v>
      </c>
      <c r="H24" s="113">
        <v>10</v>
      </c>
      <c r="I24" s="47">
        <v>7.15</v>
      </c>
      <c r="J24" s="113">
        <v>10</v>
      </c>
      <c r="K24" s="47">
        <v>31.58</v>
      </c>
      <c r="L24" s="113">
        <v>20</v>
      </c>
      <c r="M24" s="46">
        <v>31.66</v>
      </c>
      <c r="N24" s="113">
        <v>20</v>
      </c>
      <c r="O24" s="47">
        <v>28.46</v>
      </c>
      <c r="P24" s="113">
        <v>20</v>
      </c>
      <c r="Q24" s="47">
        <v>28.84</v>
      </c>
      <c r="R24" s="113">
        <v>20</v>
      </c>
      <c r="S24" s="46">
        <v>13.69</v>
      </c>
      <c r="T24" s="113">
        <v>10</v>
      </c>
      <c r="U24" s="46">
        <v>14.04</v>
      </c>
      <c r="V24" s="113">
        <v>10</v>
      </c>
      <c r="W24" s="46">
        <v>3.45</v>
      </c>
      <c r="X24" s="113">
        <v>10</v>
      </c>
      <c r="Y24" s="46">
        <v>21.52</v>
      </c>
      <c r="Z24" s="113">
        <v>20</v>
      </c>
      <c r="AA24" s="46">
        <v>20.12</v>
      </c>
      <c r="AB24" s="113">
        <v>20</v>
      </c>
      <c r="AC24" s="46">
        <v>18.18</v>
      </c>
      <c r="AD24" s="113">
        <v>20</v>
      </c>
      <c r="AE24" s="47">
        <v>24.84</v>
      </c>
      <c r="AF24" s="113">
        <v>20</v>
      </c>
      <c r="AG24" s="46">
        <v>21.08</v>
      </c>
      <c r="AH24" s="113">
        <v>10</v>
      </c>
    </row>
    <row r="25" spans="1:34" s="2" customFormat="1" ht="14.25" x14ac:dyDescent="0.2">
      <c r="A25" s="68" t="s">
        <v>80</v>
      </c>
      <c r="B25" s="64"/>
      <c r="C25" s="13" t="s">
        <v>106</v>
      </c>
      <c r="D25" s="64" t="s">
        <v>74</v>
      </c>
      <c r="E25" s="60">
        <v>2E-3</v>
      </c>
      <c r="F25" s="60">
        <v>0.02</v>
      </c>
      <c r="G25" s="46">
        <v>20.75</v>
      </c>
      <c r="H25" s="113">
        <v>10</v>
      </c>
      <c r="I25" s="46">
        <v>22.78</v>
      </c>
      <c r="J25" s="113">
        <v>10</v>
      </c>
      <c r="K25" s="46">
        <v>83.34</v>
      </c>
      <c r="L25" s="113">
        <v>20</v>
      </c>
      <c r="M25" s="46">
        <v>87.4</v>
      </c>
      <c r="N25" s="113">
        <v>20</v>
      </c>
      <c r="O25" s="46">
        <v>78.42</v>
      </c>
      <c r="P25" s="113">
        <v>20</v>
      </c>
      <c r="Q25" s="46">
        <v>76.86</v>
      </c>
      <c r="R25" s="113">
        <v>20</v>
      </c>
      <c r="S25" s="46">
        <v>38.14</v>
      </c>
      <c r="T25" s="113">
        <v>10</v>
      </c>
      <c r="U25" s="46">
        <v>40.26</v>
      </c>
      <c r="V25" s="113">
        <v>10</v>
      </c>
      <c r="W25" s="46">
        <v>10.39</v>
      </c>
      <c r="X25" s="113">
        <v>10</v>
      </c>
      <c r="Y25" s="46">
        <v>56.5</v>
      </c>
      <c r="Z25" s="113">
        <v>20</v>
      </c>
      <c r="AA25" s="46">
        <v>55.42</v>
      </c>
      <c r="AB25" s="113">
        <v>20</v>
      </c>
      <c r="AC25" s="46">
        <v>51.18</v>
      </c>
      <c r="AD25" s="113">
        <v>20</v>
      </c>
      <c r="AE25" s="46">
        <v>70.64</v>
      </c>
      <c r="AF25" s="113">
        <v>20</v>
      </c>
      <c r="AG25" s="46">
        <v>62.01</v>
      </c>
      <c r="AH25" s="113">
        <v>10</v>
      </c>
    </row>
    <row r="26" spans="1:34" s="2" customFormat="1" ht="14.25" x14ac:dyDescent="0.2">
      <c r="A26" s="68" t="s">
        <v>81</v>
      </c>
      <c r="B26" s="64"/>
      <c r="C26" s="13" t="s">
        <v>107</v>
      </c>
      <c r="D26" s="64" t="s">
        <v>74</v>
      </c>
      <c r="E26" s="60">
        <v>2E-3</v>
      </c>
      <c r="F26" s="60">
        <v>0.02</v>
      </c>
      <c r="G26" s="47">
        <v>3.34</v>
      </c>
      <c r="H26" s="113">
        <v>10</v>
      </c>
      <c r="I26" s="47">
        <v>3.6</v>
      </c>
      <c r="J26" s="113">
        <v>10</v>
      </c>
      <c r="K26" s="47">
        <v>10.36</v>
      </c>
      <c r="L26" s="113">
        <v>20</v>
      </c>
      <c r="M26" s="47">
        <v>11.4</v>
      </c>
      <c r="N26" s="113">
        <v>20</v>
      </c>
      <c r="O26" s="47">
        <v>10.06</v>
      </c>
      <c r="P26" s="113">
        <v>20</v>
      </c>
      <c r="Q26" s="47">
        <v>9.9600000000000009</v>
      </c>
      <c r="R26" s="113">
        <v>20</v>
      </c>
      <c r="S26" s="47">
        <v>4.91</v>
      </c>
      <c r="T26" s="113">
        <v>10</v>
      </c>
      <c r="U26" s="47">
        <v>5.18</v>
      </c>
      <c r="V26" s="113">
        <v>10</v>
      </c>
      <c r="W26" s="47">
        <v>1.29</v>
      </c>
      <c r="X26" s="113">
        <v>10</v>
      </c>
      <c r="Y26" s="47">
        <v>7.34</v>
      </c>
      <c r="Z26" s="113">
        <v>20</v>
      </c>
      <c r="AA26" s="47">
        <v>7.6</v>
      </c>
      <c r="AB26" s="113">
        <v>20</v>
      </c>
      <c r="AC26" s="47">
        <v>7.5</v>
      </c>
      <c r="AD26" s="113">
        <v>20</v>
      </c>
      <c r="AE26" s="47">
        <v>9.56</v>
      </c>
      <c r="AF26" s="113">
        <v>20</v>
      </c>
      <c r="AG26" s="47">
        <v>8.98</v>
      </c>
      <c r="AH26" s="113">
        <v>10</v>
      </c>
    </row>
    <row r="27" spans="1:34" s="2" customFormat="1" ht="14.25" x14ac:dyDescent="0.2">
      <c r="A27" s="68" t="s">
        <v>94</v>
      </c>
      <c r="B27" s="64"/>
      <c r="C27" s="13" t="s">
        <v>100</v>
      </c>
      <c r="D27" s="64" t="s">
        <v>74</v>
      </c>
      <c r="E27" s="60">
        <v>2E-3</v>
      </c>
      <c r="F27" s="60">
        <v>0.02</v>
      </c>
      <c r="G27" s="46">
        <v>23.45</v>
      </c>
      <c r="H27" s="113">
        <v>10</v>
      </c>
      <c r="I27" s="46">
        <v>23.56</v>
      </c>
      <c r="J27" s="113">
        <v>10</v>
      </c>
      <c r="K27" s="46">
        <v>56.22</v>
      </c>
      <c r="L27" s="113">
        <v>20</v>
      </c>
      <c r="M27" s="46">
        <v>57.32</v>
      </c>
      <c r="N27" s="113">
        <v>20</v>
      </c>
      <c r="O27" s="46">
        <v>56.36</v>
      </c>
      <c r="P27" s="113">
        <v>20</v>
      </c>
      <c r="Q27" s="46">
        <v>57.08</v>
      </c>
      <c r="R27" s="113">
        <v>20</v>
      </c>
      <c r="S27" s="46">
        <v>23.59</v>
      </c>
      <c r="T27" s="113">
        <v>10</v>
      </c>
      <c r="U27" s="46">
        <v>24.5</v>
      </c>
      <c r="V27" s="113">
        <v>10</v>
      </c>
      <c r="W27" s="46">
        <v>6.36</v>
      </c>
      <c r="X27" s="113">
        <v>10</v>
      </c>
      <c r="Y27" s="46">
        <v>39.56</v>
      </c>
      <c r="Z27" s="113">
        <v>20</v>
      </c>
      <c r="AA27" s="46">
        <v>46.08</v>
      </c>
      <c r="AB27" s="113">
        <v>20</v>
      </c>
      <c r="AC27" s="46">
        <v>41.66</v>
      </c>
      <c r="AD27" s="113">
        <v>20</v>
      </c>
      <c r="AE27" s="47">
        <v>55.74</v>
      </c>
      <c r="AF27" s="113">
        <v>20</v>
      </c>
      <c r="AG27" s="46">
        <v>50.62</v>
      </c>
      <c r="AH27" s="113">
        <v>10</v>
      </c>
    </row>
    <row r="28" spans="1:34" s="2" customFormat="1" ht="14.25" x14ac:dyDescent="0.2">
      <c r="A28" s="68" t="s">
        <v>82</v>
      </c>
      <c r="B28" s="64"/>
      <c r="C28" s="13" t="s">
        <v>108</v>
      </c>
      <c r="D28" s="64" t="s">
        <v>74</v>
      </c>
      <c r="E28" s="60">
        <v>2E-3</v>
      </c>
      <c r="F28" s="60">
        <v>0.02</v>
      </c>
      <c r="G28" s="47">
        <v>3.38</v>
      </c>
      <c r="H28" s="113">
        <v>10</v>
      </c>
      <c r="I28" s="47">
        <v>3.61</v>
      </c>
      <c r="J28" s="113">
        <v>10</v>
      </c>
      <c r="K28" s="47">
        <v>8.4</v>
      </c>
      <c r="L28" s="113">
        <v>20</v>
      </c>
      <c r="M28" s="47">
        <v>8.7799999999999994</v>
      </c>
      <c r="N28" s="113">
        <v>20</v>
      </c>
      <c r="O28" s="47">
        <v>9.06</v>
      </c>
      <c r="P28" s="113">
        <v>20</v>
      </c>
      <c r="Q28" s="47">
        <v>8.5</v>
      </c>
      <c r="R28" s="113">
        <v>20</v>
      </c>
      <c r="S28" s="47">
        <v>3.54</v>
      </c>
      <c r="T28" s="113">
        <v>10</v>
      </c>
      <c r="U28" s="47">
        <v>3.66</v>
      </c>
      <c r="V28" s="113">
        <v>10</v>
      </c>
      <c r="W28" s="47">
        <v>0.99</v>
      </c>
      <c r="X28" s="113">
        <v>10</v>
      </c>
      <c r="Y28" s="47">
        <v>5.48</v>
      </c>
      <c r="Z28" s="113">
        <v>20</v>
      </c>
      <c r="AA28" s="47">
        <v>6.84</v>
      </c>
      <c r="AB28" s="113">
        <v>20</v>
      </c>
      <c r="AC28" s="47">
        <v>6.42</v>
      </c>
      <c r="AD28" s="113">
        <v>20</v>
      </c>
      <c r="AE28" s="47">
        <v>9.16</v>
      </c>
      <c r="AF28" s="113">
        <v>20</v>
      </c>
      <c r="AG28" s="47">
        <v>8.31</v>
      </c>
      <c r="AH28" s="113">
        <v>10</v>
      </c>
    </row>
    <row r="29" spans="1:34" s="2" customFormat="1" ht="15" thickBot="1" x14ac:dyDescent="0.25">
      <c r="B29" s="51"/>
      <c r="C29" s="52"/>
      <c r="D29" s="51"/>
      <c r="E29" s="53"/>
      <c r="F29" s="54"/>
      <c r="G29" s="54"/>
      <c r="H29" s="54"/>
      <c r="I29" s="51"/>
      <c r="J29" s="54"/>
      <c r="K29" s="51"/>
      <c r="L29" s="54"/>
      <c r="M29" s="51"/>
      <c r="N29" s="54"/>
      <c r="O29" s="51"/>
      <c r="P29" s="54"/>
      <c r="Q29" s="51"/>
      <c r="R29" s="54"/>
      <c r="S29" s="51"/>
      <c r="T29" s="54"/>
      <c r="U29" s="51"/>
      <c r="V29" s="54"/>
      <c r="W29" s="51"/>
      <c r="X29" s="54"/>
      <c r="Y29" s="51"/>
      <c r="Z29" s="54"/>
      <c r="AA29" s="51"/>
      <c r="AB29" s="54"/>
      <c r="AC29" s="51"/>
      <c r="AD29" s="54"/>
      <c r="AE29" s="51"/>
      <c r="AF29" s="54"/>
      <c r="AH29" s="118"/>
    </row>
    <row r="30" spans="1:34" x14ac:dyDescent="0.2">
      <c r="A30" s="14" t="s">
        <v>187</v>
      </c>
      <c r="B30" s="15"/>
      <c r="C30" s="15"/>
      <c r="D30" s="15"/>
      <c r="E30" s="15"/>
      <c r="F30" s="16"/>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s="2" customFormat="1" x14ac:dyDescent="0.2">
      <c r="A31" s="79" t="s">
        <v>188</v>
      </c>
      <c r="B31" s="1"/>
      <c r="C31" s="1"/>
      <c r="D31" s="1"/>
      <c r="E31" s="1"/>
      <c r="F31" s="48"/>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s="2" customFormat="1" x14ac:dyDescent="0.2">
      <c r="A32" s="79" t="s">
        <v>189</v>
      </c>
      <c r="B32" s="1"/>
      <c r="C32" s="1"/>
      <c r="D32" s="1"/>
      <c r="E32" s="1"/>
      <c r="F32" s="48"/>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3.5" thickBot="1" x14ac:dyDescent="0.25">
      <c r="A33" s="161" t="s">
        <v>190</v>
      </c>
      <c r="B33" s="162"/>
      <c r="C33" s="162"/>
      <c r="D33" s="162"/>
      <c r="E33" s="162"/>
      <c r="F33" s="16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ht="84.75" customHeight="1" x14ac:dyDescent="0.2">
      <c r="A34" s="164" t="s">
        <v>72</v>
      </c>
      <c r="B34" s="164"/>
      <c r="C34" s="164"/>
      <c r="D34" s="164"/>
      <c r="E34" s="164"/>
      <c r="F34" s="164"/>
    </row>
    <row r="35" spans="1:34" x14ac:dyDescent="0.2">
      <c r="A35" s="155"/>
      <c r="B35" s="155"/>
      <c r="C35" s="155"/>
      <c r="D35" s="155"/>
      <c r="E35" s="155"/>
      <c r="F35" s="155"/>
      <c r="G35" s="155"/>
      <c r="H35" s="155"/>
      <c r="I35" s="155"/>
      <c r="J35" s="155"/>
      <c r="K35" s="155"/>
      <c r="L35" s="155"/>
      <c r="M35" s="155"/>
      <c r="N35" s="155"/>
      <c r="O35" s="155"/>
      <c r="P35" s="155"/>
    </row>
    <row r="36" spans="1:34" x14ac:dyDescent="0.2">
      <c r="A36" s="156"/>
      <c r="B36" s="156"/>
      <c r="C36" s="156"/>
      <c r="D36" s="156"/>
      <c r="E36" s="156"/>
      <c r="F36" s="156"/>
      <c r="G36" s="156"/>
      <c r="H36" s="156"/>
      <c r="I36" s="156"/>
      <c r="J36" s="156"/>
      <c r="K36" s="156"/>
      <c r="L36" s="156"/>
      <c r="M36" s="156"/>
      <c r="N36" s="156"/>
      <c r="O36" s="156"/>
      <c r="P36" s="156"/>
    </row>
  </sheetData>
  <mergeCells count="104">
    <mergeCell ref="AH12:AH13"/>
    <mergeCell ref="AC12:AC13"/>
    <mergeCell ref="AD12:AD13"/>
    <mergeCell ref="AE12:AE13"/>
    <mergeCell ref="AF12:AF13"/>
    <mergeCell ref="U12:U13"/>
    <mergeCell ref="V12:V13"/>
    <mergeCell ref="W12:W13"/>
    <mergeCell ref="X12:X13"/>
    <mergeCell ref="Y12:Y13"/>
    <mergeCell ref="Z12:Z13"/>
    <mergeCell ref="A33:F33"/>
    <mergeCell ref="A34:F34"/>
    <mergeCell ref="F12:F13"/>
    <mergeCell ref="G12:G13"/>
    <mergeCell ref="H12:H13"/>
    <mergeCell ref="B10:C10"/>
    <mergeCell ref="AA12:AA13"/>
    <mergeCell ref="AB12:AB13"/>
    <mergeCell ref="AG12:AG13"/>
    <mergeCell ref="A35:P35"/>
    <mergeCell ref="A36:P36"/>
    <mergeCell ref="AG8:AH8"/>
    <mergeCell ref="Q8:R8"/>
    <mergeCell ref="S8:T8"/>
    <mergeCell ref="U8:V8"/>
    <mergeCell ref="W8:X8"/>
    <mergeCell ref="U9:V9"/>
    <mergeCell ref="W9:X9"/>
    <mergeCell ref="M12:M13"/>
    <mergeCell ref="N12:N13"/>
    <mergeCell ref="O12:O13"/>
    <mergeCell ref="P12:P13"/>
    <mergeCell ref="A13:B13"/>
    <mergeCell ref="I12:I13"/>
    <mergeCell ref="J12:J13"/>
    <mergeCell ref="K12:K13"/>
    <mergeCell ref="L12:L13"/>
    <mergeCell ref="A12:C12"/>
    <mergeCell ref="AG9:AH9"/>
    <mergeCell ref="Y9:Z9"/>
    <mergeCell ref="AC10:AD10"/>
    <mergeCell ref="D12:D13"/>
    <mergeCell ref="E12:E13"/>
    <mergeCell ref="S4:T4"/>
    <mergeCell ref="G6:T6"/>
    <mergeCell ref="O10:P10"/>
    <mergeCell ref="G11:H11"/>
    <mergeCell ref="I11:J11"/>
    <mergeCell ref="K11:L11"/>
    <mergeCell ref="M11:N11"/>
    <mergeCell ref="O11:P11"/>
    <mergeCell ref="Q12:Q13"/>
    <mergeCell ref="G10:H10"/>
    <mergeCell ref="I10:J10"/>
    <mergeCell ref="K10:L10"/>
    <mergeCell ref="M10:N10"/>
    <mergeCell ref="Q10:R10"/>
    <mergeCell ref="S10:T10"/>
    <mergeCell ref="Q9:R9"/>
    <mergeCell ref="S9:T9"/>
    <mergeCell ref="R12:R13"/>
    <mergeCell ref="S12:S13"/>
    <mergeCell ref="T12:T13"/>
    <mergeCell ref="Q11:R11"/>
    <mergeCell ref="S11:T11"/>
    <mergeCell ref="A1:F1"/>
    <mergeCell ref="A2:F2"/>
    <mergeCell ref="B4:C4"/>
    <mergeCell ref="E4:F4"/>
    <mergeCell ref="B6:C6"/>
    <mergeCell ref="O8:P8"/>
    <mergeCell ref="G9:H9"/>
    <mergeCell ref="I9:J9"/>
    <mergeCell ref="K9:L9"/>
    <mergeCell ref="M9:N9"/>
    <mergeCell ref="O9:P9"/>
    <mergeCell ref="B8:C8"/>
    <mergeCell ref="G8:H8"/>
    <mergeCell ref="I8:J8"/>
    <mergeCell ref="K8:L8"/>
    <mergeCell ref="M8:N8"/>
    <mergeCell ref="AA8:AB8"/>
    <mergeCell ref="AA9:AB9"/>
    <mergeCell ref="AA10:AB10"/>
    <mergeCell ref="AA11:AB11"/>
    <mergeCell ref="AG4:AH4"/>
    <mergeCell ref="U6:AH6"/>
    <mergeCell ref="Y8:Z8"/>
    <mergeCell ref="AC8:AD8"/>
    <mergeCell ref="AE8:AF8"/>
    <mergeCell ref="U11:V11"/>
    <mergeCell ref="W11:X11"/>
    <mergeCell ref="W10:X10"/>
    <mergeCell ref="Y10:Z10"/>
    <mergeCell ref="AC9:AD9"/>
    <mergeCell ref="AE9:AF9"/>
    <mergeCell ref="AE10:AF10"/>
    <mergeCell ref="AG10:AH10"/>
    <mergeCell ref="AC11:AD11"/>
    <mergeCell ref="AE11:AF11"/>
    <mergeCell ref="AG11:AH11"/>
    <mergeCell ref="U10:V10"/>
    <mergeCell ref="Y11:Z11"/>
  </mergeCells>
  <pageMargins left="0.4" right="0.4" top="0.65" bottom="0.65" header="0.3" footer="0.3"/>
  <pageSetup scale="35" orientation="landscape" r:id="rId1"/>
  <colBreaks count="1" manualBreakCount="1">
    <brk id="24"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DCFC-DF01-4BAE-B6DF-B5A7EBECB633}">
  <dimension ref="A1:AH35"/>
  <sheetViews>
    <sheetView zoomScale="85" zoomScaleNormal="85"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RowHeight="12.75" x14ac:dyDescent="0.2"/>
  <cols>
    <col min="1" max="1" width="26.85546875" style="2" customWidth="1"/>
    <col min="2" max="2" width="4.7109375" style="2" customWidth="1"/>
    <col min="3" max="4" width="14.42578125" style="2" customWidth="1"/>
    <col min="5" max="5" width="11.85546875" style="2" customWidth="1"/>
    <col min="6" max="6" width="11.5703125" style="2" customWidth="1"/>
    <col min="7" max="7" width="15.7109375" style="2" customWidth="1"/>
    <col min="8" max="8" width="7.7109375" style="2" customWidth="1"/>
    <col min="9" max="9" width="15.7109375" style="2" customWidth="1"/>
    <col min="10" max="10" width="7.7109375" style="2" customWidth="1"/>
    <col min="11" max="11" width="15.7109375" style="2" customWidth="1"/>
    <col min="12" max="12" width="7.7109375" style="2" customWidth="1"/>
    <col min="13" max="13" width="15.7109375" style="2" customWidth="1"/>
    <col min="14" max="14" width="7.7109375" style="2" customWidth="1"/>
    <col min="15" max="15" width="15.7109375" style="2" customWidth="1"/>
    <col min="16" max="16" width="7.7109375" style="2" customWidth="1"/>
    <col min="17" max="17" width="15.7109375" style="2" customWidth="1"/>
    <col min="18" max="18" width="7.7109375" style="2" customWidth="1"/>
    <col min="19" max="19" width="15.7109375" style="2" customWidth="1"/>
    <col min="20" max="20" width="7.7109375" style="2" customWidth="1"/>
    <col min="21" max="21" width="15.7109375" style="2" customWidth="1"/>
    <col min="22" max="22" width="7.7109375" style="2" customWidth="1"/>
    <col min="23" max="23" width="15.7109375" style="2" customWidth="1"/>
    <col min="24" max="24" width="7.7109375" style="2" customWidth="1"/>
    <col min="25" max="25" width="15.7109375" style="2" customWidth="1"/>
    <col min="26" max="26" width="7.7109375" style="2" customWidth="1"/>
    <col min="27" max="27" width="15.7109375" style="2" customWidth="1"/>
    <col min="28" max="28" width="7.7109375" style="2" customWidth="1"/>
    <col min="29" max="29" width="15.7109375" style="2" customWidth="1"/>
    <col min="30" max="30" width="7.7109375" style="2" customWidth="1"/>
    <col min="31" max="31" width="15.7109375" style="2" customWidth="1"/>
    <col min="32" max="32" width="7.7109375" style="2" customWidth="1"/>
    <col min="33" max="33" width="15.7109375" style="2" customWidth="1"/>
    <col min="34" max="34" width="7.7109375" style="2" customWidth="1"/>
    <col min="35" max="16384" width="9.140625" style="2"/>
  </cols>
  <sheetData>
    <row r="1" spans="1:34" ht="23.25" x14ac:dyDescent="0.2">
      <c r="A1" s="148" t="s">
        <v>14</v>
      </c>
      <c r="B1" s="149"/>
      <c r="C1" s="149"/>
      <c r="D1" s="149"/>
      <c r="E1" s="149"/>
      <c r="F1" s="149"/>
    </row>
    <row r="2" spans="1:34" ht="23.25" x14ac:dyDescent="0.2">
      <c r="A2" s="148" t="s">
        <v>59</v>
      </c>
      <c r="B2" s="149"/>
      <c r="C2" s="149"/>
      <c r="D2" s="149"/>
      <c r="E2" s="149"/>
      <c r="F2" s="149"/>
    </row>
    <row r="3" spans="1:34" ht="13.5" thickBot="1" x14ac:dyDescent="0.25"/>
    <row r="4" spans="1:34" ht="16.5" thickBot="1" x14ac:dyDescent="0.3">
      <c r="A4" s="6" t="s">
        <v>15</v>
      </c>
      <c r="B4" s="150" t="s">
        <v>16</v>
      </c>
      <c r="C4" s="151"/>
      <c r="D4" s="7" t="s">
        <v>17</v>
      </c>
      <c r="E4" s="152">
        <v>45488</v>
      </c>
      <c r="F4" s="153"/>
      <c r="S4" s="146"/>
      <c r="T4" s="146"/>
      <c r="AG4" s="146"/>
      <c r="AH4" s="146"/>
    </row>
    <row r="5" spans="1:34" ht="15" thickBot="1" x14ac:dyDescent="0.25">
      <c r="A5" s="8"/>
      <c r="B5" s="1"/>
      <c r="C5" s="1"/>
      <c r="E5" s="1"/>
      <c r="M5" s="3"/>
      <c r="W5" s="3"/>
    </row>
    <row r="6" spans="1:34" ht="18.75" thickBot="1" x14ac:dyDescent="0.3">
      <c r="A6" s="9" t="s">
        <v>18</v>
      </c>
      <c r="B6" s="150" t="s">
        <v>186</v>
      </c>
      <c r="C6" s="151"/>
      <c r="G6" s="147" t="s">
        <v>65</v>
      </c>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row>
    <row r="7" spans="1:34" ht="13.5" thickBot="1" x14ac:dyDescent="0.25">
      <c r="A7" s="10"/>
    </row>
    <row r="8" spans="1:34" ht="27" customHeight="1" thickBot="1" x14ac:dyDescent="0.3">
      <c r="A8" s="6" t="s">
        <v>19</v>
      </c>
      <c r="B8" s="150" t="s">
        <v>141</v>
      </c>
      <c r="C8" s="151"/>
      <c r="E8" s="43" t="s">
        <v>20</v>
      </c>
      <c r="F8" s="44"/>
      <c r="G8" s="140" t="s">
        <v>164</v>
      </c>
      <c r="H8" s="141"/>
      <c r="I8" s="140" t="s">
        <v>165</v>
      </c>
      <c r="J8" s="141"/>
      <c r="K8" s="140" t="s">
        <v>166</v>
      </c>
      <c r="L8" s="141"/>
      <c r="M8" s="140" t="s">
        <v>167</v>
      </c>
      <c r="N8" s="141"/>
      <c r="O8" s="140" t="s">
        <v>168</v>
      </c>
      <c r="P8" s="141"/>
      <c r="Q8" s="140" t="s">
        <v>169</v>
      </c>
      <c r="R8" s="141"/>
      <c r="S8" s="140" t="s">
        <v>170</v>
      </c>
      <c r="T8" s="141"/>
      <c r="U8" s="140" t="s">
        <v>171</v>
      </c>
      <c r="V8" s="141"/>
      <c r="W8" s="140" t="s">
        <v>172</v>
      </c>
      <c r="X8" s="141"/>
      <c r="Y8" s="140" t="s">
        <v>173</v>
      </c>
      <c r="Z8" s="141"/>
      <c r="AA8" s="140" t="s">
        <v>174</v>
      </c>
      <c r="AB8" s="141"/>
      <c r="AC8" s="140" t="s">
        <v>177</v>
      </c>
      <c r="AD8" s="141"/>
      <c r="AE8" s="140" t="s">
        <v>175</v>
      </c>
      <c r="AF8" s="141"/>
      <c r="AG8" s="140" t="s">
        <v>176</v>
      </c>
      <c r="AH8" s="141"/>
    </row>
    <row r="9" spans="1:34" ht="15.75" thickBot="1" x14ac:dyDescent="0.25">
      <c r="E9" s="43" t="s">
        <v>21</v>
      </c>
      <c r="F9" s="43"/>
      <c r="G9" s="142" t="s">
        <v>150</v>
      </c>
      <c r="H9" s="142"/>
      <c r="I9" s="142" t="s">
        <v>151</v>
      </c>
      <c r="J9" s="142"/>
      <c r="K9" s="142" t="s">
        <v>152</v>
      </c>
      <c r="L9" s="142"/>
      <c r="M9" s="142" t="s">
        <v>153</v>
      </c>
      <c r="N9" s="142"/>
      <c r="O9" s="142" t="s">
        <v>154</v>
      </c>
      <c r="P9" s="142"/>
      <c r="Q9" s="142" t="s">
        <v>155</v>
      </c>
      <c r="R9" s="142"/>
      <c r="S9" s="142" t="s">
        <v>156</v>
      </c>
      <c r="T9" s="142"/>
      <c r="U9" s="142" t="s">
        <v>157</v>
      </c>
      <c r="V9" s="142"/>
      <c r="W9" s="142" t="s">
        <v>158</v>
      </c>
      <c r="X9" s="142"/>
      <c r="Y9" s="142" t="s">
        <v>159</v>
      </c>
      <c r="Z9" s="142"/>
      <c r="AA9" s="142" t="s">
        <v>160</v>
      </c>
      <c r="AB9" s="142"/>
      <c r="AC9" s="142" t="s">
        <v>161</v>
      </c>
      <c r="AD9" s="142"/>
      <c r="AE9" s="142" t="s">
        <v>162</v>
      </c>
      <c r="AF9" s="142"/>
      <c r="AG9" s="142" t="s">
        <v>163</v>
      </c>
      <c r="AH9" s="142"/>
    </row>
    <row r="10" spans="1:34" ht="16.5" thickBot="1" x14ac:dyDescent="0.25">
      <c r="A10" s="11" t="s">
        <v>22</v>
      </c>
      <c r="B10" s="150" t="s">
        <v>73</v>
      </c>
      <c r="C10" s="151"/>
      <c r="D10" s="3"/>
      <c r="E10" s="45" t="s">
        <v>23</v>
      </c>
      <c r="F10" s="119"/>
      <c r="G10" s="143">
        <v>45432</v>
      </c>
      <c r="H10" s="143"/>
      <c r="I10" s="143">
        <v>45432</v>
      </c>
      <c r="J10" s="143"/>
      <c r="K10" s="143">
        <v>45432</v>
      </c>
      <c r="L10" s="143"/>
      <c r="M10" s="143">
        <v>45432</v>
      </c>
      <c r="N10" s="143"/>
      <c r="O10" s="143">
        <v>45433</v>
      </c>
      <c r="P10" s="143"/>
      <c r="Q10" s="143">
        <v>45433</v>
      </c>
      <c r="R10" s="143"/>
      <c r="S10" s="143">
        <v>45433</v>
      </c>
      <c r="T10" s="143"/>
      <c r="U10" s="143">
        <v>45433</v>
      </c>
      <c r="V10" s="143"/>
      <c r="W10" s="143">
        <v>45433</v>
      </c>
      <c r="X10" s="143"/>
      <c r="Y10" s="143">
        <v>45433</v>
      </c>
      <c r="Z10" s="143"/>
      <c r="AA10" s="143">
        <v>45433</v>
      </c>
      <c r="AB10" s="143"/>
      <c r="AC10" s="143">
        <v>45433</v>
      </c>
      <c r="AD10" s="143"/>
      <c r="AE10" s="143">
        <v>45433</v>
      </c>
      <c r="AF10" s="143"/>
      <c r="AG10" s="143">
        <v>45433</v>
      </c>
      <c r="AH10" s="143"/>
    </row>
    <row r="11" spans="1:34" ht="15" x14ac:dyDescent="0.2">
      <c r="A11" s="12"/>
      <c r="B11" s="3"/>
      <c r="C11" s="3"/>
      <c r="D11" s="3"/>
      <c r="E11" s="45" t="s">
        <v>24</v>
      </c>
      <c r="F11" s="121"/>
      <c r="G11" s="143">
        <v>45474</v>
      </c>
      <c r="H11" s="142"/>
      <c r="I11" s="144">
        <v>45474</v>
      </c>
      <c r="J11" s="145"/>
      <c r="K11" s="144">
        <v>45474</v>
      </c>
      <c r="L11" s="145"/>
      <c r="M11" s="144">
        <v>45474</v>
      </c>
      <c r="N11" s="145"/>
      <c r="O11" s="144">
        <v>45474</v>
      </c>
      <c r="P11" s="145"/>
      <c r="Q11" s="144">
        <v>45474</v>
      </c>
      <c r="R11" s="145"/>
      <c r="S11" s="144">
        <v>45474</v>
      </c>
      <c r="T11" s="145"/>
      <c r="U11" s="144">
        <v>45474</v>
      </c>
      <c r="V11" s="145"/>
      <c r="W11" s="144">
        <v>45474</v>
      </c>
      <c r="X11" s="145"/>
      <c r="Y11" s="144">
        <v>45474</v>
      </c>
      <c r="Z11" s="145"/>
      <c r="AA11" s="144">
        <v>45474</v>
      </c>
      <c r="AB11" s="145"/>
      <c r="AC11" s="144">
        <v>45474</v>
      </c>
      <c r="AD11" s="145"/>
      <c r="AE11" s="144">
        <v>45474</v>
      </c>
      <c r="AF11" s="145"/>
      <c r="AG11" s="144">
        <v>45474</v>
      </c>
      <c r="AH11" s="145"/>
    </row>
    <row r="12" spans="1:34" ht="15" x14ac:dyDescent="0.2">
      <c r="A12" s="154" t="s">
        <v>25</v>
      </c>
      <c r="B12" s="154"/>
      <c r="C12" s="154"/>
      <c r="D12" s="159" t="s">
        <v>26</v>
      </c>
      <c r="E12" s="154" t="s">
        <v>12</v>
      </c>
      <c r="F12" s="154" t="s">
        <v>10</v>
      </c>
      <c r="G12" s="154" t="s">
        <v>27</v>
      </c>
      <c r="H12" s="154" t="s">
        <v>28</v>
      </c>
      <c r="I12" s="158" t="s">
        <v>27</v>
      </c>
      <c r="J12" s="154" t="s">
        <v>28</v>
      </c>
      <c r="K12" s="154" t="s">
        <v>27</v>
      </c>
      <c r="L12" s="154" t="s">
        <v>28</v>
      </c>
      <c r="M12" s="154" t="s">
        <v>27</v>
      </c>
      <c r="N12" s="154" t="s">
        <v>28</v>
      </c>
      <c r="O12" s="154" t="s">
        <v>27</v>
      </c>
      <c r="P12" s="154" t="s">
        <v>28</v>
      </c>
      <c r="Q12" s="154" t="s">
        <v>27</v>
      </c>
      <c r="R12" s="154" t="s">
        <v>28</v>
      </c>
      <c r="S12" s="154" t="s">
        <v>27</v>
      </c>
      <c r="T12" s="154" t="s">
        <v>28</v>
      </c>
      <c r="U12" s="154" t="s">
        <v>27</v>
      </c>
      <c r="V12" s="154" t="s">
        <v>28</v>
      </c>
      <c r="W12" s="154" t="s">
        <v>27</v>
      </c>
      <c r="X12" s="154" t="s">
        <v>28</v>
      </c>
      <c r="Y12" s="154" t="s">
        <v>27</v>
      </c>
      <c r="Z12" s="154" t="s">
        <v>28</v>
      </c>
      <c r="AA12" s="154" t="s">
        <v>27</v>
      </c>
      <c r="AB12" s="154" t="s">
        <v>28</v>
      </c>
      <c r="AC12" s="154" t="s">
        <v>27</v>
      </c>
      <c r="AD12" s="154" t="s">
        <v>28</v>
      </c>
      <c r="AE12" s="154" t="s">
        <v>27</v>
      </c>
      <c r="AF12" s="154" t="s">
        <v>28</v>
      </c>
      <c r="AG12" s="154" t="s">
        <v>27</v>
      </c>
      <c r="AH12" s="154" t="s">
        <v>28</v>
      </c>
    </row>
    <row r="13" spans="1:34" ht="15" x14ac:dyDescent="0.2">
      <c r="A13" s="154" t="s">
        <v>29</v>
      </c>
      <c r="B13" s="154"/>
      <c r="C13" s="121" t="s">
        <v>30</v>
      </c>
      <c r="D13" s="160"/>
      <c r="E13" s="142"/>
      <c r="F13" s="142"/>
      <c r="G13" s="142"/>
      <c r="H13" s="157"/>
      <c r="I13" s="142"/>
      <c r="J13" s="157"/>
      <c r="K13" s="142"/>
      <c r="L13" s="157"/>
      <c r="M13" s="142"/>
      <c r="N13" s="157"/>
      <c r="O13" s="142"/>
      <c r="P13" s="157"/>
      <c r="Q13" s="142"/>
      <c r="R13" s="157"/>
      <c r="S13" s="142"/>
      <c r="T13" s="157"/>
      <c r="U13" s="142"/>
      <c r="V13" s="157"/>
      <c r="W13" s="142"/>
      <c r="X13" s="157"/>
      <c r="Y13" s="142"/>
      <c r="Z13" s="157"/>
      <c r="AA13" s="142"/>
      <c r="AB13" s="157"/>
      <c r="AC13" s="142"/>
      <c r="AD13" s="157"/>
      <c r="AE13" s="142"/>
      <c r="AF13" s="157"/>
      <c r="AG13" s="142"/>
      <c r="AH13" s="157"/>
    </row>
    <row r="14" spans="1:34" ht="15" x14ac:dyDescent="0.2">
      <c r="A14" s="103" t="s">
        <v>135</v>
      </c>
      <c r="B14" s="121"/>
      <c r="C14" s="119" t="s">
        <v>136</v>
      </c>
      <c r="D14" s="120" t="s">
        <v>145</v>
      </c>
      <c r="E14" s="123">
        <v>1.6119999999999999E-4</v>
      </c>
      <c r="F14" s="60">
        <v>1.6119999999999999E-3</v>
      </c>
      <c r="G14" s="47">
        <v>8.9423244000000004</v>
      </c>
      <c r="H14" s="114">
        <v>10</v>
      </c>
      <c r="I14" s="47">
        <v>9.5383116000000019</v>
      </c>
      <c r="J14" s="114">
        <v>10</v>
      </c>
      <c r="K14" s="47">
        <v>72.826558000000006</v>
      </c>
      <c r="L14" s="114">
        <v>20</v>
      </c>
      <c r="M14" s="47">
        <v>73.094357400000007</v>
      </c>
      <c r="N14" s="114">
        <v>20</v>
      </c>
      <c r="O14" s="47">
        <v>65.074874400000013</v>
      </c>
      <c r="P14" s="114">
        <v>20</v>
      </c>
      <c r="Q14" s="47">
        <v>63.025713400000001</v>
      </c>
      <c r="R14" s="114">
        <v>20</v>
      </c>
      <c r="S14" s="47">
        <v>22.667191999999996</v>
      </c>
      <c r="T14" s="114">
        <v>10</v>
      </c>
      <c r="U14" s="47">
        <v>23.230353600000001</v>
      </c>
      <c r="V14" s="114">
        <v>10</v>
      </c>
      <c r="W14" s="47">
        <v>6.6529248000000001</v>
      </c>
      <c r="X14" s="114">
        <v>10</v>
      </c>
      <c r="Y14" s="47">
        <v>40.138042800000001</v>
      </c>
      <c r="Z14" s="114">
        <v>20</v>
      </c>
      <c r="AA14" s="47">
        <v>34.701007200000006</v>
      </c>
      <c r="AB14" s="114">
        <v>20</v>
      </c>
      <c r="AC14" s="47">
        <v>30.733757800000003</v>
      </c>
      <c r="AD14" s="114">
        <v>20</v>
      </c>
      <c r="AE14" s="47">
        <v>44.598976799999996</v>
      </c>
      <c r="AF14" s="114">
        <v>20</v>
      </c>
      <c r="AG14" s="47">
        <v>30.444875999999997</v>
      </c>
      <c r="AH14" s="114">
        <v>10</v>
      </c>
    </row>
    <row r="15" spans="1:34" ht="14.25" x14ac:dyDescent="0.2">
      <c r="A15" s="68" t="s">
        <v>75</v>
      </c>
      <c r="B15" s="119"/>
      <c r="C15" s="13" t="s">
        <v>102</v>
      </c>
      <c r="D15" s="120" t="s">
        <v>145</v>
      </c>
      <c r="E15" s="123">
        <v>1.6119999999999999E-4</v>
      </c>
      <c r="F15" s="60">
        <v>1.6119999999999999E-3</v>
      </c>
      <c r="G15" s="47">
        <v>5.9838101999999997</v>
      </c>
      <c r="H15" s="113">
        <v>10</v>
      </c>
      <c r="I15" s="47">
        <v>7.1481078000000009</v>
      </c>
      <c r="J15" s="113">
        <v>10</v>
      </c>
      <c r="K15" s="47">
        <v>44.393919000000011</v>
      </c>
      <c r="L15" s="113">
        <v>20</v>
      </c>
      <c r="M15" s="47">
        <v>46.722507600000007</v>
      </c>
      <c r="N15" s="113">
        <v>20</v>
      </c>
      <c r="O15" s="47">
        <v>37.477473600000003</v>
      </c>
      <c r="P15" s="113">
        <v>20</v>
      </c>
      <c r="Q15" s="47">
        <v>35.374612000000006</v>
      </c>
      <c r="R15" s="113">
        <v>20</v>
      </c>
      <c r="S15" s="47">
        <v>17.570393599999999</v>
      </c>
      <c r="T15" s="113">
        <v>10</v>
      </c>
      <c r="U15" s="47">
        <v>17.918964000000003</v>
      </c>
      <c r="V15" s="113">
        <v>10</v>
      </c>
      <c r="W15" s="47">
        <v>6.8650308000000004</v>
      </c>
      <c r="X15" s="113">
        <v>10</v>
      </c>
      <c r="Y15" s="47">
        <v>27.284740200000002</v>
      </c>
      <c r="Z15" s="113">
        <v>20</v>
      </c>
      <c r="AA15" s="47">
        <v>27.7617738</v>
      </c>
      <c r="AB15" s="113">
        <v>20</v>
      </c>
      <c r="AC15" s="47">
        <v>26.054342800000001</v>
      </c>
      <c r="AD15" s="113">
        <v>20</v>
      </c>
      <c r="AE15" s="47">
        <v>35.024301399999999</v>
      </c>
      <c r="AF15" s="113">
        <v>20</v>
      </c>
      <c r="AG15" s="47">
        <v>27.482531999999999</v>
      </c>
      <c r="AH15" s="113">
        <v>10</v>
      </c>
    </row>
    <row r="16" spans="1:34" ht="14.25" x14ac:dyDescent="0.2">
      <c r="A16" s="68" t="s">
        <v>76</v>
      </c>
      <c r="B16" s="119"/>
      <c r="C16" s="13" t="s">
        <v>103</v>
      </c>
      <c r="D16" s="120" t="s">
        <v>145</v>
      </c>
      <c r="E16" s="123">
        <v>1.6119999999999999E-4</v>
      </c>
      <c r="F16" s="60">
        <v>1.6119999999999999E-3</v>
      </c>
      <c r="G16" s="47">
        <v>18.539593199999999</v>
      </c>
      <c r="H16" s="113">
        <v>10</v>
      </c>
      <c r="I16" s="47">
        <v>21.433071600000005</v>
      </c>
      <c r="J16" s="113">
        <v>10</v>
      </c>
      <c r="K16" s="46">
        <v>104.29698900000001</v>
      </c>
      <c r="L16" s="113">
        <v>20</v>
      </c>
      <c r="M16" s="46">
        <v>110.83201640000001</v>
      </c>
      <c r="N16" s="113">
        <v>20</v>
      </c>
      <c r="O16" s="47">
        <v>88.042856800000024</v>
      </c>
      <c r="P16" s="113">
        <v>20</v>
      </c>
      <c r="Q16" s="47">
        <v>84.746175800000017</v>
      </c>
      <c r="R16" s="113">
        <v>20</v>
      </c>
      <c r="S16" s="47">
        <v>47.681180800000007</v>
      </c>
      <c r="T16" s="113">
        <v>10</v>
      </c>
      <c r="U16" s="47">
        <v>49.483192799999998</v>
      </c>
      <c r="V16" s="113">
        <v>10</v>
      </c>
      <c r="W16" s="47">
        <v>15.983187600000003</v>
      </c>
      <c r="X16" s="113">
        <v>10</v>
      </c>
      <c r="Y16" s="47">
        <v>71.351125199999998</v>
      </c>
      <c r="Z16" s="113">
        <v>20</v>
      </c>
      <c r="AA16" s="47">
        <v>72.641721600000011</v>
      </c>
      <c r="AB16" s="113">
        <v>20</v>
      </c>
      <c r="AC16" s="47">
        <v>67.645943199999991</v>
      </c>
      <c r="AD16" s="113">
        <v>20</v>
      </c>
      <c r="AE16" s="47">
        <v>91.194224200000008</v>
      </c>
      <c r="AF16" s="113">
        <v>20</v>
      </c>
      <c r="AG16" s="47">
        <v>78.549817500000003</v>
      </c>
      <c r="AH16" s="113">
        <v>10</v>
      </c>
    </row>
    <row r="17" spans="1:34" ht="14.25" x14ac:dyDescent="0.2">
      <c r="A17" s="68" t="s">
        <v>77</v>
      </c>
      <c r="B17" s="119"/>
      <c r="C17" s="13" t="s">
        <v>104</v>
      </c>
      <c r="D17" s="120" t="s">
        <v>145</v>
      </c>
      <c r="E17" s="123">
        <v>1.6119999999999999E-4</v>
      </c>
      <c r="F17" s="60">
        <v>1.6119999999999999E-3</v>
      </c>
      <c r="G17" s="47">
        <v>2.7428813999999999</v>
      </c>
      <c r="H17" s="113">
        <v>10</v>
      </c>
      <c r="I17" s="47">
        <v>3.1127301000000003</v>
      </c>
      <c r="J17" s="113">
        <v>10</v>
      </c>
      <c r="K17" s="47">
        <v>12.683747</v>
      </c>
      <c r="L17" s="113">
        <v>20</v>
      </c>
      <c r="M17" s="47">
        <v>13.5185472</v>
      </c>
      <c r="N17" s="113">
        <v>20</v>
      </c>
      <c r="O17" s="47">
        <v>10.2657232</v>
      </c>
      <c r="P17" s="113">
        <v>20</v>
      </c>
      <c r="Q17" s="47">
        <v>10.0651876</v>
      </c>
      <c r="R17" s="113">
        <v>20</v>
      </c>
      <c r="S17" s="47">
        <v>6.2500767999999995</v>
      </c>
      <c r="T17" s="113">
        <v>10</v>
      </c>
      <c r="U17" s="47">
        <v>6.536721599999999</v>
      </c>
      <c r="V17" s="113">
        <v>10</v>
      </c>
      <c r="W17" s="47">
        <v>1.9793892000000004</v>
      </c>
      <c r="X17" s="113">
        <v>10</v>
      </c>
      <c r="Y17" s="47">
        <v>8.9443836000000001</v>
      </c>
      <c r="Z17" s="113">
        <v>20</v>
      </c>
      <c r="AA17" s="47">
        <v>9.1237769999999987</v>
      </c>
      <c r="AB17" s="113">
        <v>20</v>
      </c>
      <c r="AC17" s="47">
        <v>8.6261215999999994</v>
      </c>
      <c r="AD17" s="113">
        <v>20</v>
      </c>
      <c r="AE17" s="47">
        <v>11.3579244</v>
      </c>
      <c r="AF17" s="113">
        <v>20</v>
      </c>
      <c r="AG17" s="47">
        <v>10.643093999999998</v>
      </c>
      <c r="AH17" s="113">
        <v>10</v>
      </c>
    </row>
    <row r="18" spans="1:34" ht="14.25" x14ac:dyDescent="0.2">
      <c r="A18" s="68" t="s">
        <v>89</v>
      </c>
      <c r="B18" s="119"/>
      <c r="C18" s="13" t="s">
        <v>95</v>
      </c>
      <c r="D18" s="120" t="s">
        <v>145</v>
      </c>
      <c r="E18" s="123">
        <v>1.6119999999999999E-4</v>
      </c>
      <c r="F18" s="60">
        <v>1.6119999999999999E-3</v>
      </c>
      <c r="G18" s="47">
        <v>12.565438199999999</v>
      </c>
      <c r="H18" s="113">
        <v>10</v>
      </c>
      <c r="I18" s="47">
        <v>13.587352200000002</v>
      </c>
      <c r="J18" s="113">
        <v>10</v>
      </c>
      <c r="K18" s="47">
        <v>54.541882000000001</v>
      </c>
      <c r="L18" s="113">
        <v>20</v>
      </c>
      <c r="M18" s="47">
        <v>56.022983200000013</v>
      </c>
      <c r="N18" s="113">
        <v>20</v>
      </c>
      <c r="O18" s="47">
        <v>44.943600800000006</v>
      </c>
      <c r="P18" s="113">
        <v>20</v>
      </c>
      <c r="Q18" s="47">
        <v>44.9698548</v>
      </c>
      <c r="R18" s="113">
        <v>20</v>
      </c>
      <c r="S18" s="47">
        <v>26.235675200000003</v>
      </c>
      <c r="T18" s="113">
        <v>10</v>
      </c>
      <c r="U18" s="47">
        <v>26.775323999999998</v>
      </c>
      <c r="V18" s="113">
        <v>10</v>
      </c>
      <c r="W18" s="47">
        <v>7.5885924000000013</v>
      </c>
      <c r="X18" s="113">
        <v>10</v>
      </c>
      <c r="Y18" s="47">
        <v>40.186600800000001</v>
      </c>
      <c r="Z18" s="113">
        <v>20</v>
      </c>
      <c r="AA18" s="47">
        <v>38.737734000000003</v>
      </c>
      <c r="AB18" s="113">
        <v>20</v>
      </c>
      <c r="AC18" s="47">
        <v>35.510760599999998</v>
      </c>
      <c r="AD18" s="113">
        <v>20</v>
      </c>
      <c r="AE18" s="47">
        <v>47.271429599999998</v>
      </c>
      <c r="AF18" s="113">
        <v>20</v>
      </c>
      <c r="AG18" s="47">
        <v>43.249090500000001</v>
      </c>
      <c r="AH18" s="113">
        <v>10</v>
      </c>
    </row>
    <row r="19" spans="1:34" ht="14.25" x14ac:dyDescent="0.2">
      <c r="A19" s="68" t="s">
        <v>90</v>
      </c>
      <c r="B19" s="119"/>
      <c r="C19" s="55" t="s">
        <v>96</v>
      </c>
      <c r="D19" s="120" t="s">
        <v>145</v>
      </c>
      <c r="E19" s="123">
        <v>1.6119999999999999E-4</v>
      </c>
      <c r="F19" s="60">
        <v>1.6119999999999999E-3</v>
      </c>
      <c r="G19" s="47">
        <v>3.4171361999999998</v>
      </c>
      <c r="H19" s="113">
        <v>10</v>
      </c>
      <c r="I19" s="47">
        <v>3.6801423</v>
      </c>
      <c r="J19" s="113">
        <v>10</v>
      </c>
      <c r="K19" s="47">
        <v>11.335405</v>
      </c>
      <c r="L19" s="113">
        <v>20</v>
      </c>
      <c r="M19" s="47">
        <v>11.522813400000002</v>
      </c>
      <c r="N19" s="113">
        <v>20</v>
      </c>
      <c r="O19" s="47">
        <v>10.204406400000002</v>
      </c>
      <c r="P19" s="113">
        <v>20</v>
      </c>
      <c r="Q19" s="47">
        <v>10.350051400000002</v>
      </c>
      <c r="R19" s="113">
        <v>20</v>
      </c>
      <c r="S19" s="47">
        <v>5.7857072000000001</v>
      </c>
      <c r="T19" s="113">
        <v>10</v>
      </c>
      <c r="U19" s="47">
        <v>5.8710791999999996</v>
      </c>
      <c r="V19" s="113">
        <v>10</v>
      </c>
      <c r="W19" s="47">
        <v>1.5711851999999999</v>
      </c>
      <c r="X19" s="113">
        <v>10</v>
      </c>
      <c r="Y19" s="47">
        <v>8.3730178000000013</v>
      </c>
      <c r="Z19" s="113">
        <v>20</v>
      </c>
      <c r="AA19" s="47">
        <v>8.3170769999999994</v>
      </c>
      <c r="AB19" s="113">
        <v>20</v>
      </c>
      <c r="AC19" s="47">
        <v>7.655043</v>
      </c>
      <c r="AD19" s="113">
        <v>20</v>
      </c>
      <c r="AE19" s="47">
        <v>9.9313251999999999</v>
      </c>
      <c r="AF19" s="113">
        <v>20</v>
      </c>
      <c r="AG19" s="47">
        <v>9.791743499999999</v>
      </c>
      <c r="AH19" s="113">
        <v>10</v>
      </c>
    </row>
    <row r="20" spans="1:34" ht="14.25" x14ac:dyDescent="0.2">
      <c r="A20" s="68" t="s">
        <v>91</v>
      </c>
      <c r="B20" s="119"/>
      <c r="C20" s="13" t="s">
        <v>97</v>
      </c>
      <c r="D20" s="120" t="s">
        <v>145</v>
      </c>
      <c r="E20" s="123">
        <v>1.6119999999999999E-4</v>
      </c>
      <c r="F20" s="60">
        <v>1.6119999999999999E-3</v>
      </c>
      <c r="G20" s="47">
        <v>0.65413980000000005</v>
      </c>
      <c r="H20" s="113">
        <v>10</v>
      </c>
      <c r="I20" s="47">
        <v>0.70805970000000007</v>
      </c>
      <c r="J20" s="113">
        <v>10</v>
      </c>
      <c r="K20" s="47">
        <v>2.4939499999999999</v>
      </c>
      <c r="L20" s="113">
        <v>20</v>
      </c>
      <c r="M20" s="47">
        <v>2.4926440000000003</v>
      </c>
      <c r="N20" s="113">
        <v>20</v>
      </c>
      <c r="O20" s="47">
        <v>2.0976800000000004</v>
      </c>
      <c r="P20" s="113">
        <v>20</v>
      </c>
      <c r="Q20" s="47">
        <v>2.1211891999999999</v>
      </c>
      <c r="R20" s="113">
        <v>20</v>
      </c>
      <c r="S20" s="47">
        <v>1.2297344000000001</v>
      </c>
      <c r="T20" s="113">
        <v>10</v>
      </c>
      <c r="U20" s="47">
        <v>1.257684</v>
      </c>
      <c r="V20" s="113">
        <v>10</v>
      </c>
      <c r="W20" s="47">
        <v>0.34257120000000002</v>
      </c>
      <c r="X20" s="113">
        <v>10</v>
      </c>
      <c r="Y20" s="47">
        <v>1.8338738000000001</v>
      </c>
      <c r="Z20" s="113">
        <v>20</v>
      </c>
      <c r="AA20" s="47">
        <v>1.7634462000000002</v>
      </c>
      <c r="AB20" s="113">
        <v>20</v>
      </c>
      <c r="AC20" s="47">
        <v>1.6189975999999997</v>
      </c>
      <c r="AD20" s="113">
        <v>20</v>
      </c>
      <c r="AE20" s="47">
        <v>2.1350574</v>
      </c>
      <c r="AF20" s="113">
        <v>20</v>
      </c>
      <c r="AG20" s="47">
        <v>1.9929524999999997</v>
      </c>
      <c r="AH20" s="113">
        <v>10</v>
      </c>
    </row>
    <row r="21" spans="1:34" ht="14.25" x14ac:dyDescent="0.2">
      <c r="A21" s="68" t="s">
        <v>78</v>
      </c>
      <c r="B21" s="119"/>
      <c r="C21" s="13" t="s">
        <v>101</v>
      </c>
      <c r="D21" s="120" t="s">
        <v>145</v>
      </c>
      <c r="E21" s="123">
        <v>1.6119999999999999E-4</v>
      </c>
      <c r="F21" s="60">
        <v>1.6119999999999999E-3</v>
      </c>
      <c r="G21" s="47">
        <v>3.0244914000000001</v>
      </c>
      <c r="H21" s="113">
        <v>10</v>
      </c>
      <c r="I21" s="47">
        <v>3.2598072000000005</v>
      </c>
      <c r="J21" s="113">
        <v>10</v>
      </c>
      <c r="K21" s="47">
        <v>14.234823000000002</v>
      </c>
      <c r="L21" s="113">
        <v>20</v>
      </c>
      <c r="M21" s="47">
        <v>13.463514800000002</v>
      </c>
      <c r="N21" s="113">
        <v>20</v>
      </c>
      <c r="O21" s="47">
        <v>12.164930400000001</v>
      </c>
      <c r="P21" s="113">
        <v>20</v>
      </c>
      <c r="Q21" s="47">
        <v>12.728744600000001</v>
      </c>
      <c r="R21" s="113">
        <v>20</v>
      </c>
      <c r="S21" s="47">
        <v>6.874601600000001</v>
      </c>
      <c r="T21" s="113">
        <v>10</v>
      </c>
      <c r="U21" s="47">
        <v>7.0025903999999999</v>
      </c>
      <c r="V21" s="113">
        <v>10</v>
      </c>
      <c r="W21" s="47">
        <v>2.0866427999999999</v>
      </c>
      <c r="X21" s="113">
        <v>10</v>
      </c>
      <c r="Y21" s="47">
        <v>9.8556554000000016</v>
      </c>
      <c r="Z21" s="113">
        <v>20</v>
      </c>
      <c r="AA21" s="47">
        <v>8.9124216000000001</v>
      </c>
      <c r="AB21" s="113">
        <v>20</v>
      </c>
      <c r="AC21" s="47">
        <v>8.0901885999999994</v>
      </c>
      <c r="AD21" s="113">
        <v>20</v>
      </c>
      <c r="AE21" s="47">
        <v>10.772114999999999</v>
      </c>
      <c r="AF21" s="113">
        <v>20</v>
      </c>
      <c r="AG21" s="47">
        <v>10.377906000000001</v>
      </c>
      <c r="AH21" s="113">
        <v>10</v>
      </c>
    </row>
    <row r="22" spans="1:34" ht="14.25" x14ac:dyDescent="0.2">
      <c r="A22" s="68" t="s">
        <v>79</v>
      </c>
      <c r="B22" s="119"/>
      <c r="C22" s="13" t="s">
        <v>105</v>
      </c>
      <c r="D22" s="120" t="s">
        <v>145</v>
      </c>
      <c r="E22" s="123">
        <v>1.6119999999999999E-4</v>
      </c>
      <c r="F22" s="60">
        <v>1.6119999999999999E-3</v>
      </c>
      <c r="G22" s="47">
        <v>0.49724279999999993</v>
      </c>
      <c r="H22" s="113">
        <v>10</v>
      </c>
      <c r="I22" s="47">
        <v>0.51517170000000001</v>
      </c>
      <c r="J22" s="113">
        <v>10</v>
      </c>
      <c r="K22" s="47">
        <v>2.2349010000000002</v>
      </c>
      <c r="L22" s="113">
        <v>20</v>
      </c>
      <c r="M22" s="47">
        <v>2.0863754000000001</v>
      </c>
      <c r="N22" s="113">
        <v>20</v>
      </c>
      <c r="O22" s="47">
        <v>1.9492288000000002</v>
      </c>
      <c r="P22" s="113">
        <v>20</v>
      </c>
      <c r="Q22" s="47">
        <v>2.0568132000000001</v>
      </c>
      <c r="R22" s="113">
        <v>20</v>
      </c>
      <c r="S22" s="47">
        <v>1.1074048000000001</v>
      </c>
      <c r="T22" s="113">
        <v>10</v>
      </c>
      <c r="U22" s="47">
        <v>1.1493047999999999</v>
      </c>
      <c r="V22" s="113">
        <v>10</v>
      </c>
      <c r="W22" s="47">
        <v>0.31215599999999999</v>
      </c>
      <c r="X22" s="113">
        <v>10</v>
      </c>
      <c r="Y22" s="47">
        <v>1.5554746000000002</v>
      </c>
      <c r="Z22" s="113">
        <v>20</v>
      </c>
      <c r="AA22" s="47">
        <v>1.4504466</v>
      </c>
      <c r="AB22" s="113">
        <v>20</v>
      </c>
      <c r="AC22" s="47">
        <v>1.1854517999999998</v>
      </c>
      <c r="AD22" s="113">
        <v>20</v>
      </c>
      <c r="AE22" s="47">
        <v>1.7735661999999999</v>
      </c>
      <c r="AF22" s="113">
        <v>20</v>
      </c>
      <c r="AG22" s="47">
        <v>1.7601045</v>
      </c>
      <c r="AH22" s="113">
        <v>10</v>
      </c>
    </row>
    <row r="23" spans="1:34" ht="14.25" x14ac:dyDescent="0.2">
      <c r="A23" s="68" t="s">
        <v>92</v>
      </c>
      <c r="B23" s="119"/>
      <c r="C23" s="13" t="s">
        <v>98</v>
      </c>
      <c r="D23" s="120" t="s">
        <v>145</v>
      </c>
      <c r="E23" s="123">
        <v>1.6119999999999999E-4</v>
      </c>
      <c r="F23" s="60">
        <v>1.6119999999999999E-3</v>
      </c>
      <c r="G23" s="47">
        <v>2.8764449999999999</v>
      </c>
      <c r="H23" s="113">
        <v>10</v>
      </c>
      <c r="I23" s="47">
        <v>3.0709377000000004</v>
      </c>
      <c r="J23" s="113">
        <v>10</v>
      </c>
      <c r="K23" s="47">
        <v>12.756152</v>
      </c>
      <c r="L23" s="113">
        <v>20</v>
      </c>
      <c r="M23" s="47">
        <v>12.846828200000003</v>
      </c>
      <c r="N23" s="113">
        <v>20</v>
      </c>
      <c r="O23" s="47">
        <v>11.356516800000001</v>
      </c>
      <c r="P23" s="113">
        <v>20</v>
      </c>
      <c r="Q23" s="47">
        <v>11.635962000000001</v>
      </c>
      <c r="R23" s="113">
        <v>20</v>
      </c>
      <c r="S23" s="47">
        <v>5.5386335999999998</v>
      </c>
      <c r="T23" s="113">
        <v>10</v>
      </c>
      <c r="U23" s="47">
        <v>5.7740231999999994</v>
      </c>
      <c r="V23" s="113">
        <v>10</v>
      </c>
      <c r="W23" s="47">
        <v>1.4775384000000003</v>
      </c>
      <c r="X23" s="113">
        <v>10</v>
      </c>
      <c r="Y23" s="47">
        <v>8.6190449999999998</v>
      </c>
      <c r="Z23" s="113">
        <v>20</v>
      </c>
      <c r="AA23" s="47">
        <v>8.2154328000000003</v>
      </c>
      <c r="AB23" s="113">
        <v>20</v>
      </c>
      <c r="AC23" s="47">
        <v>7.3846767999999994</v>
      </c>
      <c r="AD23" s="113">
        <v>20</v>
      </c>
      <c r="AE23" s="47">
        <v>10.145960599999999</v>
      </c>
      <c r="AF23" s="113">
        <v>20</v>
      </c>
      <c r="AG23" s="47">
        <v>8.7382679999999997</v>
      </c>
      <c r="AH23" s="113">
        <v>10</v>
      </c>
    </row>
    <row r="24" spans="1:34" ht="14.25" x14ac:dyDescent="0.2">
      <c r="A24" s="68" t="s">
        <v>93</v>
      </c>
      <c r="B24" s="119"/>
      <c r="C24" s="13" t="s">
        <v>99</v>
      </c>
      <c r="D24" s="120" t="s">
        <v>145</v>
      </c>
      <c r="E24" s="123">
        <v>1.6119999999999999E-4</v>
      </c>
      <c r="F24" s="60">
        <v>1.6119999999999999E-3</v>
      </c>
      <c r="G24" s="47">
        <v>0.55356479999999997</v>
      </c>
      <c r="H24" s="113">
        <v>10</v>
      </c>
      <c r="I24" s="47">
        <v>0.57464550000000003</v>
      </c>
      <c r="J24" s="113">
        <v>10</v>
      </c>
      <c r="K24" s="47">
        <v>2.5406109999999997</v>
      </c>
      <c r="L24" s="113">
        <v>20</v>
      </c>
      <c r="M24" s="47">
        <v>2.5622438000000001</v>
      </c>
      <c r="N24" s="113">
        <v>20</v>
      </c>
      <c r="O24" s="47">
        <v>2.2961528000000002</v>
      </c>
      <c r="P24" s="113">
        <v>20</v>
      </c>
      <c r="Q24" s="47">
        <v>2.3207548</v>
      </c>
      <c r="R24" s="113">
        <v>20</v>
      </c>
      <c r="S24" s="47">
        <v>1.1017712</v>
      </c>
      <c r="T24" s="113">
        <v>10</v>
      </c>
      <c r="U24" s="47">
        <v>1.1355551999999998</v>
      </c>
      <c r="V24" s="113">
        <v>10</v>
      </c>
      <c r="W24" s="47">
        <v>0.27613800000000005</v>
      </c>
      <c r="X24" s="113">
        <v>10</v>
      </c>
      <c r="Y24" s="47">
        <v>1.7416136000000002</v>
      </c>
      <c r="Z24" s="113">
        <v>20</v>
      </c>
      <c r="AA24" s="47">
        <v>1.6230804000000003</v>
      </c>
      <c r="AB24" s="113">
        <v>20</v>
      </c>
      <c r="AC24" s="47">
        <v>1.4542182000000001</v>
      </c>
      <c r="AD24" s="113">
        <v>20</v>
      </c>
      <c r="AE24" s="47">
        <v>2.0043396000000002</v>
      </c>
      <c r="AF24" s="113">
        <v>20</v>
      </c>
      <c r="AG24" s="47">
        <v>1.7043179999999998</v>
      </c>
      <c r="AH24" s="113">
        <v>10</v>
      </c>
    </row>
    <row r="25" spans="1:34" ht="14.25" x14ac:dyDescent="0.2">
      <c r="A25" s="68" t="s">
        <v>80</v>
      </c>
      <c r="B25" s="119"/>
      <c r="C25" s="13" t="s">
        <v>106</v>
      </c>
      <c r="D25" s="120" t="s">
        <v>145</v>
      </c>
      <c r="E25" s="123">
        <v>1.6119999999999999E-4</v>
      </c>
      <c r="F25" s="60">
        <v>1.6119999999999999E-3</v>
      </c>
      <c r="G25" s="47">
        <v>1.6695450000000001</v>
      </c>
      <c r="H25" s="113">
        <v>10</v>
      </c>
      <c r="I25" s="47">
        <v>1.8308286000000003</v>
      </c>
      <c r="J25" s="113">
        <v>10</v>
      </c>
      <c r="K25" s="47">
        <v>6.7047030000000012</v>
      </c>
      <c r="L25" s="113">
        <v>20</v>
      </c>
      <c r="M25" s="47">
        <v>7.0732820000000007</v>
      </c>
      <c r="N25" s="113">
        <v>20</v>
      </c>
      <c r="O25" s="47">
        <v>6.3269256000000009</v>
      </c>
      <c r="P25" s="113">
        <v>20</v>
      </c>
      <c r="Q25" s="47">
        <v>6.1849241999999993</v>
      </c>
      <c r="R25" s="113">
        <v>20</v>
      </c>
      <c r="S25" s="47">
        <v>3.0695072000000003</v>
      </c>
      <c r="T25" s="113">
        <v>10</v>
      </c>
      <c r="U25" s="47">
        <v>3.2562287999999997</v>
      </c>
      <c r="V25" s="113">
        <v>10</v>
      </c>
      <c r="W25" s="47">
        <v>0.83161560000000001</v>
      </c>
      <c r="X25" s="113">
        <v>10</v>
      </c>
      <c r="Y25" s="47">
        <v>4.5725450000000007</v>
      </c>
      <c r="Z25" s="113">
        <v>20</v>
      </c>
      <c r="AA25" s="47">
        <v>4.4707314</v>
      </c>
      <c r="AB25" s="113">
        <v>20</v>
      </c>
      <c r="AC25" s="47">
        <v>4.0938882000000003</v>
      </c>
      <c r="AD25" s="113">
        <v>20</v>
      </c>
      <c r="AE25" s="47">
        <v>5.6999416000000007</v>
      </c>
      <c r="AF25" s="113">
        <v>20</v>
      </c>
      <c r="AG25" s="47">
        <v>5.0135084999999995</v>
      </c>
      <c r="AH25" s="113">
        <v>10</v>
      </c>
    </row>
    <row r="26" spans="1:34" ht="14.25" x14ac:dyDescent="0.2">
      <c r="A26" s="68" t="s">
        <v>81</v>
      </c>
      <c r="B26" s="119"/>
      <c r="C26" s="13" t="s">
        <v>107</v>
      </c>
      <c r="D26" s="120" t="s">
        <v>145</v>
      </c>
      <c r="E26" s="123">
        <v>1.6119999999999999E-4</v>
      </c>
      <c r="F26" s="60">
        <v>1.6119999999999999E-3</v>
      </c>
      <c r="G26" s="47">
        <v>0.26873639999999999</v>
      </c>
      <c r="H26" s="113">
        <v>10</v>
      </c>
      <c r="I26" s="47">
        <v>0.28933200000000003</v>
      </c>
      <c r="J26" s="113">
        <v>10</v>
      </c>
      <c r="K26" s="47">
        <v>0.83346200000000004</v>
      </c>
      <c r="L26" s="113">
        <v>20</v>
      </c>
      <c r="M26" s="47">
        <v>0.92260200000000014</v>
      </c>
      <c r="N26" s="113">
        <v>20</v>
      </c>
      <c r="O26" s="47">
        <v>0.81164080000000016</v>
      </c>
      <c r="P26" s="113">
        <v>20</v>
      </c>
      <c r="Q26" s="47">
        <v>0.80148120000000012</v>
      </c>
      <c r="R26" s="113">
        <v>20</v>
      </c>
      <c r="S26" s="47">
        <v>0.39515680000000003</v>
      </c>
      <c r="T26" s="113">
        <v>10</v>
      </c>
      <c r="U26" s="47">
        <v>0.41895839999999995</v>
      </c>
      <c r="V26" s="113">
        <v>10</v>
      </c>
      <c r="W26" s="47">
        <v>0.10325160000000001</v>
      </c>
      <c r="X26" s="113">
        <v>10</v>
      </c>
      <c r="Y26" s="47">
        <v>0.59402620000000006</v>
      </c>
      <c r="Z26" s="113">
        <v>20</v>
      </c>
      <c r="AA26" s="47">
        <v>0.61309199999999997</v>
      </c>
      <c r="AB26" s="113">
        <v>20</v>
      </c>
      <c r="AC26" s="47">
        <v>0.59992499999999993</v>
      </c>
      <c r="AD26" s="113">
        <v>20</v>
      </c>
      <c r="AE26" s="47">
        <v>0.77139640000000009</v>
      </c>
      <c r="AF26" s="113">
        <v>20</v>
      </c>
      <c r="AG26" s="47">
        <v>0.72603299999999993</v>
      </c>
      <c r="AH26" s="113">
        <v>10</v>
      </c>
    </row>
    <row r="27" spans="1:34" ht="14.25" x14ac:dyDescent="0.2">
      <c r="A27" s="68" t="s">
        <v>94</v>
      </c>
      <c r="B27" s="119"/>
      <c r="C27" s="13" t="s">
        <v>100</v>
      </c>
      <c r="D27" s="120" t="s">
        <v>145</v>
      </c>
      <c r="E27" s="123">
        <v>1.6119999999999999E-4</v>
      </c>
      <c r="F27" s="60">
        <v>1.6119999999999999E-3</v>
      </c>
      <c r="G27" s="47">
        <v>1.8867869999999998</v>
      </c>
      <c r="H27" s="113">
        <v>10</v>
      </c>
      <c r="I27" s="47">
        <v>1.8935172</v>
      </c>
      <c r="J27" s="113">
        <v>10</v>
      </c>
      <c r="K27" s="47">
        <v>4.5228989999999998</v>
      </c>
      <c r="L27" s="113">
        <v>20</v>
      </c>
      <c r="M27" s="47">
        <v>4.6389076000000005</v>
      </c>
      <c r="N27" s="113">
        <v>20</v>
      </c>
      <c r="O27" s="47">
        <v>4.5471248000000006</v>
      </c>
      <c r="P27" s="113">
        <v>20</v>
      </c>
      <c r="Q27" s="47">
        <v>4.5932275999999996</v>
      </c>
      <c r="R27" s="113">
        <v>20</v>
      </c>
      <c r="S27" s="47">
        <v>1.8985232000000001</v>
      </c>
      <c r="T27" s="113">
        <v>10</v>
      </c>
      <c r="U27" s="47">
        <v>1.98156</v>
      </c>
      <c r="V27" s="113">
        <v>10</v>
      </c>
      <c r="W27" s="47">
        <v>0.50905440000000002</v>
      </c>
      <c r="X27" s="113">
        <v>10</v>
      </c>
      <c r="Y27" s="47">
        <v>3.2015908000000008</v>
      </c>
      <c r="Z27" s="113">
        <v>20</v>
      </c>
      <c r="AA27" s="47">
        <v>3.7172736</v>
      </c>
      <c r="AB27" s="113">
        <v>20</v>
      </c>
      <c r="AC27" s="47">
        <v>3.3323833999999994</v>
      </c>
      <c r="AD27" s="113">
        <v>20</v>
      </c>
      <c r="AE27" s="47">
        <v>4.4976606000000006</v>
      </c>
      <c r="AF27" s="113">
        <v>20</v>
      </c>
      <c r="AG27" s="47">
        <v>4.0926269999999993</v>
      </c>
      <c r="AH27" s="113">
        <v>10</v>
      </c>
    </row>
    <row r="28" spans="1:34" ht="14.25" x14ac:dyDescent="0.2">
      <c r="A28" s="68" t="s">
        <v>82</v>
      </c>
      <c r="B28" s="119"/>
      <c r="C28" s="13" t="s">
        <v>108</v>
      </c>
      <c r="D28" s="120" t="s">
        <v>145</v>
      </c>
      <c r="E28" s="123">
        <v>1.6119999999999999E-4</v>
      </c>
      <c r="F28" s="60">
        <v>1.6119999999999999E-3</v>
      </c>
      <c r="G28" s="47">
        <v>0.27195479999999994</v>
      </c>
      <c r="H28" s="113">
        <v>10</v>
      </c>
      <c r="I28" s="47">
        <v>0.2901357</v>
      </c>
      <c r="J28" s="113">
        <v>10</v>
      </c>
      <c r="K28" s="47">
        <v>0.67578000000000016</v>
      </c>
      <c r="L28" s="113">
        <v>20</v>
      </c>
      <c r="M28" s="47">
        <v>0.71056540000000001</v>
      </c>
      <c r="N28" s="113">
        <v>20</v>
      </c>
      <c r="O28" s="47">
        <v>0.73096080000000008</v>
      </c>
      <c r="P28" s="113">
        <v>20</v>
      </c>
      <c r="Q28" s="47">
        <v>0.68399500000000002</v>
      </c>
      <c r="R28" s="113">
        <v>20</v>
      </c>
      <c r="S28" s="47">
        <v>0.28489920000000002</v>
      </c>
      <c r="T28" s="113">
        <v>10</v>
      </c>
      <c r="U28" s="47">
        <v>0.29602079999999997</v>
      </c>
      <c r="V28" s="113">
        <v>10</v>
      </c>
      <c r="W28" s="47">
        <v>7.9239600000000007E-2</v>
      </c>
      <c r="X28" s="113">
        <v>10</v>
      </c>
      <c r="Y28" s="47">
        <v>0.44349640000000007</v>
      </c>
      <c r="Z28" s="113">
        <v>20</v>
      </c>
      <c r="AA28" s="47">
        <v>0.55178280000000002</v>
      </c>
      <c r="AB28" s="113">
        <v>20</v>
      </c>
      <c r="AC28" s="47">
        <v>0.51353579999999999</v>
      </c>
      <c r="AD28" s="113">
        <v>20</v>
      </c>
      <c r="AE28" s="47">
        <v>0.73912040000000001</v>
      </c>
      <c r="AF28" s="113">
        <v>20</v>
      </c>
      <c r="AG28" s="47">
        <v>0.67186350000000006</v>
      </c>
      <c r="AH28" s="113">
        <v>10</v>
      </c>
    </row>
    <row r="29" spans="1:34" ht="15" thickBot="1" x14ac:dyDescent="0.25">
      <c r="B29" s="51"/>
      <c r="C29" s="52"/>
      <c r="D29" s="51"/>
      <c r="E29" s="53"/>
      <c r="F29" s="54"/>
      <c r="G29" s="54"/>
      <c r="H29" s="54"/>
      <c r="I29" s="51"/>
      <c r="J29" s="54"/>
      <c r="K29" s="51"/>
      <c r="L29" s="54"/>
      <c r="M29" s="51"/>
      <c r="N29" s="54"/>
      <c r="O29" s="51"/>
      <c r="P29" s="54"/>
      <c r="Q29" s="51"/>
      <c r="R29" s="54"/>
      <c r="S29" s="51"/>
      <c r="T29" s="54"/>
      <c r="U29" s="51"/>
      <c r="V29" s="54"/>
      <c r="W29" s="51"/>
      <c r="X29" s="54"/>
      <c r="Y29" s="51"/>
      <c r="Z29" s="54"/>
      <c r="AA29" s="51"/>
      <c r="AB29" s="54"/>
      <c r="AC29" s="51"/>
      <c r="AD29" s="54"/>
      <c r="AE29" s="51"/>
      <c r="AF29" s="54"/>
      <c r="AH29" s="118"/>
    </row>
    <row r="30" spans="1:34" x14ac:dyDescent="0.2">
      <c r="A30" s="14" t="s">
        <v>146</v>
      </c>
      <c r="B30" s="15"/>
      <c r="C30" s="15"/>
      <c r="D30" s="15"/>
      <c r="E30" s="15"/>
      <c r="F30" s="16"/>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
      <c r="A31" s="79"/>
      <c r="B31" s="1"/>
      <c r="C31" s="1"/>
      <c r="D31" s="1"/>
      <c r="E31" s="1"/>
      <c r="F31" s="48"/>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3.5" thickBot="1" x14ac:dyDescent="0.25">
      <c r="A32" s="161"/>
      <c r="B32" s="162"/>
      <c r="C32" s="162"/>
      <c r="D32" s="162"/>
      <c r="E32" s="162"/>
      <c r="F32" s="163"/>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16" ht="84.75" customHeight="1" x14ac:dyDescent="0.2">
      <c r="A33" s="164" t="s">
        <v>72</v>
      </c>
      <c r="B33" s="164"/>
      <c r="C33" s="164"/>
      <c r="D33" s="164"/>
      <c r="E33" s="164"/>
      <c r="F33" s="164"/>
    </row>
    <row r="34" spans="1:16" x14ac:dyDescent="0.2">
      <c r="A34" s="155"/>
      <c r="B34" s="155"/>
      <c r="C34" s="155"/>
      <c r="D34" s="155"/>
      <c r="E34" s="155"/>
      <c r="F34" s="155"/>
      <c r="G34" s="155"/>
      <c r="H34" s="155"/>
      <c r="I34" s="155"/>
      <c r="J34" s="155"/>
      <c r="K34" s="155"/>
      <c r="L34" s="155"/>
      <c r="M34" s="155"/>
      <c r="N34" s="155"/>
      <c r="O34" s="155"/>
      <c r="P34" s="155"/>
    </row>
    <row r="35" spans="1:16" x14ac:dyDescent="0.2">
      <c r="A35" s="156"/>
      <c r="B35" s="156"/>
      <c r="C35" s="156"/>
      <c r="D35" s="156"/>
      <c r="E35" s="156"/>
      <c r="F35" s="156"/>
      <c r="G35" s="156"/>
      <c r="H35" s="156"/>
      <c r="I35" s="156"/>
      <c r="J35" s="156"/>
      <c r="K35" s="156"/>
      <c r="L35" s="156"/>
      <c r="M35" s="156"/>
      <c r="N35" s="156"/>
      <c r="O35" s="156"/>
      <c r="P35" s="156"/>
    </row>
  </sheetData>
  <mergeCells count="104">
    <mergeCell ref="AG8:AH8"/>
    <mergeCell ref="A1:F1"/>
    <mergeCell ref="A2:F2"/>
    <mergeCell ref="B4:C4"/>
    <mergeCell ref="E4:F4"/>
    <mergeCell ref="S4:T4"/>
    <mergeCell ref="AG4:AH4"/>
    <mergeCell ref="B6:C6"/>
    <mergeCell ref="G6:T6"/>
    <mergeCell ref="U6:AH6"/>
    <mergeCell ref="AC8:AD8"/>
    <mergeCell ref="AE8:AF8"/>
    <mergeCell ref="Q8:R8"/>
    <mergeCell ref="S8:T8"/>
    <mergeCell ref="U8:V8"/>
    <mergeCell ref="W8:X8"/>
    <mergeCell ref="Y8:Z8"/>
    <mergeCell ref="AA8:AB8"/>
    <mergeCell ref="B8:C8"/>
    <mergeCell ref="G8:H8"/>
    <mergeCell ref="I8:J8"/>
    <mergeCell ref="K8:L8"/>
    <mergeCell ref="M8:N8"/>
    <mergeCell ref="O8:P8"/>
    <mergeCell ref="AG9:AH9"/>
    <mergeCell ref="U9:V9"/>
    <mergeCell ref="W9:X9"/>
    <mergeCell ref="Y9:Z9"/>
    <mergeCell ref="AA9:AB9"/>
    <mergeCell ref="AC9:AD9"/>
    <mergeCell ref="AE9:AF9"/>
    <mergeCell ref="G9:H9"/>
    <mergeCell ref="I9:J9"/>
    <mergeCell ref="K9:L9"/>
    <mergeCell ref="M9:N9"/>
    <mergeCell ref="O9:P9"/>
    <mergeCell ref="Q9:R9"/>
    <mergeCell ref="S9:T9"/>
    <mergeCell ref="W10:X10"/>
    <mergeCell ref="Y10:Z10"/>
    <mergeCell ref="AA10:AB10"/>
    <mergeCell ref="AC10:AD10"/>
    <mergeCell ref="AE10:AF10"/>
    <mergeCell ref="AG10:AH10"/>
    <mergeCell ref="AC11:AD11"/>
    <mergeCell ref="B10:C10"/>
    <mergeCell ref="G10:H10"/>
    <mergeCell ref="I10:J10"/>
    <mergeCell ref="K10:L10"/>
    <mergeCell ref="M10:N10"/>
    <mergeCell ref="O10:P10"/>
    <mergeCell ref="Q10:R10"/>
    <mergeCell ref="S10:T10"/>
    <mergeCell ref="U10:V10"/>
    <mergeCell ref="AA11:AB11"/>
    <mergeCell ref="AH12:AH13"/>
    <mergeCell ref="A13:B13"/>
    <mergeCell ref="G11:H11"/>
    <mergeCell ref="I11:J11"/>
    <mergeCell ref="K11:L11"/>
    <mergeCell ref="M11:N11"/>
    <mergeCell ref="O11:P11"/>
    <mergeCell ref="Q11:R11"/>
    <mergeCell ref="N12:N13"/>
    <mergeCell ref="O12:O13"/>
    <mergeCell ref="P12:P13"/>
    <mergeCell ref="AG11:AH11"/>
    <mergeCell ref="D12:D13"/>
    <mergeCell ref="E12:E13"/>
    <mergeCell ref="F12:F13"/>
    <mergeCell ref="G12:G13"/>
    <mergeCell ref="H12:H13"/>
    <mergeCell ref="I12:I13"/>
    <mergeCell ref="J12:J13"/>
    <mergeCell ref="AE11:AF11"/>
    <mergeCell ref="S11:T11"/>
    <mergeCell ref="U11:V11"/>
    <mergeCell ref="W11:X11"/>
    <mergeCell ref="Y11:Z11"/>
    <mergeCell ref="AC12:AC13"/>
    <mergeCell ref="AD12:AD13"/>
    <mergeCell ref="AE12:AE13"/>
    <mergeCell ref="AF12:AF13"/>
    <mergeCell ref="AG12:AG13"/>
    <mergeCell ref="AB12:AB13"/>
    <mergeCell ref="Q12:Q13"/>
    <mergeCell ref="R12:R13"/>
    <mergeCell ref="S12:S13"/>
    <mergeCell ref="T12:T13"/>
    <mergeCell ref="U12:U13"/>
    <mergeCell ref="V12:V13"/>
    <mergeCell ref="Y12:Y13"/>
    <mergeCell ref="Z12:Z13"/>
    <mergeCell ref="AA12:AA13"/>
    <mergeCell ref="K12:K13"/>
    <mergeCell ref="L12:L13"/>
    <mergeCell ref="M12:M13"/>
    <mergeCell ref="A32:F32"/>
    <mergeCell ref="A33:F33"/>
    <mergeCell ref="A34:P34"/>
    <mergeCell ref="A35:P35"/>
    <mergeCell ref="W12:W13"/>
    <mergeCell ref="X12:X13"/>
    <mergeCell ref="A12:C12"/>
  </mergeCells>
  <pageMargins left="0.4" right="0.4" top="0.65" bottom="0.65" header="0.3" footer="0.3"/>
  <pageSetup scale="35" orientation="landscape" r:id="rId1"/>
  <colBreaks count="1" manualBreakCount="1">
    <brk id="24"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36"/>
  <sheetViews>
    <sheetView zoomScaleNormal="100"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ColWidth="9.140625" defaultRowHeight="12.75" x14ac:dyDescent="0.2"/>
  <cols>
    <col min="1" max="1" width="25.28515625" style="39" customWidth="1"/>
    <col min="2" max="2" width="11.85546875" style="39" customWidth="1"/>
    <col min="3" max="3" width="21" style="39" customWidth="1"/>
    <col min="4" max="4" width="16.7109375" style="39" customWidth="1"/>
    <col min="5" max="5" width="10.7109375" style="39" customWidth="1"/>
    <col min="6" max="6" width="10.85546875" style="39" customWidth="1"/>
    <col min="7" max="7" width="13.42578125" style="39" customWidth="1"/>
    <col min="8" max="8" width="10.85546875" style="39" customWidth="1"/>
    <col min="9" max="9" width="10.7109375" style="39" customWidth="1"/>
    <col min="10" max="10" width="12.85546875" style="39" customWidth="1"/>
    <col min="11" max="11" width="10.85546875" style="39" customWidth="1"/>
    <col min="12" max="12" width="10.7109375" style="39" customWidth="1"/>
    <col min="13" max="13" width="13.28515625" style="39" customWidth="1"/>
    <col min="14" max="14" width="9.7109375" style="39" customWidth="1"/>
    <col min="15" max="15" width="9.5703125" style="39" customWidth="1"/>
    <col min="16" max="16" width="13.28515625" style="39" customWidth="1"/>
    <col min="17" max="17" width="10.85546875" style="39" customWidth="1"/>
    <col min="18" max="18" width="10.7109375" style="39" customWidth="1"/>
    <col min="19" max="19" width="12.7109375" style="39" bestFit="1" customWidth="1"/>
    <col min="20" max="20" width="9.5703125" style="39" customWidth="1"/>
    <col min="21" max="21" width="10.7109375" style="39" customWidth="1"/>
    <col min="22" max="22" width="10.85546875" style="39" customWidth="1"/>
    <col min="23" max="24" width="11" style="39" customWidth="1"/>
    <col min="25" max="25" width="10.85546875" style="39" customWidth="1"/>
    <col min="26" max="27" width="11" style="39" customWidth="1"/>
    <col min="28" max="28" width="10.7109375" style="39" customWidth="1"/>
    <col min="29" max="29" width="14.140625" style="39" customWidth="1"/>
    <col min="30" max="30" width="10.85546875" style="39" customWidth="1"/>
    <col min="31" max="31" width="11" style="39" customWidth="1"/>
    <col min="32" max="16384" width="9.140625" style="39"/>
  </cols>
  <sheetData>
    <row r="1" spans="1:62" ht="23.25" x14ac:dyDescent="0.2">
      <c r="A1" s="148" t="s">
        <v>14</v>
      </c>
      <c r="B1" s="149"/>
      <c r="C1" s="149"/>
      <c r="D1" s="149"/>
      <c r="E1" s="149"/>
      <c r="F1" s="149"/>
    </row>
    <row r="2" spans="1:62" ht="23.25" x14ac:dyDescent="0.2">
      <c r="A2" s="148" t="s">
        <v>59</v>
      </c>
      <c r="B2" s="149"/>
      <c r="C2" s="149"/>
      <c r="D2" s="149"/>
      <c r="E2" s="149"/>
      <c r="F2" s="149"/>
    </row>
    <row r="3" spans="1:62" ht="13.5" thickBot="1" x14ac:dyDescent="0.25"/>
    <row r="4" spans="1:62" ht="15.75" thickBot="1" x14ac:dyDescent="0.3">
      <c r="A4" s="6" t="s">
        <v>15</v>
      </c>
      <c r="B4" s="184" t="s">
        <v>31</v>
      </c>
      <c r="C4" s="186"/>
      <c r="D4" s="7" t="s">
        <v>17</v>
      </c>
      <c r="E4" s="152">
        <v>45488</v>
      </c>
      <c r="F4" s="187"/>
      <c r="G4" s="18"/>
      <c r="H4" s="18"/>
      <c r="I4" s="18"/>
      <c r="J4" s="18"/>
      <c r="K4" s="18"/>
      <c r="L4" s="18"/>
      <c r="M4" s="18"/>
      <c r="N4" s="18"/>
      <c r="O4" s="18"/>
      <c r="P4" s="18"/>
      <c r="Q4" s="18"/>
      <c r="R4" s="18"/>
      <c r="S4" s="18"/>
      <c r="T4" s="18"/>
      <c r="U4" s="18"/>
      <c r="V4" s="18"/>
      <c r="W4" s="18"/>
      <c r="X4" s="18"/>
      <c r="Y4" s="18"/>
      <c r="Z4" s="18"/>
      <c r="AA4" s="18"/>
      <c r="AB4" s="18"/>
      <c r="AC4" s="18"/>
      <c r="AD4" s="18"/>
      <c r="AE4" s="18"/>
    </row>
    <row r="5" spans="1:62" ht="15" customHeight="1" thickBot="1" x14ac:dyDescent="0.25">
      <c r="A5" s="8"/>
      <c r="B5" s="8"/>
      <c r="C5" s="18"/>
      <c r="D5" s="18"/>
      <c r="E5" s="8"/>
      <c r="F5" s="18"/>
      <c r="G5" s="18"/>
      <c r="H5" s="18"/>
      <c r="I5" s="18"/>
      <c r="J5" s="18"/>
      <c r="K5" s="18"/>
      <c r="L5" s="18"/>
      <c r="M5" s="18"/>
      <c r="N5" s="18"/>
      <c r="O5" s="18"/>
      <c r="P5" s="18"/>
      <c r="Q5" s="18"/>
      <c r="R5" s="18"/>
      <c r="S5" s="18"/>
      <c r="T5" s="18"/>
      <c r="U5" s="18"/>
      <c r="V5" s="18"/>
      <c r="W5" s="18"/>
      <c r="X5" s="18"/>
      <c r="Y5" s="18"/>
      <c r="Z5" s="18"/>
      <c r="AA5" s="18"/>
      <c r="AD5" s="175"/>
      <c r="AE5" s="175"/>
      <c r="AF5" s="183"/>
      <c r="AG5" s="183"/>
      <c r="AT5" s="50"/>
      <c r="BB5" s="63"/>
    </row>
    <row r="6" spans="1:62" ht="16.5" thickBot="1" x14ac:dyDescent="0.3">
      <c r="A6" s="9" t="s">
        <v>18</v>
      </c>
      <c r="B6" s="150" t="s">
        <v>186</v>
      </c>
      <c r="C6" s="151"/>
      <c r="D6" s="18"/>
      <c r="E6" s="18"/>
      <c r="F6" s="18"/>
      <c r="G6" s="166" t="s">
        <v>32</v>
      </c>
      <c r="H6" s="166"/>
      <c r="I6" s="166"/>
      <c r="J6" s="166"/>
      <c r="K6" s="166"/>
      <c r="L6" s="166"/>
      <c r="M6" s="166"/>
      <c r="N6" s="166"/>
      <c r="O6" s="166"/>
      <c r="P6" s="166"/>
      <c r="Q6" s="166"/>
      <c r="R6" s="166"/>
      <c r="S6" s="166"/>
      <c r="T6" s="166"/>
      <c r="U6" s="166"/>
      <c r="V6" s="176"/>
      <c r="W6" s="176"/>
      <c r="X6" s="176"/>
      <c r="Y6" s="176"/>
      <c r="Z6" s="176"/>
      <c r="AA6" s="176"/>
      <c r="AB6" s="176"/>
      <c r="AC6" s="176"/>
      <c r="AD6" s="176"/>
      <c r="AE6" s="176"/>
      <c r="AF6" s="166"/>
      <c r="AG6" s="166"/>
      <c r="AH6" s="165" t="s">
        <v>32</v>
      </c>
      <c r="AI6" s="165"/>
      <c r="AJ6" s="165"/>
      <c r="AK6" s="165"/>
      <c r="AL6" s="165"/>
      <c r="AM6" s="165"/>
      <c r="AN6" s="165"/>
      <c r="AO6" s="165"/>
      <c r="AP6" s="165"/>
      <c r="AQ6" s="165"/>
      <c r="AR6" s="165"/>
      <c r="AS6" s="165"/>
      <c r="AT6" s="165"/>
      <c r="AU6" s="166"/>
      <c r="AV6" s="166"/>
      <c r="AW6" s="166"/>
      <c r="AX6" s="62"/>
      <c r="AY6" s="62"/>
      <c r="AZ6" s="66"/>
      <c r="BA6" s="66"/>
      <c r="BB6" s="67"/>
      <c r="BC6" s="62" t="s">
        <v>32</v>
      </c>
      <c r="BD6" s="62"/>
      <c r="BE6" s="66"/>
      <c r="BF6" s="67"/>
    </row>
    <row r="7" spans="1:62" ht="15" thickBot="1" x14ac:dyDescent="0.2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62" ht="15.75" thickBot="1" x14ac:dyDescent="0.3">
      <c r="A8" s="6" t="s">
        <v>19</v>
      </c>
      <c r="B8" s="184" t="s">
        <v>141</v>
      </c>
      <c r="C8" s="185"/>
      <c r="D8" s="18"/>
      <c r="E8" s="154" t="s">
        <v>33</v>
      </c>
      <c r="F8" s="142"/>
      <c r="G8" s="142" t="s">
        <v>0</v>
      </c>
      <c r="H8" s="142"/>
      <c r="I8" s="142"/>
      <c r="J8" s="142" t="s">
        <v>1</v>
      </c>
      <c r="K8" s="142"/>
      <c r="L8" s="142"/>
      <c r="M8" s="142" t="s">
        <v>2</v>
      </c>
      <c r="N8" s="142"/>
      <c r="O8" s="142"/>
      <c r="P8" s="142" t="s">
        <v>3</v>
      </c>
      <c r="Q8" s="142"/>
      <c r="R8" s="142"/>
      <c r="S8" s="160" t="s">
        <v>4</v>
      </c>
      <c r="T8" s="177"/>
      <c r="U8" s="178"/>
      <c r="V8" s="160" t="s">
        <v>60</v>
      </c>
      <c r="W8" s="178"/>
      <c r="X8" s="160" t="s">
        <v>7</v>
      </c>
      <c r="Y8" s="178"/>
      <c r="Z8" s="160" t="s">
        <v>8</v>
      </c>
      <c r="AA8" s="178"/>
      <c r="AB8" s="160" t="s">
        <v>9</v>
      </c>
      <c r="AC8" s="178"/>
      <c r="AD8" s="160" t="s">
        <v>193</v>
      </c>
      <c r="AE8" s="178"/>
      <c r="AF8" s="142" t="s">
        <v>85</v>
      </c>
      <c r="AG8" s="142"/>
      <c r="AH8" s="142"/>
      <c r="AI8" s="142" t="s">
        <v>86</v>
      </c>
      <c r="AJ8" s="142"/>
      <c r="AK8" s="142"/>
      <c r="AL8" s="142"/>
      <c r="AM8" s="142" t="s">
        <v>87</v>
      </c>
      <c r="AN8" s="142"/>
      <c r="AO8" s="142"/>
      <c r="AP8" s="142"/>
      <c r="AQ8" s="142" t="s">
        <v>61</v>
      </c>
      <c r="AR8" s="142"/>
      <c r="AS8" s="142"/>
      <c r="AT8" s="142" t="s">
        <v>62</v>
      </c>
      <c r="AU8" s="142"/>
      <c r="AV8" s="142"/>
      <c r="AW8" s="142"/>
      <c r="AX8" s="142" t="s">
        <v>88</v>
      </c>
      <c r="AY8" s="142"/>
      <c r="AZ8" s="142"/>
      <c r="BA8" s="142"/>
      <c r="BB8" s="160" t="s">
        <v>70</v>
      </c>
      <c r="BC8" s="177"/>
      <c r="BD8" s="178"/>
      <c r="BE8" s="142" t="s">
        <v>71</v>
      </c>
      <c r="BF8" s="142"/>
      <c r="BG8" s="142"/>
      <c r="BH8" s="142" t="s">
        <v>69</v>
      </c>
      <c r="BI8" s="142"/>
      <c r="BJ8" s="142"/>
    </row>
    <row r="9" spans="1:62" ht="15.75" thickBot="1" x14ac:dyDescent="0.25">
      <c r="A9" s="18"/>
      <c r="B9" s="18"/>
      <c r="C9" s="18"/>
      <c r="D9" s="18"/>
      <c r="E9" s="154" t="s">
        <v>34</v>
      </c>
      <c r="F9" s="142"/>
      <c r="G9" s="142" t="s">
        <v>0</v>
      </c>
      <c r="H9" s="142"/>
      <c r="I9" s="142"/>
      <c r="J9" s="142" t="s">
        <v>1</v>
      </c>
      <c r="K9" s="142"/>
      <c r="L9" s="142"/>
      <c r="M9" s="142" t="s">
        <v>2</v>
      </c>
      <c r="N9" s="142"/>
      <c r="O9" s="142"/>
      <c r="P9" s="142" t="s">
        <v>3</v>
      </c>
      <c r="Q9" s="142"/>
      <c r="R9" s="142"/>
      <c r="S9" s="160" t="s">
        <v>4</v>
      </c>
      <c r="T9" s="177"/>
      <c r="U9" s="178"/>
      <c r="V9" s="160" t="s">
        <v>60</v>
      </c>
      <c r="W9" s="178"/>
      <c r="X9" s="160" t="s">
        <v>7</v>
      </c>
      <c r="Y9" s="178"/>
      <c r="Z9" s="160" t="s">
        <v>8</v>
      </c>
      <c r="AA9" s="178"/>
      <c r="AB9" s="160" t="s">
        <v>9</v>
      </c>
      <c r="AC9" s="178"/>
      <c r="AD9" s="160" t="s">
        <v>193</v>
      </c>
      <c r="AE9" s="178"/>
      <c r="AF9" s="142" t="s">
        <v>85</v>
      </c>
      <c r="AG9" s="142"/>
      <c r="AH9" s="142"/>
      <c r="AI9" s="160" t="s">
        <v>86</v>
      </c>
      <c r="AJ9" s="177"/>
      <c r="AK9" s="177"/>
      <c r="AL9" s="178"/>
      <c r="AM9" s="160" t="s">
        <v>87</v>
      </c>
      <c r="AN9" s="177"/>
      <c r="AO9" s="177"/>
      <c r="AP9" s="178"/>
      <c r="AQ9" s="142" t="s">
        <v>11</v>
      </c>
      <c r="AR9" s="142"/>
      <c r="AS9" s="142"/>
      <c r="AT9" s="142" t="s">
        <v>83</v>
      </c>
      <c r="AU9" s="142"/>
      <c r="AV9" s="142"/>
      <c r="AW9" s="142"/>
      <c r="AX9" s="142" t="s">
        <v>108</v>
      </c>
      <c r="AY9" s="142"/>
      <c r="AZ9" s="142"/>
      <c r="BA9" s="142"/>
      <c r="BB9" s="160" t="s">
        <v>70</v>
      </c>
      <c r="BC9" s="177"/>
      <c r="BD9" s="178"/>
      <c r="BE9" s="142" t="s">
        <v>71</v>
      </c>
      <c r="BF9" s="142"/>
      <c r="BG9" s="142"/>
      <c r="BH9" s="142" t="s">
        <v>84</v>
      </c>
      <c r="BI9" s="142"/>
      <c r="BJ9" s="142"/>
    </row>
    <row r="10" spans="1:62" ht="16.5" thickBot="1" x14ac:dyDescent="0.3">
      <c r="A10" s="9" t="s">
        <v>22</v>
      </c>
      <c r="B10" s="150" t="s">
        <v>73</v>
      </c>
      <c r="C10" s="151"/>
      <c r="D10" s="8"/>
      <c r="E10" s="154" t="s">
        <v>35</v>
      </c>
      <c r="F10" s="142"/>
      <c r="G10" s="143">
        <v>45391</v>
      </c>
      <c r="H10" s="143"/>
      <c r="I10" s="143"/>
      <c r="J10" s="143">
        <v>45391</v>
      </c>
      <c r="K10" s="143"/>
      <c r="L10" s="143"/>
      <c r="M10" s="143">
        <v>45391</v>
      </c>
      <c r="N10" s="143"/>
      <c r="O10" s="143"/>
      <c r="P10" s="143">
        <v>45391</v>
      </c>
      <c r="Q10" s="143"/>
      <c r="R10" s="143"/>
      <c r="S10" s="144" t="s">
        <v>192</v>
      </c>
      <c r="T10" s="189"/>
      <c r="U10" s="145"/>
      <c r="V10" s="144">
        <v>45474</v>
      </c>
      <c r="W10" s="145"/>
      <c r="X10" s="144">
        <v>45474</v>
      </c>
      <c r="Y10" s="145"/>
      <c r="Z10" s="196">
        <v>45474</v>
      </c>
      <c r="AA10" s="178"/>
      <c r="AB10" s="144">
        <v>45474</v>
      </c>
      <c r="AC10" s="145"/>
      <c r="AD10" s="144">
        <v>45470</v>
      </c>
      <c r="AE10" s="145"/>
      <c r="AF10" s="143">
        <v>45391</v>
      </c>
      <c r="AG10" s="143"/>
      <c r="AH10" s="143"/>
      <c r="AI10" s="144">
        <v>45391</v>
      </c>
      <c r="AJ10" s="189"/>
      <c r="AK10" s="189"/>
      <c r="AL10" s="145"/>
      <c r="AM10" s="144">
        <v>45391</v>
      </c>
      <c r="AN10" s="189"/>
      <c r="AO10" s="189"/>
      <c r="AP10" s="145"/>
      <c r="AQ10" s="143">
        <v>45474</v>
      </c>
      <c r="AR10" s="143"/>
      <c r="AS10" s="143"/>
      <c r="AT10" s="143">
        <v>45474</v>
      </c>
      <c r="AU10" s="143"/>
      <c r="AV10" s="143"/>
      <c r="AW10" s="143"/>
      <c r="AX10" s="143">
        <v>45474</v>
      </c>
      <c r="AY10" s="143"/>
      <c r="AZ10" s="143"/>
      <c r="BA10" s="143"/>
      <c r="BB10" s="144">
        <v>45474</v>
      </c>
      <c r="BC10" s="189"/>
      <c r="BD10" s="145"/>
      <c r="BE10" s="143">
        <v>45474</v>
      </c>
      <c r="BF10" s="143"/>
      <c r="BG10" s="143"/>
      <c r="BH10" s="143">
        <v>45391</v>
      </c>
      <c r="BI10" s="143"/>
      <c r="BJ10" s="143"/>
    </row>
    <row r="11" spans="1:62" ht="15" x14ac:dyDescent="0.2">
      <c r="A11" s="8"/>
      <c r="B11" s="8"/>
      <c r="C11" s="8"/>
      <c r="D11" s="8"/>
      <c r="E11" s="154" t="s">
        <v>24</v>
      </c>
      <c r="F11" s="142"/>
      <c r="G11" s="143">
        <v>45474</v>
      </c>
      <c r="H11" s="143"/>
      <c r="I11" s="143"/>
      <c r="J11" s="143">
        <v>45474</v>
      </c>
      <c r="K11" s="143"/>
      <c r="L11" s="143"/>
      <c r="M11" s="143">
        <v>45474</v>
      </c>
      <c r="N11" s="143"/>
      <c r="O11" s="143"/>
      <c r="P11" s="143">
        <v>45474</v>
      </c>
      <c r="Q11" s="143"/>
      <c r="R11" s="143"/>
      <c r="S11" s="143" t="s">
        <v>192</v>
      </c>
      <c r="T11" s="143"/>
      <c r="U11" s="143"/>
      <c r="V11" s="144">
        <v>45474</v>
      </c>
      <c r="W11" s="145"/>
      <c r="X11" s="144">
        <v>45474</v>
      </c>
      <c r="Y11" s="145"/>
      <c r="Z11" s="144">
        <v>45474</v>
      </c>
      <c r="AA11" s="145"/>
      <c r="AB11" s="144">
        <v>45474</v>
      </c>
      <c r="AC11" s="145"/>
      <c r="AD11" s="144">
        <v>45474</v>
      </c>
      <c r="AE11" s="145"/>
      <c r="AF11" s="143">
        <v>45474</v>
      </c>
      <c r="AG11" s="143"/>
      <c r="AH11" s="143"/>
      <c r="AI11" s="144">
        <v>45474</v>
      </c>
      <c r="AJ11" s="189"/>
      <c r="AK11" s="189"/>
      <c r="AL11" s="193"/>
      <c r="AM11" s="144">
        <v>45474</v>
      </c>
      <c r="AN11" s="189"/>
      <c r="AO11" s="189"/>
      <c r="AP11" s="193"/>
      <c r="AQ11" s="143">
        <v>45474</v>
      </c>
      <c r="AR11" s="143"/>
      <c r="AS11" s="143"/>
      <c r="AT11" s="143">
        <v>45474</v>
      </c>
      <c r="AU11" s="143"/>
      <c r="AV11" s="143"/>
      <c r="AW11" s="143"/>
      <c r="AX11" s="143">
        <v>45474</v>
      </c>
      <c r="AY11" s="143"/>
      <c r="AZ11" s="143"/>
      <c r="BA11" s="143"/>
      <c r="BB11" s="144">
        <v>45474</v>
      </c>
      <c r="BC11" s="189"/>
      <c r="BD11" s="145"/>
      <c r="BE11" s="143">
        <v>45432</v>
      </c>
      <c r="BF11" s="143"/>
      <c r="BG11" s="143"/>
      <c r="BH11" s="143">
        <v>45474</v>
      </c>
      <c r="BI11" s="143"/>
      <c r="BJ11" s="143"/>
    </row>
    <row r="12" spans="1:62" ht="15" customHeight="1" x14ac:dyDescent="0.2">
      <c r="A12" s="154" t="s">
        <v>25</v>
      </c>
      <c r="B12" s="154"/>
      <c r="C12" s="154"/>
      <c r="D12" s="159" t="s">
        <v>26</v>
      </c>
      <c r="E12" s="154" t="s">
        <v>12</v>
      </c>
      <c r="F12" s="154" t="s">
        <v>10</v>
      </c>
      <c r="G12" s="154" t="s">
        <v>27</v>
      </c>
      <c r="H12" s="171" t="s">
        <v>36</v>
      </c>
      <c r="I12" s="154" t="s">
        <v>37</v>
      </c>
      <c r="J12" s="154" t="s">
        <v>27</v>
      </c>
      <c r="K12" s="171" t="s">
        <v>36</v>
      </c>
      <c r="L12" s="154" t="s">
        <v>37</v>
      </c>
      <c r="M12" s="154" t="s">
        <v>27</v>
      </c>
      <c r="N12" s="171" t="s">
        <v>36</v>
      </c>
      <c r="O12" s="154" t="s">
        <v>37</v>
      </c>
      <c r="P12" s="154" t="s">
        <v>27</v>
      </c>
      <c r="Q12" s="171" t="s">
        <v>36</v>
      </c>
      <c r="R12" s="154" t="s">
        <v>37</v>
      </c>
      <c r="S12" s="154" t="s">
        <v>27</v>
      </c>
      <c r="T12" s="171" t="s">
        <v>36</v>
      </c>
      <c r="U12" s="154" t="s">
        <v>37</v>
      </c>
      <c r="V12" s="154" t="s">
        <v>27</v>
      </c>
      <c r="W12" s="171" t="s">
        <v>6</v>
      </c>
      <c r="X12" s="181" t="s">
        <v>27</v>
      </c>
      <c r="Y12" s="194" t="s">
        <v>6</v>
      </c>
      <c r="Z12" s="181" t="s">
        <v>27</v>
      </c>
      <c r="AA12" s="194" t="s">
        <v>6</v>
      </c>
      <c r="AB12" s="154" t="s">
        <v>27</v>
      </c>
      <c r="AC12" s="179" t="s">
        <v>6</v>
      </c>
      <c r="AD12" s="154" t="s">
        <v>27</v>
      </c>
      <c r="AE12" s="179" t="s">
        <v>6</v>
      </c>
      <c r="AF12" s="154" t="s">
        <v>27</v>
      </c>
      <c r="AG12" s="171" t="s">
        <v>36</v>
      </c>
      <c r="AH12" s="154" t="s">
        <v>37</v>
      </c>
      <c r="AI12" s="154" t="s">
        <v>27</v>
      </c>
      <c r="AJ12" s="171" t="s">
        <v>36</v>
      </c>
      <c r="AK12" s="154" t="s">
        <v>37</v>
      </c>
      <c r="AL12" s="173" t="s">
        <v>5</v>
      </c>
      <c r="AM12" s="154" t="s">
        <v>27</v>
      </c>
      <c r="AN12" s="171" t="s">
        <v>36</v>
      </c>
      <c r="AO12" s="154" t="s">
        <v>37</v>
      </c>
      <c r="AP12" s="173" t="s">
        <v>5</v>
      </c>
      <c r="AQ12" s="169" t="s">
        <v>66</v>
      </c>
      <c r="AR12" s="167" t="s">
        <v>67</v>
      </c>
      <c r="AS12" s="154" t="s">
        <v>63</v>
      </c>
      <c r="AT12" s="154" t="s">
        <v>27</v>
      </c>
      <c r="AU12" s="154" t="s">
        <v>68</v>
      </c>
      <c r="AV12" s="171" t="s">
        <v>36</v>
      </c>
      <c r="AW12" s="154" t="s">
        <v>37</v>
      </c>
      <c r="AX12" s="154" t="s">
        <v>27</v>
      </c>
      <c r="AY12" s="154" t="s">
        <v>68</v>
      </c>
      <c r="AZ12" s="171" t="s">
        <v>36</v>
      </c>
      <c r="BA12" s="154" t="s">
        <v>37</v>
      </c>
      <c r="BB12" s="154" t="s">
        <v>27</v>
      </c>
      <c r="BC12" s="167" t="s">
        <v>64</v>
      </c>
      <c r="BD12" s="171" t="s">
        <v>5</v>
      </c>
      <c r="BE12" s="154" t="s">
        <v>27</v>
      </c>
      <c r="BF12" s="167" t="s">
        <v>64</v>
      </c>
      <c r="BG12" s="197" t="s">
        <v>5</v>
      </c>
      <c r="BH12" s="154" t="s">
        <v>27</v>
      </c>
      <c r="BI12" s="171" t="s">
        <v>36</v>
      </c>
      <c r="BJ12" s="154" t="s">
        <v>37</v>
      </c>
    </row>
    <row r="13" spans="1:62" ht="15" x14ac:dyDescent="0.2">
      <c r="A13" s="154" t="s">
        <v>29</v>
      </c>
      <c r="B13" s="154"/>
      <c r="C13" s="42" t="s">
        <v>30</v>
      </c>
      <c r="D13" s="160"/>
      <c r="E13" s="142"/>
      <c r="F13" s="142"/>
      <c r="G13" s="142"/>
      <c r="H13" s="172"/>
      <c r="I13" s="142"/>
      <c r="J13" s="142"/>
      <c r="K13" s="172"/>
      <c r="L13" s="142"/>
      <c r="M13" s="142"/>
      <c r="N13" s="172"/>
      <c r="O13" s="142"/>
      <c r="P13" s="142"/>
      <c r="Q13" s="172"/>
      <c r="R13" s="142"/>
      <c r="S13" s="142"/>
      <c r="T13" s="172"/>
      <c r="U13" s="142"/>
      <c r="V13" s="142"/>
      <c r="W13" s="171"/>
      <c r="X13" s="182"/>
      <c r="Y13" s="195"/>
      <c r="Z13" s="182"/>
      <c r="AA13" s="195"/>
      <c r="AB13" s="142"/>
      <c r="AC13" s="180"/>
      <c r="AD13" s="142"/>
      <c r="AE13" s="180"/>
      <c r="AF13" s="142"/>
      <c r="AG13" s="172"/>
      <c r="AH13" s="142"/>
      <c r="AI13" s="142"/>
      <c r="AJ13" s="172"/>
      <c r="AK13" s="142"/>
      <c r="AL13" s="174"/>
      <c r="AM13" s="142"/>
      <c r="AN13" s="172"/>
      <c r="AO13" s="142"/>
      <c r="AP13" s="174"/>
      <c r="AQ13" s="170"/>
      <c r="AR13" s="168"/>
      <c r="AS13" s="142"/>
      <c r="AT13" s="142"/>
      <c r="AU13" s="154"/>
      <c r="AV13" s="172"/>
      <c r="AW13" s="142"/>
      <c r="AX13" s="142"/>
      <c r="AY13" s="154"/>
      <c r="AZ13" s="172"/>
      <c r="BA13" s="142"/>
      <c r="BB13" s="142"/>
      <c r="BC13" s="167"/>
      <c r="BD13" s="172"/>
      <c r="BE13" s="142"/>
      <c r="BF13" s="168"/>
      <c r="BG13" s="198"/>
      <c r="BH13" s="142"/>
      <c r="BI13" s="172"/>
      <c r="BJ13" s="142"/>
    </row>
    <row r="14" spans="1:62" ht="14.25" x14ac:dyDescent="0.2">
      <c r="A14" s="103" t="s">
        <v>135</v>
      </c>
      <c r="B14" s="103" t="s">
        <v>135</v>
      </c>
      <c r="C14" s="96" t="s">
        <v>136</v>
      </c>
      <c r="D14" s="97" t="s">
        <v>74</v>
      </c>
      <c r="E14" s="96">
        <v>2E-3</v>
      </c>
      <c r="F14" s="96">
        <v>0.02</v>
      </c>
      <c r="G14" s="60">
        <v>1.8720000000000001</v>
      </c>
      <c r="H14" s="57">
        <v>2</v>
      </c>
      <c r="I14" s="96">
        <v>93.6</v>
      </c>
      <c r="J14" s="96">
        <v>2.008</v>
      </c>
      <c r="K14" s="57">
        <v>2</v>
      </c>
      <c r="L14" s="96">
        <v>100.4</v>
      </c>
      <c r="M14" s="60">
        <v>2.0059999999999998</v>
      </c>
      <c r="N14" s="57">
        <v>2</v>
      </c>
      <c r="O14" s="96">
        <v>100.3</v>
      </c>
      <c r="P14" s="60">
        <v>1.9670000000000001</v>
      </c>
      <c r="Q14" s="57">
        <v>2</v>
      </c>
      <c r="R14" s="46">
        <v>98.4</v>
      </c>
      <c r="S14" s="60" t="s">
        <v>192</v>
      </c>
      <c r="T14" s="57">
        <v>2</v>
      </c>
      <c r="U14" s="96" t="s">
        <v>192</v>
      </c>
      <c r="V14" s="60">
        <v>-1E-3</v>
      </c>
      <c r="W14" s="101" t="s">
        <v>191</v>
      </c>
      <c r="X14" s="70">
        <v>-2E-3</v>
      </c>
      <c r="Y14" s="59" t="s">
        <v>191</v>
      </c>
      <c r="Z14" s="102">
        <v>-2E-3</v>
      </c>
      <c r="AA14" s="59" t="s">
        <v>191</v>
      </c>
      <c r="AB14" s="60">
        <v>-2E-3</v>
      </c>
      <c r="AC14" s="59" t="s">
        <v>191</v>
      </c>
      <c r="AD14" s="60">
        <v>3.0000000000000001E-3</v>
      </c>
      <c r="AE14" s="60" t="s">
        <v>191</v>
      </c>
      <c r="AF14" s="96">
        <v>1E-3</v>
      </c>
      <c r="AG14" s="4" t="s">
        <v>13</v>
      </c>
      <c r="AH14" s="65" t="s">
        <v>13</v>
      </c>
      <c r="AI14" s="96">
        <v>3.0000000000000001E-3</v>
      </c>
      <c r="AJ14" s="104" t="s">
        <v>13</v>
      </c>
      <c r="AK14" s="65" t="s">
        <v>13</v>
      </c>
      <c r="AL14" s="105" t="s">
        <v>13</v>
      </c>
      <c r="AM14" s="96">
        <v>2E-3</v>
      </c>
      <c r="AN14" s="57">
        <v>0</v>
      </c>
      <c r="AO14" s="65" t="s">
        <v>13</v>
      </c>
      <c r="AP14" s="99"/>
      <c r="AQ14" s="115">
        <v>11.114000000000001</v>
      </c>
      <c r="AR14" s="57">
        <v>2.1320000000000001</v>
      </c>
      <c r="AS14" s="96">
        <v>4.2</v>
      </c>
      <c r="AT14" s="47">
        <v>11.114000000000001</v>
      </c>
      <c r="AU14" s="47">
        <v>57.427999999999997</v>
      </c>
      <c r="AV14" s="117">
        <v>50</v>
      </c>
      <c r="AW14" s="46">
        <v>103.742</v>
      </c>
      <c r="AX14" s="47">
        <v>21.507999999999999</v>
      </c>
      <c r="AY14" s="47">
        <v>59.677</v>
      </c>
      <c r="AZ14" s="117">
        <v>50</v>
      </c>
      <c r="BA14" s="46">
        <v>97.846000000000004</v>
      </c>
      <c r="BB14" s="47">
        <v>11.114000000000001</v>
      </c>
      <c r="BC14" s="116">
        <v>10.968</v>
      </c>
      <c r="BD14" s="106" t="s">
        <v>191</v>
      </c>
      <c r="BE14" s="47">
        <v>21.507999999999999</v>
      </c>
      <c r="BF14" s="57">
        <v>21.201000000000001</v>
      </c>
      <c r="BG14" s="100" t="s">
        <v>191</v>
      </c>
      <c r="BH14" s="60">
        <v>0.02</v>
      </c>
      <c r="BI14" s="71">
        <v>0.02</v>
      </c>
      <c r="BJ14" s="46">
        <v>100</v>
      </c>
    </row>
    <row r="15" spans="1:62" ht="14.25" x14ac:dyDescent="0.2">
      <c r="A15" s="68" t="s">
        <v>75</v>
      </c>
      <c r="B15" s="68" t="s">
        <v>75</v>
      </c>
      <c r="C15" s="13" t="s">
        <v>102</v>
      </c>
      <c r="D15" s="69" t="s">
        <v>74</v>
      </c>
      <c r="E15" s="40">
        <v>2E-3</v>
      </c>
      <c r="F15" s="47">
        <v>0.02</v>
      </c>
      <c r="G15" s="60">
        <v>1.9530000000000001</v>
      </c>
      <c r="H15" s="57">
        <v>2</v>
      </c>
      <c r="I15" s="46">
        <v>97.7</v>
      </c>
      <c r="J15" s="60">
        <v>2.0670000000000002</v>
      </c>
      <c r="K15" s="57">
        <v>2</v>
      </c>
      <c r="L15" s="56">
        <v>103.4</v>
      </c>
      <c r="M15" s="60">
        <v>2.0129999999999999</v>
      </c>
      <c r="N15" s="57">
        <v>2</v>
      </c>
      <c r="O15" s="46">
        <v>100.7</v>
      </c>
      <c r="P15" s="60">
        <v>2.0070000000000001</v>
      </c>
      <c r="Q15" s="57">
        <v>2</v>
      </c>
      <c r="R15" s="56">
        <v>100.4</v>
      </c>
      <c r="S15" s="60" t="s">
        <v>192</v>
      </c>
      <c r="T15" s="57">
        <v>2</v>
      </c>
      <c r="U15" s="127" t="s">
        <v>192</v>
      </c>
      <c r="V15" s="60">
        <v>0</v>
      </c>
      <c r="W15" s="58" t="s">
        <v>191</v>
      </c>
      <c r="X15" s="70">
        <v>0</v>
      </c>
      <c r="Y15" s="59" t="s">
        <v>191</v>
      </c>
      <c r="Z15" s="70">
        <v>0</v>
      </c>
      <c r="AA15" s="59" t="s">
        <v>191</v>
      </c>
      <c r="AB15" s="60">
        <v>0</v>
      </c>
      <c r="AC15" s="59" t="s">
        <v>191</v>
      </c>
      <c r="AD15" s="60">
        <v>3.0000000000000001E-3</v>
      </c>
      <c r="AE15" s="60" t="s">
        <v>191</v>
      </c>
      <c r="AF15" s="60">
        <v>3.0000000000000001E-3</v>
      </c>
      <c r="AG15" s="4" t="s">
        <v>13</v>
      </c>
      <c r="AH15" s="4" t="s">
        <v>13</v>
      </c>
      <c r="AI15" s="60">
        <v>5.0000000000000001E-3</v>
      </c>
      <c r="AJ15" s="57" t="s">
        <v>13</v>
      </c>
      <c r="AK15" s="56" t="s">
        <v>13</v>
      </c>
      <c r="AL15" s="61" t="s">
        <v>13</v>
      </c>
      <c r="AM15" s="60">
        <v>3.0000000000000001E-3</v>
      </c>
      <c r="AN15" s="57">
        <v>0</v>
      </c>
      <c r="AO15" s="61" t="s">
        <v>13</v>
      </c>
      <c r="AP15" s="61" t="s">
        <v>13</v>
      </c>
      <c r="AQ15" s="116">
        <v>7.4370000000000003</v>
      </c>
      <c r="AR15" s="57">
        <v>1.423</v>
      </c>
      <c r="AS15" s="56">
        <v>4.4000000000000004</v>
      </c>
      <c r="AT15" s="47">
        <v>7.4370000000000003</v>
      </c>
      <c r="AU15" s="47">
        <v>56.951000000000001</v>
      </c>
      <c r="AV15" s="117">
        <v>50</v>
      </c>
      <c r="AW15" s="46">
        <v>106.465</v>
      </c>
      <c r="AX15" s="47">
        <v>17.207000000000001</v>
      </c>
      <c r="AY15" s="47">
        <v>58.69</v>
      </c>
      <c r="AZ15" s="117">
        <v>50</v>
      </c>
      <c r="BA15" s="46">
        <v>100.173</v>
      </c>
      <c r="BB15" s="47">
        <v>7.4370000000000003</v>
      </c>
      <c r="BC15" s="47">
        <v>7.2859999999999996</v>
      </c>
      <c r="BD15" s="57" t="s">
        <v>191</v>
      </c>
      <c r="BE15" s="47">
        <v>17.207000000000001</v>
      </c>
      <c r="BF15" s="57">
        <v>17.459</v>
      </c>
      <c r="BG15" s="61" t="s">
        <v>191</v>
      </c>
      <c r="BH15" s="60">
        <v>1.9E-2</v>
      </c>
      <c r="BI15" s="71">
        <v>0.02</v>
      </c>
      <c r="BJ15" s="46">
        <v>95</v>
      </c>
    </row>
    <row r="16" spans="1:62" ht="14.25" x14ac:dyDescent="0.2">
      <c r="A16" s="68" t="s">
        <v>76</v>
      </c>
      <c r="B16" s="68" t="s">
        <v>76</v>
      </c>
      <c r="C16" s="13" t="s">
        <v>103</v>
      </c>
      <c r="D16" s="69" t="s">
        <v>74</v>
      </c>
      <c r="E16" s="40">
        <v>2E-3</v>
      </c>
      <c r="F16" s="47">
        <v>0.02</v>
      </c>
      <c r="G16" s="60">
        <v>1.946</v>
      </c>
      <c r="H16" s="57">
        <v>2</v>
      </c>
      <c r="I16" s="46">
        <v>97.3</v>
      </c>
      <c r="J16" s="60">
        <v>2.0259999999999998</v>
      </c>
      <c r="K16" s="57">
        <v>2</v>
      </c>
      <c r="L16" s="56">
        <v>101.3</v>
      </c>
      <c r="M16" s="60">
        <v>2.028</v>
      </c>
      <c r="N16" s="57">
        <v>2</v>
      </c>
      <c r="O16" s="46">
        <v>101.4</v>
      </c>
      <c r="P16" s="60">
        <v>2.0110000000000001</v>
      </c>
      <c r="Q16" s="57">
        <v>2</v>
      </c>
      <c r="R16" s="56">
        <v>100.6</v>
      </c>
      <c r="S16" s="60" t="s">
        <v>192</v>
      </c>
      <c r="T16" s="57">
        <v>2</v>
      </c>
      <c r="U16" s="127" t="s">
        <v>192</v>
      </c>
      <c r="V16" s="60">
        <v>0</v>
      </c>
      <c r="W16" s="58" t="s">
        <v>191</v>
      </c>
      <c r="X16" s="70">
        <v>1E-3</v>
      </c>
      <c r="Y16" s="59" t="s">
        <v>191</v>
      </c>
      <c r="Z16" s="70">
        <v>0</v>
      </c>
      <c r="AA16" s="59" t="s">
        <v>191</v>
      </c>
      <c r="AB16" s="60">
        <v>-1E-3</v>
      </c>
      <c r="AC16" s="59" t="s">
        <v>191</v>
      </c>
      <c r="AD16" s="60">
        <v>5.0000000000000001E-3</v>
      </c>
      <c r="AE16" s="60" t="s">
        <v>191</v>
      </c>
      <c r="AF16" s="60">
        <v>2E-3</v>
      </c>
      <c r="AG16" s="4" t="s">
        <v>13</v>
      </c>
      <c r="AH16" s="4" t="s">
        <v>13</v>
      </c>
      <c r="AI16" s="60">
        <v>2E-3</v>
      </c>
      <c r="AJ16" s="57" t="s">
        <v>13</v>
      </c>
      <c r="AK16" s="56" t="s">
        <v>13</v>
      </c>
      <c r="AL16" s="65" t="s">
        <v>13</v>
      </c>
      <c r="AM16" s="60">
        <v>2E-3</v>
      </c>
      <c r="AN16" s="57">
        <v>0</v>
      </c>
      <c r="AO16" s="61" t="s">
        <v>13</v>
      </c>
      <c r="AP16" s="61" t="s">
        <v>13</v>
      </c>
      <c r="AQ16" s="116">
        <v>23.042000000000002</v>
      </c>
      <c r="AR16" s="57">
        <v>4.5259999999999998</v>
      </c>
      <c r="AS16" s="56">
        <v>1.8</v>
      </c>
      <c r="AT16" s="47">
        <v>23.042000000000002</v>
      </c>
      <c r="AU16" s="47">
        <v>63.543999999999997</v>
      </c>
      <c r="AV16" s="117">
        <v>50</v>
      </c>
      <c r="AW16" s="46">
        <v>104.04599999999999</v>
      </c>
      <c r="AX16" s="47">
        <v>45.024000000000001</v>
      </c>
      <c r="AY16" s="47">
        <v>73.126000000000005</v>
      </c>
      <c r="AZ16" s="117">
        <v>50</v>
      </c>
      <c r="BA16" s="46">
        <v>101.22800000000001</v>
      </c>
      <c r="BB16" s="47">
        <v>23.042000000000002</v>
      </c>
      <c r="BC16" s="47">
        <v>22.89</v>
      </c>
      <c r="BD16" s="57" t="s">
        <v>191</v>
      </c>
      <c r="BE16" s="47">
        <v>45.024000000000001</v>
      </c>
      <c r="BF16" s="57">
        <v>45.005000000000003</v>
      </c>
      <c r="BG16" s="61" t="s">
        <v>191</v>
      </c>
      <c r="BH16" s="60">
        <v>2.1999999999999999E-2</v>
      </c>
      <c r="BI16" s="71">
        <v>0.02</v>
      </c>
      <c r="BJ16" s="46">
        <v>110</v>
      </c>
    </row>
    <row r="17" spans="1:62" ht="14.25" x14ac:dyDescent="0.2">
      <c r="A17" s="68" t="s">
        <v>77</v>
      </c>
      <c r="B17" s="68" t="s">
        <v>77</v>
      </c>
      <c r="C17" s="13" t="s">
        <v>104</v>
      </c>
      <c r="D17" s="69" t="s">
        <v>74</v>
      </c>
      <c r="E17" s="40">
        <v>2E-3</v>
      </c>
      <c r="F17" s="47">
        <v>0.02</v>
      </c>
      <c r="G17" s="60">
        <v>1.921</v>
      </c>
      <c r="H17" s="57">
        <v>2</v>
      </c>
      <c r="I17" s="46">
        <v>96.1</v>
      </c>
      <c r="J17" s="60">
        <v>2.028</v>
      </c>
      <c r="K17" s="57">
        <v>2</v>
      </c>
      <c r="L17" s="56">
        <v>101.4</v>
      </c>
      <c r="M17" s="60">
        <v>1.988</v>
      </c>
      <c r="N17" s="57">
        <v>2</v>
      </c>
      <c r="O17" s="46">
        <v>99.4</v>
      </c>
      <c r="P17" s="60">
        <v>1.998</v>
      </c>
      <c r="Q17" s="57">
        <v>2</v>
      </c>
      <c r="R17" s="56">
        <v>99.9</v>
      </c>
      <c r="S17" s="60" t="s">
        <v>192</v>
      </c>
      <c r="T17" s="57">
        <v>2</v>
      </c>
      <c r="U17" s="127" t="s">
        <v>192</v>
      </c>
      <c r="V17" s="60">
        <v>0</v>
      </c>
      <c r="W17" s="58" t="s">
        <v>191</v>
      </c>
      <c r="X17" s="70">
        <v>0</v>
      </c>
      <c r="Y17" s="59" t="s">
        <v>191</v>
      </c>
      <c r="Z17" s="70">
        <v>0</v>
      </c>
      <c r="AA17" s="59" t="s">
        <v>191</v>
      </c>
      <c r="AB17" s="60">
        <v>0</v>
      </c>
      <c r="AC17" s="59" t="s">
        <v>191</v>
      </c>
      <c r="AD17" s="60">
        <v>0</v>
      </c>
      <c r="AE17" s="60" t="s">
        <v>191</v>
      </c>
      <c r="AF17" s="60">
        <v>0</v>
      </c>
      <c r="AG17" s="4" t="s">
        <v>13</v>
      </c>
      <c r="AH17" s="4" t="s">
        <v>13</v>
      </c>
      <c r="AI17" s="60">
        <v>1.919</v>
      </c>
      <c r="AJ17" s="57">
        <v>2</v>
      </c>
      <c r="AK17" s="46">
        <v>96</v>
      </c>
      <c r="AL17" s="65" t="s">
        <v>191</v>
      </c>
      <c r="AM17" s="60">
        <v>1E-3</v>
      </c>
      <c r="AN17" s="57">
        <v>0</v>
      </c>
      <c r="AO17" s="61" t="s">
        <v>13</v>
      </c>
      <c r="AP17" s="61" t="s">
        <v>13</v>
      </c>
      <c r="AQ17" s="116">
        <v>3.4089999999999998</v>
      </c>
      <c r="AR17" s="57">
        <v>0.67500000000000004</v>
      </c>
      <c r="AS17" s="46">
        <v>1</v>
      </c>
      <c r="AT17" s="47">
        <v>3.4089999999999998</v>
      </c>
      <c r="AU17" s="47">
        <v>53.728999999999999</v>
      </c>
      <c r="AV17" s="117">
        <v>50</v>
      </c>
      <c r="AW17" s="46">
        <v>104.04899999999999</v>
      </c>
      <c r="AX17" s="47">
        <v>5.6550000000000002</v>
      </c>
      <c r="AY17" s="47">
        <v>53.081000000000003</v>
      </c>
      <c r="AZ17" s="117">
        <v>50</v>
      </c>
      <c r="BA17" s="46">
        <v>100.50700000000002</v>
      </c>
      <c r="BB17" s="47">
        <v>3.4089999999999998</v>
      </c>
      <c r="BC17" s="47">
        <v>3.4209999999999998</v>
      </c>
      <c r="BD17" s="57" t="s">
        <v>191</v>
      </c>
      <c r="BE17" s="47">
        <v>5.6550000000000002</v>
      </c>
      <c r="BF17" s="57">
        <v>5.5620000000000003</v>
      </c>
      <c r="BG17" s="61" t="s">
        <v>191</v>
      </c>
      <c r="BH17" s="60">
        <v>0.02</v>
      </c>
      <c r="BI17" s="71">
        <v>0.02</v>
      </c>
      <c r="BJ17" s="46">
        <v>100</v>
      </c>
    </row>
    <row r="18" spans="1:62" ht="14.25" customHeight="1" x14ac:dyDescent="0.2">
      <c r="A18" s="68" t="s">
        <v>89</v>
      </c>
      <c r="B18" s="68" t="s">
        <v>89</v>
      </c>
      <c r="C18" s="13" t="s">
        <v>95</v>
      </c>
      <c r="D18" s="69" t="s">
        <v>74</v>
      </c>
      <c r="E18" s="40">
        <v>2E-3</v>
      </c>
      <c r="F18" s="47">
        <v>0.02</v>
      </c>
      <c r="G18" s="60">
        <v>1.8360000000000001</v>
      </c>
      <c r="H18" s="57">
        <v>2</v>
      </c>
      <c r="I18" s="46">
        <v>91.8</v>
      </c>
      <c r="J18" s="60">
        <v>2.0270000000000001</v>
      </c>
      <c r="K18" s="57">
        <v>2</v>
      </c>
      <c r="L18" s="56">
        <v>101.4</v>
      </c>
      <c r="M18" s="60">
        <v>2.0129999999999999</v>
      </c>
      <c r="N18" s="57">
        <v>2</v>
      </c>
      <c r="O18" s="46">
        <v>100.7</v>
      </c>
      <c r="P18" s="60">
        <v>2.0419999999999998</v>
      </c>
      <c r="Q18" s="57">
        <v>2</v>
      </c>
      <c r="R18" s="56">
        <v>102.1</v>
      </c>
      <c r="S18" s="60" t="s">
        <v>192</v>
      </c>
      <c r="T18" s="57">
        <v>2</v>
      </c>
      <c r="U18" s="127" t="s">
        <v>192</v>
      </c>
      <c r="V18" s="60">
        <v>0</v>
      </c>
      <c r="W18" s="58" t="s">
        <v>191</v>
      </c>
      <c r="X18" s="70">
        <v>0</v>
      </c>
      <c r="Y18" s="59" t="s">
        <v>191</v>
      </c>
      <c r="Z18" s="70">
        <v>1E-3</v>
      </c>
      <c r="AA18" s="59" t="s">
        <v>191</v>
      </c>
      <c r="AB18" s="60">
        <v>1E-3</v>
      </c>
      <c r="AC18" s="59" t="s">
        <v>191</v>
      </c>
      <c r="AD18" s="60">
        <v>0</v>
      </c>
      <c r="AE18" s="60" t="s">
        <v>191</v>
      </c>
      <c r="AF18" s="60">
        <v>7.0000000000000001E-3</v>
      </c>
      <c r="AG18" s="4" t="s">
        <v>13</v>
      </c>
      <c r="AH18" s="4" t="s">
        <v>13</v>
      </c>
      <c r="AI18" s="60">
        <v>1.97</v>
      </c>
      <c r="AJ18" s="57">
        <v>2</v>
      </c>
      <c r="AK18" s="56">
        <v>98.5</v>
      </c>
      <c r="AL18" s="61" t="s">
        <v>191</v>
      </c>
      <c r="AM18" s="60">
        <v>2E-3</v>
      </c>
      <c r="AN18" s="57">
        <v>0</v>
      </c>
      <c r="AO18" s="61" t="s">
        <v>13</v>
      </c>
      <c r="AP18" s="61" t="s">
        <v>13</v>
      </c>
      <c r="AQ18" s="116">
        <v>15.617000000000001</v>
      </c>
      <c r="AR18" s="57">
        <v>3.0139999999999998</v>
      </c>
      <c r="AS18" s="56">
        <v>3.6</v>
      </c>
      <c r="AT18" s="47">
        <v>15.617000000000001</v>
      </c>
      <c r="AU18" s="47">
        <v>58.317999999999998</v>
      </c>
      <c r="AV18" s="117">
        <v>50</v>
      </c>
      <c r="AW18" s="46">
        <v>101.01899999999999</v>
      </c>
      <c r="AX18" s="47">
        <v>24.01</v>
      </c>
      <c r="AY18" s="47">
        <v>62.616</v>
      </c>
      <c r="AZ18" s="117">
        <v>50</v>
      </c>
      <c r="BA18" s="46">
        <v>101.22199999999999</v>
      </c>
      <c r="BB18" s="47">
        <v>15.617000000000001</v>
      </c>
      <c r="BC18" s="47">
        <v>15.510999999999999</v>
      </c>
      <c r="BD18" s="57" t="s">
        <v>191</v>
      </c>
      <c r="BE18" s="47">
        <v>24.01</v>
      </c>
      <c r="BF18" s="57">
        <v>23.568999999999999</v>
      </c>
      <c r="BG18" s="56" t="s">
        <v>191</v>
      </c>
      <c r="BH18" s="60">
        <v>1.9E-2</v>
      </c>
      <c r="BI18" s="71">
        <v>0.02</v>
      </c>
      <c r="BJ18" s="46">
        <v>95</v>
      </c>
    </row>
    <row r="19" spans="1:62" ht="14.25" customHeight="1" x14ac:dyDescent="0.2">
      <c r="A19" s="68" t="s">
        <v>90</v>
      </c>
      <c r="B19" s="68" t="s">
        <v>90</v>
      </c>
      <c r="C19" s="55" t="s">
        <v>96</v>
      </c>
      <c r="D19" s="69" t="s">
        <v>74</v>
      </c>
      <c r="E19" s="40">
        <v>2E-3</v>
      </c>
      <c r="F19" s="47">
        <v>0.02</v>
      </c>
      <c r="G19" s="60">
        <v>1.8520000000000001</v>
      </c>
      <c r="H19" s="57">
        <v>2</v>
      </c>
      <c r="I19" s="46">
        <v>92.6</v>
      </c>
      <c r="J19" s="60">
        <v>2.0470000000000002</v>
      </c>
      <c r="K19" s="57">
        <v>2</v>
      </c>
      <c r="L19" s="56">
        <v>102.4</v>
      </c>
      <c r="M19" s="60">
        <v>1.9970000000000001</v>
      </c>
      <c r="N19" s="57">
        <v>2</v>
      </c>
      <c r="O19" s="46">
        <v>99.9</v>
      </c>
      <c r="P19" s="60">
        <v>2.02</v>
      </c>
      <c r="Q19" s="57">
        <v>2</v>
      </c>
      <c r="R19" s="56">
        <v>101</v>
      </c>
      <c r="S19" s="60" t="s">
        <v>192</v>
      </c>
      <c r="T19" s="57">
        <v>2</v>
      </c>
      <c r="U19" s="127" t="s">
        <v>192</v>
      </c>
      <c r="V19" s="60">
        <v>0</v>
      </c>
      <c r="W19" s="58" t="s">
        <v>191</v>
      </c>
      <c r="X19" s="70">
        <v>0</v>
      </c>
      <c r="Y19" s="59" t="s">
        <v>191</v>
      </c>
      <c r="Z19" s="70">
        <v>0</v>
      </c>
      <c r="AA19" s="59" t="s">
        <v>191</v>
      </c>
      <c r="AB19" s="60">
        <v>0</v>
      </c>
      <c r="AC19" s="59" t="s">
        <v>191</v>
      </c>
      <c r="AD19" s="60">
        <v>0</v>
      </c>
      <c r="AE19" s="60" t="s">
        <v>191</v>
      </c>
      <c r="AF19" s="60">
        <v>2E-3</v>
      </c>
      <c r="AG19" s="4" t="s">
        <v>13</v>
      </c>
      <c r="AH19" s="4" t="s">
        <v>13</v>
      </c>
      <c r="AI19" s="60">
        <v>0</v>
      </c>
      <c r="AJ19" s="57" t="s">
        <v>13</v>
      </c>
      <c r="AK19" s="56" t="s">
        <v>13</v>
      </c>
      <c r="AL19" s="61" t="s">
        <v>13</v>
      </c>
      <c r="AM19" s="60">
        <v>1.925</v>
      </c>
      <c r="AN19" s="57">
        <v>2</v>
      </c>
      <c r="AO19" s="61">
        <v>96.3</v>
      </c>
      <c r="AP19" s="61" t="s">
        <v>191</v>
      </c>
      <c r="AQ19" s="116">
        <v>4.2469999999999999</v>
      </c>
      <c r="AR19" s="57">
        <v>0.81399999999999995</v>
      </c>
      <c r="AS19" s="56">
        <v>4.3</v>
      </c>
      <c r="AT19" s="47">
        <v>4.2469999999999999</v>
      </c>
      <c r="AU19" s="47">
        <v>53.322000000000003</v>
      </c>
      <c r="AV19" s="117">
        <v>50</v>
      </c>
      <c r="AW19" s="46">
        <v>102.39700000000001</v>
      </c>
      <c r="AX19" s="47">
        <v>5.1550000000000002</v>
      </c>
      <c r="AY19" s="47">
        <v>52.716999999999999</v>
      </c>
      <c r="AZ19" s="117">
        <v>50</v>
      </c>
      <c r="BA19" s="46">
        <v>100.27900000000001</v>
      </c>
      <c r="BB19" s="47">
        <v>4.2469999999999999</v>
      </c>
      <c r="BC19" s="47">
        <v>4.2089999999999996</v>
      </c>
      <c r="BD19" s="57" t="s">
        <v>191</v>
      </c>
      <c r="BE19" s="47">
        <v>5.1550000000000002</v>
      </c>
      <c r="BF19" s="57">
        <v>4.9969999999999999</v>
      </c>
      <c r="BG19" s="61" t="s">
        <v>191</v>
      </c>
      <c r="BH19" s="60">
        <v>2.1000000000000001E-2</v>
      </c>
      <c r="BI19" s="71">
        <v>0.02</v>
      </c>
      <c r="BJ19" s="46">
        <v>105</v>
      </c>
    </row>
    <row r="20" spans="1:62" ht="14.25" x14ac:dyDescent="0.2">
      <c r="A20" s="68" t="s">
        <v>91</v>
      </c>
      <c r="B20" s="68" t="s">
        <v>91</v>
      </c>
      <c r="C20" s="13" t="s">
        <v>97</v>
      </c>
      <c r="D20" s="69" t="s">
        <v>74</v>
      </c>
      <c r="E20" s="40">
        <v>2E-3</v>
      </c>
      <c r="F20" s="47">
        <v>0.02</v>
      </c>
      <c r="G20" s="60">
        <v>1.863</v>
      </c>
      <c r="H20" s="57">
        <v>2</v>
      </c>
      <c r="I20" s="46">
        <v>93.2</v>
      </c>
      <c r="J20" s="60">
        <v>2.0289999999999999</v>
      </c>
      <c r="K20" s="57">
        <v>2</v>
      </c>
      <c r="L20" s="56">
        <v>101.5</v>
      </c>
      <c r="M20" s="60">
        <v>1.996</v>
      </c>
      <c r="N20" s="57">
        <v>2</v>
      </c>
      <c r="O20" s="46">
        <v>99.8</v>
      </c>
      <c r="P20" s="60">
        <v>2.0049999999999999</v>
      </c>
      <c r="Q20" s="57">
        <v>2</v>
      </c>
      <c r="R20" s="56">
        <v>100.3</v>
      </c>
      <c r="S20" s="60" t="s">
        <v>192</v>
      </c>
      <c r="T20" s="57">
        <v>2</v>
      </c>
      <c r="U20" s="127" t="s">
        <v>192</v>
      </c>
      <c r="V20" s="60">
        <v>0</v>
      </c>
      <c r="W20" s="58" t="s">
        <v>191</v>
      </c>
      <c r="X20" s="70">
        <v>0</v>
      </c>
      <c r="Y20" s="59" t="s">
        <v>191</v>
      </c>
      <c r="Z20" s="70">
        <v>0</v>
      </c>
      <c r="AA20" s="59" t="s">
        <v>191</v>
      </c>
      <c r="AB20" s="60">
        <v>0</v>
      </c>
      <c r="AC20" s="59" t="s">
        <v>191</v>
      </c>
      <c r="AD20" s="60">
        <v>0</v>
      </c>
      <c r="AE20" s="60" t="s">
        <v>191</v>
      </c>
      <c r="AF20" s="60">
        <v>-1.2E-2</v>
      </c>
      <c r="AG20" s="4" t="s">
        <v>13</v>
      </c>
      <c r="AH20" s="4" t="s">
        <v>13</v>
      </c>
      <c r="AI20" s="60">
        <v>1.9370000000000001</v>
      </c>
      <c r="AJ20" s="57">
        <v>2</v>
      </c>
      <c r="AK20" s="56">
        <v>96.9</v>
      </c>
      <c r="AL20" s="65" t="s">
        <v>191</v>
      </c>
      <c r="AM20" s="60">
        <v>0</v>
      </c>
      <c r="AN20" s="57">
        <v>0</v>
      </c>
      <c r="AO20" s="61" t="s">
        <v>13</v>
      </c>
      <c r="AP20" s="61" t="s">
        <v>13</v>
      </c>
      <c r="AQ20" s="116">
        <v>0.81299999999999994</v>
      </c>
      <c r="AR20" s="57">
        <v>0.159</v>
      </c>
      <c r="AS20" s="56">
        <v>2.2000000000000002</v>
      </c>
      <c r="AT20" s="47">
        <v>0.81299999999999994</v>
      </c>
      <c r="AU20" s="47">
        <v>51.689</v>
      </c>
      <c r="AV20" s="117">
        <v>50</v>
      </c>
      <c r="AW20" s="46">
        <v>102.565</v>
      </c>
      <c r="AX20" s="47">
        <v>1.093</v>
      </c>
      <c r="AY20" s="47">
        <v>51.256</v>
      </c>
      <c r="AZ20" s="117">
        <v>50</v>
      </c>
      <c r="BA20" s="46">
        <v>101.419</v>
      </c>
      <c r="BB20" s="47">
        <v>0.81299999999999994</v>
      </c>
      <c r="BC20" s="47">
        <v>0.82099999999999995</v>
      </c>
      <c r="BD20" s="57" t="s">
        <v>191</v>
      </c>
      <c r="BE20" s="47">
        <v>1.093</v>
      </c>
      <c r="BF20" s="57">
        <v>1.0509999999999999</v>
      </c>
      <c r="BG20" s="61" t="s">
        <v>191</v>
      </c>
      <c r="BH20" s="60">
        <v>0.02</v>
      </c>
      <c r="BI20" s="71">
        <v>0.02</v>
      </c>
      <c r="BJ20" s="46">
        <v>100</v>
      </c>
    </row>
    <row r="21" spans="1:62" ht="14.25" x14ac:dyDescent="0.2">
      <c r="A21" s="68" t="s">
        <v>78</v>
      </c>
      <c r="B21" s="68" t="s">
        <v>78</v>
      </c>
      <c r="C21" s="13" t="s">
        <v>101</v>
      </c>
      <c r="D21" s="69" t="s">
        <v>74</v>
      </c>
      <c r="E21" s="40">
        <v>2E-3</v>
      </c>
      <c r="F21" s="47">
        <v>0.02</v>
      </c>
      <c r="G21" s="60">
        <v>2.4249999999999998</v>
      </c>
      <c r="H21" s="57">
        <v>2</v>
      </c>
      <c r="I21" s="130">
        <v>121.3</v>
      </c>
      <c r="J21" s="60">
        <v>2.1459999999999999</v>
      </c>
      <c r="K21" s="57">
        <v>2</v>
      </c>
      <c r="L21" s="56">
        <v>107.3</v>
      </c>
      <c r="M21" s="60">
        <v>1.9670000000000001</v>
      </c>
      <c r="N21" s="57">
        <v>2</v>
      </c>
      <c r="O21" s="46">
        <v>98.4</v>
      </c>
      <c r="P21" s="60">
        <v>1.974</v>
      </c>
      <c r="Q21" s="57">
        <v>2</v>
      </c>
      <c r="R21" s="93">
        <v>100.7</v>
      </c>
      <c r="S21" s="60" t="s">
        <v>192</v>
      </c>
      <c r="T21" s="57">
        <v>2</v>
      </c>
      <c r="U21" s="127" t="s">
        <v>192</v>
      </c>
      <c r="V21" s="60">
        <v>-1E-3</v>
      </c>
      <c r="W21" s="58" t="s">
        <v>191</v>
      </c>
      <c r="X21" s="70">
        <v>-1E-3</v>
      </c>
      <c r="Y21" s="59" t="s">
        <v>191</v>
      </c>
      <c r="Z21" s="70">
        <v>0</v>
      </c>
      <c r="AA21" s="59" t="s">
        <v>191</v>
      </c>
      <c r="AB21" s="60">
        <v>0</v>
      </c>
      <c r="AC21" s="59" t="s">
        <v>191</v>
      </c>
      <c r="AD21" s="60">
        <v>0</v>
      </c>
      <c r="AE21" s="60" t="s">
        <v>191</v>
      </c>
      <c r="AF21" s="60">
        <v>1E-3</v>
      </c>
      <c r="AG21" s="4" t="s">
        <v>13</v>
      </c>
      <c r="AH21" s="4" t="s">
        <v>13</v>
      </c>
      <c r="AI21" s="60">
        <v>-4.2999999999999997E-2</v>
      </c>
      <c r="AJ21" s="57" t="s">
        <v>13</v>
      </c>
      <c r="AK21" s="56" t="s">
        <v>13</v>
      </c>
      <c r="AL21" s="92" t="s">
        <v>191</v>
      </c>
      <c r="AM21" s="60">
        <v>2.0619999999999998</v>
      </c>
      <c r="AN21" s="57">
        <v>0</v>
      </c>
      <c r="AO21" s="61">
        <v>103.1</v>
      </c>
      <c r="AP21" s="61" t="s">
        <v>191</v>
      </c>
      <c r="AQ21" s="116">
        <v>3.7589999999999999</v>
      </c>
      <c r="AR21" s="57">
        <v>0.755</v>
      </c>
      <c r="AS21" s="56">
        <v>0.4</v>
      </c>
      <c r="AT21" s="47">
        <v>3.7589999999999999</v>
      </c>
      <c r="AU21" s="47">
        <v>58.072000000000003</v>
      </c>
      <c r="AV21" s="117">
        <v>50</v>
      </c>
      <c r="AW21" s="46">
        <v>112.38500000000001</v>
      </c>
      <c r="AX21" s="47">
        <v>5.524</v>
      </c>
      <c r="AY21" s="47">
        <v>51.122</v>
      </c>
      <c r="AZ21" s="117">
        <v>50</v>
      </c>
      <c r="BA21" s="46">
        <v>96.72</v>
      </c>
      <c r="BB21" s="47">
        <v>3.7589999999999999</v>
      </c>
      <c r="BC21" s="47">
        <v>3.7370000000000001</v>
      </c>
      <c r="BD21" s="57" t="s">
        <v>191</v>
      </c>
      <c r="BE21" s="47">
        <v>5.524</v>
      </c>
      <c r="BF21" s="57">
        <v>5.4489999999999998</v>
      </c>
      <c r="BG21" s="61" t="s">
        <v>191</v>
      </c>
      <c r="BH21" s="60">
        <v>2.4E-2</v>
      </c>
      <c r="BI21" s="71">
        <v>0.02</v>
      </c>
      <c r="BJ21" s="46">
        <v>120</v>
      </c>
    </row>
    <row r="22" spans="1:62" ht="14.25" x14ac:dyDescent="0.2">
      <c r="A22" s="68" t="s">
        <v>79</v>
      </c>
      <c r="B22" s="68" t="s">
        <v>79</v>
      </c>
      <c r="C22" s="13" t="s">
        <v>105</v>
      </c>
      <c r="D22" s="69" t="s">
        <v>74</v>
      </c>
      <c r="E22" s="40">
        <v>2E-3</v>
      </c>
      <c r="F22" s="47">
        <v>0.02</v>
      </c>
      <c r="G22" s="60">
        <v>2.117</v>
      </c>
      <c r="H22" s="57">
        <v>2</v>
      </c>
      <c r="I22" s="46">
        <v>105.9</v>
      </c>
      <c r="J22" s="60">
        <v>2.1760000000000002</v>
      </c>
      <c r="K22" s="57">
        <v>2</v>
      </c>
      <c r="L22" s="56">
        <v>108.8</v>
      </c>
      <c r="M22" s="60">
        <v>2.0110000000000001</v>
      </c>
      <c r="N22" s="57">
        <v>2</v>
      </c>
      <c r="O22" s="46">
        <v>100.6</v>
      </c>
      <c r="P22" s="60">
        <v>2.1030000000000002</v>
      </c>
      <c r="Q22" s="57">
        <v>2</v>
      </c>
      <c r="R22" s="56">
        <v>105.2</v>
      </c>
      <c r="S22" s="60" t="s">
        <v>192</v>
      </c>
      <c r="T22" s="57">
        <v>2</v>
      </c>
      <c r="U22" s="127" t="s">
        <v>192</v>
      </c>
      <c r="V22" s="60">
        <v>0</v>
      </c>
      <c r="W22" s="58" t="s">
        <v>191</v>
      </c>
      <c r="X22" s="70">
        <v>0</v>
      </c>
      <c r="Y22" s="59" t="s">
        <v>191</v>
      </c>
      <c r="Z22" s="70">
        <v>0</v>
      </c>
      <c r="AA22" s="59" t="s">
        <v>191</v>
      </c>
      <c r="AB22" s="60">
        <v>0</v>
      </c>
      <c r="AC22" s="59" t="s">
        <v>191</v>
      </c>
      <c r="AD22" s="60">
        <v>0</v>
      </c>
      <c r="AE22" s="60" t="s">
        <v>191</v>
      </c>
      <c r="AF22" s="60">
        <v>0</v>
      </c>
      <c r="AG22" s="4" t="s">
        <v>13</v>
      </c>
      <c r="AH22" s="4" t="s">
        <v>13</v>
      </c>
      <c r="AI22" s="60">
        <v>0</v>
      </c>
      <c r="AJ22" s="57" t="s">
        <v>13</v>
      </c>
      <c r="AK22" s="56" t="s">
        <v>13</v>
      </c>
      <c r="AL22" s="61" t="s">
        <v>191</v>
      </c>
      <c r="AM22" s="60">
        <v>1.99</v>
      </c>
      <c r="AN22" s="57">
        <v>2</v>
      </c>
      <c r="AO22" s="61">
        <v>99.5</v>
      </c>
      <c r="AP22" s="61" t="s">
        <v>191</v>
      </c>
      <c r="AQ22" s="116">
        <v>0.61799999999999999</v>
      </c>
      <c r="AR22" s="57">
        <v>0.124</v>
      </c>
      <c r="AS22" s="56">
        <v>0.3</v>
      </c>
      <c r="AT22" s="47">
        <v>0.61799999999999999</v>
      </c>
      <c r="AU22" s="47">
        <v>56.773000000000003</v>
      </c>
      <c r="AV22" s="117">
        <v>50</v>
      </c>
      <c r="AW22" s="46">
        <v>112.92800000000001</v>
      </c>
      <c r="AX22" s="47">
        <v>0.89900000000000002</v>
      </c>
      <c r="AY22" s="47">
        <v>52.567999999999998</v>
      </c>
      <c r="AZ22" s="117">
        <v>50</v>
      </c>
      <c r="BA22" s="46">
        <v>104.23699999999999</v>
      </c>
      <c r="BB22" s="47">
        <v>0.61799999999999999</v>
      </c>
      <c r="BC22" s="47">
        <v>0.626</v>
      </c>
      <c r="BD22" s="57" t="s">
        <v>191</v>
      </c>
      <c r="BE22" s="47">
        <v>0.89900000000000002</v>
      </c>
      <c r="BF22" s="57">
        <v>0.84099999999999997</v>
      </c>
      <c r="BG22" s="61" t="s">
        <v>191</v>
      </c>
      <c r="BH22" s="60">
        <v>2.1999999999999999E-2</v>
      </c>
      <c r="BI22" s="71">
        <v>0.02</v>
      </c>
      <c r="BJ22" s="46">
        <v>110</v>
      </c>
    </row>
    <row r="23" spans="1:62" ht="14.25" x14ac:dyDescent="0.2">
      <c r="A23" s="68" t="s">
        <v>92</v>
      </c>
      <c r="B23" s="68" t="s">
        <v>92</v>
      </c>
      <c r="C23" s="13" t="s">
        <v>98</v>
      </c>
      <c r="D23" s="69" t="s">
        <v>74</v>
      </c>
      <c r="E23" s="40">
        <v>2E-3</v>
      </c>
      <c r="F23" s="47">
        <v>0.02</v>
      </c>
      <c r="G23" s="60">
        <v>1.8009999999999999</v>
      </c>
      <c r="H23" s="57">
        <v>2</v>
      </c>
      <c r="I23" s="46">
        <v>90.1</v>
      </c>
      <c r="J23" s="60">
        <v>1.982</v>
      </c>
      <c r="K23" s="57">
        <v>2</v>
      </c>
      <c r="L23" s="56">
        <v>99.1</v>
      </c>
      <c r="M23" s="60">
        <v>1.9790000000000001</v>
      </c>
      <c r="N23" s="57">
        <v>2</v>
      </c>
      <c r="O23" s="46">
        <v>99</v>
      </c>
      <c r="P23" s="60">
        <v>2.04</v>
      </c>
      <c r="Q23" s="57">
        <v>2</v>
      </c>
      <c r="R23" s="56">
        <v>102</v>
      </c>
      <c r="S23" s="60" t="s">
        <v>192</v>
      </c>
      <c r="T23" s="57">
        <v>2</v>
      </c>
      <c r="U23" s="127" t="s">
        <v>192</v>
      </c>
      <c r="V23" s="60">
        <v>0</v>
      </c>
      <c r="W23" s="58" t="s">
        <v>191</v>
      </c>
      <c r="X23" s="70">
        <v>0</v>
      </c>
      <c r="Y23" s="59" t="s">
        <v>191</v>
      </c>
      <c r="Z23" s="70">
        <v>0</v>
      </c>
      <c r="AA23" s="59" t="s">
        <v>191</v>
      </c>
      <c r="AB23" s="60">
        <v>0</v>
      </c>
      <c r="AC23" s="59" t="s">
        <v>191</v>
      </c>
      <c r="AD23" s="60">
        <v>1E-3</v>
      </c>
      <c r="AE23" s="60" t="s">
        <v>191</v>
      </c>
      <c r="AF23" s="60">
        <v>0</v>
      </c>
      <c r="AG23" s="4" t="s">
        <v>13</v>
      </c>
      <c r="AH23" s="4" t="s">
        <v>13</v>
      </c>
      <c r="AI23" s="60">
        <v>0</v>
      </c>
      <c r="AJ23" s="57" t="s">
        <v>13</v>
      </c>
      <c r="AK23" s="56" t="s">
        <v>13</v>
      </c>
      <c r="AL23" s="65" t="s">
        <v>13</v>
      </c>
      <c r="AM23" s="60">
        <v>-1E-3</v>
      </c>
      <c r="AN23" s="57">
        <v>0</v>
      </c>
      <c r="AO23" s="61" t="s">
        <v>13</v>
      </c>
      <c r="AP23" s="61" t="s">
        <v>191</v>
      </c>
      <c r="AQ23" s="116">
        <v>3.5750000000000002</v>
      </c>
      <c r="AR23" s="57">
        <v>0.68400000000000005</v>
      </c>
      <c r="AS23" s="56">
        <v>4.4000000000000004</v>
      </c>
      <c r="AT23" s="47">
        <v>3.5750000000000002</v>
      </c>
      <c r="AU23" s="47">
        <v>53.304000000000002</v>
      </c>
      <c r="AV23" s="117">
        <v>50</v>
      </c>
      <c r="AW23" s="46">
        <v>103.033</v>
      </c>
      <c r="AX23" s="47">
        <v>5.0919999999999996</v>
      </c>
      <c r="AY23" s="47">
        <v>54.613999999999997</v>
      </c>
      <c r="AZ23" s="117">
        <v>50</v>
      </c>
      <c r="BA23" s="46">
        <v>104.13600000000001</v>
      </c>
      <c r="BB23" s="47">
        <v>3.5750000000000002</v>
      </c>
      <c r="BC23" s="47">
        <v>3.5230000000000001</v>
      </c>
      <c r="BD23" s="57" t="s">
        <v>191</v>
      </c>
      <c r="BE23" s="47">
        <v>5.0919999999999996</v>
      </c>
      <c r="BF23" s="57">
        <v>4.5970000000000004</v>
      </c>
      <c r="BG23" s="61" t="s">
        <v>191</v>
      </c>
      <c r="BH23" s="60">
        <v>1.7999999999999999E-2</v>
      </c>
      <c r="BI23" s="71">
        <v>0.02</v>
      </c>
      <c r="BJ23" s="46">
        <v>90</v>
      </c>
    </row>
    <row r="24" spans="1:62" ht="14.25" x14ac:dyDescent="0.2">
      <c r="A24" s="68" t="s">
        <v>93</v>
      </c>
      <c r="B24" s="68" t="s">
        <v>93</v>
      </c>
      <c r="C24" s="13" t="s">
        <v>99</v>
      </c>
      <c r="D24" s="69" t="s">
        <v>74</v>
      </c>
      <c r="E24" s="40">
        <v>2E-3</v>
      </c>
      <c r="F24" s="47">
        <v>0.02</v>
      </c>
      <c r="G24" s="60">
        <v>1.8220000000000001</v>
      </c>
      <c r="H24" s="57">
        <v>2</v>
      </c>
      <c r="I24" s="46">
        <v>91.1</v>
      </c>
      <c r="J24" s="60">
        <v>1.9750000000000001</v>
      </c>
      <c r="K24" s="57">
        <v>2</v>
      </c>
      <c r="L24" s="56">
        <v>98.8</v>
      </c>
      <c r="M24" s="60">
        <v>1.9630000000000001</v>
      </c>
      <c r="N24" s="57">
        <v>2</v>
      </c>
      <c r="O24" s="46">
        <v>98.2</v>
      </c>
      <c r="P24" s="60">
        <v>2.0139999999999998</v>
      </c>
      <c r="Q24" s="57">
        <v>2</v>
      </c>
      <c r="R24" s="56">
        <v>100.7</v>
      </c>
      <c r="S24" s="60" t="s">
        <v>192</v>
      </c>
      <c r="T24" s="57">
        <v>2</v>
      </c>
      <c r="U24" s="127" t="s">
        <v>192</v>
      </c>
      <c r="V24" s="60">
        <v>0</v>
      </c>
      <c r="W24" s="58" t="s">
        <v>191</v>
      </c>
      <c r="X24" s="70">
        <v>0</v>
      </c>
      <c r="Y24" s="59" t="s">
        <v>191</v>
      </c>
      <c r="Z24" s="70">
        <v>0</v>
      </c>
      <c r="AA24" s="59" t="s">
        <v>191</v>
      </c>
      <c r="AB24" s="60">
        <v>0</v>
      </c>
      <c r="AC24" s="59" t="s">
        <v>191</v>
      </c>
      <c r="AD24" s="60">
        <v>0</v>
      </c>
      <c r="AE24" s="60" t="s">
        <v>191</v>
      </c>
      <c r="AF24" s="60">
        <v>0</v>
      </c>
      <c r="AG24" s="4" t="s">
        <v>13</v>
      </c>
      <c r="AH24" s="4" t="s">
        <v>13</v>
      </c>
      <c r="AI24" s="60">
        <v>0</v>
      </c>
      <c r="AJ24" s="57" t="s">
        <v>13</v>
      </c>
      <c r="AK24" s="56" t="s">
        <v>13</v>
      </c>
      <c r="AL24" s="61" t="s">
        <v>13</v>
      </c>
      <c r="AM24" s="60">
        <v>1E-3</v>
      </c>
      <c r="AN24" s="57">
        <v>2</v>
      </c>
      <c r="AO24" s="61" t="s">
        <v>13</v>
      </c>
      <c r="AP24" s="61" t="s">
        <v>191</v>
      </c>
      <c r="AQ24" s="116">
        <v>0.68799999999999994</v>
      </c>
      <c r="AR24" s="57">
        <v>0.13200000000000001</v>
      </c>
      <c r="AS24" s="56">
        <v>4.2</v>
      </c>
      <c r="AT24" s="47">
        <v>0.68799999999999994</v>
      </c>
      <c r="AU24" s="47">
        <v>51.701999999999998</v>
      </c>
      <c r="AV24" s="117">
        <v>50</v>
      </c>
      <c r="AW24" s="46">
        <v>102.71599999999998</v>
      </c>
      <c r="AX24" s="47">
        <v>1.006</v>
      </c>
      <c r="AY24" s="47">
        <v>52.652999999999999</v>
      </c>
      <c r="AZ24" s="117">
        <v>50</v>
      </c>
      <c r="BA24" s="46">
        <v>104.3</v>
      </c>
      <c r="BB24" s="47">
        <v>0.68799999999999994</v>
      </c>
      <c r="BC24" s="47">
        <v>0.66600000000000004</v>
      </c>
      <c r="BD24" s="57" t="s">
        <v>191</v>
      </c>
      <c r="BE24" s="47">
        <v>1.006</v>
      </c>
      <c r="BF24" s="57">
        <v>0.94199999999999995</v>
      </c>
      <c r="BG24" s="61" t="s">
        <v>191</v>
      </c>
      <c r="BH24" s="60">
        <v>1.9E-2</v>
      </c>
      <c r="BI24" s="71">
        <v>0.02</v>
      </c>
      <c r="BJ24" s="46">
        <v>95</v>
      </c>
    </row>
    <row r="25" spans="1:62" ht="14.25" x14ac:dyDescent="0.2">
      <c r="A25" s="68" t="s">
        <v>80</v>
      </c>
      <c r="B25" s="68" t="s">
        <v>80</v>
      </c>
      <c r="C25" s="13" t="s">
        <v>106</v>
      </c>
      <c r="D25" s="69" t="s">
        <v>74</v>
      </c>
      <c r="E25" s="40">
        <v>2E-3</v>
      </c>
      <c r="F25" s="47">
        <v>0.02</v>
      </c>
      <c r="G25" s="60">
        <v>1.9179999999999999</v>
      </c>
      <c r="H25" s="57">
        <v>2</v>
      </c>
      <c r="I25" s="46">
        <v>95.9</v>
      </c>
      <c r="J25" s="60">
        <v>1.9930000000000001</v>
      </c>
      <c r="K25" s="57">
        <v>2</v>
      </c>
      <c r="L25" s="56">
        <v>99.7</v>
      </c>
      <c r="M25" s="60">
        <v>1.9930000000000001</v>
      </c>
      <c r="N25" s="57">
        <v>2</v>
      </c>
      <c r="O25" s="46">
        <v>99.7</v>
      </c>
      <c r="P25" s="60">
        <v>2.028</v>
      </c>
      <c r="Q25" s="57">
        <v>2</v>
      </c>
      <c r="R25" s="56">
        <v>101.4</v>
      </c>
      <c r="S25" s="60" t="s">
        <v>192</v>
      </c>
      <c r="T25" s="57">
        <v>2</v>
      </c>
      <c r="U25" s="127" t="s">
        <v>192</v>
      </c>
      <c r="V25" s="60">
        <v>0</v>
      </c>
      <c r="W25" s="58" t="s">
        <v>191</v>
      </c>
      <c r="X25" s="70">
        <v>0</v>
      </c>
      <c r="Y25" s="59" t="s">
        <v>191</v>
      </c>
      <c r="Z25" s="70">
        <v>0</v>
      </c>
      <c r="AA25" s="59" t="s">
        <v>191</v>
      </c>
      <c r="AB25" s="60">
        <v>0</v>
      </c>
      <c r="AC25" s="59" t="s">
        <v>191</v>
      </c>
      <c r="AD25" s="60">
        <v>0</v>
      </c>
      <c r="AE25" s="60" t="s">
        <v>191</v>
      </c>
      <c r="AF25" s="60">
        <v>0</v>
      </c>
      <c r="AG25" s="4" t="s">
        <v>13</v>
      </c>
      <c r="AH25" s="4" t="s">
        <v>13</v>
      </c>
      <c r="AI25" s="60">
        <v>0</v>
      </c>
      <c r="AJ25" s="57" t="s">
        <v>13</v>
      </c>
      <c r="AK25" s="56" t="s">
        <v>13</v>
      </c>
      <c r="AL25" s="65" t="s">
        <v>191</v>
      </c>
      <c r="AM25" s="60">
        <v>0</v>
      </c>
      <c r="AN25" s="57">
        <v>0</v>
      </c>
      <c r="AO25" s="61" t="s">
        <v>13</v>
      </c>
      <c r="AP25" s="61" t="s">
        <v>191</v>
      </c>
      <c r="AQ25" s="116">
        <v>2.0750000000000002</v>
      </c>
      <c r="AR25" s="57">
        <v>0.39</v>
      </c>
      <c r="AS25" s="56">
        <v>6.2</v>
      </c>
      <c r="AT25" s="47">
        <v>2.0750000000000002</v>
      </c>
      <c r="AU25" s="47">
        <v>53.817</v>
      </c>
      <c r="AV25" s="117">
        <v>50</v>
      </c>
      <c r="AW25" s="46">
        <v>105.559</v>
      </c>
      <c r="AX25" s="47">
        <v>2.7709999999999999</v>
      </c>
      <c r="AY25" s="47">
        <v>54.014000000000003</v>
      </c>
      <c r="AZ25" s="117">
        <v>50</v>
      </c>
      <c r="BA25" s="46">
        <v>105.25700000000001</v>
      </c>
      <c r="BB25" s="47">
        <v>2.0750000000000002</v>
      </c>
      <c r="BC25" s="47">
        <v>2.0099999999999998</v>
      </c>
      <c r="BD25" s="57" t="s">
        <v>191</v>
      </c>
      <c r="BE25" s="47">
        <v>2.7709999999999999</v>
      </c>
      <c r="BF25" s="57">
        <v>2.7250000000000001</v>
      </c>
      <c r="BG25" s="61" t="s">
        <v>191</v>
      </c>
      <c r="BH25" s="60">
        <v>2.1000000000000001E-2</v>
      </c>
      <c r="BI25" s="71">
        <v>0.02</v>
      </c>
      <c r="BJ25" s="46">
        <v>105</v>
      </c>
    </row>
    <row r="26" spans="1:62" ht="14.25" x14ac:dyDescent="0.2">
      <c r="A26" s="68" t="s">
        <v>81</v>
      </c>
      <c r="B26" s="68" t="s">
        <v>81</v>
      </c>
      <c r="C26" s="13" t="s">
        <v>107</v>
      </c>
      <c r="D26" s="69" t="s">
        <v>74</v>
      </c>
      <c r="E26" s="40">
        <v>2E-3</v>
      </c>
      <c r="F26" s="47">
        <v>0.02</v>
      </c>
      <c r="G26" s="60">
        <v>1.8660000000000001</v>
      </c>
      <c r="H26" s="57">
        <v>2</v>
      </c>
      <c r="I26" s="46">
        <v>93.3</v>
      </c>
      <c r="J26" s="60">
        <v>1.9850000000000001</v>
      </c>
      <c r="K26" s="57">
        <v>2</v>
      </c>
      <c r="L26" s="56">
        <v>99.3</v>
      </c>
      <c r="M26" s="60">
        <v>1.96</v>
      </c>
      <c r="N26" s="57">
        <v>2</v>
      </c>
      <c r="O26" s="46">
        <v>98</v>
      </c>
      <c r="P26" s="60">
        <v>2.0030000000000001</v>
      </c>
      <c r="Q26" s="57">
        <v>2</v>
      </c>
      <c r="R26" s="56">
        <v>100.2</v>
      </c>
      <c r="S26" s="60" t="s">
        <v>192</v>
      </c>
      <c r="T26" s="57">
        <v>2</v>
      </c>
      <c r="U26" s="127" t="s">
        <v>192</v>
      </c>
      <c r="V26" s="60">
        <v>0</v>
      </c>
      <c r="W26" s="58" t="s">
        <v>191</v>
      </c>
      <c r="X26" s="70">
        <v>0</v>
      </c>
      <c r="Y26" s="59" t="s">
        <v>191</v>
      </c>
      <c r="Z26" s="70">
        <v>0</v>
      </c>
      <c r="AA26" s="59" t="s">
        <v>191</v>
      </c>
      <c r="AB26" s="60">
        <v>0</v>
      </c>
      <c r="AC26" s="59" t="s">
        <v>191</v>
      </c>
      <c r="AD26" s="60">
        <v>0</v>
      </c>
      <c r="AE26" s="60" t="s">
        <v>191</v>
      </c>
      <c r="AF26" s="60">
        <v>0</v>
      </c>
      <c r="AG26" s="4" t="s">
        <v>13</v>
      </c>
      <c r="AH26" s="4" t="s">
        <v>13</v>
      </c>
      <c r="AI26" s="60">
        <v>0</v>
      </c>
      <c r="AJ26" s="57" t="s">
        <v>13</v>
      </c>
      <c r="AK26" s="56" t="s">
        <v>13</v>
      </c>
      <c r="AL26" s="65" t="s">
        <v>191</v>
      </c>
      <c r="AM26" s="60">
        <v>0</v>
      </c>
      <c r="AN26" s="57">
        <v>0</v>
      </c>
      <c r="AO26" s="61" t="s">
        <v>13</v>
      </c>
      <c r="AP26" s="61" t="s">
        <v>13</v>
      </c>
      <c r="AQ26" s="116">
        <v>0.33400000000000002</v>
      </c>
      <c r="AR26" s="57">
        <v>6.6000000000000003E-2</v>
      </c>
      <c r="AS26" s="56">
        <v>1.2</v>
      </c>
      <c r="AT26" s="47">
        <v>0.33400000000000002</v>
      </c>
      <c r="AU26" s="47">
        <v>52.134</v>
      </c>
      <c r="AV26" s="117">
        <v>50</v>
      </c>
      <c r="AW26" s="46">
        <v>103.934</v>
      </c>
      <c r="AX26" s="47">
        <v>0.38</v>
      </c>
      <c r="AY26" s="47">
        <v>52.877000000000002</v>
      </c>
      <c r="AZ26" s="117">
        <v>50</v>
      </c>
      <c r="BA26" s="46">
        <v>105.37400000000001</v>
      </c>
      <c r="BB26" s="47">
        <v>0.33400000000000002</v>
      </c>
      <c r="BC26" s="47">
        <v>0.33200000000000002</v>
      </c>
      <c r="BD26" s="57" t="s">
        <v>191</v>
      </c>
      <c r="BE26" s="47">
        <v>0.38</v>
      </c>
      <c r="BF26" s="57">
        <v>0.371</v>
      </c>
      <c r="BG26" s="61" t="s">
        <v>191</v>
      </c>
      <c r="BH26" s="60">
        <v>1.7999999999999999E-2</v>
      </c>
      <c r="BI26" s="71">
        <v>0.02</v>
      </c>
      <c r="BJ26" s="46">
        <v>90</v>
      </c>
    </row>
    <row r="27" spans="1:62" ht="14.25" x14ac:dyDescent="0.2">
      <c r="A27" s="68" t="s">
        <v>94</v>
      </c>
      <c r="B27" s="68" t="s">
        <v>94</v>
      </c>
      <c r="C27" s="13" t="s">
        <v>100</v>
      </c>
      <c r="D27" s="69" t="s">
        <v>74</v>
      </c>
      <c r="E27" s="40">
        <v>2E-3</v>
      </c>
      <c r="F27" s="47">
        <v>0.02</v>
      </c>
      <c r="G27" s="60">
        <v>1.802</v>
      </c>
      <c r="H27" s="57">
        <v>2</v>
      </c>
      <c r="I27" s="46">
        <v>90.1</v>
      </c>
      <c r="J27" s="60">
        <v>1.946</v>
      </c>
      <c r="K27" s="57">
        <v>2</v>
      </c>
      <c r="L27" s="56">
        <v>97.3</v>
      </c>
      <c r="M27" s="60">
        <v>1.94</v>
      </c>
      <c r="N27" s="57">
        <v>2</v>
      </c>
      <c r="O27" s="46">
        <v>97</v>
      </c>
      <c r="P27" s="60">
        <v>2.0630000000000002</v>
      </c>
      <c r="Q27" s="57">
        <v>2</v>
      </c>
      <c r="R27" s="56">
        <v>103.2</v>
      </c>
      <c r="S27" s="60" t="s">
        <v>192</v>
      </c>
      <c r="T27" s="57">
        <v>2</v>
      </c>
      <c r="U27" s="127" t="s">
        <v>192</v>
      </c>
      <c r="V27" s="60">
        <v>0</v>
      </c>
      <c r="W27" s="58" t="s">
        <v>191</v>
      </c>
      <c r="X27" s="70">
        <v>0</v>
      </c>
      <c r="Y27" s="59" t="s">
        <v>191</v>
      </c>
      <c r="Z27" s="70">
        <v>0</v>
      </c>
      <c r="AA27" s="59" t="s">
        <v>191</v>
      </c>
      <c r="AB27" s="60">
        <v>0</v>
      </c>
      <c r="AC27" s="59" t="s">
        <v>191</v>
      </c>
      <c r="AD27" s="60">
        <v>0</v>
      </c>
      <c r="AE27" s="60" t="s">
        <v>191</v>
      </c>
      <c r="AF27" s="60">
        <v>0</v>
      </c>
      <c r="AG27" s="4" t="s">
        <v>13</v>
      </c>
      <c r="AH27" s="4" t="s">
        <v>13</v>
      </c>
      <c r="AI27" s="60">
        <v>-6.0000000000000001E-3</v>
      </c>
      <c r="AJ27" s="57" t="s">
        <v>13</v>
      </c>
      <c r="AK27" s="56" t="s">
        <v>13</v>
      </c>
      <c r="AL27" s="61" t="s">
        <v>13</v>
      </c>
      <c r="AM27" s="60">
        <v>-2.3E-2</v>
      </c>
      <c r="AN27" s="57">
        <v>0</v>
      </c>
      <c r="AO27" s="61" t="s">
        <v>13</v>
      </c>
      <c r="AP27" s="61" t="s">
        <v>13</v>
      </c>
      <c r="AQ27" s="116">
        <v>2.3450000000000002</v>
      </c>
      <c r="AR27" s="57">
        <v>0.45</v>
      </c>
      <c r="AS27" s="56">
        <v>4.0999999999999996</v>
      </c>
      <c r="AT27" s="47">
        <v>2.3450000000000002</v>
      </c>
      <c r="AU27" s="47">
        <v>51.99</v>
      </c>
      <c r="AV27" s="117">
        <v>50</v>
      </c>
      <c r="AW27" s="46">
        <v>101.63500000000001</v>
      </c>
      <c r="AX27" s="47">
        <v>2.3039999999999998</v>
      </c>
      <c r="AY27" s="47">
        <v>54.165999999999997</v>
      </c>
      <c r="AZ27" s="117">
        <v>50</v>
      </c>
      <c r="BA27" s="46">
        <v>106.02799999999999</v>
      </c>
      <c r="BB27" s="47">
        <v>2.3450000000000002</v>
      </c>
      <c r="BC27" s="47">
        <v>2.2679999999999998</v>
      </c>
      <c r="BD27" s="57" t="s">
        <v>191</v>
      </c>
      <c r="BE27" s="47">
        <v>2.3039999999999998</v>
      </c>
      <c r="BF27" s="57">
        <v>2.153</v>
      </c>
      <c r="BG27" s="61" t="s">
        <v>191</v>
      </c>
      <c r="BH27" s="60">
        <v>1.9E-2</v>
      </c>
      <c r="BI27" s="71">
        <v>0.02</v>
      </c>
      <c r="BJ27" s="46">
        <v>95</v>
      </c>
    </row>
    <row r="28" spans="1:62" ht="14.25" x14ac:dyDescent="0.2">
      <c r="A28" s="68" t="s">
        <v>82</v>
      </c>
      <c r="B28" s="68" t="s">
        <v>82</v>
      </c>
      <c r="C28" s="13" t="s">
        <v>108</v>
      </c>
      <c r="D28" s="69" t="s">
        <v>74</v>
      </c>
      <c r="E28" s="40">
        <v>2E-3</v>
      </c>
      <c r="F28" s="47">
        <v>0.02</v>
      </c>
      <c r="G28" s="60">
        <v>1.873</v>
      </c>
      <c r="H28" s="57">
        <v>2</v>
      </c>
      <c r="I28" s="46">
        <v>93.7</v>
      </c>
      <c r="J28" s="60">
        <v>1.9790000000000001</v>
      </c>
      <c r="K28" s="57">
        <v>2</v>
      </c>
      <c r="L28" s="69">
        <v>99</v>
      </c>
      <c r="M28" s="60">
        <v>2.04</v>
      </c>
      <c r="N28" s="57">
        <v>2</v>
      </c>
      <c r="O28" s="46">
        <v>102</v>
      </c>
      <c r="P28" s="60">
        <v>2.089</v>
      </c>
      <c r="Q28" s="57">
        <v>2</v>
      </c>
      <c r="R28" s="69">
        <v>104.5</v>
      </c>
      <c r="S28" s="60" t="s">
        <v>192</v>
      </c>
      <c r="T28" s="57">
        <v>2</v>
      </c>
      <c r="U28" s="127" t="s">
        <v>192</v>
      </c>
      <c r="V28" s="60">
        <v>0</v>
      </c>
      <c r="W28" s="58" t="s">
        <v>191</v>
      </c>
      <c r="X28" s="70">
        <v>0</v>
      </c>
      <c r="Y28" s="59" t="s">
        <v>191</v>
      </c>
      <c r="Z28" s="70">
        <v>0</v>
      </c>
      <c r="AA28" s="59" t="s">
        <v>191</v>
      </c>
      <c r="AB28" s="60">
        <v>0</v>
      </c>
      <c r="AC28" s="59" t="s">
        <v>191</v>
      </c>
      <c r="AD28" s="60">
        <v>0</v>
      </c>
      <c r="AE28" s="60" t="s">
        <v>191</v>
      </c>
      <c r="AF28" s="60">
        <v>0</v>
      </c>
      <c r="AG28" s="4" t="s">
        <v>13</v>
      </c>
      <c r="AH28" s="4" t="s">
        <v>13</v>
      </c>
      <c r="AI28" s="60">
        <v>0</v>
      </c>
      <c r="AJ28" s="57" t="s">
        <v>13</v>
      </c>
      <c r="AK28" s="69" t="s">
        <v>13</v>
      </c>
      <c r="AL28" s="65" t="s">
        <v>13</v>
      </c>
      <c r="AM28" s="60">
        <v>-1.2E-2</v>
      </c>
      <c r="AN28" s="57">
        <v>0</v>
      </c>
      <c r="AO28" s="69" t="s">
        <v>13</v>
      </c>
      <c r="AP28" s="69" t="s">
        <v>191</v>
      </c>
      <c r="AQ28" s="116">
        <v>0.33800000000000002</v>
      </c>
      <c r="AR28" s="57">
        <v>6.6000000000000003E-2</v>
      </c>
      <c r="AS28" s="69">
        <v>2.4</v>
      </c>
      <c r="AT28" s="47">
        <v>0.33800000000000002</v>
      </c>
      <c r="AU28" s="47">
        <v>52.439</v>
      </c>
      <c r="AV28" s="117">
        <v>50</v>
      </c>
      <c r="AW28" s="46">
        <v>104.54</v>
      </c>
      <c r="AX28" s="47">
        <v>0.34200000000000003</v>
      </c>
      <c r="AY28" s="47">
        <v>53.758000000000003</v>
      </c>
      <c r="AZ28" s="117">
        <v>50</v>
      </c>
      <c r="BA28" s="46">
        <v>107.17400000000001</v>
      </c>
      <c r="BB28" s="47">
        <v>0.33800000000000002</v>
      </c>
      <c r="BC28" s="47">
        <v>0.33</v>
      </c>
      <c r="BD28" s="57" t="s">
        <v>191</v>
      </c>
      <c r="BE28" s="47">
        <v>0.34200000000000003</v>
      </c>
      <c r="BF28" s="57">
        <v>0.33800000000000002</v>
      </c>
      <c r="BG28" s="69" t="s">
        <v>191</v>
      </c>
      <c r="BH28" s="60">
        <v>0.02</v>
      </c>
      <c r="BI28" s="71">
        <v>0.02</v>
      </c>
      <c r="BJ28" s="46">
        <v>100</v>
      </c>
    </row>
    <row r="29" spans="1:62" ht="15" thickBot="1" x14ac:dyDescent="0.25">
      <c r="A29" s="51"/>
      <c r="B29" s="51"/>
      <c r="C29" s="52"/>
      <c r="D29" s="51"/>
      <c r="E29" s="53"/>
      <c r="F29" s="54"/>
      <c r="G29" s="72"/>
      <c r="H29" s="73"/>
      <c r="I29" s="74"/>
      <c r="J29" s="72"/>
      <c r="K29" s="73"/>
      <c r="L29" s="51"/>
      <c r="M29" s="72"/>
      <c r="N29" s="73"/>
      <c r="O29" s="74"/>
      <c r="P29" s="72"/>
      <c r="Q29" s="73"/>
      <c r="R29" s="51"/>
      <c r="S29" s="72"/>
      <c r="T29" s="73"/>
      <c r="U29" s="51"/>
      <c r="V29" s="72"/>
      <c r="W29" s="75"/>
      <c r="X29" s="72"/>
      <c r="Y29" s="75"/>
      <c r="Z29" s="72"/>
      <c r="AA29" s="75"/>
      <c r="AB29" s="72"/>
      <c r="AC29" s="75"/>
      <c r="AD29" s="72"/>
      <c r="AE29" s="75"/>
      <c r="AF29" s="72"/>
      <c r="AG29" s="5"/>
      <c r="AH29" s="5"/>
      <c r="AI29" s="72"/>
      <c r="AJ29" s="73"/>
      <c r="AK29" s="51"/>
      <c r="AL29" s="76"/>
      <c r="AM29" s="72"/>
      <c r="AN29" s="73"/>
      <c r="AO29" s="51"/>
      <c r="AP29" s="51"/>
      <c r="AQ29" s="77"/>
      <c r="AR29" s="78"/>
      <c r="AS29" s="51"/>
      <c r="AT29" s="72"/>
      <c r="AU29" s="72"/>
      <c r="AV29" s="73"/>
      <c r="AW29" s="74"/>
      <c r="AX29" s="72"/>
      <c r="AY29" s="72"/>
      <c r="AZ29" s="73"/>
      <c r="BA29" s="74"/>
      <c r="BB29" s="72"/>
      <c r="BC29" s="72"/>
      <c r="BD29" s="73"/>
      <c r="BE29" s="72"/>
      <c r="BF29" s="78"/>
      <c r="BG29" s="51"/>
      <c r="BH29" s="72"/>
      <c r="BI29" s="78"/>
      <c r="BJ29" s="74"/>
    </row>
    <row r="30" spans="1:62" ht="15" x14ac:dyDescent="0.25">
      <c r="A30" s="19" t="s">
        <v>194</v>
      </c>
      <c r="B30" s="20"/>
      <c r="C30" s="20"/>
      <c r="D30" s="20"/>
      <c r="E30" s="20"/>
      <c r="F30" s="21"/>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1:62" ht="14.25" x14ac:dyDescent="0.2">
      <c r="A31" s="80" t="s">
        <v>195</v>
      </c>
      <c r="B31" s="8"/>
      <c r="C31" s="8"/>
      <c r="D31" s="8"/>
      <c r="E31" s="8"/>
      <c r="F31" s="49"/>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1:62" ht="14.25" x14ac:dyDescent="0.2">
      <c r="A32" s="80" t="s">
        <v>200</v>
      </c>
      <c r="B32" s="8"/>
      <c r="C32" s="8"/>
      <c r="D32" s="8"/>
      <c r="E32" s="8"/>
      <c r="F32" s="49"/>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ht="14.25" x14ac:dyDescent="0.2">
      <c r="A33" s="80" t="s">
        <v>196</v>
      </c>
      <c r="B33" s="8"/>
      <c r="C33" s="8"/>
      <c r="D33" s="8"/>
      <c r="E33" s="8"/>
      <c r="F33" s="49"/>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15" thickBot="1" x14ac:dyDescent="0.25">
      <c r="A34" s="190" t="s">
        <v>197</v>
      </c>
      <c r="B34" s="191"/>
      <c r="C34" s="191"/>
      <c r="D34" s="191"/>
      <c r="E34" s="191"/>
      <c r="F34" s="192"/>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
      <c r="A35" s="17"/>
    </row>
    <row r="36" spans="1:31" x14ac:dyDescent="0.2">
      <c r="A36" s="188"/>
      <c r="B36" s="188"/>
      <c r="C36" s="188"/>
      <c r="D36" s="188"/>
      <c r="E36" s="188"/>
      <c r="F36" s="188"/>
    </row>
  </sheetData>
  <mergeCells count="157">
    <mergeCell ref="AX8:BA8"/>
    <mergeCell ref="AX9:BA9"/>
    <mergeCell ref="AX10:BA10"/>
    <mergeCell ref="AX11:BA11"/>
    <mergeCell ref="AX12:AX13"/>
    <mergeCell ref="AY12:AY13"/>
    <mergeCell ref="AZ12:AZ13"/>
    <mergeCell ref="BA12:BA13"/>
    <mergeCell ref="BB8:BD8"/>
    <mergeCell ref="BB9:BD9"/>
    <mergeCell ref="BB10:BD10"/>
    <mergeCell ref="BB11:BD11"/>
    <mergeCell ref="BC12:BC13"/>
    <mergeCell ref="BD12:BD13"/>
    <mergeCell ref="BB12:BB13"/>
    <mergeCell ref="BH8:BJ8"/>
    <mergeCell ref="BH9:BJ9"/>
    <mergeCell ref="BE8:BG8"/>
    <mergeCell ref="BH10:BJ10"/>
    <mergeCell ref="BH11:BJ11"/>
    <mergeCell ref="BH12:BH13"/>
    <mergeCell ref="BI12:BI13"/>
    <mergeCell ref="BJ12:BJ13"/>
    <mergeCell ref="BE12:BE13"/>
    <mergeCell ref="BF12:BF13"/>
    <mergeCell ref="BG12:BG13"/>
    <mergeCell ref="BE9:BG9"/>
    <mergeCell ref="BE10:BG10"/>
    <mergeCell ref="BE11:BG11"/>
    <mergeCell ref="X11:Y11"/>
    <mergeCell ref="AT9:AW9"/>
    <mergeCell ref="AT10:AW10"/>
    <mergeCell ref="AI12:AI13"/>
    <mergeCell ref="AJ12:AJ13"/>
    <mergeCell ref="AK12:AK13"/>
    <mergeCell ref="AD11:AE11"/>
    <mergeCell ref="AD9:AE9"/>
    <mergeCell ref="Z12:Z13"/>
    <mergeCell ref="AB11:AC11"/>
    <mergeCell ref="AD10:AE10"/>
    <mergeCell ref="Z9:AA9"/>
    <mergeCell ref="Z10:AA10"/>
    <mergeCell ref="Z11:AA11"/>
    <mergeCell ref="AA12:AA13"/>
    <mergeCell ref="AC12:AC13"/>
    <mergeCell ref="AB9:AC9"/>
    <mergeCell ref="AB10:AC10"/>
    <mergeCell ref="AT11:AW11"/>
    <mergeCell ref="AM12:AM13"/>
    <mergeCell ref="AN12:AN13"/>
    <mergeCell ref="AO12:AO13"/>
    <mergeCell ref="AP12:AP13"/>
    <mergeCell ref="A34:F34"/>
    <mergeCell ref="AQ8:AS8"/>
    <mergeCell ref="AQ10:AS10"/>
    <mergeCell ref="AQ9:AS9"/>
    <mergeCell ref="AQ11:AS11"/>
    <mergeCell ref="V9:W9"/>
    <mergeCell ref="V10:W10"/>
    <mergeCell ref="P11:R11"/>
    <mergeCell ref="S11:U11"/>
    <mergeCell ref="AM8:AP8"/>
    <mergeCell ref="AM9:AP9"/>
    <mergeCell ref="AM10:AP10"/>
    <mergeCell ref="AM11:AP11"/>
    <mergeCell ref="V12:V13"/>
    <mergeCell ref="Z8:AA8"/>
    <mergeCell ref="AB8:AC8"/>
    <mergeCell ref="X8:Y8"/>
    <mergeCell ref="Y12:Y13"/>
    <mergeCell ref="X9:Y9"/>
    <mergeCell ref="AI8:AL8"/>
    <mergeCell ref="AI9:AL9"/>
    <mergeCell ref="AI10:AL10"/>
    <mergeCell ref="AI11:AL11"/>
    <mergeCell ref="X10:Y10"/>
    <mergeCell ref="A36:F36"/>
    <mergeCell ref="S10:U10"/>
    <mergeCell ref="T12:T13"/>
    <mergeCell ref="S12:S13"/>
    <mergeCell ref="U12:U13"/>
    <mergeCell ref="J12:J13"/>
    <mergeCell ref="K12:K13"/>
    <mergeCell ref="L12:L13"/>
    <mergeCell ref="M12:M13"/>
    <mergeCell ref="A13:B13"/>
    <mergeCell ref="E11:F11"/>
    <mergeCell ref="J11:L11"/>
    <mergeCell ref="M11:O11"/>
    <mergeCell ref="G12:G13"/>
    <mergeCell ref="H12:H13"/>
    <mergeCell ref="I12:I13"/>
    <mergeCell ref="N12:N13"/>
    <mergeCell ref="O12:O13"/>
    <mergeCell ref="D12:D13"/>
    <mergeCell ref="E12:E13"/>
    <mergeCell ref="F12:F13"/>
    <mergeCell ref="A12:C12"/>
    <mergeCell ref="P12:P13"/>
    <mergeCell ref="Q12:Q13"/>
    <mergeCell ref="A1:F1"/>
    <mergeCell ref="B4:C4"/>
    <mergeCell ref="E4:F4"/>
    <mergeCell ref="B6:C6"/>
    <mergeCell ref="G6:U6"/>
    <mergeCell ref="B10:C10"/>
    <mergeCell ref="E10:F10"/>
    <mergeCell ref="G10:I10"/>
    <mergeCell ref="J10:L10"/>
    <mergeCell ref="M10:O10"/>
    <mergeCell ref="P10:R10"/>
    <mergeCell ref="E9:F9"/>
    <mergeCell ref="G9:I9"/>
    <mergeCell ref="J9:L9"/>
    <mergeCell ref="M9:O9"/>
    <mergeCell ref="AD5:AE5"/>
    <mergeCell ref="A2:F2"/>
    <mergeCell ref="V6:AE6"/>
    <mergeCell ref="P8:R8"/>
    <mergeCell ref="S8:U8"/>
    <mergeCell ref="AE12:AE13"/>
    <mergeCell ref="AD12:AD13"/>
    <mergeCell ref="X12:X13"/>
    <mergeCell ref="AF5:AG5"/>
    <mergeCell ref="AF6:AG6"/>
    <mergeCell ref="B8:C8"/>
    <mergeCell ref="E8:F8"/>
    <mergeCell ref="G8:I8"/>
    <mergeCell ref="J8:L8"/>
    <mergeCell ref="M8:O8"/>
    <mergeCell ref="AD8:AE8"/>
    <mergeCell ref="V8:W8"/>
    <mergeCell ref="P9:R9"/>
    <mergeCell ref="S9:U9"/>
    <mergeCell ref="V11:W11"/>
    <mergeCell ref="G11:I11"/>
    <mergeCell ref="R12:R13"/>
    <mergeCell ref="W12:W13"/>
    <mergeCell ref="AB12:AB13"/>
    <mergeCell ref="AH6:AT6"/>
    <mergeCell ref="AU6:AW6"/>
    <mergeCell ref="AR12:AR13"/>
    <mergeCell ref="AS12:AS13"/>
    <mergeCell ref="AT8:AW8"/>
    <mergeCell ref="AQ12:AQ13"/>
    <mergeCell ref="AT12:AT13"/>
    <mergeCell ref="AV12:AV13"/>
    <mergeCell ref="AW12:AW13"/>
    <mergeCell ref="AU12:AU13"/>
    <mergeCell ref="AF8:AH8"/>
    <mergeCell ref="AF9:AH9"/>
    <mergeCell ref="AF10:AH10"/>
    <mergeCell ref="AF11:AH11"/>
    <mergeCell ref="AF12:AF13"/>
    <mergeCell ref="AG12:AG13"/>
    <mergeCell ref="AH12:AH13"/>
    <mergeCell ref="AL12:AL13"/>
  </mergeCells>
  <pageMargins left="0.2" right="0.2" top="0.75" bottom="0.75" header="0.3" footer="0.3"/>
  <pageSetup scale="43" orientation="landscape" r:id="rId1"/>
  <colBreaks count="2" manualBreakCount="2">
    <brk id="23" max="33" man="1"/>
    <brk id="45" max="3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BFEF-DA93-4667-8287-CEF61D506594}">
  <dimension ref="A1:AT77"/>
  <sheetViews>
    <sheetView zoomScaleNormal="100" workbookViewId="0"/>
  </sheetViews>
  <sheetFormatPr defaultRowHeight="12.75" x14ac:dyDescent="0.2"/>
  <cols>
    <col min="1" max="1" width="15" style="2" customWidth="1"/>
    <col min="2" max="7" width="8.85546875" style="2"/>
    <col min="8" max="9" width="9" style="2" bestFit="1" customWidth="1"/>
    <col min="10" max="11" width="9.5703125" style="2" bestFit="1" customWidth="1"/>
    <col min="12" max="17" width="9" style="2" bestFit="1" customWidth="1"/>
    <col min="18" max="18" width="9.7109375" style="2" bestFit="1" customWidth="1"/>
    <col min="19" max="21" width="9.140625" style="2" bestFit="1" customWidth="1"/>
    <col min="22" max="24" width="9" style="2" bestFit="1" customWidth="1"/>
    <col min="25" max="25" width="9.5703125" style="2" bestFit="1" customWidth="1"/>
    <col min="26" max="28" width="9" style="2" bestFit="1" customWidth="1"/>
    <col min="29" max="29" width="11.5703125" style="2" bestFit="1" customWidth="1"/>
    <col min="30" max="32" width="9" style="2" bestFit="1" customWidth="1"/>
    <col min="33" max="46" width="8.85546875" style="2"/>
  </cols>
  <sheetData>
    <row r="1" spans="1:44" ht="25.5" x14ac:dyDescent="0.2">
      <c r="A1" s="82"/>
      <c r="B1" s="2" t="s">
        <v>112</v>
      </c>
      <c r="C1" s="2" t="s">
        <v>113</v>
      </c>
      <c r="D1" s="112" t="s">
        <v>164</v>
      </c>
      <c r="E1" s="128" t="s">
        <v>165</v>
      </c>
      <c r="F1" s="112" t="s">
        <v>166</v>
      </c>
      <c r="G1" s="128" t="s">
        <v>167</v>
      </c>
      <c r="H1" s="112" t="s">
        <v>168</v>
      </c>
      <c r="I1" s="128" t="s">
        <v>169</v>
      </c>
      <c r="J1" s="112" t="s">
        <v>170</v>
      </c>
      <c r="K1" s="128" t="s">
        <v>171</v>
      </c>
      <c r="L1" s="112" t="s">
        <v>172</v>
      </c>
      <c r="M1" s="112" t="s">
        <v>173</v>
      </c>
      <c r="N1" s="112" t="s">
        <v>174</v>
      </c>
      <c r="O1" s="128" t="s">
        <v>177</v>
      </c>
      <c r="P1" s="112" t="s">
        <v>175</v>
      </c>
      <c r="Q1" s="112" t="s">
        <v>176</v>
      </c>
      <c r="R1" s="112"/>
      <c r="S1" s="112"/>
      <c r="T1" s="112"/>
      <c r="U1" s="112"/>
      <c r="V1" s="112"/>
      <c r="W1" s="112"/>
      <c r="Y1" s="95" t="s">
        <v>164</v>
      </c>
      <c r="Z1" s="95" t="s">
        <v>165</v>
      </c>
      <c r="AA1" s="95" t="s">
        <v>166</v>
      </c>
      <c r="AB1" s="95" t="s">
        <v>167</v>
      </c>
      <c r="AC1" s="95" t="s">
        <v>168</v>
      </c>
      <c r="AD1" s="95" t="s">
        <v>169</v>
      </c>
      <c r="AE1" s="95" t="s">
        <v>170</v>
      </c>
      <c r="AF1" s="81" t="s">
        <v>171</v>
      </c>
      <c r="AG1" s="95" t="s">
        <v>172</v>
      </c>
      <c r="AH1" s="95" t="s">
        <v>173</v>
      </c>
      <c r="AI1" s="95" t="s">
        <v>174</v>
      </c>
      <c r="AJ1" s="95" t="s">
        <v>177</v>
      </c>
      <c r="AK1" s="95" t="s">
        <v>175</v>
      </c>
      <c r="AL1" s="95" t="s">
        <v>176</v>
      </c>
      <c r="AM1" s="81"/>
      <c r="AN1" s="81"/>
      <c r="AO1" s="81"/>
      <c r="AP1" s="81"/>
      <c r="AQ1" s="81"/>
      <c r="AR1" s="81"/>
    </row>
    <row r="2" spans="1:44" x14ac:dyDescent="0.2">
      <c r="A2" s="2" t="s">
        <v>114</v>
      </c>
      <c r="B2" s="2">
        <v>31.1</v>
      </c>
      <c r="C2" s="2">
        <v>38.200000000000003</v>
      </c>
      <c r="D2" s="108">
        <v>5.9838101999999997</v>
      </c>
      <c r="E2" s="129">
        <v>7.1481078000000009</v>
      </c>
      <c r="F2" s="108">
        <v>44.393919000000011</v>
      </c>
      <c r="G2" s="129">
        <v>46.722507600000007</v>
      </c>
      <c r="H2" s="108">
        <v>37.477473600000003</v>
      </c>
      <c r="I2" s="129">
        <v>35.374612000000006</v>
      </c>
      <c r="J2" s="108">
        <v>17.570393599999999</v>
      </c>
      <c r="K2" s="129">
        <v>17.918964000000003</v>
      </c>
      <c r="L2" s="108">
        <v>6.8650308000000004</v>
      </c>
      <c r="M2" s="108">
        <v>27.284740200000002</v>
      </c>
      <c r="N2" s="108">
        <v>27.7617738</v>
      </c>
      <c r="O2" s="129">
        <v>26.054342800000001</v>
      </c>
      <c r="P2" s="108">
        <v>35.024301399999999</v>
      </c>
      <c r="Q2" s="108">
        <v>27.482531999999999</v>
      </c>
      <c r="R2" s="108"/>
      <c r="S2" s="108"/>
      <c r="T2" s="108"/>
      <c r="U2" s="84"/>
      <c r="V2" s="111"/>
      <c r="W2" s="111"/>
      <c r="X2" s="84"/>
      <c r="Y2" s="85">
        <f>((D2)/$B2)</f>
        <v>0.19240547266881028</v>
      </c>
      <c r="Z2" s="85">
        <f t="shared" ref="Z2:AO16" si="0">((E2)/$B2)</f>
        <v>0.22984269453376208</v>
      </c>
      <c r="AA2" s="85">
        <f t="shared" si="0"/>
        <v>1.4274572025723475</v>
      </c>
      <c r="AB2" s="85">
        <f t="shared" si="0"/>
        <v>1.5023314340836014</v>
      </c>
      <c r="AC2" s="85">
        <f t="shared" si="0"/>
        <v>1.205063459807074</v>
      </c>
      <c r="AD2" s="85">
        <f t="shared" si="0"/>
        <v>1.1374473311897109</v>
      </c>
      <c r="AE2" s="85">
        <f t="shared" si="0"/>
        <v>0.564964424437299</v>
      </c>
      <c r="AF2" s="85">
        <f t="shared" si="0"/>
        <v>0.57617247588424447</v>
      </c>
      <c r="AG2" s="85">
        <f t="shared" si="0"/>
        <v>0.22074054019292605</v>
      </c>
      <c r="AH2" s="85">
        <f t="shared" si="0"/>
        <v>0.87732283601286176</v>
      </c>
      <c r="AI2" s="85">
        <f t="shared" si="0"/>
        <v>0.89266153697749195</v>
      </c>
      <c r="AJ2" s="85">
        <f t="shared" si="0"/>
        <v>0.83776021864951766</v>
      </c>
      <c r="AK2" s="85">
        <f t="shared" si="0"/>
        <v>1.1261833247588424</v>
      </c>
      <c r="AL2" s="85">
        <f t="shared" si="0"/>
        <v>0.8836827009646302</v>
      </c>
      <c r="AM2" s="85">
        <f t="shared" si="0"/>
        <v>0</v>
      </c>
      <c r="AN2" s="85">
        <f t="shared" si="0"/>
        <v>0</v>
      </c>
      <c r="AO2" s="85">
        <f t="shared" si="0"/>
        <v>0</v>
      </c>
      <c r="AP2" s="85">
        <f t="shared" ref="AP2:AR16" si="1">((U2/1000)/$C2)</f>
        <v>0</v>
      </c>
      <c r="AQ2" s="85">
        <f t="shared" si="1"/>
        <v>0</v>
      </c>
      <c r="AR2" s="85">
        <f t="shared" si="1"/>
        <v>0</v>
      </c>
    </row>
    <row r="3" spans="1:44" x14ac:dyDescent="0.2">
      <c r="A3" s="2" t="s">
        <v>115</v>
      </c>
      <c r="B3" s="2">
        <v>66.7</v>
      </c>
      <c r="C3" s="2">
        <v>79.599999999999994</v>
      </c>
      <c r="D3" s="108">
        <v>18.539593199999999</v>
      </c>
      <c r="E3" s="129">
        <v>21.433071600000005</v>
      </c>
      <c r="F3" s="108">
        <v>104.29698900000001</v>
      </c>
      <c r="G3" s="129">
        <v>110.83201640000001</v>
      </c>
      <c r="H3" s="108">
        <v>88.042856800000024</v>
      </c>
      <c r="I3" s="129">
        <v>84.746175800000017</v>
      </c>
      <c r="J3" s="108">
        <v>47.681180800000007</v>
      </c>
      <c r="K3" s="129">
        <v>49.483192799999998</v>
      </c>
      <c r="L3" s="108">
        <v>15.983187600000003</v>
      </c>
      <c r="M3" s="108">
        <v>71.351125199999998</v>
      </c>
      <c r="N3" s="108">
        <v>72.641721600000011</v>
      </c>
      <c r="O3" s="129">
        <v>67.645943199999991</v>
      </c>
      <c r="P3" s="108">
        <v>91.194224200000008</v>
      </c>
      <c r="Q3" s="108">
        <v>78.549817500000003</v>
      </c>
      <c r="R3" s="108"/>
      <c r="S3" s="108"/>
      <c r="T3" s="108"/>
      <c r="U3" s="84"/>
      <c r="V3" s="111"/>
      <c r="W3" s="111"/>
      <c r="X3" s="84"/>
      <c r="Y3" s="85">
        <f t="shared" ref="Y3:Y16" si="2">((D3)/$B3)</f>
        <v>0.27795492053973009</v>
      </c>
      <c r="Z3" s="85">
        <f t="shared" si="0"/>
        <v>0.32133540629685164</v>
      </c>
      <c r="AA3" s="85">
        <f t="shared" si="0"/>
        <v>1.5636729985007498</v>
      </c>
      <c r="AB3" s="85">
        <f t="shared" si="0"/>
        <v>1.6616494212893556</v>
      </c>
      <c r="AC3" s="85">
        <f t="shared" si="0"/>
        <v>1.3199828605697155</v>
      </c>
      <c r="AD3" s="85">
        <f t="shared" si="0"/>
        <v>1.2705573583208398</v>
      </c>
      <c r="AE3" s="85">
        <f t="shared" si="0"/>
        <v>0.71486028185907058</v>
      </c>
      <c r="AF3" s="85">
        <f t="shared" si="0"/>
        <v>0.74187695352323835</v>
      </c>
      <c r="AG3" s="85">
        <f t="shared" si="0"/>
        <v>0.23962800000000004</v>
      </c>
      <c r="AH3" s="85">
        <f t="shared" si="0"/>
        <v>1.069732011994003</v>
      </c>
      <c r="AI3" s="85">
        <f t="shared" si="0"/>
        <v>1.089081283358321</v>
      </c>
      <c r="AJ3" s="85">
        <f t="shared" si="0"/>
        <v>1.0141820569715141</v>
      </c>
      <c r="AK3" s="85">
        <f t="shared" si="0"/>
        <v>1.367229748125937</v>
      </c>
      <c r="AL3" s="85">
        <f t="shared" si="0"/>
        <v>1.1776584332833584</v>
      </c>
      <c r="AM3" s="85">
        <f t="shared" si="0"/>
        <v>0</v>
      </c>
      <c r="AN3" s="85">
        <f t="shared" si="0"/>
        <v>0</v>
      </c>
      <c r="AO3" s="85">
        <f t="shared" si="0"/>
        <v>0</v>
      </c>
      <c r="AP3" s="85">
        <f t="shared" si="1"/>
        <v>0</v>
      </c>
      <c r="AQ3" s="85">
        <f t="shared" si="1"/>
        <v>0</v>
      </c>
      <c r="AR3" s="85">
        <f t="shared" si="1"/>
        <v>0</v>
      </c>
    </row>
    <row r="4" spans="1:44" x14ac:dyDescent="0.2">
      <c r="A4" s="2" t="s">
        <v>116</v>
      </c>
      <c r="B4" s="2">
        <v>7.7</v>
      </c>
      <c r="C4" s="2">
        <v>8.83</v>
      </c>
      <c r="D4" s="108">
        <v>2.7428813999999999</v>
      </c>
      <c r="E4" s="129">
        <v>3.1127301000000003</v>
      </c>
      <c r="F4" s="108">
        <v>12.683747</v>
      </c>
      <c r="G4" s="129">
        <v>13.5185472</v>
      </c>
      <c r="H4" s="108">
        <v>10.2657232</v>
      </c>
      <c r="I4" s="129">
        <v>10.0651876</v>
      </c>
      <c r="J4" s="108">
        <v>6.2500767999999995</v>
      </c>
      <c r="K4" s="129">
        <v>6.536721599999999</v>
      </c>
      <c r="L4" s="108">
        <v>1.9793892000000004</v>
      </c>
      <c r="M4" s="108">
        <v>8.9443836000000001</v>
      </c>
      <c r="N4" s="108">
        <v>9.1237769999999987</v>
      </c>
      <c r="O4" s="129">
        <v>8.6261215999999994</v>
      </c>
      <c r="P4" s="108">
        <v>11.3579244</v>
      </c>
      <c r="Q4" s="108">
        <v>10.643093999999998</v>
      </c>
      <c r="R4" s="108"/>
      <c r="S4" s="108"/>
      <c r="T4" s="108"/>
      <c r="U4" s="84"/>
      <c r="V4" s="111"/>
      <c r="W4" s="111"/>
      <c r="X4" s="84"/>
      <c r="Y4" s="85">
        <f t="shared" si="2"/>
        <v>0.35621836363636361</v>
      </c>
      <c r="Z4" s="85">
        <f t="shared" si="0"/>
        <v>0.40425066233766238</v>
      </c>
      <c r="AA4" s="85">
        <f t="shared" si="0"/>
        <v>1.6472398701298701</v>
      </c>
      <c r="AB4" s="85">
        <f t="shared" si="0"/>
        <v>1.7556554805194806</v>
      </c>
      <c r="AC4" s="85">
        <f t="shared" si="0"/>
        <v>1.3332108051948051</v>
      </c>
      <c r="AD4" s="85">
        <f t="shared" si="0"/>
        <v>1.3071672207792207</v>
      </c>
      <c r="AE4" s="85">
        <f t="shared" si="0"/>
        <v>0.81169828571428559</v>
      </c>
      <c r="AF4" s="85">
        <f t="shared" si="0"/>
        <v>0.84892488311688297</v>
      </c>
      <c r="AG4" s="85">
        <f t="shared" si="0"/>
        <v>0.2570635324675325</v>
      </c>
      <c r="AH4" s="85">
        <f t="shared" si="0"/>
        <v>1.1616082597402597</v>
      </c>
      <c r="AI4" s="85">
        <f t="shared" si="0"/>
        <v>1.1849061038961037</v>
      </c>
      <c r="AJ4" s="85">
        <f t="shared" si="0"/>
        <v>1.1202755324675324</v>
      </c>
      <c r="AK4" s="85">
        <f t="shared" si="0"/>
        <v>1.4750551168831167</v>
      </c>
      <c r="AL4" s="85">
        <f t="shared" si="0"/>
        <v>1.3822199999999998</v>
      </c>
      <c r="AM4" s="85">
        <f t="shared" si="0"/>
        <v>0</v>
      </c>
      <c r="AN4" s="85">
        <f t="shared" si="0"/>
        <v>0</v>
      </c>
      <c r="AO4" s="85">
        <f t="shared" si="0"/>
        <v>0</v>
      </c>
      <c r="AP4" s="85">
        <f t="shared" si="1"/>
        <v>0</v>
      </c>
      <c r="AQ4" s="85">
        <f t="shared" si="1"/>
        <v>0</v>
      </c>
      <c r="AR4" s="85">
        <f t="shared" si="1"/>
        <v>0</v>
      </c>
    </row>
    <row r="5" spans="1:44" x14ac:dyDescent="0.2">
      <c r="A5" s="2" t="s">
        <v>117</v>
      </c>
      <c r="B5" s="2">
        <v>27.4</v>
      </c>
      <c r="C5" s="2">
        <v>33.9</v>
      </c>
      <c r="D5" s="108">
        <v>12.565438199999999</v>
      </c>
      <c r="E5" s="129">
        <v>13.587352200000002</v>
      </c>
      <c r="F5" s="108">
        <v>54.541882000000001</v>
      </c>
      <c r="G5" s="129">
        <v>56.022983200000013</v>
      </c>
      <c r="H5" s="108">
        <v>44.943600800000006</v>
      </c>
      <c r="I5" s="129">
        <v>44.9698548</v>
      </c>
      <c r="J5" s="108">
        <v>26.235675200000003</v>
      </c>
      <c r="K5" s="129">
        <v>26.775323999999998</v>
      </c>
      <c r="L5" s="108">
        <v>7.5885924000000013</v>
      </c>
      <c r="M5" s="108">
        <v>40.186600800000001</v>
      </c>
      <c r="N5" s="108">
        <v>38.737734000000003</v>
      </c>
      <c r="O5" s="129">
        <v>35.510760599999998</v>
      </c>
      <c r="P5" s="108">
        <v>47.271429599999998</v>
      </c>
      <c r="Q5" s="108">
        <v>43.249090500000001</v>
      </c>
      <c r="R5" s="108"/>
      <c r="S5" s="108"/>
      <c r="T5" s="108"/>
      <c r="U5" s="84"/>
      <c r="V5" s="111"/>
      <c r="W5" s="111"/>
      <c r="X5" s="84"/>
      <c r="Y5" s="85">
        <f t="shared" si="2"/>
        <v>0.45859263503649633</v>
      </c>
      <c r="Z5" s="85">
        <f t="shared" si="0"/>
        <v>0.49588876642335777</v>
      </c>
      <c r="AA5" s="85">
        <f t="shared" si="0"/>
        <v>1.9905796350364966</v>
      </c>
      <c r="AB5" s="85">
        <f t="shared" si="0"/>
        <v>2.0446344233576648</v>
      </c>
      <c r="AC5" s="85">
        <f t="shared" si="0"/>
        <v>1.6402774014598542</v>
      </c>
      <c r="AD5" s="85">
        <f t="shared" si="0"/>
        <v>1.6412355766423359</v>
      </c>
      <c r="AE5" s="85">
        <f t="shared" si="0"/>
        <v>0.95750639416058414</v>
      </c>
      <c r="AF5" s="85">
        <f t="shared" si="0"/>
        <v>0.97720160583941607</v>
      </c>
      <c r="AG5" s="85">
        <f t="shared" si="0"/>
        <v>0.27695592700729932</v>
      </c>
      <c r="AH5" s="85">
        <f t="shared" si="0"/>
        <v>1.4666642627737227</v>
      </c>
      <c r="AI5" s="85">
        <f t="shared" si="0"/>
        <v>1.4137859124087593</v>
      </c>
      <c r="AJ5" s="85">
        <f t="shared" si="0"/>
        <v>1.2960131605839416</v>
      </c>
      <c r="AK5" s="85">
        <f t="shared" si="0"/>
        <v>1.7252346569343067</v>
      </c>
      <c r="AL5" s="85">
        <f t="shared" si="0"/>
        <v>1.5784339598540147</v>
      </c>
      <c r="AM5" s="85">
        <f t="shared" si="0"/>
        <v>0</v>
      </c>
      <c r="AN5" s="85">
        <f t="shared" si="0"/>
        <v>0</v>
      </c>
      <c r="AO5" s="85">
        <f t="shared" si="0"/>
        <v>0</v>
      </c>
      <c r="AP5" s="85">
        <f t="shared" si="1"/>
        <v>0</v>
      </c>
      <c r="AQ5" s="85">
        <f t="shared" si="1"/>
        <v>0</v>
      </c>
      <c r="AR5" s="85">
        <f t="shared" si="1"/>
        <v>0</v>
      </c>
    </row>
    <row r="6" spans="1:44" x14ac:dyDescent="0.2">
      <c r="A6" s="2" t="s">
        <v>118</v>
      </c>
      <c r="B6" s="2">
        <v>5.59</v>
      </c>
      <c r="C6" s="2">
        <v>5.55</v>
      </c>
      <c r="D6" s="108">
        <v>3.4171361999999998</v>
      </c>
      <c r="E6" s="129">
        <v>3.6801423</v>
      </c>
      <c r="F6" s="108">
        <v>11.335405</v>
      </c>
      <c r="G6" s="129">
        <v>11.522813400000002</v>
      </c>
      <c r="H6" s="108">
        <v>10.204406400000002</v>
      </c>
      <c r="I6" s="129">
        <v>10.350051400000002</v>
      </c>
      <c r="J6" s="108">
        <v>5.7857072000000001</v>
      </c>
      <c r="K6" s="129">
        <v>5.8710791999999996</v>
      </c>
      <c r="L6" s="108">
        <v>1.5711851999999999</v>
      </c>
      <c r="M6" s="108">
        <v>8.3730178000000013</v>
      </c>
      <c r="N6" s="108">
        <v>8.3170769999999994</v>
      </c>
      <c r="O6" s="129">
        <v>7.655043</v>
      </c>
      <c r="P6" s="108">
        <v>9.9313251999999999</v>
      </c>
      <c r="Q6" s="108">
        <v>9.791743499999999</v>
      </c>
      <c r="R6" s="108"/>
      <c r="S6" s="108"/>
      <c r="T6" s="108"/>
      <c r="U6" s="84"/>
      <c r="V6" s="111"/>
      <c r="W6" s="111"/>
      <c r="X6" s="84"/>
      <c r="Y6" s="85">
        <f t="shared" si="2"/>
        <v>0.61129449016100179</v>
      </c>
      <c r="Z6" s="85">
        <f t="shared" si="0"/>
        <v>0.65834388193202142</v>
      </c>
      <c r="AA6" s="85">
        <f t="shared" si="0"/>
        <v>2.0278005366726295</v>
      </c>
      <c r="AB6" s="85">
        <f t="shared" si="0"/>
        <v>2.0613261896243298</v>
      </c>
      <c r="AC6" s="85">
        <f t="shared" si="0"/>
        <v>1.8254752057245085</v>
      </c>
      <c r="AD6" s="85">
        <f t="shared" si="0"/>
        <v>1.8515297674418607</v>
      </c>
      <c r="AE6" s="85">
        <f t="shared" si="0"/>
        <v>1.0350102325581396</v>
      </c>
      <c r="AF6" s="85">
        <f t="shared" si="0"/>
        <v>1.0502825044722719</v>
      </c>
      <c r="AG6" s="85">
        <f t="shared" si="0"/>
        <v>0.28107069767441861</v>
      </c>
      <c r="AH6" s="85">
        <f t="shared" si="0"/>
        <v>1.4978564937388197</v>
      </c>
      <c r="AI6" s="85">
        <f t="shared" si="0"/>
        <v>1.4878491949910553</v>
      </c>
      <c r="AJ6" s="85">
        <f t="shared" si="0"/>
        <v>1.3694173524150268</v>
      </c>
      <c r="AK6" s="85">
        <f t="shared" si="0"/>
        <v>1.7766234704830053</v>
      </c>
      <c r="AL6" s="85">
        <f t="shared" si="0"/>
        <v>1.7516535778175313</v>
      </c>
      <c r="AM6" s="85">
        <f t="shared" si="0"/>
        <v>0</v>
      </c>
      <c r="AN6" s="85">
        <f t="shared" si="0"/>
        <v>0</v>
      </c>
      <c r="AO6" s="85">
        <f t="shared" si="0"/>
        <v>0</v>
      </c>
      <c r="AP6" s="85">
        <f t="shared" si="1"/>
        <v>0</v>
      </c>
      <c r="AQ6" s="85">
        <f t="shared" si="1"/>
        <v>0</v>
      </c>
      <c r="AR6" s="85">
        <f t="shared" si="1"/>
        <v>0</v>
      </c>
    </row>
    <row r="7" spans="1:44" x14ac:dyDescent="0.2">
      <c r="A7" s="2" t="s">
        <v>119</v>
      </c>
      <c r="B7" s="2">
        <v>1.18</v>
      </c>
      <c r="C7" s="2">
        <v>1.08</v>
      </c>
      <c r="D7" s="108">
        <v>0.65413980000000005</v>
      </c>
      <c r="E7" s="129">
        <v>0.70805970000000007</v>
      </c>
      <c r="F7" s="108">
        <v>2.4939499999999999</v>
      </c>
      <c r="G7" s="129">
        <v>2.4926440000000003</v>
      </c>
      <c r="H7" s="108">
        <v>2.0976800000000004</v>
      </c>
      <c r="I7" s="129">
        <v>2.1211891999999999</v>
      </c>
      <c r="J7" s="108">
        <v>1.2297344000000001</v>
      </c>
      <c r="K7" s="129">
        <v>1.257684</v>
      </c>
      <c r="L7" s="108">
        <v>0.34257120000000002</v>
      </c>
      <c r="M7" s="108">
        <v>1.8338738000000001</v>
      </c>
      <c r="N7" s="108">
        <v>1.7634462000000002</v>
      </c>
      <c r="O7" s="129">
        <v>1.6189975999999997</v>
      </c>
      <c r="P7" s="108">
        <v>2.1350574</v>
      </c>
      <c r="Q7" s="108">
        <v>1.9929524999999997</v>
      </c>
      <c r="R7" s="108"/>
      <c r="S7" s="108"/>
      <c r="T7" s="108"/>
      <c r="U7" s="84"/>
      <c r="V7" s="111"/>
      <c r="W7" s="111"/>
      <c r="X7" s="84"/>
      <c r="Y7" s="85">
        <f t="shared" si="2"/>
        <v>0.55435576271186449</v>
      </c>
      <c r="Z7" s="85">
        <f t="shared" si="0"/>
        <v>0.60005059322033905</v>
      </c>
      <c r="AA7" s="85">
        <f t="shared" si="0"/>
        <v>2.1135169491525425</v>
      </c>
      <c r="AB7" s="85">
        <f t="shared" si="0"/>
        <v>2.1124101694915258</v>
      </c>
      <c r="AC7" s="85">
        <f t="shared" si="0"/>
        <v>1.7776949152542378</v>
      </c>
      <c r="AD7" s="85">
        <f t="shared" si="0"/>
        <v>1.7976179661016949</v>
      </c>
      <c r="AE7" s="85">
        <f t="shared" si="0"/>
        <v>1.0421477966101695</v>
      </c>
      <c r="AF7" s="85">
        <f t="shared" si="0"/>
        <v>1.0658338983050848</v>
      </c>
      <c r="AG7" s="85">
        <f t="shared" si="0"/>
        <v>0.29031457627118645</v>
      </c>
      <c r="AH7" s="85">
        <f t="shared" si="0"/>
        <v>1.554130338983051</v>
      </c>
      <c r="AI7" s="85">
        <f t="shared" si="0"/>
        <v>1.4944459322033901</v>
      </c>
      <c r="AJ7" s="85">
        <f t="shared" si="0"/>
        <v>1.3720318644067795</v>
      </c>
      <c r="AK7" s="85">
        <f t="shared" si="0"/>
        <v>1.8093706779661018</v>
      </c>
      <c r="AL7" s="85">
        <f t="shared" si="0"/>
        <v>1.6889427966101693</v>
      </c>
      <c r="AM7" s="85">
        <f t="shared" si="0"/>
        <v>0</v>
      </c>
      <c r="AN7" s="85">
        <f t="shared" si="0"/>
        <v>0</v>
      </c>
      <c r="AO7" s="85">
        <f t="shared" si="0"/>
        <v>0</v>
      </c>
      <c r="AP7" s="85">
        <f t="shared" si="1"/>
        <v>0</v>
      </c>
      <c r="AQ7" s="85">
        <f t="shared" si="1"/>
        <v>0</v>
      </c>
      <c r="AR7" s="85">
        <f t="shared" si="1"/>
        <v>0</v>
      </c>
    </row>
    <row r="8" spans="1:44" x14ac:dyDescent="0.2">
      <c r="A8" s="2" t="s">
        <v>120</v>
      </c>
      <c r="B8" s="2">
        <v>4.9000000000000004</v>
      </c>
      <c r="C8" s="2">
        <v>4.66</v>
      </c>
      <c r="D8" s="108">
        <v>3.0244914000000001</v>
      </c>
      <c r="E8" s="129">
        <v>3.2598072000000005</v>
      </c>
      <c r="F8" s="108">
        <v>14.234823000000002</v>
      </c>
      <c r="G8" s="129">
        <v>13.463514800000002</v>
      </c>
      <c r="H8" s="108">
        <v>12.164930400000001</v>
      </c>
      <c r="I8" s="129">
        <v>12.728744600000001</v>
      </c>
      <c r="J8" s="108">
        <v>6.874601600000001</v>
      </c>
      <c r="K8" s="129">
        <v>7.0025903999999999</v>
      </c>
      <c r="L8" s="108">
        <v>2.0866427999999999</v>
      </c>
      <c r="M8" s="108">
        <v>9.8556554000000016</v>
      </c>
      <c r="N8" s="108">
        <v>8.9124216000000001</v>
      </c>
      <c r="O8" s="129">
        <v>8.0901885999999994</v>
      </c>
      <c r="P8" s="108">
        <v>10.772114999999999</v>
      </c>
      <c r="Q8" s="108">
        <v>10.377906000000001</v>
      </c>
      <c r="R8" s="108"/>
      <c r="S8" s="108"/>
      <c r="T8" s="108"/>
      <c r="U8" s="84"/>
      <c r="V8" s="111"/>
      <c r="W8" s="111"/>
      <c r="X8" s="84"/>
      <c r="Y8" s="85">
        <f t="shared" si="2"/>
        <v>0.61724314285714277</v>
      </c>
      <c r="Z8" s="85">
        <f t="shared" si="0"/>
        <v>0.66526677551020408</v>
      </c>
      <c r="AA8" s="85">
        <f t="shared" si="0"/>
        <v>2.9050659183673471</v>
      </c>
      <c r="AB8" s="85">
        <f t="shared" si="0"/>
        <v>2.7476560816326532</v>
      </c>
      <c r="AC8" s="85">
        <f t="shared" si="0"/>
        <v>2.4826388571428573</v>
      </c>
      <c r="AD8" s="85">
        <f t="shared" si="0"/>
        <v>2.5977029795918365</v>
      </c>
      <c r="AE8" s="85">
        <f t="shared" si="0"/>
        <v>1.402979918367347</v>
      </c>
      <c r="AF8" s="85">
        <f t="shared" si="0"/>
        <v>1.4291000816326529</v>
      </c>
      <c r="AG8" s="85">
        <f t="shared" si="0"/>
        <v>0.42584546938775503</v>
      </c>
      <c r="AH8" s="85">
        <f t="shared" si="0"/>
        <v>2.0113582448979592</v>
      </c>
      <c r="AI8" s="85">
        <f t="shared" si="0"/>
        <v>1.818861551020408</v>
      </c>
      <c r="AJ8" s="85">
        <f t="shared" si="0"/>
        <v>1.6510588979591834</v>
      </c>
      <c r="AK8" s="85">
        <f t="shared" si="0"/>
        <v>2.1983908163265302</v>
      </c>
      <c r="AL8" s="85">
        <f t="shared" si="0"/>
        <v>2.1179399999999999</v>
      </c>
      <c r="AM8" s="85">
        <f t="shared" si="0"/>
        <v>0</v>
      </c>
      <c r="AN8" s="85">
        <f t="shared" si="0"/>
        <v>0</v>
      </c>
      <c r="AO8" s="85">
        <f t="shared" si="0"/>
        <v>0</v>
      </c>
      <c r="AP8" s="85">
        <f t="shared" si="1"/>
        <v>0</v>
      </c>
      <c r="AQ8" s="85">
        <f t="shared" si="1"/>
        <v>0</v>
      </c>
      <c r="AR8" s="85">
        <f t="shared" si="1"/>
        <v>0</v>
      </c>
    </row>
    <row r="9" spans="1:44" x14ac:dyDescent="0.2">
      <c r="A9" s="2" t="s">
        <v>121</v>
      </c>
      <c r="B9" s="2">
        <v>0.85</v>
      </c>
      <c r="C9" s="2">
        <v>0.77400000000000002</v>
      </c>
      <c r="D9" s="108">
        <v>0.49724279999999993</v>
      </c>
      <c r="E9" s="129">
        <v>0.51517170000000001</v>
      </c>
      <c r="F9" s="108">
        <v>2.2349010000000002</v>
      </c>
      <c r="G9" s="129">
        <v>2.0863754000000001</v>
      </c>
      <c r="H9" s="108">
        <v>1.9492288000000002</v>
      </c>
      <c r="I9" s="129">
        <v>2.0568132000000001</v>
      </c>
      <c r="J9" s="108">
        <v>1.1074048000000001</v>
      </c>
      <c r="K9" s="129">
        <v>1.1493047999999999</v>
      </c>
      <c r="L9" s="108">
        <v>0.31215599999999999</v>
      </c>
      <c r="M9" s="108">
        <v>1.5554746000000002</v>
      </c>
      <c r="N9" s="108">
        <v>1.4504466</v>
      </c>
      <c r="O9" s="129">
        <v>1.1854517999999998</v>
      </c>
      <c r="P9" s="108">
        <v>1.7735661999999999</v>
      </c>
      <c r="Q9" s="108">
        <v>1.7601045</v>
      </c>
      <c r="R9" s="108"/>
      <c r="S9" s="108"/>
      <c r="T9" s="108"/>
      <c r="U9" s="84"/>
      <c r="V9" s="111"/>
      <c r="W9" s="111"/>
      <c r="X9" s="84"/>
      <c r="Y9" s="85">
        <f t="shared" si="2"/>
        <v>0.58499152941176469</v>
      </c>
      <c r="Z9" s="85">
        <f t="shared" si="0"/>
        <v>0.60608435294117646</v>
      </c>
      <c r="AA9" s="85">
        <f t="shared" si="0"/>
        <v>2.6292952941176475</v>
      </c>
      <c r="AB9" s="85">
        <f t="shared" si="0"/>
        <v>2.4545592941176473</v>
      </c>
      <c r="AC9" s="85">
        <f t="shared" si="0"/>
        <v>2.2932103529411769</v>
      </c>
      <c r="AD9" s="85">
        <f t="shared" si="0"/>
        <v>2.4197802352941178</v>
      </c>
      <c r="AE9" s="85">
        <f t="shared" si="0"/>
        <v>1.3028291764705884</v>
      </c>
      <c r="AF9" s="85">
        <f t="shared" si="0"/>
        <v>1.3521232941176471</v>
      </c>
      <c r="AG9" s="85">
        <f t="shared" si="0"/>
        <v>0.36724235294117646</v>
      </c>
      <c r="AH9" s="85">
        <f t="shared" si="0"/>
        <v>1.8299701176470591</v>
      </c>
      <c r="AI9" s="85">
        <f t="shared" si="0"/>
        <v>1.7064077647058824</v>
      </c>
      <c r="AJ9" s="85">
        <f t="shared" si="0"/>
        <v>1.3946491764705882</v>
      </c>
      <c r="AK9" s="85">
        <f t="shared" si="0"/>
        <v>2.0865484705882351</v>
      </c>
      <c r="AL9" s="85">
        <f t="shared" si="0"/>
        <v>2.0707111764705881</v>
      </c>
      <c r="AM9" s="85">
        <f t="shared" si="0"/>
        <v>0</v>
      </c>
      <c r="AN9" s="85">
        <f t="shared" si="0"/>
        <v>0</v>
      </c>
      <c r="AO9" s="85">
        <f t="shared" si="0"/>
        <v>0</v>
      </c>
      <c r="AP9" s="85">
        <f t="shared" si="1"/>
        <v>0</v>
      </c>
      <c r="AQ9" s="85">
        <f t="shared" si="1"/>
        <v>0</v>
      </c>
      <c r="AR9" s="85">
        <f t="shared" si="1"/>
        <v>0</v>
      </c>
    </row>
    <row r="10" spans="1:44" x14ac:dyDescent="0.2">
      <c r="A10" s="2" t="s">
        <v>122</v>
      </c>
      <c r="B10" s="2">
        <v>4.17</v>
      </c>
      <c r="C10" s="2">
        <v>4.68</v>
      </c>
      <c r="D10" s="108">
        <v>2.8764449999999999</v>
      </c>
      <c r="E10" s="129">
        <v>3.0709377000000004</v>
      </c>
      <c r="F10" s="108">
        <v>12.756152</v>
      </c>
      <c r="G10" s="129">
        <v>12.846828200000003</v>
      </c>
      <c r="H10" s="108">
        <v>11.356516800000001</v>
      </c>
      <c r="I10" s="129">
        <v>11.635962000000001</v>
      </c>
      <c r="J10" s="108">
        <v>5.5386335999999998</v>
      </c>
      <c r="K10" s="129">
        <v>5.7740231999999994</v>
      </c>
      <c r="L10" s="108">
        <v>1.4775384000000003</v>
      </c>
      <c r="M10" s="108">
        <v>8.6190449999999998</v>
      </c>
      <c r="N10" s="108">
        <v>8.2154328000000003</v>
      </c>
      <c r="O10" s="129">
        <v>7.3846767999999994</v>
      </c>
      <c r="P10" s="108">
        <v>10.145960599999999</v>
      </c>
      <c r="Q10" s="108">
        <v>8.7382679999999997</v>
      </c>
      <c r="R10" s="108"/>
      <c r="S10" s="108"/>
      <c r="T10" s="108"/>
      <c r="U10" s="84"/>
      <c r="V10" s="111"/>
      <c r="W10" s="111"/>
      <c r="X10" s="84"/>
      <c r="Y10" s="85">
        <f t="shared" si="2"/>
        <v>0.68979496402877694</v>
      </c>
      <c r="Z10" s="85">
        <f t="shared" si="0"/>
        <v>0.73643589928057562</v>
      </c>
      <c r="AA10" s="85">
        <f t="shared" si="0"/>
        <v>3.0590292565947244</v>
      </c>
      <c r="AB10" s="85">
        <f t="shared" si="0"/>
        <v>3.0807741486810558</v>
      </c>
      <c r="AC10" s="85">
        <f t="shared" si="0"/>
        <v>2.7233853237410077</v>
      </c>
      <c r="AD10" s="85">
        <f t="shared" si="0"/>
        <v>2.7903985611510795</v>
      </c>
      <c r="AE10" s="85">
        <f t="shared" si="0"/>
        <v>1.3282094964028777</v>
      </c>
      <c r="AF10" s="85">
        <f t="shared" si="0"/>
        <v>1.3846578417266187</v>
      </c>
      <c r="AG10" s="85">
        <f t="shared" si="0"/>
        <v>0.35432575539568351</v>
      </c>
      <c r="AH10" s="85">
        <f t="shared" si="0"/>
        <v>2.0669172661870503</v>
      </c>
      <c r="AI10" s="85">
        <f t="shared" si="0"/>
        <v>1.9701277697841728</v>
      </c>
      <c r="AJ10" s="85">
        <f t="shared" si="0"/>
        <v>1.7709057074340526</v>
      </c>
      <c r="AK10" s="85">
        <f t="shared" si="0"/>
        <v>2.4330840767386088</v>
      </c>
      <c r="AL10" s="85">
        <f t="shared" si="0"/>
        <v>2.0955079136690649</v>
      </c>
      <c r="AM10" s="85">
        <f t="shared" si="0"/>
        <v>0</v>
      </c>
      <c r="AN10" s="85">
        <f t="shared" si="0"/>
        <v>0</v>
      </c>
      <c r="AO10" s="85">
        <f t="shared" si="0"/>
        <v>0</v>
      </c>
      <c r="AP10" s="85">
        <f t="shared" si="1"/>
        <v>0</v>
      </c>
      <c r="AQ10" s="85">
        <f t="shared" si="1"/>
        <v>0</v>
      </c>
      <c r="AR10" s="85">
        <f t="shared" si="1"/>
        <v>0</v>
      </c>
    </row>
    <row r="11" spans="1:44" s="2" customFormat="1" x14ac:dyDescent="0.2">
      <c r="A11" s="39" t="s">
        <v>137</v>
      </c>
      <c r="B11" s="2">
        <v>21</v>
      </c>
      <c r="C11" s="2">
        <v>27.3</v>
      </c>
      <c r="D11" s="108">
        <v>8.9423244000000004</v>
      </c>
      <c r="E11" s="129">
        <v>9.5383116000000019</v>
      </c>
      <c r="F11" s="108">
        <v>72.826558000000006</v>
      </c>
      <c r="G11" s="129">
        <v>73.094357400000007</v>
      </c>
      <c r="H11" s="108">
        <v>65.074874400000013</v>
      </c>
      <c r="I11" s="129">
        <v>63.025713400000001</v>
      </c>
      <c r="J11" s="108">
        <v>22.667191999999996</v>
      </c>
      <c r="K11" s="129">
        <v>23.230353600000001</v>
      </c>
      <c r="L11" s="108">
        <v>6.6529248000000001</v>
      </c>
      <c r="M11" s="108">
        <v>40.138042800000001</v>
      </c>
      <c r="N11" s="108">
        <v>34.701007200000006</v>
      </c>
      <c r="O11" s="129">
        <v>30.733757800000003</v>
      </c>
      <c r="P11" s="108">
        <v>44.598976799999996</v>
      </c>
      <c r="Q11" s="108">
        <v>30.444875999999997</v>
      </c>
      <c r="R11" s="108"/>
      <c r="S11" s="108"/>
      <c r="T11" s="108"/>
      <c r="U11" s="84"/>
      <c r="V11" s="111"/>
      <c r="W11" s="111"/>
      <c r="Y11" s="85">
        <f t="shared" si="2"/>
        <v>0.42582497142857145</v>
      </c>
      <c r="Z11" s="85">
        <f t="shared" si="0"/>
        <v>0.45420531428571437</v>
      </c>
      <c r="AA11" s="85">
        <f t="shared" si="0"/>
        <v>3.4679313333333335</v>
      </c>
      <c r="AB11" s="85">
        <f t="shared" si="0"/>
        <v>3.4806836857142862</v>
      </c>
      <c r="AC11" s="85">
        <f t="shared" si="0"/>
        <v>3.0988035428571434</v>
      </c>
      <c r="AD11" s="85">
        <f t="shared" si="0"/>
        <v>3.0012244476190477</v>
      </c>
      <c r="AE11" s="85">
        <f t="shared" si="0"/>
        <v>1.079390095238095</v>
      </c>
      <c r="AF11" s="85">
        <f t="shared" si="0"/>
        <v>1.1062073142857143</v>
      </c>
      <c r="AG11" s="85">
        <f t="shared" si="0"/>
        <v>0.31680594285714286</v>
      </c>
      <c r="AH11" s="85">
        <f t="shared" si="0"/>
        <v>1.9113353714285715</v>
      </c>
      <c r="AI11" s="85">
        <f t="shared" si="0"/>
        <v>1.6524289142857147</v>
      </c>
      <c r="AJ11" s="85">
        <f t="shared" si="0"/>
        <v>1.4635122761904764</v>
      </c>
      <c r="AK11" s="85">
        <f t="shared" si="0"/>
        <v>2.1237607999999999</v>
      </c>
      <c r="AL11" s="85">
        <f t="shared" si="0"/>
        <v>1.4497559999999998</v>
      </c>
      <c r="AM11" s="85">
        <f t="shared" si="0"/>
        <v>0</v>
      </c>
      <c r="AN11" s="85">
        <f t="shared" si="0"/>
        <v>0</v>
      </c>
      <c r="AO11" s="85">
        <f t="shared" si="0"/>
        <v>0</v>
      </c>
      <c r="AP11" s="107">
        <f t="shared" ref="AP11:AR11" si="3">((U11/1000)/$B11)</f>
        <v>0</v>
      </c>
      <c r="AQ11" s="107">
        <f t="shared" si="3"/>
        <v>0</v>
      </c>
      <c r="AR11" s="107">
        <f t="shared" si="3"/>
        <v>0</v>
      </c>
    </row>
    <row r="12" spans="1:44" x14ac:dyDescent="0.2">
      <c r="A12" s="2" t="s">
        <v>123</v>
      </c>
      <c r="B12" s="2">
        <v>1.02</v>
      </c>
      <c r="C12" s="2">
        <v>0.99099999999999999</v>
      </c>
      <c r="D12" s="108">
        <v>0.55356479999999997</v>
      </c>
      <c r="E12" s="129">
        <v>0.57464550000000003</v>
      </c>
      <c r="F12" s="108">
        <v>2.5406109999999997</v>
      </c>
      <c r="G12" s="129">
        <v>2.5622438000000001</v>
      </c>
      <c r="H12" s="108">
        <v>2.2961528000000002</v>
      </c>
      <c r="I12" s="129">
        <v>2.3207548</v>
      </c>
      <c r="J12" s="108">
        <v>1.1017712</v>
      </c>
      <c r="K12" s="129">
        <v>1.1355551999999998</v>
      </c>
      <c r="L12" s="108">
        <v>0.27613800000000005</v>
      </c>
      <c r="M12" s="108">
        <v>1.7416136000000002</v>
      </c>
      <c r="N12" s="108">
        <v>1.6230804000000003</v>
      </c>
      <c r="O12" s="129">
        <v>1.4542182000000001</v>
      </c>
      <c r="P12" s="108">
        <v>2.0043396000000002</v>
      </c>
      <c r="Q12" s="108">
        <v>1.7043179999999998</v>
      </c>
      <c r="R12" s="108"/>
      <c r="S12" s="108"/>
      <c r="T12" s="108"/>
      <c r="U12" s="84"/>
      <c r="V12" s="111"/>
      <c r="W12" s="111"/>
      <c r="X12" s="84"/>
      <c r="Y12" s="85">
        <f t="shared" si="2"/>
        <v>0.54271058823529406</v>
      </c>
      <c r="Z12" s="85">
        <f t="shared" si="0"/>
        <v>0.56337794117647055</v>
      </c>
      <c r="AA12" s="85">
        <f t="shared" si="0"/>
        <v>2.4907950980392153</v>
      </c>
      <c r="AB12" s="85">
        <f t="shared" si="0"/>
        <v>2.5120037254901959</v>
      </c>
      <c r="AC12" s="85">
        <f t="shared" si="0"/>
        <v>2.2511301960784316</v>
      </c>
      <c r="AD12" s="85">
        <f t="shared" si="0"/>
        <v>2.2752498039215685</v>
      </c>
      <c r="AE12" s="85">
        <f t="shared" si="0"/>
        <v>1.0801678431372548</v>
      </c>
      <c r="AF12" s="85">
        <f t="shared" si="0"/>
        <v>1.1132894117647056</v>
      </c>
      <c r="AG12" s="85">
        <f t="shared" si="0"/>
        <v>0.27072352941176475</v>
      </c>
      <c r="AH12" s="85">
        <f t="shared" si="0"/>
        <v>1.7074643137254903</v>
      </c>
      <c r="AI12" s="85">
        <f t="shared" si="0"/>
        <v>1.5912552941176474</v>
      </c>
      <c r="AJ12" s="85">
        <f t="shared" si="0"/>
        <v>1.4257041176470588</v>
      </c>
      <c r="AK12" s="85">
        <f t="shared" si="0"/>
        <v>1.9650388235294118</v>
      </c>
      <c r="AL12" s="85">
        <f t="shared" si="0"/>
        <v>1.6708999999999998</v>
      </c>
      <c r="AM12" s="85">
        <f t="shared" si="0"/>
        <v>0</v>
      </c>
      <c r="AN12" s="85">
        <f t="shared" si="0"/>
        <v>0</v>
      </c>
      <c r="AO12" s="85">
        <f t="shared" si="0"/>
        <v>0</v>
      </c>
      <c r="AP12" s="85">
        <f t="shared" si="1"/>
        <v>0</v>
      </c>
      <c r="AQ12" s="85">
        <f t="shared" si="1"/>
        <v>0</v>
      </c>
      <c r="AR12" s="85">
        <f t="shared" si="1"/>
        <v>0</v>
      </c>
    </row>
    <row r="13" spans="1:44" x14ac:dyDescent="0.2">
      <c r="A13" s="2" t="s">
        <v>124</v>
      </c>
      <c r="B13" s="2">
        <v>2.84</v>
      </c>
      <c r="C13" s="2">
        <v>2.85</v>
      </c>
      <c r="D13" s="108">
        <v>1.6695450000000001</v>
      </c>
      <c r="E13" s="129">
        <v>1.8308286000000003</v>
      </c>
      <c r="F13" s="108">
        <v>6.7047030000000012</v>
      </c>
      <c r="G13" s="129">
        <v>7.0732820000000007</v>
      </c>
      <c r="H13" s="108">
        <v>6.3269256000000009</v>
      </c>
      <c r="I13" s="129">
        <v>6.1849241999999993</v>
      </c>
      <c r="J13" s="108">
        <v>3.0695072000000003</v>
      </c>
      <c r="K13" s="129">
        <v>3.2562287999999997</v>
      </c>
      <c r="L13" s="108">
        <v>0.83161560000000001</v>
      </c>
      <c r="M13" s="108">
        <v>4.5725450000000007</v>
      </c>
      <c r="N13" s="108">
        <v>4.4707314</v>
      </c>
      <c r="O13" s="129">
        <v>4.0938882000000003</v>
      </c>
      <c r="P13" s="108">
        <v>5.6999416000000007</v>
      </c>
      <c r="Q13" s="108">
        <v>5.0135084999999995</v>
      </c>
      <c r="R13" s="108"/>
      <c r="S13" s="108"/>
      <c r="T13" s="108"/>
      <c r="U13" s="84"/>
      <c r="V13" s="111"/>
      <c r="W13" s="111"/>
      <c r="X13" s="84"/>
      <c r="Y13" s="85">
        <f t="shared" si="2"/>
        <v>0.58786795774647893</v>
      </c>
      <c r="Z13" s="85">
        <f t="shared" si="0"/>
        <v>0.64465795774647905</v>
      </c>
      <c r="AA13" s="85">
        <f t="shared" si="0"/>
        <v>2.3608109154929582</v>
      </c>
      <c r="AB13" s="85">
        <f t="shared" si="0"/>
        <v>2.4905922535211271</v>
      </c>
      <c r="AC13" s="85">
        <f t="shared" si="0"/>
        <v>2.2277907042253524</v>
      </c>
      <c r="AD13" s="85">
        <f t="shared" si="0"/>
        <v>2.1777902112676055</v>
      </c>
      <c r="AE13" s="85">
        <f t="shared" si="0"/>
        <v>1.0808123943661974</v>
      </c>
      <c r="AF13" s="85">
        <f t="shared" si="0"/>
        <v>1.1465594366197183</v>
      </c>
      <c r="AG13" s="85">
        <f t="shared" si="0"/>
        <v>0.29282239436619723</v>
      </c>
      <c r="AH13" s="85">
        <f t="shared" si="0"/>
        <v>1.6100510563380286</v>
      </c>
      <c r="AI13" s="85">
        <f t="shared" si="0"/>
        <v>1.5742011971830987</v>
      </c>
      <c r="AJ13" s="85">
        <f t="shared" si="0"/>
        <v>1.4415099295774649</v>
      </c>
      <c r="AK13" s="85">
        <f t="shared" si="0"/>
        <v>2.0070216901408453</v>
      </c>
      <c r="AL13" s="85">
        <f t="shared" si="0"/>
        <v>1.7653198943661972</v>
      </c>
      <c r="AM13" s="85">
        <f t="shared" si="0"/>
        <v>0</v>
      </c>
      <c r="AN13" s="85">
        <f t="shared" si="0"/>
        <v>0</v>
      </c>
      <c r="AO13" s="85">
        <f t="shared" si="0"/>
        <v>0</v>
      </c>
      <c r="AP13" s="85">
        <f t="shared" si="1"/>
        <v>0</v>
      </c>
      <c r="AQ13" s="85">
        <f t="shared" si="1"/>
        <v>0</v>
      </c>
      <c r="AR13" s="85">
        <f t="shared" si="1"/>
        <v>0</v>
      </c>
    </row>
    <row r="14" spans="1:44" x14ac:dyDescent="0.2">
      <c r="A14" s="2" t="s">
        <v>125</v>
      </c>
      <c r="B14" s="2">
        <v>0.48</v>
      </c>
      <c r="C14" s="2">
        <v>0.40500000000000003</v>
      </c>
      <c r="D14" s="108">
        <v>0.26873639999999999</v>
      </c>
      <c r="E14" s="129">
        <v>0.28933200000000003</v>
      </c>
      <c r="F14" s="108">
        <v>0.83346200000000004</v>
      </c>
      <c r="G14" s="129">
        <v>0.92260200000000014</v>
      </c>
      <c r="H14" s="108">
        <v>0.81164080000000016</v>
      </c>
      <c r="I14" s="129">
        <v>0.80148120000000012</v>
      </c>
      <c r="J14" s="108">
        <v>0.39515680000000003</v>
      </c>
      <c r="K14" s="129">
        <v>0.41895839999999995</v>
      </c>
      <c r="L14" s="108">
        <v>0.10325160000000001</v>
      </c>
      <c r="M14" s="108">
        <v>0.59402620000000006</v>
      </c>
      <c r="N14" s="108">
        <v>0.61309199999999997</v>
      </c>
      <c r="O14" s="129">
        <v>0.59992499999999993</v>
      </c>
      <c r="P14" s="108">
        <v>0.77139640000000009</v>
      </c>
      <c r="Q14" s="108">
        <v>0.72603299999999993</v>
      </c>
      <c r="R14" s="108"/>
      <c r="S14" s="108"/>
      <c r="T14" s="108"/>
      <c r="U14" s="84"/>
      <c r="V14" s="111"/>
      <c r="W14" s="111"/>
      <c r="X14" s="84"/>
      <c r="Y14" s="85">
        <f t="shared" si="2"/>
        <v>0.55986749999999996</v>
      </c>
      <c r="Z14" s="85">
        <f t="shared" si="0"/>
        <v>0.60277500000000006</v>
      </c>
      <c r="AA14" s="85">
        <f t="shared" si="0"/>
        <v>1.7363791666666668</v>
      </c>
      <c r="AB14" s="85">
        <f t="shared" si="0"/>
        <v>1.9220875000000004</v>
      </c>
      <c r="AC14" s="85">
        <f t="shared" si="0"/>
        <v>1.6909183333333337</v>
      </c>
      <c r="AD14" s="85">
        <f t="shared" si="0"/>
        <v>1.6697525000000002</v>
      </c>
      <c r="AE14" s="85">
        <f t="shared" si="0"/>
        <v>0.82324333333333344</v>
      </c>
      <c r="AF14" s="85">
        <f t="shared" si="0"/>
        <v>0.87282999999999988</v>
      </c>
      <c r="AG14" s="85">
        <f t="shared" si="0"/>
        <v>0.21510750000000003</v>
      </c>
      <c r="AH14" s="85">
        <f t="shared" si="0"/>
        <v>1.2375545833333335</v>
      </c>
      <c r="AI14" s="85">
        <f t="shared" si="0"/>
        <v>1.2772749999999999</v>
      </c>
      <c r="AJ14" s="85">
        <f t="shared" si="0"/>
        <v>1.2498437499999999</v>
      </c>
      <c r="AK14" s="85">
        <f t="shared" si="0"/>
        <v>1.6070758333333335</v>
      </c>
      <c r="AL14" s="85">
        <f t="shared" si="0"/>
        <v>1.51256875</v>
      </c>
      <c r="AM14" s="85">
        <f t="shared" si="0"/>
        <v>0</v>
      </c>
      <c r="AN14" s="85">
        <f t="shared" si="0"/>
        <v>0</v>
      </c>
      <c r="AO14" s="85">
        <f t="shared" si="0"/>
        <v>0</v>
      </c>
      <c r="AP14" s="85">
        <f t="shared" si="1"/>
        <v>0</v>
      </c>
      <c r="AQ14" s="85">
        <f t="shared" si="1"/>
        <v>0</v>
      </c>
      <c r="AR14" s="85">
        <f t="shared" si="1"/>
        <v>0</v>
      </c>
    </row>
    <row r="15" spans="1:44" x14ac:dyDescent="0.2">
      <c r="A15" s="2" t="s">
        <v>126</v>
      </c>
      <c r="B15" s="2">
        <v>3.06</v>
      </c>
      <c r="C15" s="2">
        <v>2.82</v>
      </c>
      <c r="D15" s="108">
        <v>1.8867869999999998</v>
      </c>
      <c r="E15" s="129">
        <v>1.8935172</v>
      </c>
      <c r="F15" s="108">
        <v>4.5228989999999998</v>
      </c>
      <c r="G15" s="129">
        <v>4.6389076000000005</v>
      </c>
      <c r="H15" s="108">
        <v>4.5471248000000006</v>
      </c>
      <c r="I15" s="129">
        <v>4.5932275999999996</v>
      </c>
      <c r="J15" s="108">
        <v>1.8985232000000001</v>
      </c>
      <c r="K15" s="129">
        <v>1.98156</v>
      </c>
      <c r="L15" s="108">
        <v>0.50905440000000002</v>
      </c>
      <c r="M15" s="108">
        <v>3.2015908000000008</v>
      </c>
      <c r="N15" s="108">
        <v>3.7172736</v>
      </c>
      <c r="O15" s="129">
        <v>3.3323833999999994</v>
      </c>
      <c r="P15" s="108">
        <v>4.4976606000000006</v>
      </c>
      <c r="Q15" s="108">
        <v>4.0926269999999993</v>
      </c>
      <c r="R15" s="108"/>
      <c r="S15" s="108"/>
      <c r="T15" s="108"/>
      <c r="U15" s="84"/>
      <c r="V15" s="111"/>
      <c r="W15" s="111"/>
      <c r="X15" s="84"/>
      <c r="Y15" s="85">
        <f t="shared" si="2"/>
        <v>0.61659705882352933</v>
      </c>
      <c r="Z15" s="85">
        <f t="shared" si="0"/>
        <v>0.61879647058823528</v>
      </c>
      <c r="AA15" s="85">
        <f t="shared" si="0"/>
        <v>1.4780715686274508</v>
      </c>
      <c r="AB15" s="85">
        <f t="shared" si="0"/>
        <v>1.5159828758169935</v>
      </c>
      <c r="AC15" s="85">
        <f t="shared" si="0"/>
        <v>1.4859884967320263</v>
      </c>
      <c r="AD15" s="85">
        <f t="shared" si="0"/>
        <v>1.5010547712418298</v>
      </c>
      <c r="AE15" s="85">
        <f t="shared" si="0"/>
        <v>0.62043241830065365</v>
      </c>
      <c r="AF15" s="85">
        <f t="shared" si="0"/>
        <v>0.64756862745098043</v>
      </c>
      <c r="AG15" s="85">
        <f t="shared" si="0"/>
        <v>0.16635764705882353</v>
      </c>
      <c r="AH15" s="85">
        <f t="shared" si="0"/>
        <v>1.0462715032679741</v>
      </c>
      <c r="AI15" s="85">
        <f t="shared" si="0"/>
        <v>1.214795294117647</v>
      </c>
      <c r="AJ15" s="85">
        <f t="shared" si="0"/>
        <v>1.0890141830065359</v>
      </c>
      <c r="AK15" s="85">
        <f t="shared" si="0"/>
        <v>1.4698237254901962</v>
      </c>
      <c r="AL15" s="85">
        <f t="shared" si="0"/>
        <v>1.3374598039215684</v>
      </c>
      <c r="AM15" s="85">
        <f t="shared" si="0"/>
        <v>0</v>
      </c>
      <c r="AN15" s="85">
        <f t="shared" si="0"/>
        <v>0</v>
      </c>
      <c r="AO15" s="85">
        <f t="shared" si="0"/>
        <v>0</v>
      </c>
      <c r="AP15" s="85">
        <f t="shared" si="1"/>
        <v>0</v>
      </c>
      <c r="AQ15" s="85">
        <f t="shared" si="1"/>
        <v>0</v>
      </c>
      <c r="AR15" s="85">
        <f t="shared" si="1"/>
        <v>0</v>
      </c>
    </row>
    <row r="16" spans="1:44" x14ac:dyDescent="0.2">
      <c r="A16" s="2" t="s">
        <v>127</v>
      </c>
      <c r="B16" s="2">
        <v>0.46</v>
      </c>
      <c r="C16" s="2">
        <v>0.433</v>
      </c>
      <c r="D16" s="108">
        <v>0.27195479999999994</v>
      </c>
      <c r="E16" s="129">
        <v>0.2901357</v>
      </c>
      <c r="F16" s="108">
        <v>0.67578000000000016</v>
      </c>
      <c r="G16" s="129">
        <v>0.71056540000000001</v>
      </c>
      <c r="H16" s="108">
        <v>0.73096080000000008</v>
      </c>
      <c r="I16" s="129">
        <v>0.68399500000000002</v>
      </c>
      <c r="J16" s="108">
        <v>0.28489920000000002</v>
      </c>
      <c r="K16" s="129">
        <v>0.29602079999999997</v>
      </c>
      <c r="L16" s="108">
        <v>7.9239600000000007E-2</v>
      </c>
      <c r="M16" s="108">
        <v>0.44349640000000007</v>
      </c>
      <c r="N16" s="108">
        <v>0.55178280000000002</v>
      </c>
      <c r="O16" s="129">
        <v>0.51353579999999999</v>
      </c>
      <c r="P16" s="108">
        <v>0.73912040000000001</v>
      </c>
      <c r="Q16" s="108">
        <v>0.67186350000000006</v>
      </c>
      <c r="R16" s="108"/>
      <c r="S16" s="108"/>
      <c r="T16" s="108"/>
      <c r="U16" s="84"/>
      <c r="V16" s="111"/>
      <c r="W16" s="111"/>
      <c r="X16" s="84"/>
      <c r="Y16" s="85">
        <f t="shared" si="2"/>
        <v>0.59120608695652155</v>
      </c>
      <c r="Z16" s="85">
        <f t="shared" si="0"/>
        <v>0.63072978260869561</v>
      </c>
      <c r="AA16" s="85">
        <f t="shared" si="0"/>
        <v>1.4690869565217395</v>
      </c>
      <c r="AB16" s="85">
        <f t="shared" si="0"/>
        <v>1.5447073913043479</v>
      </c>
      <c r="AC16" s="85">
        <f t="shared" si="0"/>
        <v>1.5890452173913046</v>
      </c>
      <c r="AD16" s="85">
        <f t="shared" si="0"/>
        <v>1.4869456521739131</v>
      </c>
      <c r="AE16" s="85">
        <f t="shared" si="0"/>
        <v>0.61934608695652171</v>
      </c>
      <c r="AF16" s="85">
        <f t="shared" si="0"/>
        <v>0.64352347826086953</v>
      </c>
      <c r="AG16" s="85">
        <f t="shared" si="0"/>
        <v>0.17226</v>
      </c>
      <c r="AH16" s="85">
        <f t="shared" si="0"/>
        <v>0.96412260869565225</v>
      </c>
      <c r="AI16" s="85">
        <f t="shared" si="0"/>
        <v>1.1995278260869564</v>
      </c>
      <c r="AJ16" s="85">
        <f t="shared" si="0"/>
        <v>1.1163821739130435</v>
      </c>
      <c r="AK16" s="85">
        <f t="shared" si="0"/>
        <v>1.6067834782608694</v>
      </c>
      <c r="AL16" s="85">
        <f t="shared" si="0"/>
        <v>1.4605728260869566</v>
      </c>
      <c r="AM16" s="85">
        <f t="shared" si="0"/>
        <v>0</v>
      </c>
      <c r="AN16" s="85">
        <f t="shared" si="0"/>
        <v>0</v>
      </c>
      <c r="AO16" s="85">
        <f t="shared" si="0"/>
        <v>0</v>
      </c>
      <c r="AP16" s="85">
        <f t="shared" si="1"/>
        <v>0</v>
      </c>
      <c r="AQ16" s="85">
        <f t="shared" si="1"/>
        <v>0</v>
      </c>
      <c r="AR16" s="85">
        <f t="shared" si="1"/>
        <v>0</v>
      </c>
    </row>
    <row r="17" spans="1:40" x14ac:dyDescent="0.2">
      <c r="A17" s="86" t="s">
        <v>149</v>
      </c>
      <c r="B17" s="86"/>
      <c r="C17" s="87">
        <f t="shared" ref="C17:Q17" si="4">SUM(C2:C16)</f>
        <v>212.07300000000004</v>
      </c>
      <c r="D17" s="87">
        <f t="shared" si="4"/>
        <v>63.894090599999998</v>
      </c>
      <c r="E17" s="87">
        <f t="shared" si="4"/>
        <v>70.932150900000025</v>
      </c>
      <c r="F17" s="87">
        <f t="shared" si="4"/>
        <v>347.07578100000006</v>
      </c>
      <c r="G17" s="87">
        <f t="shared" si="4"/>
        <v>358.51018839999995</v>
      </c>
      <c r="H17" s="87">
        <f t="shared" si="4"/>
        <v>298.29009600000006</v>
      </c>
      <c r="I17" s="87">
        <f t="shared" si="4"/>
        <v>291.6586868</v>
      </c>
      <c r="J17" s="87">
        <f t="shared" si="4"/>
        <v>147.69045760000003</v>
      </c>
      <c r="K17" s="87">
        <f t="shared" si="4"/>
        <v>152.08756080000001</v>
      </c>
      <c r="L17" s="87">
        <f t="shared" si="4"/>
        <v>46.65851760000001</v>
      </c>
      <c r="M17" s="87">
        <f t="shared" si="4"/>
        <v>228.69523119999994</v>
      </c>
      <c r="N17" s="87">
        <f t="shared" si="4"/>
        <v>222.60079800000003</v>
      </c>
      <c r="O17" s="87">
        <f t="shared" si="4"/>
        <v>204.49923440000006</v>
      </c>
      <c r="P17" s="87">
        <f t="shared" si="4"/>
        <v>277.91733939999995</v>
      </c>
      <c r="Q17" s="87">
        <f t="shared" si="4"/>
        <v>235.23873449999999</v>
      </c>
      <c r="R17" s="87"/>
      <c r="S17" s="87"/>
      <c r="T17" s="87"/>
      <c r="U17" s="87"/>
      <c r="V17" s="87"/>
      <c r="W17" s="87"/>
    </row>
    <row r="18" spans="1:40" x14ac:dyDescent="0.2">
      <c r="A18" s="86" t="s">
        <v>138</v>
      </c>
      <c r="B18" s="86"/>
      <c r="C18" s="86"/>
      <c r="D18" s="88">
        <f>(2*Y3)/(Y2+Y4)</f>
        <v>1.0132805107837739</v>
      </c>
      <c r="E18" s="88">
        <f t="shared" ref="E18:Q18" si="5">(2*Z3)/(Z2+Z4)</f>
        <v>1.0135271180959842</v>
      </c>
      <c r="F18" s="88">
        <f t="shared" si="5"/>
        <v>1.0171232882636503</v>
      </c>
      <c r="G18" s="88">
        <f t="shared" si="5"/>
        <v>1.0200467127976742</v>
      </c>
      <c r="H18" s="88">
        <f t="shared" si="5"/>
        <v>1.040063226239847</v>
      </c>
      <c r="I18" s="88">
        <f t="shared" si="5"/>
        <v>1.0394745930784979</v>
      </c>
      <c r="J18" s="88">
        <f t="shared" si="5"/>
        <v>1.0385409244946529</v>
      </c>
      <c r="K18" s="88">
        <f t="shared" si="5"/>
        <v>1.0411596777405177</v>
      </c>
      <c r="L18" s="88">
        <f t="shared" si="5"/>
        <v>1.0030387504473477</v>
      </c>
      <c r="M18" s="88">
        <f t="shared" si="5"/>
        <v>1.0493066825280579</v>
      </c>
      <c r="N18" s="88">
        <f t="shared" si="5"/>
        <v>1.0484195671245375</v>
      </c>
      <c r="O18" s="88">
        <f t="shared" si="5"/>
        <v>1.0359178134443439</v>
      </c>
      <c r="P18" s="88">
        <f t="shared" si="5"/>
        <v>1.0512144724901971</v>
      </c>
      <c r="Q18" s="88">
        <f t="shared" si="5"/>
        <v>1.0394607259897002</v>
      </c>
      <c r="R18" s="88"/>
      <c r="S18" s="88"/>
      <c r="T18" s="88"/>
      <c r="U18" s="88"/>
      <c r="V18" s="88"/>
      <c r="W18" s="88"/>
    </row>
    <row r="19" spans="1:40" s="2" customFormat="1" x14ac:dyDescent="0.2">
      <c r="A19" s="86" t="s">
        <v>139</v>
      </c>
      <c r="B19" s="86"/>
      <c r="C19" s="86"/>
      <c r="D19" s="88">
        <f>Y3/((Y2*Y4)^0.5)</f>
        <v>1.0617139022465214</v>
      </c>
      <c r="E19" s="88">
        <f t="shared" ref="E19:Q19" si="6">Z3/((Z2*Z4)^0.5)</f>
        <v>1.0541874910499407</v>
      </c>
      <c r="F19" s="88">
        <f t="shared" si="6"/>
        <v>1.0197318072958144</v>
      </c>
      <c r="G19" s="88">
        <f t="shared" si="6"/>
        <v>1.0231442672490949</v>
      </c>
      <c r="H19" s="88">
        <f t="shared" si="6"/>
        <v>1.0413912414876423</v>
      </c>
      <c r="I19" s="88">
        <f t="shared" si="6"/>
        <v>1.0419888058258293</v>
      </c>
      <c r="J19" s="88">
        <f t="shared" si="6"/>
        <v>1.0556338380999475</v>
      </c>
      <c r="K19" s="88">
        <f t="shared" si="6"/>
        <v>1.0607694269090049</v>
      </c>
      <c r="L19" s="88">
        <f t="shared" si="6"/>
        <v>1.0059497266182365</v>
      </c>
      <c r="M19" s="88">
        <f t="shared" si="6"/>
        <v>1.0596572887183284</v>
      </c>
      <c r="N19" s="88">
        <f t="shared" si="6"/>
        <v>1.0589486839502411</v>
      </c>
      <c r="O19" s="88">
        <f t="shared" si="6"/>
        <v>1.0468721113078681</v>
      </c>
      <c r="P19" s="88">
        <f t="shared" si="6"/>
        <v>1.0607983332558195</v>
      </c>
      <c r="Q19" s="88">
        <f t="shared" si="6"/>
        <v>1.0655714685722462</v>
      </c>
      <c r="R19" s="88"/>
      <c r="S19" s="88"/>
      <c r="T19" s="88"/>
      <c r="U19" s="88"/>
      <c r="V19" s="88"/>
      <c r="W19" s="88"/>
    </row>
    <row r="20" spans="1:40" s="2" customFormat="1" x14ac:dyDescent="0.2">
      <c r="A20" s="86" t="s">
        <v>132</v>
      </c>
      <c r="B20" s="86"/>
      <c r="C20" s="88">
        <f>(((C12/$C12)+(C13/$C13)+(C14/$C14)+(C15/$C15)+(C16/$C16))/5)/(((C2/$C2)+(C3/$C3)+(C4/$C4)+(C5/$C5))/4)</f>
        <v>1</v>
      </c>
      <c r="D20" s="88">
        <f>(((D12/$C12)+(D13/$C13)+(D14/$C14)+(D15/$C15)+(D16/$C16))/5)/(((D2/$C2)+(D3/$C3)+(D4/$C4)+(D5/$C5))/4)</f>
        <v>2.3197237871656027</v>
      </c>
      <c r="E20" s="88">
        <f t="shared" ref="E20:Q20" si="7">(((E12/$C12)+(E13/$C13)+(E14/$C14)+(E15/$C15)+(E16/$C16))/5)/(((E2/$C2)+(E3/$C3)+(E4/$C4)+(E5/$C5))/4)</f>
        <v>2.1679158250070336</v>
      </c>
      <c r="F20" s="88">
        <f t="shared" si="7"/>
        <v>1.4699756929296359</v>
      </c>
      <c r="G20" s="88">
        <f t="shared" si="7"/>
        <v>1.4666468360006057</v>
      </c>
      <c r="H20" s="88">
        <f t="shared" si="7"/>
        <v>1.7207439185183029</v>
      </c>
      <c r="I20" s="88">
        <f t="shared" si="7"/>
        <v>1.7409307349518885</v>
      </c>
      <c r="J20" s="88">
        <f t="shared" si="7"/>
        <v>1.4155740375547738</v>
      </c>
      <c r="K20" s="88">
        <f t="shared" si="7"/>
        <v>1.4374581881880255</v>
      </c>
      <c r="L20" s="88">
        <f t="shared" si="7"/>
        <v>1.1479674214254636</v>
      </c>
      <c r="M20" s="88">
        <f t="shared" si="7"/>
        <v>1.4676953561684523</v>
      </c>
      <c r="N20" s="88">
        <f t="shared" si="7"/>
        <v>1.5333622676922545</v>
      </c>
      <c r="O20" s="88">
        <f t="shared" si="7"/>
        <v>1.5190764342240368</v>
      </c>
      <c r="P20" s="88">
        <f t="shared" si="7"/>
        <v>1.5565864848601521</v>
      </c>
      <c r="Q20" s="88">
        <f t="shared" si="7"/>
        <v>1.5808576213424295</v>
      </c>
      <c r="R20" s="88"/>
      <c r="S20" s="88"/>
      <c r="T20" s="88"/>
      <c r="U20" s="88"/>
      <c r="V20" s="88"/>
      <c r="W20" s="88"/>
    </row>
    <row r="21" spans="1:40" s="2" customFormat="1" x14ac:dyDescent="0.2">
      <c r="A21" s="86" t="s">
        <v>133</v>
      </c>
      <c r="B21" s="86"/>
      <c r="C21" s="88">
        <f>((2*((C6/$C6)+(C7/$C7)+(C8/$C8)+(C9/$C9)+(C10/$C10)))/5)/((((C2/$C2)+(C3/$C3)+(C4/$C4)+(C5/$C5))/4)+(((C12/$C12)+(C13/$C13)+(C14/$C14)+(C15/$C15)+(C16/$C16))/5))</f>
        <v>1</v>
      </c>
      <c r="D21" s="88">
        <f t="shared" ref="D21:Q21" si="8">((2*((D6/$C6)+(D7/$C7)+(D8/$C8)+(D9/$C9)+(D10/$C10)))/5)/((((D2/$C2)+(D3/$C3)+(D4/$C4)+(D5/$C5))/4)+(((D12/$C12)+(D13/$C13)+(D14/$C14)+(D15/$C15)+(D16/$C16))/5))</f>
        <v>1.4076160448481867</v>
      </c>
      <c r="E21" s="88">
        <f t="shared" si="8"/>
        <v>1.394484322236752</v>
      </c>
      <c r="F21" s="88">
        <f t="shared" si="8"/>
        <v>1.5284736541470523</v>
      </c>
      <c r="G21" s="88">
        <f t="shared" si="8"/>
        <v>1.4221270427887249</v>
      </c>
      <c r="H21" s="88">
        <f t="shared" si="8"/>
        <v>1.4570280597257119</v>
      </c>
      <c r="I21" s="88">
        <f t="shared" si="8"/>
        <v>1.5328754922203482</v>
      </c>
      <c r="J21" s="88">
        <f t="shared" si="8"/>
        <v>1.6347552374647349</v>
      </c>
      <c r="K21" s="88">
        <f t="shared" si="8"/>
        <v>1.6139060066626896</v>
      </c>
      <c r="L21" s="88">
        <f t="shared" si="8"/>
        <v>1.588707547608313</v>
      </c>
      <c r="M21" s="88">
        <f t="shared" si="8"/>
        <v>1.5614341488349996</v>
      </c>
      <c r="N21" s="88">
        <f t="shared" si="8"/>
        <v>1.4357494909735602</v>
      </c>
      <c r="O21" s="88">
        <f t="shared" si="8"/>
        <v>1.3794962496131078</v>
      </c>
      <c r="P21" s="88">
        <f t="shared" si="8"/>
        <v>1.3903162851206812</v>
      </c>
      <c r="Q21" s="88">
        <f t="shared" si="8"/>
        <v>1.4772385998226489</v>
      </c>
      <c r="R21" s="88"/>
      <c r="S21" s="88"/>
      <c r="T21" s="88"/>
      <c r="U21" s="88"/>
      <c r="V21" s="88"/>
      <c r="W21" s="88"/>
    </row>
    <row r="24" spans="1:40" x14ac:dyDescent="0.2">
      <c r="A24" s="83" t="s">
        <v>128</v>
      </c>
    </row>
    <row r="25" spans="1:40" x14ac:dyDescent="0.2">
      <c r="A25" s="89" t="s">
        <v>129</v>
      </c>
    </row>
    <row r="26" spans="1:40" x14ac:dyDescent="0.2">
      <c r="A26" s="81" t="s">
        <v>130</v>
      </c>
    </row>
    <row r="27" spans="1:40" x14ac:dyDescent="0.2">
      <c r="A27" s="90" t="s">
        <v>131</v>
      </c>
    </row>
    <row r="31" spans="1:40" x14ac:dyDescent="0.2">
      <c r="X31" s="108"/>
      <c r="Y31" s="108"/>
      <c r="Z31" s="108"/>
      <c r="AA31" s="108"/>
      <c r="AB31" s="108"/>
      <c r="AC31" s="108"/>
      <c r="AD31" s="108"/>
      <c r="AE31" s="108"/>
      <c r="AF31" s="108"/>
      <c r="AG31" s="108"/>
      <c r="AH31" s="108"/>
      <c r="AI31" s="108"/>
      <c r="AJ31" s="108"/>
      <c r="AK31" s="108"/>
      <c r="AL31" s="108"/>
      <c r="AM31" s="108"/>
      <c r="AN31" s="108"/>
    </row>
    <row r="32" spans="1:40" x14ac:dyDescent="0.2">
      <c r="X32" s="108"/>
      <c r="Y32" s="108"/>
      <c r="Z32" s="108"/>
      <c r="AA32" s="108"/>
      <c r="AB32" s="108"/>
      <c r="AC32" s="108"/>
      <c r="AD32" s="108"/>
      <c r="AE32" s="108"/>
      <c r="AF32" s="108"/>
      <c r="AG32" s="108"/>
      <c r="AH32" s="108"/>
      <c r="AI32" s="108"/>
      <c r="AJ32" s="108"/>
      <c r="AK32" s="108"/>
      <c r="AL32" s="108"/>
      <c r="AM32" s="108"/>
      <c r="AN32" s="108"/>
    </row>
    <row r="33" spans="8:40" x14ac:dyDescent="0.2">
      <c r="X33" s="108"/>
      <c r="Y33" s="108"/>
      <c r="Z33" s="108"/>
      <c r="AA33" s="108"/>
      <c r="AB33" s="108"/>
      <c r="AC33" s="108"/>
      <c r="AD33" s="108"/>
      <c r="AE33" s="108"/>
      <c r="AF33" s="108"/>
      <c r="AG33" s="108"/>
      <c r="AH33" s="108"/>
      <c r="AI33" s="108"/>
      <c r="AJ33" s="108"/>
      <c r="AK33" s="108"/>
      <c r="AL33" s="108"/>
      <c r="AM33" s="108"/>
      <c r="AN33" s="108"/>
    </row>
    <row r="34" spans="8:40" x14ac:dyDescent="0.2">
      <c r="X34" s="108"/>
      <c r="Y34" s="108"/>
      <c r="Z34" s="108"/>
      <c r="AA34" s="108"/>
      <c r="AB34" s="108"/>
      <c r="AC34" s="108"/>
      <c r="AD34" s="108"/>
      <c r="AE34" s="108"/>
      <c r="AF34" s="108"/>
      <c r="AG34" s="108"/>
      <c r="AH34" s="108"/>
      <c r="AI34" s="108"/>
      <c r="AJ34" s="108"/>
      <c r="AK34" s="108"/>
      <c r="AL34" s="108"/>
      <c r="AM34" s="108"/>
      <c r="AN34" s="108"/>
    </row>
    <row r="35" spans="8:40" x14ac:dyDescent="0.2">
      <c r="X35" s="108"/>
      <c r="Y35" s="108"/>
      <c r="Z35" s="108"/>
      <c r="AA35" s="108"/>
      <c r="AB35" s="108"/>
      <c r="AC35" s="108"/>
      <c r="AD35" s="108"/>
      <c r="AE35" s="108"/>
      <c r="AF35" s="108"/>
      <c r="AG35" s="108"/>
      <c r="AH35" s="108"/>
      <c r="AI35" s="108"/>
      <c r="AJ35" s="108"/>
      <c r="AK35" s="108"/>
      <c r="AL35" s="108"/>
      <c r="AM35" s="108"/>
      <c r="AN35" s="108"/>
    </row>
    <row r="36" spans="8:40" x14ac:dyDescent="0.2">
      <c r="X36" s="108"/>
      <c r="Y36" s="108"/>
      <c r="Z36" s="108"/>
      <c r="AA36" s="108"/>
      <c r="AB36" s="108"/>
      <c r="AC36" s="108"/>
      <c r="AD36" s="108"/>
      <c r="AE36" s="108"/>
      <c r="AF36" s="108"/>
      <c r="AG36" s="108"/>
      <c r="AH36" s="108"/>
      <c r="AI36" s="108"/>
      <c r="AJ36" s="108"/>
      <c r="AK36" s="108"/>
      <c r="AL36" s="108"/>
      <c r="AM36" s="108"/>
      <c r="AN36" s="108"/>
    </row>
    <row r="37" spans="8:40" x14ac:dyDescent="0.2">
      <c r="X37" s="108"/>
      <c r="Y37" s="108"/>
      <c r="Z37" s="108"/>
      <c r="AA37" s="108"/>
      <c r="AB37" s="108"/>
      <c r="AC37" s="108"/>
      <c r="AD37" s="108"/>
      <c r="AE37" s="108"/>
      <c r="AF37" s="108"/>
      <c r="AG37" s="108"/>
      <c r="AH37" s="108"/>
      <c r="AI37" s="108"/>
      <c r="AJ37" s="108"/>
      <c r="AK37" s="108"/>
      <c r="AL37" s="108"/>
      <c r="AM37" s="108"/>
      <c r="AN37" s="108"/>
    </row>
    <row r="38" spans="8:40" x14ac:dyDescent="0.2">
      <c r="X38" s="108"/>
      <c r="Y38" s="108"/>
      <c r="Z38" s="108"/>
      <c r="AA38" s="108"/>
      <c r="AB38" s="108"/>
      <c r="AC38" s="108"/>
      <c r="AD38" s="108"/>
      <c r="AE38" s="108"/>
      <c r="AF38" s="108"/>
      <c r="AG38" s="108"/>
      <c r="AH38" s="108"/>
      <c r="AI38" s="108"/>
      <c r="AJ38" s="108"/>
      <c r="AK38" s="108"/>
      <c r="AL38" s="108"/>
      <c r="AM38" s="108"/>
      <c r="AN38" s="108"/>
    </row>
    <row r="39" spans="8:40" x14ac:dyDescent="0.2">
      <c r="X39" s="108"/>
      <c r="Y39" s="108"/>
      <c r="Z39" s="108"/>
      <c r="AA39" s="108"/>
      <c r="AB39" s="108"/>
      <c r="AC39" s="108"/>
      <c r="AD39" s="108"/>
      <c r="AE39" s="108"/>
      <c r="AF39" s="108"/>
      <c r="AG39" s="108"/>
      <c r="AH39" s="108"/>
      <c r="AI39" s="108"/>
      <c r="AJ39" s="108"/>
      <c r="AK39" s="108"/>
      <c r="AL39" s="108"/>
      <c r="AM39" s="108"/>
      <c r="AN39" s="108"/>
    </row>
    <row r="40" spans="8:40" x14ac:dyDescent="0.2">
      <c r="X40" s="108"/>
      <c r="Y40" s="108"/>
      <c r="Z40" s="108"/>
      <c r="AA40" s="108"/>
      <c r="AB40" s="108"/>
      <c r="AC40" s="108"/>
      <c r="AD40" s="108"/>
      <c r="AE40" s="108"/>
      <c r="AF40" s="108"/>
      <c r="AG40" s="108"/>
      <c r="AH40" s="108"/>
      <c r="AI40" s="108"/>
      <c r="AJ40" s="108"/>
      <c r="AK40" s="108"/>
      <c r="AL40" s="108"/>
      <c r="AM40" s="108"/>
      <c r="AN40" s="108"/>
    </row>
    <row r="41" spans="8:40" x14ac:dyDescent="0.2">
      <c r="X41" s="108"/>
      <c r="Y41" s="108"/>
      <c r="Z41" s="108"/>
      <c r="AA41" s="108"/>
      <c r="AB41" s="108"/>
      <c r="AC41" s="108"/>
      <c r="AD41" s="125"/>
      <c r="AE41" s="108"/>
      <c r="AF41" s="108"/>
      <c r="AG41" s="108"/>
      <c r="AH41" s="108"/>
      <c r="AI41" s="108"/>
      <c r="AJ41" s="108"/>
      <c r="AK41" s="108"/>
      <c r="AL41" s="108"/>
      <c r="AM41" s="108"/>
      <c r="AN41" s="108"/>
    </row>
    <row r="42" spans="8:40" s="2" customFormat="1" x14ac:dyDescent="0.2">
      <c r="X42" s="108"/>
      <c r="Y42" s="108"/>
      <c r="Z42" s="108"/>
      <c r="AA42" s="108"/>
      <c r="AB42" s="108"/>
      <c r="AC42" s="108"/>
      <c r="AD42" s="125"/>
      <c r="AE42" s="108"/>
      <c r="AF42" s="108"/>
      <c r="AG42" s="108"/>
      <c r="AH42" s="108"/>
      <c r="AI42" s="108"/>
      <c r="AJ42" s="108"/>
      <c r="AK42" s="108"/>
      <c r="AL42" s="108"/>
      <c r="AM42" s="108"/>
      <c r="AN42" s="108"/>
    </row>
    <row r="43" spans="8:40" s="2" customFormat="1" x14ac:dyDescent="0.2">
      <c r="X43" s="108"/>
      <c r="Y43" s="108"/>
      <c r="Z43" s="108"/>
      <c r="AA43" s="108"/>
      <c r="AB43" s="108"/>
      <c r="AC43" s="108"/>
      <c r="AD43" s="125"/>
      <c r="AE43" s="108"/>
      <c r="AF43" s="108"/>
      <c r="AG43" s="108"/>
      <c r="AH43" s="108"/>
      <c r="AI43" s="108"/>
      <c r="AJ43" s="108"/>
      <c r="AK43" s="108"/>
      <c r="AL43" s="108"/>
      <c r="AM43" s="108"/>
      <c r="AN43" s="108"/>
    </row>
    <row r="44" spans="8:40" s="2" customFormat="1" x14ac:dyDescent="0.2">
      <c r="X44" s="108"/>
      <c r="Y44" s="108"/>
      <c r="Z44" s="108"/>
      <c r="AA44" s="108"/>
      <c r="AB44" s="108"/>
      <c r="AC44" s="108"/>
      <c r="AD44" s="125"/>
      <c r="AE44" s="108"/>
      <c r="AF44" s="108"/>
      <c r="AG44" s="108"/>
      <c r="AH44" s="108"/>
      <c r="AI44" s="108"/>
      <c r="AJ44" s="108"/>
      <c r="AK44" s="108"/>
      <c r="AL44" s="108"/>
      <c r="AM44" s="108"/>
      <c r="AN44" s="108"/>
    </row>
    <row r="45" spans="8:40" s="2" customFormat="1" x14ac:dyDescent="0.2">
      <c r="X45" s="108"/>
      <c r="Y45" s="108"/>
      <c r="Z45" s="108"/>
      <c r="AA45" s="108"/>
      <c r="AB45" s="108"/>
      <c r="AC45" s="108"/>
      <c r="AD45" s="125"/>
      <c r="AE45" s="108"/>
      <c r="AF45" s="108"/>
      <c r="AG45" s="108"/>
      <c r="AH45" s="108"/>
      <c r="AI45" s="108"/>
      <c r="AJ45" s="108"/>
      <c r="AK45" s="108"/>
      <c r="AL45" s="108"/>
      <c r="AM45" s="108"/>
      <c r="AN45" s="108"/>
    </row>
    <row r="46" spans="8:40" s="2" customFormat="1" x14ac:dyDescent="0.2">
      <c r="AC46" s="124"/>
      <c r="AD46" s="125"/>
      <c r="AE46" s="108"/>
      <c r="AF46" s="108"/>
      <c r="AH46" s="108"/>
      <c r="AK46" s="108"/>
      <c r="AL46" s="108"/>
      <c r="AM46" s="108"/>
    </row>
    <row r="47" spans="8:40" s="2" customFormat="1" x14ac:dyDescent="0.2">
      <c r="AC47" s="124"/>
      <c r="AD47" s="125"/>
      <c r="AE47" s="108"/>
      <c r="AF47" s="108"/>
      <c r="AH47" s="108"/>
    </row>
    <row r="48" spans="8:40" s="2" customFormat="1" x14ac:dyDescent="0.2">
      <c r="H48" s="108"/>
      <c r="I48" s="108"/>
      <c r="J48" s="108"/>
      <c r="K48" s="108"/>
      <c r="L48" s="108"/>
      <c r="M48" s="108"/>
      <c r="N48" s="108"/>
      <c r="O48" s="108"/>
      <c r="P48" s="108"/>
      <c r="Q48" s="108"/>
      <c r="R48" s="108"/>
      <c r="S48" s="108"/>
      <c r="T48" s="108"/>
      <c r="U48" s="108"/>
      <c r="AD48" s="125"/>
      <c r="AE48" s="108"/>
    </row>
    <row r="49" spans="2:33" x14ac:dyDescent="0.2">
      <c r="H49" s="108"/>
      <c r="I49" s="108"/>
      <c r="J49" s="108"/>
      <c r="K49" s="108"/>
      <c r="L49" s="108"/>
      <c r="M49" s="108"/>
      <c r="N49" s="108"/>
      <c r="O49" s="108"/>
      <c r="P49" s="108"/>
      <c r="Q49" s="108"/>
      <c r="R49" s="108"/>
      <c r="S49" s="108"/>
      <c r="T49" s="108"/>
      <c r="U49" s="108"/>
      <c r="AD49" s="125"/>
      <c r="AE49" s="108"/>
    </row>
    <row r="50" spans="2:33" x14ac:dyDescent="0.2">
      <c r="H50" s="108"/>
      <c r="I50" s="108"/>
      <c r="J50" s="108"/>
      <c r="K50" s="108"/>
      <c r="L50" s="108"/>
      <c r="M50" s="108"/>
      <c r="N50" s="108"/>
      <c r="O50" s="108"/>
      <c r="P50" s="108"/>
      <c r="Q50" s="108"/>
      <c r="R50" s="108"/>
      <c r="S50" s="108"/>
      <c r="T50" s="108"/>
      <c r="U50" s="108"/>
      <c r="AD50" s="125"/>
      <c r="AE50" s="108"/>
    </row>
    <row r="51" spans="2:33" x14ac:dyDescent="0.2">
      <c r="H51" s="108"/>
      <c r="I51" s="108"/>
      <c r="J51" s="108"/>
      <c r="K51" s="108"/>
      <c r="L51" s="108"/>
      <c r="M51" s="108"/>
      <c r="N51" s="108"/>
      <c r="O51" s="108"/>
      <c r="P51" s="108"/>
      <c r="Q51" s="108"/>
      <c r="R51" s="108"/>
      <c r="S51" s="108"/>
      <c r="T51" s="108"/>
      <c r="U51" s="108"/>
      <c r="AD51" s="125"/>
      <c r="AE51" s="84"/>
    </row>
    <row r="52" spans="2:33" x14ac:dyDescent="0.2">
      <c r="H52" s="108"/>
      <c r="I52" s="108"/>
      <c r="J52" s="108"/>
      <c r="K52" s="108"/>
      <c r="L52" s="108"/>
      <c r="M52" s="108"/>
      <c r="N52" s="108"/>
      <c r="O52" s="108"/>
      <c r="P52" s="108"/>
      <c r="Q52" s="108"/>
      <c r="R52" s="108"/>
      <c r="S52" s="108"/>
      <c r="T52" s="108"/>
      <c r="U52" s="108"/>
    </row>
    <row r="53" spans="2:33" x14ac:dyDescent="0.2">
      <c r="H53" s="108"/>
      <c r="I53" s="108"/>
      <c r="J53" s="108"/>
      <c r="K53" s="108"/>
      <c r="L53" s="108"/>
      <c r="M53" s="108"/>
      <c r="N53" s="108"/>
      <c r="O53" s="108"/>
      <c r="P53" s="108"/>
      <c r="Q53" s="108"/>
      <c r="R53" s="108"/>
      <c r="S53" s="108"/>
      <c r="T53" s="108"/>
      <c r="U53" s="108"/>
    </row>
    <row r="54" spans="2:33" x14ac:dyDescent="0.2">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row>
    <row r="55" spans="2:33" x14ac:dyDescent="0.2">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row>
    <row r="56" spans="2:33" x14ac:dyDescent="0.2">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row>
    <row r="57" spans="2:33" x14ac:dyDescent="0.2">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row>
    <row r="58" spans="2:33" x14ac:dyDescent="0.2">
      <c r="B58" s="108"/>
      <c r="C58" s="108"/>
      <c r="D58" s="108"/>
      <c r="E58" s="108"/>
      <c r="F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row>
    <row r="59" spans="2:33" x14ac:dyDescent="0.2">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row>
    <row r="60" spans="2:33" x14ac:dyDescent="0.2">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row>
    <row r="61" spans="2:33" x14ac:dyDescent="0.2">
      <c r="B61" s="108"/>
      <c r="C61" s="108"/>
      <c r="D61" s="108"/>
      <c r="E61" s="108"/>
      <c r="F61" s="108"/>
      <c r="G61" s="108"/>
      <c r="H61" s="108"/>
      <c r="I61" s="108"/>
      <c r="J61" s="108"/>
      <c r="K61" s="108"/>
      <c r="L61" s="108"/>
      <c r="M61" s="108"/>
      <c r="N61" s="108"/>
      <c r="O61" s="108"/>
      <c r="P61" s="108"/>
      <c r="Q61" s="108"/>
      <c r="R61" s="108"/>
      <c r="S61" s="108"/>
      <c r="T61" s="108"/>
      <c r="U61" s="108"/>
    </row>
    <row r="62" spans="2:33" x14ac:dyDescent="0.2">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row>
    <row r="63" spans="2:33" x14ac:dyDescent="0.2">
      <c r="B63" s="108"/>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row>
    <row r="64" spans="2:33" x14ac:dyDescent="0.2">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row>
    <row r="65" spans="2:33" x14ac:dyDescent="0.2">
      <c r="B65" s="108"/>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row>
    <row r="66" spans="2:33" x14ac:dyDescent="0.2">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row>
    <row r="67" spans="2:33" x14ac:dyDescent="0.2">
      <c r="B67" s="108"/>
      <c r="C67" s="108"/>
      <c r="D67" s="108"/>
      <c r="E67" s="108"/>
      <c r="F67" s="108"/>
      <c r="U67" s="108"/>
      <c r="V67" s="108"/>
      <c r="W67" s="108"/>
      <c r="X67" s="108"/>
      <c r="Y67" s="108"/>
      <c r="Z67" s="108"/>
      <c r="AA67" s="108"/>
      <c r="AB67" s="108"/>
      <c r="AC67" s="108"/>
      <c r="AD67" s="108"/>
      <c r="AE67" s="108"/>
      <c r="AF67" s="108"/>
      <c r="AG67" s="108"/>
    </row>
    <row r="77" spans="2:33" x14ac:dyDescent="0.2">
      <c r="G77" s="108"/>
      <c r="H77" s="108"/>
      <c r="I77" s="108"/>
      <c r="J77" s="108"/>
      <c r="K77" s="108"/>
      <c r="L77" s="108"/>
      <c r="M77" s="108"/>
      <c r="N77" s="108"/>
      <c r="O77" s="108"/>
      <c r="P77" s="108"/>
      <c r="Q77" s="108"/>
      <c r="R77" s="108"/>
      <c r="S77" s="108"/>
      <c r="T77" s="108"/>
    </row>
  </sheetData>
  <pageMargins left="0.7" right="0.7" top="0.75" bottom="0.75" header="0.3" footer="0.3"/>
  <pageSetup orientation="portrait" r:id="rId1"/>
  <ignoredErrors>
    <ignoredError sqref="AP11:AR1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DC443-7E59-46DA-85DF-FC65EDF03BA7}">
  <dimension ref="A1:E15"/>
  <sheetViews>
    <sheetView workbookViewId="0"/>
  </sheetViews>
  <sheetFormatPr defaultRowHeight="12.75" x14ac:dyDescent="0.2"/>
  <cols>
    <col min="1" max="1" width="56.7109375" style="2" customWidth="1"/>
    <col min="2" max="2" width="17" style="2" customWidth="1"/>
    <col min="3" max="3" width="16.7109375" style="2" customWidth="1"/>
    <col min="4" max="4" width="14.7109375" style="2" customWidth="1"/>
    <col min="5" max="5" width="15.85546875" style="2" customWidth="1"/>
  </cols>
  <sheetData>
    <row r="1" spans="1:5" ht="15" x14ac:dyDescent="0.25">
      <c r="A1" s="199" t="s">
        <v>201</v>
      </c>
      <c r="B1" s="199" t="s">
        <v>202</v>
      </c>
      <c r="C1" s="199" t="s">
        <v>203</v>
      </c>
      <c r="D1" s="199" t="s">
        <v>204</v>
      </c>
      <c r="E1" s="199" t="s">
        <v>205</v>
      </c>
    </row>
    <row r="2" spans="1:5" s="2" customFormat="1" x14ac:dyDescent="0.2">
      <c r="A2" s="2" t="s">
        <v>206</v>
      </c>
      <c r="B2" s="2" t="s">
        <v>207</v>
      </c>
      <c r="C2" s="2" t="s">
        <v>208</v>
      </c>
      <c r="D2" s="2">
        <v>40.772509999999997</v>
      </c>
      <c r="E2" s="2">
        <v>-76.538539999999998</v>
      </c>
    </row>
    <row r="3" spans="1:5" s="2" customFormat="1" x14ac:dyDescent="0.2">
      <c r="A3" s="2" t="s">
        <v>206</v>
      </c>
      <c r="B3" s="2" t="s">
        <v>209</v>
      </c>
      <c r="C3" s="2" t="s">
        <v>208</v>
      </c>
      <c r="D3" s="2">
        <v>40.772509999999997</v>
      </c>
      <c r="E3" s="2">
        <v>-76.538539999999998</v>
      </c>
    </row>
    <row r="4" spans="1:5" s="2" customFormat="1" x14ac:dyDescent="0.2">
      <c r="A4" s="2" t="s">
        <v>210</v>
      </c>
      <c r="B4" s="2" t="s">
        <v>211</v>
      </c>
      <c r="C4" s="2" t="s">
        <v>212</v>
      </c>
      <c r="D4" s="2">
        <v>40.777360000000002</v>
      </c>
      <c r="E4" s="2">
        <v>-76.568119999999993</v>
      </c>
    </row>
    <row r="5" spans="1:5" s="2" customFormat="1" x14ac:dyDescent="0.2">
      <c r="A5" s="2" t="s">
        <v>210</v>
      </c>
      <c r="B5" s="2" t="s">
        <v>213</v>
      </c>
      <c r="C5" s="2" t="s">
        <v>212</v>
      </c>
      <c r="D5" s="2">
        <v>40.777360000000002</v>
      </c>
      <c r="E5" s="2">
        <v>-76.568119999999993</v>
      </c>
    </row>
    <row r="6" spans="1:5" s="2" customFormat="1" x14ac:dyDescent="0.2">
      <c r="A6" s="2" t="s">
        <v>214</v>
      </c>
      <c r="B6" s="2" t="s">
        <v>215</v>
      </c>
      <c r="C6" s="2" t="s">
        <v>216</v>
      </c>
      <c r="D6" s="2">
        <v>40.793750000000003</v>
      </c>
      <c r="E6" s="2">
        <v>-76.565020000000004</v>
      </c>
    </row>
    <row r="7" spans="1:5" s="2" customFormat="1" x14ac:dyDescent="0.2">
      <c r="A7" s="2" t="s">
        <v>214</v>
      </c>
      <c r="B7" s="2" t="s">
        <v>217</v>
      </c>
      <c r="C7" s="2" t="s">
        <v>216</v>
      </c>
      <c r="D7" s="2">
        <v>40.793750000000003</v>
      </c>
      <c r="E7" s="2">
        <v>-76.565020000000004</v>
      </c>
    </row>
    <row r="8" spans="1:5" s="2" customFormat="1" x14ac:dyDescent="0.2">
      <c r="A8" s="2" t="s">
        <v>218</v>
      </c>
      <c r="B8" s="2" t="s">
        <v>219</v>
      </c>
      <c r="C8" s="2" t="s">
        <v>220</v>
      </c>
      <c r="D8" s="2">
        <v>40.791550000000001</v>
      </c>
      <c r="E8" s="2">
        <v>-76.489609999999999</v>
      </c>
    </row>
    <row r="9" spans="1:5" s="2" customFormat="1" x14ac:dyDescent="0.2">
      <c r="A9" s="2" t="s">
        <v>218</v>
      </c>
      <c r="B9" s="2" t="s">
        <v>221</v>
      </c>
      <c r="C9" s="2" t="s">
        <v>220</v>
      </c>
      <c r="D9" s="2">
        <v>40.791550000000001</v>
      </c>
      <c r="E9" s="2">
        <v>-76.489609999999999</v>
      </c>
    </row>
    <row r="10" spans="1:5" s="2" customFormat="1" x14ac:dyDescent="0.2">
      <c r="A10" s="2" t="s">
        <v>218</v>
      </c>
      <c r="B10" s="2" t="s">
        <v>226</v>
      </c>
      <c r="C10" s="2" t="s">
        <v>220</v>
      </c>
      <c r="D10" s="2">
        <v>40.791550000000001</v>
      </c>
      <c r="E10" s="2">
        <v>-76.489609999999999</v>
      </c>
    </row>
    <row r="11" spans="1:5" s="2" customFormat="1" x14ac:dyDescent="0.2">
      <c r="A11" s="2" t="s">
        <v>218</v>
      </c>
      <c r="B11" s="2" t="s">
        <v>227</v>
      </c>
      <c r="C11" s="2" t="s">
        <v>220</v>
      </c>
      <c r="D11" s="2">
        <v>40.791550000000001</v>
      </c>
      <c r="E11" s="2">
        <v>-76.489609999999999</v>
      </c>
    </row>
    <row r="12" spans="1:5" s="2" customFormat="1" x14ac:dyDescent="0.2">
      <c r="A12" s="2" t="s">
        <v>222</v>
      </c>
      <c r="B12" s="2" t="s">
        <v>223</v>
      </c>
      <c r="C12" s="2" t="s">
        <v>224</v>
      </c>
      <c r="D12" s="2">
        <v>40.77393</v>
      </c>
      <c r="E12" s="2">
        <v>-76.493589999999998</v>
      </c>
    </row>
    <row r="13" spans="1:5" s="2" customFormat="1" x14ac:dyDescent="0.2">
      <c r="A13" s="2" t="s">
        <v>222</v>
      </c>
      <c r="B13" s="2" t="s">
        <v>225</v>
      </c>
      <c r="C13" s="2" t="s">
        <v>224</v>
      </c>
      <c r="D13" s="2">
        <v>40.77393</v>
      </c>
      <c r="E13" s="2">
        <v>-76.493589999999998</v>
      </c>
    </row>
    <row r="14" spans="1:5" s="2" customFormat="1" x14ac:dyDescent="0.2">
      <c r="A14" s="2" t="s">
        <v>222</v>
      </c>
      <c r="B14" s="2" t="s">
        <v>228</v>
      </c>
      <c r="C14" s="2" t="s">
        <v>224</v>
      </c>
      <c r="D14" s="2">
        <v>40.77393</v>
      </c>
      <c r="E14" s="2">
        <v>-76.493589999999998</v>
      </c>
    </row>
    <row r="15" spans="1:5" s="2" customFormat="1" x14ac:dyDescent="0.2">
      <c r="A15" s="2" t="s">
        <v>222</v>
      </c>
      <c r="B15" s="2" t="s">
        <v>229</v>
      </c>
      <c r="C15" s="2" t="s">
        <v>224</v>
      </c>
      <c r="D15" s="2">
        <v>40.77393</v>
      </c>
      <c r="E15" s="2">
        <v>-76.493589999999998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 Letter</vt:lpstr>
      <vt:lpstr>Data</vt:lpstr>
      <vt:lpstr>Data mgkg</vt:lpstr>
      <vt:lpstr>QA Data</vt:lpstr>
      <vt:lpstr>summary</vt:lpstr>
      <vt:lpstr>locations</vt:lpstr>
      <vt:lpstr>'Cover Letter'!Print_Area</vt:lpstr>
      <vt:lpstr>Data!Print_Area</vt:lpstr>
      <vt:lpstr>'Data mgkg'!Print_Area</vt:lpstr>
      <vt:lpstr>'QA Data'!Print_Area</vt:lpstr>
      <vt:lpstr>Data!Print_Titles</vt:lpstr>
      <vt:lpstr>'Data mgkg'!Print_Titles</vt:lpstr>
      <vt:lpstr>'QA Data'!Print_Titles</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Beak</dc:creator>
  <cp:lastModifiedBy>Wilkin, Rick</cp:lastModifiedBy>
  <cp:lastPrinted>2024-07-02T14:29:53Z</cp:lastPrinted>
  <dcterms:created xsi:type="dcterms:W3CDTF">2014-07-31T03:14:21Z</dcterms:created>
  <dcterms:modified xsi:type="dcterms:W3CDTF">2024-09-23T18:29:53Z</dcterms:modified>
</cp:coreProperties>
</file>