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usepa-my.sharepoint.com/personal/wilkin_rick_epa_gov/Documents/Documents/Projects/REEs/ROARs/Region 3/STICS/"/>
    </mc:Choice>
  </mc:AlternateContent>
  <xr:revisionPtr revIDLastSave="87" documentId="8_{B8A80B2E-7760-4F38-A936-BC07FCD87F20}" xr6:coauthVersionLast="47" xr6:coauthVersionMax="47" xr10:uidLastSave="{F63B98FA-0141-41C1-9A78-384972D449D2}"/>
  <bookViews>
    <workbookView xWindow="38280" yWindow="-120" windowWidth="38640" windowHeight="21120" tabRatio="823" xr2:uid="{00000000-000D-0000-FFFF-FFFF00000000}"/>
  </bookViews>
  <sheets>
    <sheet name="Cover Letter" sheetId="12" r:id="rId1"/>
    <sheet name="Data" sheetId="10" r:id="rId2"/>
    <sheet name="QA Data" sheetId="11" r:id="rId3"/>
    <sheet name="summary" sheetId="15" r:id="rId4"/>
    <sheet name="locations" sheetId="16" r:id="rId5"/>
  </sheets>
  <definedNames>
    <definedName name="_xlnm.Print_Area" localSheetId="0">'Cover Letter'!$A$1:$G$34</definedName>
    <definedName name="_xlnm.Print_Area" localSheetId="1">Data!$A$1:$AL$34</definedName>
    <definedName name="_xlnm.Print_Area" localSheetId="2">'QA Data'!$A$1:$BJ$35</definedName>
    <definedName name="_xlnm.Print_Titles" localSheetId="1">Data!$A:$F</definedName>
    <definedName name="_xlnm.Print_Titles" localSheetId="2">'QA Data'!$A:$F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5" l="1"/>
  <c r="K20" i="15"/>
  <c r="L20" i="15"/>
  <c r="M20" i="15"/>
  <c r="N20" i="15"/>
  <c r="O20" i="15"/>
  <c r="P20" i="15"/>
  <c r="Q20" i="15"/>
  <c r="R20" i="15"/>
  <c r="S20" i="15"/>
  <c r="J21" i="15"/>
  <c r="K21" i="15"/>
  <c r="L21" i="15"/>
  <c r="M21" i="15"/>
  <c r="N21" i="15"/>
  <c r="O21" i="15"/>
  <c r="P21" i="15"/>
  <c r="Q21" i="15"/>
  <c r="R21" i="15"/>
  <c r="S21" i="15"/>
  <c r="J19" i="15"/>
  <c r="K19" i="15"/>
  <c r="L19" i="15"/>
  <c r="M19" i="15"/>
  <c r="N19" i="15"/>
  <c r="O19" i="15"/>
  <c r="P19" i="15"/>
  <c r="Q19" i="15"/>
  <c r="R19" i="15"/>
  <c r="S19" i="15"/>
  <c r="J18" i="15"/>
  <c r="K18" i="15"/>
  <c r="L18" i="15"/>
  <c r="M18" i="15"/>
  <c r="N18" i="15"/>
  <c r="O18" i="15"/>
  <c r="P18" i="15"/>
  <c r="Q18" i="15"/>
  <c r="R18" i="15"/>
  <c r="S18" i="15"/>
  <c r="E17" i="15"/>
  <c r="F17" i="15"/>
  <c r="G17" i="15"/>
  <c r="H17" i="15"/>
  <c r="I17" i="15"/>
  <c r="J17" i="15"/>
  <c r="K17" i="15"/>
  <c r="L17" i="15"/>
  <c r="M17" i="15"/>
  <c r="N17" i="15"/>
  <c r="O17" i="15"/>
  <c r="P17" i="15"/>
  <c r="Q17" i="15"/>
  <c r="R17" i="15"/>
  <c r="S17" i="15"/>
  <c r="E21" i="15"/>
  <c r="F21" i="15"/>
  <c r="G21" i="15"/>
  <c r="E20" i="15"/>
  <c r="F20" i="15"/>
  <c r="G20" i="15"/>
  <c r="D17" i="15"/>
  <c r="Z11" i="15" l="1"/>
  <c r="AA11" i="15"/>
  <c r="AB11" i="15"/>
  <c r="AC11" i="15"/>
  <c r="AD11" i="15"/>
  <c r="AE11" i="15"/>
  <c r="AF11" i="15"/>
  <c r="AG11" i="15"/>
  <c r="AH11" i="15"/>
  <c r="AI11" i="15"/>
  <c r="AJ11" i="15"/>
  <c r="AK11" i="15"/>
  <c r="AL11" i="15"/>
  <c r="AM11" i="15"/>
  <c r="AN11" i="15"/>
  <c r="AO11" i="15"/>
  <c r="AP11" i="15"/>
  <c r="AQ11" i="15"/>
  <c r="AR11" i="15"/>
  <c r="Y11" i="15"/>
  <c r="D20" i="15" l="1"/>
  <c r="Y3" i="15" l="1"/>
  <c r="Y4" i="15"/>
  <c r="Y5" i="15"/>
  <c r="Y6" i="15"/>
  <c r="Y7" i="15"/>
  <c r="Y8" i="15"/>
  <c r="Y9" i="15"/>
  <c r="Y10" i="15"/>
  <c r="Y12" i="15"/>
  <c r="Y13" i="15"/>
  <c r="Y14" i="15"/>
  <c r="Y15" i="15"/>
  <c r="Y16" i="15"/>
  <c r="Z2" i="15"/>
  <c r="AA2" i="15"/>
  <c r="AB2" i="15"/>
  <c r="AC2" i="15"/>
  <c r="AD2" i="15"/>
  <c r="AE2" i="15"/>
  <c r="AF2" i="15"/>
  <c r="AG2" i="15"/>
  <c r="AH2" i="15"/>
  <c r="AI2" i="15"/>
  <c r="AJ2" i="15"/>
  <c r="AK2" i="15"/>
  <c r="AL2" i="15"/>
  <c r="Z3" i="15"/>
  <c r="AA3" i="15"/>
  <c r="AB3" i="15"/>
  <c r="AC3" i="15"/>
  <c r="AD3" i="15"/>
  <c r="AE3" i="15"/>
  <c r="AF3" i="15"/>
  <c r="AG3" i="15"/>
  <c r="AH3" i="15"/>
  <c r="AI3" i="15"/>
  <c r="AJ3" i="15"/>
  <c r="AK3" i="15"/>
  <c r="AL3" i="15"/>
  <c r="Z4" i="15"/>
  <c r="AA4" i="15"/>
  <c r="AB4" i="15"/>
  <c r="AC4" i="15"/>
  <c r="AD4" i="15"/>
  <c r="AE4" i="15"/>
  <c r="AF4" i="15"/>
  <c r="AG4" i="15"/>
  <c r="AH4" i="15"/>
  <c r="AI4" i="15"/>
  <c r="AJ4" i="15"/>
  <c r="AK4" i="15"/>
  <c r="AL4" i="15"/>
  <c r="Z5" i="15"/>
  <c r="AA5" i="15"/>
  <c r="AB5" i="15"/>
  <c r="AC5" i="15"/>
  <c r="AD5" i="15"/>
  <c r="AE5" i="15"/>
  <c r="AF5" i="15"/>
  <c r="AG5" i="15"/>
  <c r="AH5" i="15"/>
  <c r="AI5" i="15"/>
  <c r="AJ5" i="15"/>
  <c r="AK5" i="15"/>
  <c r="AL5" i="15"/>
  <c r="Z6" i="15"/>
  <c r="AA6" i="15"/>
  <c r="AB6" i="15"/>
  <c r="AC6" i="15"/>
  <c r="AD6" i="15"/>
  <c r="AE6" i="15"/>
  <c r="AF6" i="15"/>
  <c r="AG6" i="15"/>
  <c r="AH6" i="15"/>
  <c r="AI6" i="15"/>
  <c r="AJ6" i="15"/>
  <c r="AK6" i="15"/>
  <c r="AL6" i="15"/>
  <c r="Z7" i="15"/>
  <c r="AA7" i="15"/>
  <c r="AB7" i="15"/>
  <c r="AC7" i="15"/>
  <c r="AD7" i="15"/>
  <c r="AE7" i="15"/>
  <c r="AF7" i="15"/>
  <c r="AG7" i="15"/>
  <c r="AH7" i="15"/>
  <c r="AI7" i="15"/>
  <c r="AJ7" i="15"/>
  <c r="AK7" i="15"/>
  <c r="AL7" i="15"/>
  <c r="Z8" i="15"/>
  <c r="AA8" i="15"/>
  <c r="AB8" i="15"/>
  <c r="AC8" i="15"/>
  <c r="AD8" i="15"/>
  <c r="AE8" i="15"/>
  <c r="AF8" i="15"/>
  <c r="AG8" i="15"/>
  <c r="AH8" i="15"/>
  <c r="AI8" i="15"/>
  <c r="AJ8" i="15"/>
  <c r="AK8" i="15"/>
  <c r="AL8" i="15"/>
  <c r="Z9" i="15"/>
  <c r="AA9" i="15"/>
  <c r="AB9" i="15"/>
  <c r="AC9" i="15"/>
  <c r="AD9" i="15"/>
  <c r="AE9" i="15"/>
  <c r="AF9" i="15"/>
  <c r="AG9" i="15"/>
  <c r="AH9" i="15"/>
  <c r="AI9" i="15"/>
  <c r="AJ9" i="15"/>
  <c r="AK9" i="15"/>
  <c r="AL9" i="15"/>
  <c r="Z10" i="15"/>
  <c r="AA10" i="15"/>
  <c r="AB10" i="15"/>
  <c r="AC10" i="15"/>
  <c r="AD10" i="15"/>
  <c r="AE10" i="15"/>
  <c r="AF10" i="15"/>
  <c r="AG10" i="15"/>
  <c r="AH10" i="15"/>
  <c r="AI10" i="15"/>
  <c r="AJ10" i="15"/>
  <c r="AK10" i="15"/>
  <c r="AL10" i="15"/>
  <c r="Z12" i="15"/>
  <c r="AA12" i="15"/>
  <c r="AB12" i="15"/>
  <c r="AC12" i="15"/>
  <c r="AD12" i="15"/>
  <c r="AE12" i="15"/>
  <c r="AF12" i="15"/>
  <c r="AG12" i="15"/>
  <c r="AH12" i="15"/>
  <c r="AI12" i="15"/>
  <c r="AJ12" i="15"/>
  <c r="AK12" i="15"/>
  <c r="AL12" i="15"/>
  <c r="Z13" i="15"/>
  <c r="AA13" i="15"/>
  <c r="AB13" i="15"/>
  <c r="AC13" i="15"/>
  <c r="AD13" i="15"/>
  <c r="AE13" i="15"/>
  <c r="AF13" i="15"/>
  <c r="AG13" i="15"/>
  <c r="AH13" i="15"/>
  <c r="AI13" i="15"/>
  <c r="AJ13" i="15"/>
  <c r="AK13" i="15"/>
  <c r="AL13" i="15"/>
  <c r="Z14" i="15"/>
  <c r="AA14" i="15"/>
  <c r="AB14" i="15"/>
  <c r="AC14" i="15"/>
  <c r="AD14" i="15"/>
  <c r="AE14" i="15"/>
  <c r="AF14" i="15"/>
  <c r="AG14" i="15"/>
  <c r="AH14" i="15"/>
  <c r="AI14" i="15"/>
  <c r="AJ14" i="15"/>
  <c r="AK14" i="15"/>
  <c r="AL14" i="15"/>
  <c r="Z15" i="15"/>
  <c r="AA15" i="15"/>
  <c r="AB15" i="15"/>
  <c r="AC15" i="15"/>
  <c r="AD15" i="15"/>
  <c r="AE15" i="15"/>
  <c r="AF15" i="15"/>
  <c r="AG15" i="15"/>
  <c r="AH15" i="15"/>
  <c r="AI15" i="15"/>
  <c r="AJ15" i="15"/>
  <c r="AK15" i="15"/>
  <c r="AL15" i="15"/>
  <c r="Z16" i="15"/>
  <c r="AA16" i="15"/>
  <c r="AB16" i="15"/>
  <c r="AC16" i="15"/>
  <c r="AD16" i="15"/>
  <c r="AE16" i="15"/>
  <c r="AF16" i="15"/>
  <c r="AG16" i="15"/>
  <c r="AH16" i="15"/>
  <c r="AI16" i="15"/>
  <c r="AJ16" i="15"/>
  <c r="AK16" i="15"/>
  <c r="AL16" i="15"/>
  <c r="Y2" i="15"/>
  <c r="G18" i="15" l="1"/>
  <c r="G19" i="15"/>
  <c r="F18" i="15"/>
  <c r="F19" i="15"/>
  <c r="E18" i="15"/>
  <c r="E19" i="15"/>
  <c r="D19" i="15"/>
  <c r="D21" i="15" l="1"/>
  <c r="C21" i="15"/>
  <c r="C20" i="15"/>
  <c r="AR16" i="15"/>
  <c r="AQ16" i="15"/>
  <c r="AP16" i="15"/>
  <c r="AO16" i="15"/>
  <c r="AN16" i="15"/>
  <c r="AM16" i="15"/>
  <c r="AR15" i="15"/>
  <c r="AQ15" i="15"/>
  <c r="AP15" i="15"/>
  <c r="AO15" i="15"/>
  <c r="AN15" i="15"/>
  <c r="AM15" i="15"/>
  <c r="AR14" i="15"/>
  <c r="AQ14" i="15"/>
  <c r="AP14" i="15"/>
  <c r="AO14" i="15"/>
  <c r="AN14" i="15"/>
  <c r="AM14" i="15"/>
  <c r="AR13" i="15"/>
  <c r="AQ13" i="15"/>
  <c r="AP13" i="15"/>
  <c r="AO13" i="15"/>
  <c r="AN13" i="15"/>
  <c r="AM13" i="15"/>
  <c r="AR12" i="15"/>
  <c r="AQ12" i="15"/>
  <c r="AP12" i="15"/>
  <c r="AO12" i="15"/>
  <c r="AN12" i="15"/>
  <c r="AM12" i="15"/>
  <c r="AR10" i="15"/>
  <c r="AQ10" i="15"/>
  <c r="AP10" i="15"/>
  <c r="AO10" i="15"/>
  <c r="AN10" i="15"/>
  <c r="AM10" i="15"/>
  <c r="AR9" i="15"/>
  <c r="AQ9" i="15"/>
  <c r="AP9" i="15"/>
  <c r="AO9" i="15"/>
  <c r="AN9" i="15"/>
  <c r="AM9" i="15"/>
  <c r="AR8" i="15"/>
  <c r="AQ8" i="15"/>
  <c r="AP8" i="15"/>
  <c r="AO8" i="15"/>
  <c r="AN8" i="15"/>
  <c r="AM8" i="15"/>
  <c r="AR7" i="15"/>
  <c r="AQ7" i="15"/>
  <c r="AP7" i="15"/>
  <c r="AO7" i="15"/>
  <c r="AN7" i="15"/>
  <c r="AM7" i="15"/>
  <c r="AR6" i="15"/>
  <c r="AQ6" i="15"/>
  <c r="AP6" i="15"/>
  <c r="AO6" i="15"/>
  <c r="AN6" i="15"/>
  <c r="AM6" i="15"/>
  <c r="AR5" i="15"/>
  <c r="AQ5" i="15"/>
  <c r="AP5" i="15"/>
  <c r="AO5" i="15"/>
  <c r="AN5" i="15"/>
  <c r="AM5" i="15"/>
  <c r="AR4" i="15"/>
  <c r="AQ4" i="15"/>
  <c r="AP4" i="15"/>
  <c r="AO4" i="15"/>
  <c r="AN4" i="15"/>
  <c r="AM4" i="15"/>
  <c r="AR3" i="15"/>
  <c r="AQ3" i="15"/>
  <c r="AP3" i="15"/>
  <c r="AO3" i="15"/>
  <c r="AN3" i="15"/>
  <c r="AM3" i="15"/>
  <c r="AR2" i="15"/>
  <c r="AQ2" i="15"/>
  <c r="AP2" i="15"/>
  <c r="AO2" i="15"/>
  <c r="AN2" i="15"/>
  <c r="AM2" i="15"/>
  <c r="D18" i="15" l="1"/>
</calcChain>
</file>

<file path=xl/sharedStrings.xml><?xml version="1.0" encoding="utf-8"?>
<sst xmlns="http://schemas.openxmlformats.org/spreadsheetml/2006/main" count="782" uniqueCount="242">
  <si>
    <t>ICV</t>
  </si>
  <si>
    <t>CCV-1</t>
  </si>
  <si>
    <t>CCV-2</t>
  </si>
  <si>
    <t>CCV-3</t>
  </si>
  <si>
    <t>CCV-4</t>
  </si>
  <si>
    <t>Pass/Fail</t>
  </si>
  <si>
    <t>Pass/ Fail</t>
  </si>
  <si>
    <t>CCB-1</t>
  </si>
  <si>
    <t>CCB-2</t>
  </si>
  <si>
    <t>CCB-3</t>
  </si>
  <si>
    <t>CCB-4</t>
  </si>
  <si>
    <t>QL</t>
  </si>
  <si>
    <t>Serial Dilution</t>
  </si>
  <si>
    <t>MDL</t>
  </si>
  <si>
    <t>-----</t>
  </si>
  <si>
    <t>EPA Metals Laboratory</t>
  </si>
  <si>
    <t>Laboratory:</t>
  </si>
  <si>
    <t xml:space="preserve">Metals </t>
  </si>
  <si>
    <t>Report Date:</t>
  </si>
  <si>
    <t>Technical Directive:</t>
  </si>
  <si>
    <t>Analysts:</t>
  </si>
  <si>
    <t>Field Sample ID</t>
  </si>
  <si>
    <t>Sample Lab ID</t>
  </si>
  <si>
    <t>Method:</t>
  </si>
  <si>
    <t>Date Collected</t>
  </si>
  <si>
    <t>Date Analyzed</t>
  </si>
  <si>
    <t>Analytes</t>
  </si>
  <si>
    <t>Unit</t>
  </si>
  <si>
    <t>Data</t>
  </si>
  <si>
    <t>DF</t>
  </si>
  <si>
    <t xml:space="preserve">Names </t>
  </si>
  <si>
    <t>Codes</t>
  </si>
  <si>
    <t>Metals</t>
  </si>
  <si>
    <t>Quality Control Data Summary (1)</t>
  </si>
  <si>
    <t>QC Sample ID</t>
  </si>
  <si>
    <t>Additional ID</t>
  </si>
  <si>
    <t>Date Prepared</t>
  </si>
  <si>
    <t>True Values</t>
  </si>
  <si>
    <t>% Rec.</t>
  </si>
  <si>
    <t>MEMORANDUM</t>
  </si>
  <si>
    <t>(LABORATORY DATA REPORT)</t>
  </si>
  <si>
    <t>To:</t>
  </si>
  <si>
    <t>Lab:</t>
  </si>
  <si>
    <t>QA Reviewer:</t>
  </si>
  <si>
    <t>Date:</t>
  </si>
  <si>
    <t>Technical Directive No.:</t>
  </si>
  <si>
    <t>Originator:</t>
  </si>
  <si>
    <t>Task No.:</t>
  </si>
  <si>
    <t>Copies:</t>
  </si>
  <si>
    <t>R. Wilkin</t>
  </si>
  <si>
    <t>Sample Site/Project:</t>
  </si>
  <si>
    <t>Date Collected:</t>
  </si>
  <si>
    <t>Sample Set No.:</t>
  </si>
  <si>
    <t>Date Received:</t>
  </si>
  <si>
    <t>Sample Matrix:</t>
  </si>
  <si>
    <t>Date Analyzed:</t>
  </si>
  <si>
    <t>Analysis Type:</t>
  </si>
  <si>
    <t>No. Samples Analyzed:</t>
  </si>
  <si>
    <t>Sample Preparation:</t>
  </si>
  <si>
    <t>Method(s) Used :</t>
  </si>
  <si>
    <t>Results Report</t>
  </si>
  <si>
    <t>ICB</t>
  </si>
  <si>
    <t>Serial Dilution 1</t>
  </si>
  <si>
    <t>Matrix Spike 1</t>
  </si>
  <si>
    <t>RPD</t>
  </si>
  <si>
    <t>Dup Data</t>
  </si>
  <si>
    <t>Sample Results</t>
  </si>
  <si>
    <t>Initial Result</t>
  </si>
  <si>
    <t>Dilution Result</t>
  </si>
  <si>
    <t>Spike</t>
  </si>
  <si>
    <t>LLQLS</t>
  </si>
  <si>
    <t>Lab Dup 1</t>
  </si>
  <si>
    <t>Lab Dup 2</t>
  </si>
  <si>
    <r>
      <rPr>
        <b/>
        <sz val="10"/>
        <rFont val="Arial"/>
        <family val="2"/>
      </rPr>
      <t>Notes:</t>
    </r>
    <r>
      <rPr>
        <sz val="10"/>
        <rFont val="Arial"/>
        <family val="2"/>
      </rPr>
      <t xml:space="preserve"> If the parameter was detected above the quantitation limit (QL), the numeric result is reported.  BQL denotes that the parameter was not detected at or above the quantitation limit; (BQL) denotes that the parameter was detected above the method detection limit (MDL) but below QL and the estimated numeric result is reported.  "&lt;QL value" denotes that the parameter was not detected at all.  All of the results are corrected with dilution factors (DF), if applicable.  Note that the applicable MDL is given only for the case where DF=1.</t>
    </r>
  </si>
  <si>
    <t>HR-ICP-MS</t>
  </si>
  <si>
    <t>EPA 200.8</t>
  </si>
  <si>
    <t>ug/L</t>
  </si>
  <si>
    <t>La139(HR)</t>
  </si>
  <si>
    <t>Ce140(HR)</t>
  </si>
  <si>
    <t>Pr141(HR)</t>
  </si>
  <si>
    <t>Gd157(HR)</t>
  </si>
  <si>
    <t>Tb159(HR)</t>
  </si>
  <si>
    <t>Er166(HR)</t>
  </si>
  <si>
    <t>Tm169(HR)</t>
  </si>
  <si>
    <t>Lu175(HR)</t>
  </si>
  <si>
    <t>Matrix Spike</t>
  </si>
  <si>
    <t>LLQL 1</t>
  </si>
  <si>
    <t>ICS1</t>
  </si>
  <si>
    <t>ICS2</t>
  </si>
  <si>
    <t>ICS3</t>
  </si>
  <si>
    <t>Matrix Spike 2</t>
  </si>
  <si>
    <t>Nd146(MR)</t>
  </si>
  <si>
    <t>Sm147(MR)</t>
  </si>
  <si>
    <t>Eu151(MR)</t>
  </si>
  <si>
    <t>Dy163(MR)</t>
  </si>
  <si>
    <t>Ho165(MR)</t>
  </si>
  <si>
    <t>Yb172(MR)</t>
  </si>
  <si>
    <t>7440-00-08</t>
  </si>
  <si>
    <t>7440-19-9</t>
  </si>
  <si>
    <t>7440-53-1</t>
  </si>
  <si>
    <t>7429-91-6</t>
  </si>
  <si>
    <t>7440-60-0</t>
  </si>
  <si>
    <t>7440-64-4</t>
  </si>
  <si>
    <t>7440-54-2</t>
  </si>
  <si>
    <t>7439-91-0</t>
  </si>
  <si>
    <t>7440-45-1</t>
  </si>
  <si>
    <t>7440-10-0</t>
  </si>
  <si>
    <t>7440-27-9</t>
  </si>
  <si>
    <t>7440-52-0</t>
  </si>
  <si>
    <t>7440-30-4</t>
  </si>
  <si>
    <t>7439-94-3</t>
  </si>
  <si>
    <t>Rick Wilkin</t>
  </si>
  <si>
    <t>Rare Earth Elements using HR-ICP-MS</t>
  </si>
  <si>
    <t>L. Costantino</t>
  </si>
  <si>
    <t>NASC</t>
  </si>
  <si>
    <t>PAAS</t>
  </si>
  <si>
    <t>La</t>
  </si>
  <si>
    <t>Ce</t>
  </si>
  <si>
    <t>Pr</t>
  </si>
  <si>
    <t>Nd</t>
  </si>
  <si>
    <t>Sm</t>
  </si>
  <si>
    <t>Eu</t>
  </si>
  <si>
    <t>Gd</t>
  </si>
  <si>
    <t>Tb</t>
  </si>
  <si>
    <t>Dy</t>
  </si>
  <si>
    <t>Ho</t>
  </si>
  <si>
    <t>Er</t>
  </si>
  <si>
    <t>Tm</t>
  </si>
  <si>
    <t>Yb</t>
  </si>
  <si>
    <t>Lu</t>
  </si>
  <si>
    <t>Field Dups</t>
  </si>
  <si>
    <t>Blanks</t>
  </si>
  <si>
    <t>Normalized</t>
  </si>
  <si>
    <t>Extra Lab Dups</t>
  </si>
  <si>
    <t>H/L</t>
  </si>
  <si>
    <t>M/L+H</t>
  </si>
  <si>
    <t>T. Lee</t>
  </si>
  <si>
    <t>Y89(MR)</t>
  </si>
  <si>
    <t>7440-65-5</t>
  </si>
  <si>
    <t>Y</t>
  </si>
  <si>
    <t>Ce* linear</t>
  </si>
  <si>
    <t>Ce* geometric</t>
  </si>
  <si>
    <t>K-GCRD-1158-1  Standard Operating Procedure for the Determination of</t>
  </si>
  <si>
    <t>LC</t>
  </si>
  <si>
    <t>SHC 402.4.1</t>
  </si>
  <si>
    <t>R. Ellison</t>
  </si>
  <si>
    <r>
      <t xml:space="preserve">Comments: </t>
    </r>
    <r>
      <rPr>
        <sz val="11"/>
        <rFont val="Arial"/>
        <family val="2"/>
      </rPr>
      <t xml:space="preserve">All QC checks for the ICV, CCVs, Method Blanks, Low Level QL Checks, Sample </t>
    </r>
  </si>
  <si>
    <t>NA</t>
  </si>
  <si>
    <t>Microwave Digestion</t>
  </si>
  <si>
    <t xml:space="preserve">K-GCRD-SOP-1089-5 Total Nitric Acid Extractable Metals from Aqueous Samples by </t>
  </si>
  <si>
    <t>8044-3</t>
  </si>
  <si>
    <t>8044-4</t>
  </si>
  <si>
    <t>8044-11</t>
  </si>
  <si>
    <t>8044-12</t>
  </si>
  <si>
    <t>8044-17</t>
  </si>
  <si>
    <t>8044-19</t>
  </si>
  <si>
    <t>8044-23</t>
  </si>
  <si>
    <t>8044-24</t>
  </si>
  <si>
    <t>8044-29</t>
  </si>
  <si>
    <t>8044-30</t>
  </si>
  <si>
    <t>8044-36</t>
  </si>
  <si>
    <t>8044-39</t>
  </si>
  <si>
    <t>8044-47</t>
  </si>
  <si>
    <t>8044-48</t>
  </si>
  <si>
    <t>8044-52</t>
  </si>
  <si>
    <t>8044-55</t>
  </si>
  <si>
    <t>BM-SW-2</t>
  </si>
  <si>
    <t>BM-SW-2-FD</t>
  </si>
  <si>
    <t>HC-SW-2</t>
  </si>
  <si>
    <t>HC-SW-2-FD</t>
  </si>
  <si>
    <t>TB</t>
  </si>
  <si>
    <t>FB</t>
  </si>
  <si>
    <t>Cam-SW-2</t>
  </si>
  <si>
    <t>Cam-SW-2-FD</t>
  </si>
  <si>
    <t>SR-SW-1</t>
  </si>
  <si>
    <t>SR-SW-1-FD</t>
  </si>
  <si>
    <t>SR-SW-6</t>
  </si>
  <si>
    <t>SR-SW-10</t>
  </si>
  <si>
    <t>EM-SW-2</t>
  </si>
  <si>
    <t>EM-SW-2-FD</t>
  </si>
  <si>
    <t>EM-SW-6</t>
  </si>
  <si>
    <t>EM-SW-10</t>
  </si>
  <si>
    <t>Mark Sievers, TetraTech</t>
  </si>
  <si>
    <t>E. Barth</t>
  </si>
  <si>
    <t>M. Noerpel</t>
  </si>
  <si>
    <t>EPA MA140</t>
  </si>
  <si>
    <t>Geochemical Characterization of Acid Mine Drainage, Shamokin ROAR R3</t>
  </si>
  <si>
    <t>Aqueous, unfiltered, HNO3 matrix</t>
  </si>
  <si>
    <t>Dilution</t>
  </si>
  <si>
    <t>5/20/2024 - 5/21/2024</t>
  </si>
  <si>
    <r>
      <rPr>
        <b/>
        <sz val="10"/>
        <rFont val="Arial"/>
        <family val="2"/>
      </rPr>
      <t>Comments:</t>
    </r>
    <r>
      <rPr>
        <sz val="10"/>
        <rFont val="Arial"/>
        <family val="2"/>
      </rPr>
      <t xml:space="preserve"> The MDLs and QLs reflect those determined in August 2023. See notes on the Data and QA Data tabs. </t>
    </r>
  </si>
  <si>
    <r>
      <t xml:space="preserve">Comments: </t>
    </r>
    <r>
      <rPr>
        <sz val="10"/>
        <rFont val="Arial"/>
        <family val="2"/>
      </rPr>
      <t>All ICV, CCVs, Method Blanks, Low Level QL Checks, Sample Duplicates, Matrix Spikes,</t>
    </r>
  </si>
  <si>
    <t>and Interference Checks were within specified ranges. Some Serial Dilution results were outside</t>
  </si>
  <si>
    <t xml:space="preserve">of control. See Comments on QA Data tab. </t>
  </si>
  <si>
    <t>Duplicates, Matrix Spikes, and Interference Checks met the criteria established in K-GCRD-1158.</t>
  </si>
  <si>
    <t>The Serial Diution for sample 8044-3 was outside of control for Dy, Yb, and Gd; possible sample matrix</t>
  </si>
  <si>
    <t>0.004 (BQL)</t>
  </si>
  <si>
    <t>0.002 (BQL)</t>
  </si>
  <si>
    <t>0.02 (BQL)</t>
  </si>
  <si>
    <t>0.008 (BQL)</t>
  </si>
  <si>
    <t>&lt;0.023</t>
  </si>
  <si>
    <t>0.021 (BQL)</t>
  </si>
  <si>
    <t>0.018 (BQL)</t>
  </si>
  <si>
    <t>0.015 (BQL)</t>
  </si>
  <si>
    <t>0.016 (BQL)</t>
  </si>
  <si>
    <t>0.013 (BQL)</t>
  </si>
  <si>
    <t>0.012 (BQL)</t>
  </si>
  <si>
    <t>0.022 (BQL)</t>
  </si>
  <si>
    <t>Pass</t>
  </si>
  <si>
    <t>NC</t>
  </si>
  <si>
    <t>Sum, ug/L</t>
  </si>
  <si>
    <t>71/24</t>
  </si>
  <si>
    <t>---</t>
  </si>
  <si>
    <t>Lisa Costantino</t>
  </si>
  <si>
    <t>Analyst:</t>
  </si>
  <si>
    <t>shaded orange.</t>
  </si>
  <si>
    <t>issue. NA = not analyzed. NC = not calculated. Quality Control checks that did not meet criteria are</t>
  </si>
  <si>
    <t>Site</t>
  </si>
  <si>
    <t>Samples ID</t>
  </si>
  <si>
    <t>Location ID</t>
  </si>
  <si>
    <t>Latitude</t>
  </si>
  <si>
    <t>Longitude</t>
  </si>
  <si>
    <t>Big Mountain Mine</t>
  </si>
  <si>
    <t>BM-SW-A</t>
  </si>
  <si>
    <t>Henry Clay Stirling Mine Pump</t>
  </si>
  <si>
    <t>HC-SW-A</t>
  </si>
  <si>
    <t>Cameron/Glen Burn</t>
  </si>
  <si>
    <t>Cam-SW-A</t>
  </si>
  <si>
    <t>Scott Ridge Mine Tunnel - Downstream Weir</t>
  </si>
  <si>
    <t>SR-SW-A</t>
  </si>
  <si>
    <t>Scott Ridge Mine Tunnel - Left Branch Scott AMD</t>
  </si>
  <si>
    <t>SR-SW-B</t>
  </si>
  <si>
    <t>Scott Ridge Mine Tunnel - Right Branch Scott AMD</t>
  </si>
  <si>
    <t>SR-SW-C</t>
  </si>
  <si>
    <t>Excelsior Mine Strip Pit Overflow - Weir</t>
  </si>
  <si>
    <t>EM-SW-A</t>
  </si>
  <si>
    <t>Excelsior Mine Strip Pit Overflow - East End Pond - Blue Water</t>
  </si>
  <si>
    <t>EM-SW-B</t>
  </si>
  <si>
    <t>Excelsior Mine Strip Pit Overflow - Center Pond</t>
  </si>
  <si>
    <t>EM-SW-C</t>
  </si>
  <si>
    <t>SR-SW-2</t>
  </si>
  <si>
    <t>SR-SW-2-FD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</si>
</sst>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m/d/yy;@"/>
    <numFmt numFmtId="166" formatCode="0.000"/>
    <numFmt numFmtId="167" formatCode="mmmm\ d\,\ yyyy"/>
    <numFmt numFmtId="168" formatCode="0.0000"/>
    <numFmt numFmtId="169" formatCode="0.00000"/>
  </numFmts>
  <fonts count="19" x14ac:knownFonts="1">
    <font>
      <sz val="10"/>
      <color theme="1"/>
      <name val="Arial"/>
      <family val="2"/>
    </font>
    <font>
      <sz val="11"/>
      <color theme="1"/>
      <name val="Calibri"/>
      <family val="2"/>
      <scheme val="minor"/>
    </font>
    <font>
      <b/>
      <sz val="18"/>
      <name val="Arial"/>
      <family val="2"/>
    </font>
    <font>
      <sz val="18"/>
      <name val="Arial"/>
      <family val="2"/>
    </font>
    <font>
      <b/>
      <sz val="11"/>
      <name val="Arial"/>
      <family val="2"/>
    </font>
    <font>
      <b/>
      <sz val="12"/>
      <name val="Arial"/>
      <family val="2"/>
    </font>
    <font>
      <sz val="10"/>
      <name val="Arial"/>
      <family val="2"/>
    </font>
    <font>
      <sz val="11"/>
      <name val="Arial"/>
      <family val="2"/>
    </font>
    <font>
      <b/>
      <sz val="14"/>
      <name val="Arial"/>
      <family val="2"/>
    </font>
    <font>
      <sz val="9"/>
      <name val="Arial"/>
      <family val="2"/>
    </font>
    <font>
      <b/>
      <sz val="10"/>
      <name val="Arial"/>
      <family val="2"/>
    </font>
    <font>
      <b/>
      <u/>
      <sz val="12"/>
      <name val="Arial"/>
      <family val="2"/>
    </font>
    <font>
      <sz val="12"/>
      <name val="Arial"/>
      <family val="2"/>
    </font>
    <font>
      <sz val="11"/>
      <color theme="1"/>
      <name val="Arial"/>
      <family val="2"/>
    </font>
    <font>
      <sz val="10"/>
      <color theme="1"/>
      <name val="Arial"/>
      <family val="2"/>
    </font>
    <font>
      <sz val="11"/>
      <color indexed="8"/>
      <name val="Arial"/>
      <family val="2"/>
    </font>
    <font>
      <b/>
      <sz val="10"/>
      <color theme="1"/>
      <name val="Arial"/>
      <family val="2"/>
    </font>
    <font>
      <sz val="8"/>
      <color theme="1"/>
      <name val="Arial"/>
      <family val="2"/>
    </font>
    <font>
      <b/>
      <sz val="11"/>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s>
  <cellStyleXfs count="5">
    <xf numFmtId="0" fontId="0" fillId="0" borderId="0"/>
    <xf numFmtId="0" fontId="6" fillId="0" borderId="0">
      <alignment wrapText="1"/>
    </xf>
    <xf numFmtId="0" fontId="1" fillId="0" borderId="0"/>
    <xf numFmtId="0" fontId="14" fillId="0" borderId="0"/>
    <xf numFmtId="0" fontId="14" fillId="0" borderId="0"/>
  </cellStyleXfs>
  <cellXfs count="197">
    <xf numFmtId="0" fontId="0" fillId="0" borderId="0" xfId="0"/>
    <xf numFmtId="0" fontId="0" fillId="0" borderId="0" xfId="0" applyBorder="1"/>
    <xf numFmtId="0" fontId="0" fillId="0" borderId="0" xfId="0"/>
    <xf numFmtId="0" fontId="0" fillId="0" borderId="0" xfId="0" applyAlignment="1">
      <alignment horizontal="center"/>
    </xf>
    <xf numFmtId="0" fontId="0" fillId="0" borderId="1" xfId="0" quotePrefix="1" applyFill="1" applyBorder="1" applyAlignment="1">
      <alignment horizontal="center"/>
    </xf>
    <xf numFmtId="0" fontId="0" fillId="0" borderId="0" xfId="0" quotePrefix="1" applyFill="1" applyBorder="1" applyAlignment="1">
      <alignment horizontal="center"/>
    </xf>
    <xf numFmtId="0" fontId="4" fillId="0" borderId="0" xfId="0" applyFont="1"/>
    <xf numFmtId="0" fontId="4" fillId="0" borderId="0" xfId="0" applyFont="1" applyAlignment="1">
      <alignment horizontal="right"/>
    </xf>
    <xf numFmtId="0" fontId="7" fillId="0" borderId="0" xfId="0" applyFont="1" applyBorder="1"/>
    <xf numFmtId="0" fontId="4" fillId="0" borderId="0" xfId="0" applyFont="1" applyBorder="1"/>
    <xf numFmtId="0" fontId="9" fillId="0" borderId="0" xfId="0" applyFont="1"/>
    <xf numFmtId="0" fontId="10" fillId="0" borderId="0" xfId="0" applyFont="1" applyAlignment="1">
      <alignment horizontal="left"/>
    </xf>
    <xf numFmtId="0" fontId="7" fillId="0" borderId="0" xfId="0" applyFont="1" applyAlignment="1">
      <alignment horizontal="center"/>
    </xf>
    <xf numFmtId="49" fontId="7" fillId="0" borderId="1" xfId="0" applyNumberFormat="1" applyFont="1" applyBorder="1" applyAlignment="1">
      <alignment horizontal="center" vertical="center"/>
    </xf>
    <xf numFmtId="0" fontId="10" fillId="0" borderId="10" xfId="0" applyFont="1" applyBorder="1" applyAlignment="1">
      <alignment vertical="center"/>
    </xf>
    <xf numFmtId="0" fontId="0" fillId="0" borderId="9" xfId="0" applyBorder="1"/>
    <xf numFmtId="0" fontId="0" fillId="0" borderId="11" xfId="0" applyBorder="1"/>
    <xf numFmtId="0" fontId="10" fillId="0" borderId="0" xfId="0" applyFont="1" applyAlignment="1">
      <alignment vertical="center"/>
    </xf>
    <xf numFmtId="0" fontId="7" fillId="0" borderId="0" xfId="0" applyFont="1"/>
    <xf numFmtId="0" fontId="4" fillId="0" borderId="10" xfId="0" applyFont="1" applyBorder="1"/>
    <xf numFmtId="0" fontId="7" fillId="0" borderId="9" xfId="0" applyFont="1" applyBorder="1"/>
    <xf numFmtId="0" fontId="7" fillId="0" borderId="11" xfId="0" applyFont="1" applyBorder="1"/>
    <xf numFmtId="0" fontId="11" fillId="0" borderId="0" xfId="1" applyNumberFormat="1" applyFont="1" applyAlignment="1"/>
    <xf numFmtId="0" fontId="4" fillId="0" borderId="0" xfId="1" applyNumberFormat="1" applyFont="1" applyAlignment="1"/>
    <xf numFmtId="0" fontId="7" fillId="0" borderId="0" xfId="1" applyNumberFormat="1" applyFont="1" applyAlignment="1"/>
    <xf numFmtId="0" fontId="4" fillId="0" borderId="0" xfId="1" applyNumberFormat="1" applyFont="1" applyAlignment="1">
      <alignment horizontal="right"/>
    </xf>
    <xf numFmtId="0" fontId="7" fillId="0" borderId="0" xfId="1" applyNumberFormat="1" applyFont="1" applyAlignment="1">
      <alignment horizontal="left"/>
    </xf>
    <xf numFmtId="0" fontId="6" fillId="0" borderId="0" xfId="1" applyNumberFormat="1" applyFont="1" applyAlignment="1"/>
    <xf numFmtId="0" fontId="6" fillId="0" borderId="0" xfId="1" applyNumberFormat="1" applyAlignment="1"/>
    <xf numFmtId="165" fontId="7" fillId="0" borderId="0" xfId="1" applyNumberFormat="1" applyFont="1" applyAlignment="1">
      <alignment horizontal="left"/>
    </xf>
    <xf numFmtId="167" fontId="7" fillId="0" borderId="0" xfId="1" applyNumberFormat="1" applyFont="1" applyAlignment="1">
      <alignment horizontal="left"/>
    </xf>
    <xf numFmtId="0" fontId="4" fillId="0" borderId="0" xfId="1" applyNumberFormat="1" applyFont="1" applyAlignment="1">
      <alignment horizontal="right" vertical="top"/>
    </xf>
    <xf numFmtId="0" fontId="6" fillId="0" borderId="0" xfId="1" applyNumberFormat="1" applyFont="1" applyAlignment="1">
      <alignment horizontal="left" wrapText="1"/>
    </xf>
    <xf numFmtId="14" fontId="7" fillId="0" borderId="0" xfId="1" applyNumberFormat="1" applyFont="1" applyAlignment="1">
      <alignment horizontal="left"/>
    </xf>
    <xf numFmtId="0" fontId="7" fillId="0" borderId="0" xfId="1" applyNumberFormat="1" applyFont="1" applyAlignment="1">
      <alignment horizontal="left" wrapText="1"/>
    </xf>
    <xf numFmtId="1" fontId="7" fillId="0" borderId="0" xfId="1" applyNumberFormat="1" applyFont="1" applyAlignment="1">
      <alignment horizontal="left"/>
    </xf>
    <xf numFmtId="0" fontId="7" fillId="0" borderId="0" xfId="1" applyNumberFormat="1" applyFont="1" applyAlignment="1">
      <alignment horizontal="right"/>
    </xf>
    <xf numFmtId="0" fontId="6" fillId="0" borderId="0" xfId="1" applyNumberFormat="1" applyAlignment="1">
      <alignment horizontal="right"/>
    </xf>
    <xf numFmtId="0" fontId="4" fillId="0" borderId="0" xfId="1" applyNumberFormat="1" applyFont="1" applyAlignment="1">
      <alignment horizontal="left"/>
    </xf>
    <xf numFmtId="0" fontId="12" fillId="0" borderId="0" xfId="1" applyNumberFormat="1" applyFont="1" applyAlignment="1"/>
    <xf numFmtId="0" fontId="0" fillId="0" borderId="0" xfId="0" applyFont="1"/>
    <xf numFmtId="166" fontId="13"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7" fillId="0" borderId="1" xfId="0" applyFont="1" applyBorder="1" applyAlignment="1">
      <alignment vertical="center"/>
    </xf>
    <xf numFmtId="0" fontId="4" fillId="0" borderId="1" xfId="0" applyFont="1" applyBorder="1" applyAlignment="1">
      <alignment horizontal="left" vertical="center"/>
    </xf>
    <xf numFmtId="164" fontId="7"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0" fontId="0" fillId="0" borderId="18" xfId="0" applyBorder="1"/>
    <xf numFmtId="0" fontId="7" fillId="0" borderId="18" xfId="0" applyFont="1" applyBorder="1"/>
    <xf numFmtId="0" fontId="7" fillId="0" borderId="0" xfId="0" applyFont="1" applyAlignment="1">
      <alignment horizontal="right" vertical="center"/>
    </xf>
    <xf numFmtId="0" fontId="7" fillId="0" borderId="0" xfId="0" applyFont="1" applyBorder="1" applyAlignment="1">
      <alignment horizontal="center" vertical="center"/>
    </xf>
    <xf numFmtId="49" fontId="7" fillId="0" borderId="0" xfId="0" applyNumberFormat="1" applyFont="1" applyBorder="1" applyAlignment="1">
      <alignment horizontal="center" vertical="center"/>
    </xf>
    <xf numFmtId="166" fontId="13" fillId="0" borderId="0" xfId="0" applyNumberFormat="1" applyFont="1" applyFill="1" applyBorder="1" applyAlignment="1">
      <alignment horizontal="center" vertical="center"/>
    </xf>
    <xf numFmtId="2" fontId="7" fillId="0" borderId="0" xfId="0" applyNumberFormat="1" applyFont="1" applyBorder="1" applyAlignment="1">
      <alignment horizontal="center" vertical="center"/>
    </xf>
    <xf numFmtId="49" fontId="15"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2" fontId="7" fillId="0" borderId="1" xfId="0" applyNumberFormat="1" applyFont="1" applyBorder="1" applyAlignment="1">
      <alignment horizont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166"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xf>
    <xf numFmtId="0" fontId="4" fillId="0" borderId="0" xfId="0" applyFont="1" applyAlignment="1">
      <alignment horizontal="left" vertical="center"/>
    </xf>
    <xf numFmtId="0" fontId="0" fillId="0" borderId="0" xfId="0" applyFont="1" applyAlignment="1">
      <alignment horizontal="left"/>
    </xf>
    <xf numFmtId="0" fontId="0" fillId="0" borderId="1" xfId="0" applyBorder="1"/>
    <xf numFmtId="0" fontId="7" fillId="0" borderId="1" xfId="0" applyFont="1" applyBorder="1" applyAlignment="1">
      <alignment horizontal="center" vertical="center"/>
    </xf>
    <xf numFmtId="166" fontId="7" fillId="0" borderId="5" xfId="0" applyNumberFormat="1" applyFont="1" applyBorder="1" applyAlignment="1">
      <alignment horizontal="center" vertical="center"/>
    </xf>
    <xf numFmtId="166" fontId="7" fillId="0" borderId="1" xfId="0" applyNumberFormat="1" applyFont="1" applyBorder="1" applyAlignment="1">
      <alignment horizontal="center" wrapText="1"/>
    </xf>
    <xf numFmtId="166" fontId="7" fillId="0" borderId="0" xfId="0" applyNumberFormat="1" applyFont="1" applyBorder="1" applyAlignment="1">
      <alignment horizontal="center" vertical="center"/>
    </xf>
    <xf numFmtId="2" fontId="7" fillId="0" borderId="0" xfId="0" applyNumberFormat="1" applyFont="1" applyBorder="1" applyAlignment="1">
      <alignment horizontal="center" wrapText="1"/>
    </xf>
    <xf numFmtId="164" fontId="7"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7" fillId="0" borderId="0" xfId="0" quotePrefix="1" applyFont="1" applyBorder="1" applyAlignment="1">
      <alignment horizontal="center" vertical="center"/>
    </xf>
    <xf numFmtId="166" fontId="7" fillId="0" borderId="0" xfId="0" applyNumberFormat="1" applyFont="1" applyBorder="1" applyAlignment="1">
      <alignment horizontal="center" vertical="center" wrapText="1"/>
    </xf>
    <xf numFmtId="166" fontId="7" fillId="0" borderId="0" xfId="0" applyNumberFormat="1" applyFont="1" applyBorder="1" applyAlignment="1">
      <alignment horizontal="center" wrapText="1"/>
    </xf>
    <xf numFmtId="0" fontId="6" fillId="0" borderId="17" xfId="0" applyFont="1" applyBorder="1" applyAlignment="1">
      <alignment vertical="center"/>
    </xf>
    <xf numFmtId="0" fontId="7" fillId="0" borderId="17" xfId="0" applyFont="1" applyBorder="1"/>
    <xf numFmtId="0" fontId="0" fillId="3" borderId="0" xfId="0" applyFill="1"/>
    <xf numFmtId="0" fontId="16" fillId="0" borderId="0" xfId="0" applyFont="1"/>
    <xf numFmtId="0" fontId="0" fillId="4" borderId="0" xfId="0" applyFill="1"/>
    <xf numFmtId="166" fontId="0" fillId="0" borderId="0" xfId="0" applyNumberFormat="1"/>
    <xf numFmtId="168" fontId="0" fillId="3" borderId="0" xfId="0" applyNumberFormat="1" applyFill="1"/>
    <xf numFmtId="0" fontId="0" fillId="6" borderId="0" xfId="0" applyFill="1"/>
    <xf numFmtId="1" fontId="0" fillId="6" borderId="0" xfId="0" applyNumberFormat="1" applyFill="1"/>
    <xf numFmtId="2" fontId="0" fillId="6" borderId="0" xfId="0" applyNumberFormat="1" applyFill="1"/>
    <xf numFmtId="0" fontId="0" fillId="5" borderId="0" xfId="0" applyFill="1"/>
    <xf numFmtId="0" fontId="0" fillId="7" borderId="0" xfId="0" applyFill="1"/>
    <xf numFmtId="0" fontId="7" fillId="0" borderId="0" xfId="1" applyFont="1" applyAlignment="1">
      <alignment horizontal="left"/>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6" fillId="0" borderId="0" xfId="1" applyNumberFormat="1" applyFont="1" applyAlignment="1">
      <alignment horizontal="left"/>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6" fillId="0" borderId="2" xfId="0" applyFont="1" applyBorder="1" applyAlignment="1">
      <alignment horizontal="center" vertical="center" wrapText="1"/>
    </xf>
    <xf numFmtId="0" fontId="7" fillId="0" borderId="5" xfId="0" applyFont="1" applyBorder="1" applyAlignment="1">
      <alignment horizontal="center" vertical="center"/>
    </xf>
    <xf numFmtId="0" fontId="6" fillId="0" borderId="1" xfId="0" applyFont="1" applyBorder="1" applyAlignment="1">
      <alignment horizontal="left" vertical="center"/>
    </xf>
    <xf numFmtId="0" fontId="6" fillId="0" borderId="1" xfId="0" quotePrefix="1" applyFont="1" applyBorder="1" applyAlignment="1">
      <alignment horizontal="center" wrapText="1"/>
    </xf>
    <xf numFmtId="0" fontId="0" fillId="0" borderId="5" xfId="0" quotePrefix="1" applyFont="1" applyBorder="1" applyAlignment="1">
      <alignment horizontal="center" vertical="center"/>
    </xf>
    <xf numFmtId="0" fontId="7" fillId="0" borderId="1" xfId="0" applyFont="1" applyBorder="1" applyAlignment="1">
      <alignment horizontal="center" wrapText="1"/>
    </xf>
    <xf numFmtId="168" fontId="0" fillId="3" borderId="0" xfId="0" applyNumberFormat="1" applyFill="1" applyAlignment="1">
      <alignment wrapText="1"/>
    </xf>
    <xf numFmtId="2" fontId="0" fillId="0" borderId="0" xfId="0" applyNumberFormat="1"/>
    <xf numFmtId="0" fontId="7" fillId="0" borderId="0" xfId="1" applyFont="1" applyAlignment="1"/>
    <xf numFmtId="0" fontId="6" fillId="0" borderId="0" xfId="1" applyAlignment="1"/>
    <xf numFmtId="2" fontId="0" fillId="0" borderId="0" xfId="0" applyNumberFormat="1" applyFill="1"/>
    <xf numFmtId="0" fontId="17" fillId="0" borderId="0" xfId="0" applyFont="1" applyFill="1" applyAlignment="1">
      <alignment vertical="top" wrapText="1"/>
    </xf>
    <xf numFmtId="2" fontId="7" fillId="0" borderId="3"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wrapText="1"/>
    </xf>
    <xf numFmtId="1" fontId="7" fillId="0" borderId="0" xfId="0" applyNumberFormat="1" applyFont="1" applyBorder="1" applyAlignment="1">
      <alignment horizontal="center" vertical="center"/>
    </xf>
    <xf numFmtId="164" fontId="7" fillId="0" borderId="1" xfId="0" applyNumberFormat="1" applyFont="1" applyBorder="1" applyAlignment="1">
      <alignment horizontal="center"/>
    </xf>
    <xf numFmtId="166" fontId="7" fillId="0" borderId="1" xfId="0" applyNumberFormat="1" applyFont="1" applyFill="1" applyBorder="1" applyAlignment="1">
      <alignment horizontal="center" vertical="center"/>
    </xf>
    <xf numFmtId="0" fontId="17" fillId="3" borderId="0" xfId="0" applyFont="1" applyFill="1" applyAlignment="1">
      <alignment vertical="top" wrapText="1"/>
    </xf>
    <xf numFmtId="0" fontId="17" fillId="3" borderId="0" xfId="0" applyFont="1" applyFill="1" applyAlignment="1">
      <alignment wrapText="1"/>
    </xf>
    <xf numFmtId="0" fontId="17" fillId="3" borderId="0" xfId="0" applyFont="1" applyFill="1"/>
    <xf numFmtId="0" fontId="7" fillId="0" borderId="0" xfId="1" applyFont="1" applyAlignment="1">
      <alignment horizontal="left" wrapText="1"/>
    </xf>
    <xf numFmtId="0" fontId="7" fillId="0" borderId="1" xfId="0" applyFont="1" applyBorder="1" applyAlignment="1">
      <alignment horizontal="center" vertical="center"/>
    </xf>
    <xf numFmtId="164" fontId="0" fillId="6" borderId="0" xfId="0" applyNumberFormat="1" applyFill="1"/>
    <xf numFmtId="2" fontId="0" fillId="6" borderId="0" xfId="0" quotePrefix="1" applyNumberFormat="1" applyFill="1" applyAlignment="1">
      <alignment horizontal="right"/>
    </xf>
    <xf numFmtId="0" fontId="7" fillId="0" borderId="1" xfId="0" applyFont="1" applyBorder="1" applyAlignment="1">
      <alignment horizontal="center" vertical="center"/>
    </xf>
    <xf numFmtId="164"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6" fillId="0" borderId="1" xfId="1" applyNumberFormat="1" applyFont="1" applyBorder="1" applyAlignment="1">
      <alignment horizontal="left" vertical="top" wrapText="1"/>
    </xf>
    <xf numFmtId="0" fontId="6" fillId="0" borderId="1" xfId="1" applyBorder="1" applyAlignment="1">
      <alignment horizontal="left" vertical="top" wrapText="1"/>
    </xf>
    <xf numFmtId="0" fontId="5" fillId="0" borderId="0" xfId="1" applyNumberFormat="1" applyFont="1" applyAlignment="1"/>
    <xf numFmtId="0" fontId="0" fillId="0" borderId="0" xfId="0" applyAlignment="1"/>
    <xf numFmtId="0" fontId="7" fillId="0" borderId="0" xfId="1" applyFont="1" applyAlignment="1">
      <alignment horizontal="left" wrapText="1"/>
    </xf>
    <xf numFmtId="0" fontId="6" fillId="0" borderId="0" xfId="1">
      <alignment wrapText="1"/>
    </xf>
    <xf numFmtId="0" fontId="6" fillId="0" borderId="0" xfId="0" applyNumberFormat="1" applyFont="1" applyAlignment="1">
      <alignment horizontal="left" wrapText="1"/>
    </xf>
    <xf numFmtId="0" fontId="0" fillId="0" borderId="0" xfId="0" applyAlignment="1">
      <alignment horizontal="left" wrapText="1"/>
    </xf>
    <xf numFmtId="0" fontId="6" fillId="0" borderId="0" xfId="1" applyAlignment="1">
      <alignment horizontal="left" vertical="top"/>
    </xf>
    <xf numFmtId="0" fontId="7"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7" fillId="0" borderId="1" xfId="0" applyFont="1" applyBorder="1" applyAlignment="1">
      <alignment horizontal="center" vertical="center"/>
    </xf>
    <xf numFmtId="165" fontId="7" fillId="0" borderId="1" xfId="0" applyNumberFormat="1" applyFont="1" applyBorder="1" applyAlignment="1">
      <alignment horizontal="center" vertical="center"/>
    </xf>
    <xf numFmtId="165" fontId="7" fillId="0" borderId="2" xfId="0" applyNumberFormat="1" applyFont="1" applyBorder="1" applyAlignment="1">
      <alignment horizontal="center" vertical="center"/>
    </xf>
    <xf numFmtId="165" fontId="7" fillId="0" borderId="3" xfId="0" applyNumberFormat="1"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right"/>
    </xf>
    <xf numFmtId="0" fontId="2" fillId="0" borderId="0" xfId="0" applyFont="1" applyAlignment="1">
      <alignment vertical="center"/>
    </xf>
    <xf numFmtId="0" fontId="3"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65" fontId="5" fillId="0" borderId="6" xfId="0" applyNumberFormat="1" applyFont="1" applyBorder="1" applyAlignment="1">
      <alignment horizontal="center" vertical="center" wrapText="1"/>
    </xf>
    <xf numFmtId="165" fontId="0" fillId="0" borderId="7" xfId="0" applyNumberFormat="1" applyBorder="1" applyAlignment="1">
      <alignment horizontal="center" vertical="center" wrapText="1"/>
    </xf>
    <xf numFmtId="0" fontId="4" fillId="0" borderId="2" xfId="0" applyFont="1" applyBorder="1" applyAlignment="1">
      <alignment horizontal="center"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xf numFmtId="0" fontId="6" fillId="0" borderId="12" xfId="0" applyFont="1" applyBorder="1" applyAlignment="1">
      <alignment vertical="center" wrapText="1"/>
    </xf>
    <xf numFmtId="0" fontId="0" fillId="0" borderId="8" xfId="0" applyBorder="1"/>
    <xf numFmtId="0" fontId="0" fillId="0" borderId="13" xfId="0" applyBorder="1"/>
    <xf numFmtId="0" fontId="6"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14" fontId="4" fillId="0" borderId="1"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wrapText="1"/>
    </xf>
    <xf numFmtId="0" fontId="4"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wrapText="1"/>
    </xf>
    <xf numFmtId="0" fontId="0" fillId="0" borderId="14" xfId="0" applyFont="1" applyBorder="1" applyAlignment="1">
      <alignment horizontal="center" vertical="center"/>
    </xf>
    <xf numFmtId="0" fontId="0" fillId="0" borderId="5" xfId="0" applyFont="1" applyBorder="1" applyAlignment="1">
      <alignment horizontal="center" vertical="center"/>
    </xf>
    <xf numFmtId="0" fontId="7" fillId="0" borderId="0" xfId="0" applyFont="1" applyAlignment="1">
      <alignment horizontal="right"/>
    </xf>
    <xf numFmtId="0" fontId="4" fillId="0" borderId="0" xfId="0" applyFont="1" applyAlignment="1">
      <alignment horizont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7" xfId="0" applyFont="1" applyBorder="1" applyAlignment="1">
      <alignment vertical="center"/>
    </xf>
    <xf numFmtId="165" fontId="0" fillId="0" borderId="7" xfId="0" applyNumberFormat="1" applyFont="1" applyBorder="1" applyAlignment="1">
      <alignment horizontal="center" vertical="center" wrapText="1"/>
    </xf>
    <xf numFmtId="0" fontId="0" fillId="0" borderId="0" xfId="0" applyFont="1" applyAlignment="1">
      <alignment vertical="center" wrapText="1"/>
    </xf>
    <xf numFmtId="165" fontId="7" fillId="0" borderId="4" xfId="0" applyNumberFormat="1" applyFont="1" applyBorder="1" applyAlignment="1">
      <alignment horizontal="center" vertical="center"/>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13" xfId="0" applyFont="1" applyBorder="1" applyAlignment="1">
      <alignment vertical="center" wrapText="1"/>
    </xf>
    <xf numFmtId="165" fontId="7" fillId="0" borderId="19" xfId="0" applyNumberFormat="1" applyFont="1" applyBorder="1" applyAlignment="1">
      <alignment horizontal="center" vertical="center"/>
    </xf>
    <xf numFmtId="0" fontId="4"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18" fillId="0" borderId="0" xfId="0" applyFont="1"/>
    <xf numFmtId="169" fontId="0" fillId="0" borderId="0" xfId="0" applyNumberFormat="1"/>
  </cellXfs>
  <cellStyles count="5">
    <cellStyle name="Normal" xfId="0" builtinId="0"/>
    <cellStyle name="Normal 2" xfId="3" xr:uid="{00000000-0005-0000-0000-000001000000}"/>
    <cellStyle name="Normal 3" xfId="2" xr:uid="{00000000-0005-0000-0000-000002000000}"/>
    <cellStyle name="Normal 4" xfId="4" xr:uid="{00000000-0005-0000-0000-000003000000}"/>
    <cellStyle name="Normal_RE-3-161,4876,Cook,Texoma,9-3-02,GP1" xfId="1"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log scale, NASC-normalized patterns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summary!$Y$1</c:f>
              <c:strCache>
                <c:ptCount val="1"/>
                <c:pt idx="0">
                  <c:v>BM-SW-2</c:v>
                </c:pt>
              </c:strCache>
            </c:strRef>
          </c:tx>
          <c:spPr>
            <a:ln w="28575" cap="rnd">
              <a:solidFill>
                <a:schemeClr val="accent1"/>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summary!$Y$2:$Y$16</c:f>
              <c:numCache>
                <c:formatCode>0.0000</c:formatCode>
                <c:ptCount val="15"/>
                <c:pt idx="0">
                  <c:v>2.1427652733118971E-4</c:v>
                </c:pt>
                <c:pt idx="1">
                  <c:v>1.9030150753768845E-4</c:v>
                </c:pt>
                <c:pt idx="2">
                  <c:v>2.2129105322763305E-4</c:v>
                </c:pt>
                <c:pt idx="3">
                  <c:v>2.4191740412979351E-4</c:v>
                </c:pt>
                <c:pt idx="4">
                  <c:v>3.4882882882882884E-4</c:v>
                </c:pt>
                <c:pt idx="5">
                  <c:v>3.5277777777777776E-4</c:v>
                </c:pt>
                <c:pt idx="6">
                  <c:v>4.7682403433476391E-4</c:v>
                </c:pt>
                <c:pt idx="7">
                  <c:v>4.3023255813953487E-4</c:v>
                </c:pt>
                <c:pt idx="8">
                  <c:v>4.3354700854700859E-4</c:v>
                </c:pt>
                <c:pt idx="9">
                  <c:v>4.6076190476190479E-4</c:v>
                </c:pt>
                <c:pt idx="10">
                  <c:v>3.9858728557013118E-4</c:v>
                </c:pt>
                <c:pt idx="11">
                  <c:v>3.8175438596491226E-4</c:v>
                </c:pt>
                <c:pt idx="12">
                  <c:v>3.8024691358024687E-4</c:v>
                </c:pt>
                <c:pt idx="13">
                  <c:v>3.1524822695035463E-4</c:v>
                </c:pt>
                <c:pt idx="14">
                  <c:v>3.0715935334872982E-4</c:v>
                </c:pt>
              </c:numCache>
            </c:numRef>
          </c:val>
          <c:smooth val="0"/>
          <c:extLst>
            <c:ext xmlns:c16="http://schemas.microsoft.com/office/drawing/2014/chart" uri="{C3380CC4-5D6E-409C-BE32-E72D297353CC}">
              <c16:uniqueId val="{00000000-0F8A-42E9-9F20-2CE1F410162E}"/>
            </c:ext>
          </c:extLst>
        </c:ser>
        <c:ser>
          <c:idx val="1"/>
          <c:order val="1"/>
          <c:tx>
            <c:strRef>
              <c:f>summary!$Z$1</c:f>
              <c:strCache>
                <c:ptCount val="1"/>
                <c:pt idx="0">
                  <c:v>BM-SW-2-FD</c:v>
                </c:pt>
              </c:strCache>
            </c:strRef>
          </c:tx>
          <c:spPr>
            <a:ln w="28575" cap="rnd">
              <a:solidFill>
                <a:schemeClr val="accent2"/>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summary!$Z$2:$Z$16</c:f>
              <c:numCache>
                <c:formatCode>0.0000</c:formatCode>
                <c:ptCount val="15"/>
                <c:pt idx="0">
                  <c:v>1.78848167539267E-4</c:v>
                </c:pt>
                <c:pt idx="1">
                  <c:v>1.941708542713568E-4</c:v>
                </c:pt>
                <c:pt idx="2">
                  <c:v>2.2276330690826728E-4</c:v>
                </c:pt>
                <c:pt idx="3">
                  <c:v>2.5106194690265488E-4</c:v>
                </c:pt>
                <c:pt idx="4">
                  <c:v>3.4882882882882884E-4</c:v>
                </c:pt>
                <c:pt idx="5">
                  <c:v>3.6388888888888886E-4</c:v>
                </c:pt>
                <c:pt idx="6">
                  <c:v>4.63519313304721E-4</c:v>
                </c:pt>
                <c:pt idx="7">
                  <c:v>4.3023255813953487E-4</c:v>
                </c:pt>
                <c:pt idx="8">
                  <c:v>4.4529914529914529E-4</c:v>
                </c:pt>
                <c:pt idx="9">
                  <c:v>4.5942857142857146E-4</c:v>
                </c:pt>
                <c:pt idx="10">
                  <c:v>4.1170534813319881E-4</c:v>
                </c:pt>
                <c:pt idx="11">
                  <c:v>3.7824561403508768E-4</c:v>
                </c:pt>
                <c:pt idx="12">
                  <c:v>3.7283950617283945E-4</c:v>
                </c:pt>
                <c:pt idx="13">
                  <c:v>3.0992907801418443E-4</c:v>
                </c:pt>
                <c:pt idx="14">
                  <c:v>3.1639722863741347E-4</c:v>
                </c:pt>
              </c:numCache>
            </c:numRef>
          </c:val>
          <c:smooth val="0"/>
          <c:extLst>
            <c:ext xmlns:c16="http://schemas.microsoft.com/office/drawing/2014/chart" uri="{C3380CC4-5D6E-409C-BE32-E72D297353CC}">
              <c16:uniqueId val="{00000001-0F8A-42E9-9F20-2CE1F410162E}"/>
            </c:ext>
          </c:extLst>
        </c:ser>
        <c:ser>
          <c:idx val="2"/>
          <c:order val="2"/>
          <c:tx>
            <c:strRef>
              <c:f>summary!$AA$1</c:f>
              <c:strCache>
                <c:ptCount val="1"/>
                <c:pt idx="0">
                  <c:v>HC-SW-2</c:v>
                </c:pt>
              </c:strCache>
            </c:strRef>
          </c:tx>
          <c:spPr>
            <a:ln w="28575" cap="rnd">
              <a:solidFill>
                <a:schemeClr val="accent3"/>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summary!$AA$2:$AA$16</c:f>
              <c:numCache>
                <c:formatCode>0.0000</c:formatCode>
                <c:ptCount val="15"/>
                <c:pt idx="0">
                  <c:v>2.643979057591623E-5</c:v>
                </c:pt>
                <c:pt idx="1">
                  <c:v>2.5477386934673365E-5</c:v>
                </c:pt>
                <c:pt idx="2">
                  <c:v>2.797281993204983E-5</c:v>
                </c:pt>
                <c:pt idx="3">
                  <c:v>2.8967551622418881E-5</c:v>
                </c:pt>
                <c:pt idx="4">
                  <c:v>3.6936936936936937E-5</c:v>
                </c:pt>
                <c:pt idx="5">
                  <c:v>3.9814814814814804E-5</c:v>
                </c:pt>
                <c:pt idx="6">
                  <c:v>6.0944206008583684E-5</c:v>
                </c:pt>
                <c:pt idx="7">
                  <c:v>5.6847545219638242E-5</c:v>
                </c:pt>
                <c:pt idx="8">
                  <c:v>5.854700854700856E-5</c:v>
                </c:pt>
                <c:pt idx="9">
                  <c:v>8.2142857142857153E-5</c:v>
                </c:pt>
                <c:pt idx="10">
                  <c:v>5.5499495459132189E-5</c:v>
                </c:pt>
                <c:pt idx="11">
                  <c:v>5.157894736842105E-5</c:v>
                </c:pt>
                <c:pt idx="12">
                  <c:v>4.4444444444444433E-5</c:v>
                </c:pt>
                <c:pt idx="13">
                  <c:v>3.4042553191489365E-5</c:v>
                </c:pt>
                <c:pt idx="14">
                  <c:v>3.4642032332563504E-5</c:v>
                </c:pt>
              </c:numCache>
            </c:numRef>
          </c:val>
          <c:smooth val="0"/>
          <c:extLst>
            <c:ext xmlns:c16="http://schemas.microsoft.com/office/drawing/2014/chart" uri="{C3380CC4-5D6E-409C-BE32-E72D297353CC}">
              <c16:uniqueId val="{00000002-0F8A-42E9-9F20-2CE1F410162E}"/>
            </c:ext>
          </c:extLst>
        </c:ser>
        <c:ser>
          <c:idx val="3"/>
          <c:order val="3"/>
          <c:tx>
            <c:strRef>
              <c:f>summary!$AB$1</c:f>
              <c:strCache>
                <c:ptCount val="1"/>
                <c:pt idx="0">
                  <c:v>HC-SW-2-FD</c:v>
                </c:pt>
              </c:strCache>
            </c:strRef>
          </c:tx>
          <c:spPr>
            <a:ln w="28575" cap="rnd">
              <a:solidFill>
                <a:schemeClr val="accent4"/>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summary!$AB$2:$AB$16</c:f>
              <c:numCache>
                <c:formatCode>0.0000</c:formatCode>
                <c:ptCount val="15"/>
                <c:pt idx="0">
                  <c:v>2.7591623036649213E-5</c:v>
                </c:pt>
                <c:pt idx="1">
                  <c:v>2.9560301507537692E-5</c:v>
                </c:pt>
                <c:pt idx="2">
                  <c:v>2.6953567383918458E-5</c:v>
                </c:pt>
                <c:pt idx="3">
                  <c:v>2.9085545722713862E-5</c:v>
                </c:pt>
                <c:pt idx="4">
                  <c:v>3.6396396396396402E-5</c:v>
                </c:pt>
                <c:pt idx="5">
                  <c:v>3.8888888888888891E-5</c:v>
                </c:pt>
                <c:pt idx="6">
                  <c:v>5.1716738197424891E-5</c:v>
                </c:pt>
                <c:pt idx="7">
                  <c:v>5.1679586563307499E-5</c:v>
                </c:pt>
                <c:pt idx="8">
                  <c:v>6.08974358974359E-5</c:v>
                </c:pt>
                <c:pt idx="9">
                  <c:v>8.2571428571428569E-5</c:v>
                </c:pt>
                <c:pt idx="10">
                  <c:v>5.5499495459132189E-5</c:v>
                </c:pt>
                <c:pt idx="11">
                  <c:v>5.2280701754385959E-5</c:v>
                </c:pt>
                <c:pt idx="12">
                  <c:v>4.938271604938272E-5</c:v>
                </c:pt>
                <c:pt idx="13">
                  <c:v>3.4397163120567377E-5</c:v>
                </c:pt>
                <c:pt idx="14">
                  <c:v>4.1570438799076207E-5</c:v>
                </c:pt>
              </c:numCache>
            </c:numRef>
          </c:val>
          <c:smooth val="0"/>
          <c:extLst>
            <c:ext xmlns:c16="http://schemas.microsoft.com/office/drawing/2014/chart" uri="{C3380CC4-5D6E-409C-BE32-E72D297353CC}">
              <c16:uniqueId val="{00000003-0F8A-42E9-9F20-2CE1F410162E}"/>
            </c:ext>
          </c:extLst>
        </c:ser>
        <c:ser>
          <c:idx val="4"/>
          <c:order val="4"/>
          <c:tx>
            <c:strRef>
              <c:f>summary!$AC$1</c:f>
              <c:strCache>
                <c:ptCount val="1"/>
                <c:pt idx="0">
                  <c:v>TB</c:v>
                </c:pt>
              </c:strCache>
            </c:strRef>
          </c:tx>
          <c:spPr>
            <a:ln w="28575" cap="rnd">
              <a:solidFill>
                <a:schemeClr val="accent5"/>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summary!$AC$2:$AC$16</c:f>
              <c:numCache>
                <c:formatCode>0.0000</c:formatCode>
                <c:ptCount val="15"/>
                <c:pt idx="0">
                  <c:v>1.0471204188481674E-7</c:v>
                </c:pt>
                <c:pt idx="1">
                  <c:v>2.5125628140703522E-7</c:v>
                </c:pt>
                <c:pt idx="2">
                  <c:v>1.1325028312570781E-7</c:v>
                </c:pt>
                <c:pt idx="3">
                  <c:v>1.1799410029498526E-7</c:v>
                </c:pt>
                <c:pt idx="4">
                  <c:v>0</c:v>
                </c:pt>
                <c:pt idx="5">
                  <c:v>0</c:v>
                </c:pt>
                <c:pt idx="6">
                  <c:v>0</c:v>
                </c:pt>
                <c:pt idx="7">
                  <c:v>0</c:v>
                </c:pt>
                <c:pt idx="8">
                  <c:v>0</c:v>
                </c:pt>
                <c:pt idx="9">
                  <c:v>1.9047619047619048E-7</c:v>
                </c:pt>
                <c:pt idx="10">
                  <c:v>0</c:v>
                </c:pt>
                <c:pt idx="11">
                  <c:v>0</c:v>
                </c:pt>
                <c:pt idx="12">
                  <c:v>0</c:v>
                </c:pt>
                <c:pt idx="13">
                  <c:v>0</c:v>
                </c:pt>
                <c:pt idx="14">
                  <c:v>0</c:v>
                </c:pt>
              </c:numCache>
            </c:numRef>
          </c:val>
          <c:smooth val="0"/>
          <c:extLst>
            <c:ext xmlns:c16="http://schemas.microsoft.com/office/drawing/2014/chart" uri="{C3380CC4-5D6E-409C-BE32-E72D297353CC}">
              <c16:uniqueId val="{00000000-3A87-4A66-982A-7E278134AC5F}"/>
            </c:ext>
          </c:extLst>
        </c:ser>
        <c:ser>
          <c:idx val="5"/>
          <c:order val="5"/>
          <c:tx>
            <c:strRef>
              <c:f>summary!$AD$1</c:f>
              <c:strCache>
                <c:ptCount val="1"/>
                <c:pt idx="0">
                  <c:v>FB</c:v>
                </c:pt>
              </c:strCache>
            </c:strRef>
          </c:tx>
          <c:spPr>
            <a:ln w="28575" cap="rnd">
              <a:solidFill>
                <a:schemeClr val="accent6"/>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summary!$AD$2:$AD$16</c:f>
              <c:numCache>
                <c:formatCode>0.0000</c:formatCode>
                <c:ptCount val="15"/>
                <c:pt idx="0">
                  <c:v>5.235602094240837E-8</c:v>
                </c:pt>
                <c:pt idx="1">
                  <c:v>1.0050251256281407E-7</c:v>
                </c:pt>
                <c:pt idx="2">
                  <c:v>1.1325028312570781E-7</c:v>
                </c:pt>
                <c:pt idx="3">
                  <c:v>1.1799410029498526E-7</c:v>
                </c:pt>
                <c:pt idx="4">
                  <c:v>0</c:v>
                </c:pt>
                <c:pt idx="5">
                  <c:v>0</c:v>
                </c:pt>
                <c:pt idx="6">
                  <c:v>8.5836909871244633E-7</c:v>
                </c:pt>
                <c:pt idx="7">
                  <c:v>0</c:v>
                </c:pt>
                <c:pt idx="8">
                  <c:v>0</c:v>
                </c:pt>
                <c:pt idx="9">
                  <c:v>9.523809523809524E-8</c:v>
                </c:pt>
                <c:pt idx="10">
                  <c:v>0</c:v>
                </c:pt>
                <c:pt idx="11">
                  <c:v>0</c:v>
                </c:pt>
                <c:pt idx="12">
                  <c:v>0</c:v>
                </c:pt>
                <c:pt idx="13">
                  <c:v>0</c:v>
                </c:pt>
                <c:pt idx="14">
                  <c:v>0</c:v>
                </c:pt>
              </c:numCache>
            </c:numRef>
          </c:val>
          <c:smooth val="0"/>
          <c:extLst>
            <c:ext xmlns:c16="http://schemas.microsoft.com/office/drawing/2014/chart" uri="{C3380CC4-5D6E-409C-BE32-E72D297353CC}">
              <c16:uniqueId val="{00000001-3A87-4A66-982A-7E278134AC5F}"/>
            </c:ext>
          </c:extLst>
        </c:ser>
        <c:ser>
          <c:idx val="6"/>
          <c:order val="6"/>
          <c:tx>
            <c:strRef>
              <c:f>summary!$AE$1</c:f>
              <c:strCache>
                <c:ptCount val="1"/>
                <c:pt idx="0">
                  <c:v>Cam-SW-2</c:v>
                </c:pt>
              </c:strCache>
            </c:strRef>
          </c:tx>
          <c:spPr>
            <a:ln w="28575" cap="rnd">
              <a:solidFill>
                <a:schemeClr val="accent1">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summary!$AE$2:$AE$16</c:f>
              <c:numCache>
                <c:formatCode>0.0000</c:formatCode>
                <c:ptCount val="15"/>
                <c:pt idx="0">
                  <c:v>2.1963350785340313E-5</c:v>
                </c:pt>
                <c:pt idx="1">
                  <c:v>2.0251256281407039E-5</c:v>
                </c:pt>
                <c:pt idx="2">
                  <c:v>2.1857304643261607E-5</c:v>
                </c:pt>
                <c:pt idx="3">
                  <c:v>2.2920353982300887E-5</c:v>
                </c:pt>
                <c:pt idx="4">
                  <c:v>3.1171171171171167E-5</c:v>
                </c:pt>
                <c:pt idx="5">
                  <c:v>3.3333333333333328E-5</c:v>
                </c:pt>
                <c:pt idx="6">
                  <c:v>4.2918454935622321E-5</c:v>
                </c:pt>
                <c:pt idx="7">
                  <c:v>4.3927648578811366E-5</c:v>
                </c:pt>
                <c:pt idx="8">
                  <c:v>4.2948717948717956E-5</c:v>
                </c:pt>
                <c:pt idx="9">
                  <c:v>6.1904761904761906E-5</c:v>
                </c:pt>
                <c:pt idx="10">
                  <c:v>4.1372351160443995E-5</c:v>
                </c:pt>
                <c:pt idx="11">
                  <c:v>3.9649122807017545E-5</c:v>
                </c:pt>
                <c:pt idx="12">
                  <c:v>3.703703703703703E-5</c:v>
                </c:pt>
                <c:pt idx="13">
                  <c:v>2.9787234042553195E-5</c:v>
                </c:pt>
                <c:pt idx="14">
                  <c:v>3.0023094688221707E-5</c:v>
                </c:pt>
              </c:numCache>
            </c:numRef>
          </c:val>
          <c:smooth val="0"/>
          <c:extLst>
            <c:ext xmlns:c16="http://schemas.microsoft.com/office/drawing/2014/chart" uri="{C3380CC4-5D6E-409C-BE32-E72D297353CC}">
              <c16:uniqueId val="{00000002-3A87-4A66-982A-7E278134AC5F}"/>
            </c:ext>
          </c:extLst>
        </c:ser>
        <c:ser>
          <c:idx val="7"/>
          <c:order val="7"/>
          <c:tx>
            <c:strRef>
              <c:f>summary!$AF$1</c:f>
              <c:strCache>
                <c:ptCount val="1"/>
                <c:pt idx="0">
                  <c:v>Cam-SW-2-FD</c:v>
                </c:pt>
              </c:strCache>
            </c:strRef>
          </c:tx>
          <c:spPr>
            <a:ln w="28575" cap="rnd">
              <a:solidFill>
                <a:schemeClr val="accent2">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summary!$AF$2:$AF$16</c:f>
              <c:numCache>
                <c:formatCode>0.0000</c:formatCode>
                <c:ptCount val="15"/>
                <c:pt idx="0">
                  <c:v>2.0706806282722511E-5</c:v>
                </c:pt>
                <c:pt idx="1">
                  <c:v>1.8969849246231156E-5</c:v>
                </c:pt>
                <c:pt idx="2">
                  <c:v>2.0498301245753111E-5</c:v>
                </c:pt>
                <c:pt idx="3">
                  <c:v>2.1327433628318587E-5</c:v>
                </c:pt>
                <c:pt idx="4">
                  <c:v>2.9009009009009013E-5</c:v>
                </c:pt>
                <c:pt idx="5">
                  <c:v>3.3333333333333328E-5</c:v>
                </c:pt>
                <c:pt idx="6">
                  <c:v>4.6351931330472097E-5</c:v>
                </c:pt>
                <c:pt idx="7">
                  <c:v>4.3927648578811366E-5</c:v>
                </c:pt>
                <c:pt idx="8">
                  <c:v>4.3589743589743591E-5</c:v>
                </c:pt>
                <c:pt idx="9">
                  <c:v>6.0047619047619043E-5</c:v>
                </c:pt>
                <c:pt idx="10">
                  <c:v>4.1372351160443995E-5</c:v>
                </c:pt>
                <c:pt idx="11">
                  <c:v>4.175438596491228E-5</c:v>
                </c:pt>
                <c:pt idx="12">
                  <c:v>3.703703703703703E-5</c:v>
                </c:pt>
                <c:pt idx="13">
                  <c:v>2.6595744680851064E-5</c:v>
                </c:pt>
                <c:pt idx="14">
                  <c:v>2.7713625866050809E-5</c:v>
                </c:pt>
              </c:numCache>
            </c:numRef>
          </c:val>
          <c:smooth val="0"/>
          <c:extLst>
            <c:ext xmlns:c16="http://schemas.microsoft.com/office/drawing/2014/chart" uri="{C3380CC4-5D6E-409C-BE32-E72D297353CC}">
              <c16:uniqueId val="{00000003-3A87-4A66-982A-7E278134AC5F}"/>
            </c:ext>
          </c:extLst>
        </c:ser>
        <c:ser>
          <c:idx val="8"/>
          <c:order val="8"/>
          <c:tx>
            <c:strRef>
              <c:f>summary!$AG$1</c:f>
              <c:strCache>
                <c:ptCount val="1"/>
                <c:pt idx="0">
                  <c:v>SR-SW-1</c:v>
                </c:pt>
              </c:strCache>
            </c:strRef>
          </c:tx>
          <c:spPr>
            <a:ln w="28575" cap="rnd">
              <a:solidFill>
                <a:schemeClr val="accent3">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summary!$AG$2:$AG$16</c:f>
              <c:numCache>
                <c:formatCode>0.0000</c:formatCode>
                <c:ptCount val="15"/>
                <c:pt idx="0">
                  <c:v>2.5916230366492145E-5</c:v>
                </c:pt>
                <c:pt idx="1">
                  <c:v>2.4924623115577891E-5</c:v>
                </c:pt>
                <c:pt idx="2">
                  <c:v>2.7406568516421292E-5</c:v>
                </c:pt>
                <c:pt idx="3">
                  <c:v>2.8407079646017701E-5</c:v>
                </c:pt>
                <c:pt idx="4">
                  <c:v>3.6936936936936937E-5</c:v>
                </c:pt>
                <c:pt idx="5">
                  <c:v>3.7962962962962964E-5</c:v>
                </c:pt>
                <c:pt idx="6">
                  <c:v>5.665236051502146E-5</c:v>
                </c:pt>
                <c:pt idx="7">
                  <c:v>5.6847545219638242E-5</c:v>
                </c:pt>
                <c:pt idx="8">
                  <c:v>5.7051282051282063E-5</c:v>
                </c:pt>
                <c:pt idx="9">
                  <c:v>7.3619047619047622E-5</c:v>
                </c:pt>
                <c:pt idx="10">
                  <c:v>5.6508577194752777E-5</c:v>
                </c:pt>
                <c:pt idx="11">
                  <c:v>5.4736842105263158E-5</c:v>
                </c:pt>
                <c:pt idx="12">
                  <c:v>5.1851851851851857E-5</c:v>
                </c:pt>
                <c:pt idx="13">
                  <c:v>5.3191489361702127E-5</c:v>
                </c:pt>
                <c:pt idx="14">
                  <c:v>6.4665127020785225E-5</c:v>
                </c:pt>
              </c:numCache>
            </c:numRef>
          </c:val>
          <c:smooth val="0"/>
          <c:extLst>
            <c:ext xmlns:c16="http://schemas.microsoft.com/office/drawing/2014/chart" uri="{C3380CC4-5D6E-409C-BE32-E72D297353CC}">
              <c16:uniqueId val="{00000004-3A87-4A66-982A-7E278134AC5F}"/>
            </c:ext>
          </c:extLst>
        </c:ser>
        <c:ser>
          <c:idx val="9"/>
          <c:order val="9"/>
          <c:tx>
            <c:strRef>
              <c:f>summary!$AH$1</c:f>
              <c:strCache>
                <c:ptCount val="1"/>
                <c:pt idx="0">
                  <c:v>SR-SW-1-FD</c:v>
                </c:pt>
              </c:strCache>
            </c:strRef>
          </c:tx>
          <c:spPr>
            <a:ln w="28575" cap="rnd">
              <a:solidFill>
                <a:schemeClr val="accent4">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summary!$AH$2:$AH$16</c:f>
              <c:numCache>
                <c:formatCode>0.0000</c:formatCode>
                <c:ptCount val="15"/>
                <c:pt idx="0">
                  <c:v>2.6151832460732984E-5</c:v>
                </c:pt>
                <c:pt idx="1">
                  <c:v>2.4673366834170857E-5</c:v>
                </c:pt>
                <c:pt idx="2">
                  <c:v>2.5481313703284258E-5</c:v>
                </c:pt>
                <c:pt idx="3">
                  <c:v>2.8672566371681416E-5</c:v>
                </c:pt>
                <c:pt idx="4">
                  <c:v>3.4594594594594597E-5</c:v>
                </c:pt>
                <c:pt idx="5">
                  <c:v>3.8888888888888891E-5</c:v>
                </c:pt>
                <c:pt idx="6">
                  <c:v>5.9442060085836911E-5</c:v>
                </c:pt>
                <c:pt idx="7">
                  <c:v>5.1679586563307499E-5</c:v>
                </c:pt>
                <c:pt idx="8">
                  <c:v>5.7051282051282063E-5</c:v>
                </c:pt>
                <c:pt idx="9">
                  <c:v>7.4190476190476204E-5</c:v>
                </c:pt>
                <c:pt idx="10">
                  <c:v>5.4490413723511601E-5</c:v>
                </c:pt>
                <c:pt idx="11">
                  <c:v>5.6140350877192984E-5</c:v>
                </c:pt>
                <c:pt idx="12">
                  <c:v>5.6790123456790116E-5</c:v>
                </c:pt>
                <c:pt idx="13">
                  <c:v>5.0354609929078014E-5</c:v>
                </c:pt>
                <c:pt idx="14">
                  <c:v>6.0046189376443415E-5</c:v>
                </c:pt>
              </c:numCache>
            </c:numRef>
          </c:val>
          <c:smooth val="0"/>
          <c:extLst>
            <c:ext xmlns:c16="http://schemas.microsoft.com/office/drawing/2014/chart" uri="{C3380CC4-5D6E-409C-BE32-E72D297353CC}">
              <c16:uniqueId val="{00000005-3A87-4A66-982A-7E278134AC5F}"/>
            </c:ext>
          </c:extLst>
        </c:ser>
        <c:ser>
          <c:idx val="10"/>
          <c:order val="10"/>
          <c:tx>
            <c:strRef>
              <c:f>summary!$AI$1</c:f>
              <c:strCache>
                <c:ptCount val="1"/>
                <c:pt idx="0">
                  <c:v>SR-SW-6</c:v>
                </c:pt>
              </c:strCache>
            </c:strRef>
          </c:tx>
          <c:spPr>
            <a:ln w="28575" cap="rnd">
              <a:solidFill>
                <a:schemeClr val="accent5">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summary!$AI$2:$AI$16</c:f>
              <c:numCache>
                <c:formatCode>0.0000</c:formatCode>
                <c:ptCount val="15"/>
                <c:pt idx="0">
                  <c:v>1.350785340314136E-5</c:v>
                </c:pt>
                <c:pt idx="1">
                  <c:v>1.3090452261306533E-5</c:v>
                </c:pt>
                <c:pt idx="2">
                  <c:v>1.4496036240090599E-5</c:v>
                </c:pt>
                <c:pt idx="3">
                  <c:v>1.5634218289085544E-5</c:v>
                </c:pt>
                <c:pt idx="4">
                  <c:v>1.945945945945946E-5</c:v>
                </c:pt>
                <c:pt idx="5">
                  <c:v>1.9444444444444445E-5</c:v>
                </c:pt>
                <c:pt idx="6">
                  <c:v>3.3047210300429181E-5</c:v>
                </c:pt>
                <c:pt idx="7">
                  <c:v>3.3591731266149865E-5</c:v>
                </c:pt>
                <c:pt idx="8">
                  <c:v>3.3760683760683763E-5</c:v>
                </c:pt>
                <c:pt idx="9">
                  <c:v>4.6333333333333332E-5</c:v>
                </c:pt>
                <c:pt idx="10">
                  <c:v>3.2290615539858726E-5</c:v>
                </c:pt>
                <c:pt idx="11">
                  <c:v>3.9298245614035087E-5</c:v>
                </c:pt>
                <c:pt idx="12">
                  <c:v>3.9506172839506166E-5</c:v>
                </c:pt>
                <c:pt idx="13">
                  <c:v>3.936170212765958E-5</c:v>
                </c:pt>
                <c:pt idx="14">
                  <c:v>4.8498845265588922E-5</c:v>
                </c:pt>
              </c:numCache>
            </c:numRef>
          </c:val>
          <c:smooth val="0"/>
          <c:extLst>
            <c:ext xmlns:c16="http://schemas.microsoft.com/office/drawing/2014/chart" uri="{C3380CC4-5D6E-409C-BE32-E72D297353CC}">
              <c16:uniqueId val="{00000006-3A87-4A66-982A-7E278134AC5F}"/>
            </c:ext>
          </c:extLst>
        </c:ser>
        <c:ser>
          <c:idx val="11"/>
          <c:order val="11"/>
          <c:tx>
            <c:strRef>
              <c:f>summary!$AJ$1</c:f>
              <c:strCache>
                <c:ptCount val="1"/>
                <c:pt idx="0">
                  <c:v>SR-SW-10</c:v>
                </c:pt>
              </c:strCache>
            </c:strRef>
          </c:tx>
          <c:spPr>
            <a:ln w="28575" cap="rnd">
              <a:solidFill>
                <a:schemeClr val="accent6">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summary!$AJ$2:$AJ$16</c:f>
              <c:numCache>
                <c:formatCode>0.0000</c:formatCode>
                <c:ptCount val="15"/>
                <c:pt idx="0">
                  <c:v>2.8350785340314133E-5</c:v>
                </c:pt>
                <c:pt idx="1">
                  <c:v>2.7864321608040203E-5</c:v>
                </c:pt>
                <c:pt idx="2">
                  <c:v>2.9331823329558323E-5</c:v>
                </c:pt>
                <c:pt idx="3">
                  <c:v>3.0943952802359883E-5</c:v>
                </c:pt>
                <c:pt idx="4">
                  <c:v>4.0000000000000003E-5</c:v>
                </c:pt>
                <c:pt idx="5">
                  <c:v>4.0740740740740738E-5</c:v>
                </c:pt>
                <c:pt idx="6">
                  <c:v>6.4806866952789684E-5</c:v>
                </c:pt>
                <c:pt idx="7">
                  <c:v>6.4599483204134362E-5</c:v>
                </c:pt>
                <c:pt idx="8">
                  <c:v>6.0683760683760679E-5</c:v>
                </c:pt>
                <c:pt idx="9">
                  <c:v>7.919047619047619E-5</c:v>
                </c:pt>
                <c:pt idx="10">
                  <c:v>6.1553985872855695E-5</c:v>
                </c:pt>
                <c:pt idx="11">
                  <c:v>6.3508771929824548E-5</c:v>
                </c:pt>
                <c:pt idx="12">
                  <c:v>6.1728395061728397E-5</c:v>
                </c:pt>
                <c:pt idx="13">
                  <c:v>5.5319148936170217E-5</c:v>
                </c:pt>
                <c:pt idx="14">
                  <c:v>6.2355658198614313E-5</c:v>
                </c:pt>
              </c:numCache>
            </c:numRef>
          </c:val>
          <c:smooth val="0"/>
          <c:extLst>
            <c:ext xmlns:c16="http://schemas.microsoft.com/office/drawing/2014/chart" uri="{C3380CC4-5D6E-409C-BE32-E72D297353CC}">
              <c16:uniqueId val="{00000007-3A87-4A66-982A-7E278134AC5F}"/>
            </c:ext>
          </c:extLst>
        </c:ser>
        <c:ser>
          <c:idx val="12"/>
          <c:order val="12"/>
          <c:tx>
            <c:strRef>
              <c:f>summary!$AK$1</c:f>
              <c:strCache>
                <c:ptCount val="1"/>
                <c:pt idx="0">
                  <c:v>EM-SW-2</c:v>
                </c:pt>
              </c:strCache>
            </c:strRef>
          </c:tx>
          <c:spPr>
            <a:ln w="28575" cap="rnd">
              <a:solidFill>
                <a:schemeClr val="accent1">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summary!$AK$2:$AK$16</c:f>
              <c:numCache>
                <c:formatCode>0.0000</c:formatCode>
                <c:ptCount val="15"/>
                <c:pt idx="0">
                  <c:v>4.3298429319371724E-5</c:v>
                </c:pt>
                <c:pt idx="1">
                  <c:v>4.4145728643216081E-5</c:v>
                </c:pt>
                <c:pt idx="2">
                  <c:v>4.9377123442808606E-5</c:v>
                </c:pt>
                <c:pt idx="3">
                  <c:v>5.1592920353982306E-5</c:v>
                </c:pt>
                <c:pt idx="4">
                  <c:v>6.5945945945945943E-5</c:v>
                </c:pt>
                <c:pt idx="5">
                  <c:v>7.2222222222222219E-5</c:v>
                </c:pt>
                <c:pt idx="6">
                  <c:v>8.6266094420600858E-5</c:v>
                </c:pt>
                <c:pt idx="7">
                  <c:v>9.0439276485788114E-5</c:v>
                </c:pt>
                <c:pt idx="8">
                  <c:v>9.1666666666666681E-5</c:v>
                </c:pt>
                <c:pt idx="9">
                  <c:v>9.8666666666666675E-5</c:v>
                </c:pt>
                <c:pt idx="10">
                  <c:v>8.2744702320887989E-5</c:v>
                </c:pt>
                <c:pt idx="11">
                  <c:v>8.4210526315789462E-5</c:v>
                </c:pt>
                <c:pt idx="12">
                  <c:v>8.1481481481481476E-5</c:v>
                </c:pt>
                <c:pt idx="13">
                  <c:v>6.5957446808510647E-5</c:v>
                </c:pt>
                <c:pt idx="14">
                  <c:v>7.3903002309468819E-5</c:v>
                </c:pt>
              </c:numCache>
            </c:numRef>
          </c:val>
          <c:smooth val="0"/>
          <c:extLst>
            <c:ext xmlns:c16="http://schemas.microsoft.com/office/drawing/2014/chart" uri="{C3380CC4-5D6E-409C-BE32-E72D297353CC}">
              <c16:uniqueId val="{00000008-3A87-4A66-982A-7E278134AC5F}"/>
            </c:ext>
          </c:extLst>
        </c:ser>
        <c:ser>
          <c:idx val="13"/>
          <c:order val="13"/>
          <c:tx>
            <c:strRef>
              <c:f>summary!$AL$1</c:f>
              <c:strCache>
                <c:ptCount val="1"/>
                <c:pt idx="0">
                  <c:v>EM-SW-2-FD</c:v>
                </c:pt>
              </c:strCache>
            </c:strRef>
          </c:tx>
          <c:spPr>
            <a:ln w="28575" cap="rnd">
              <a:solidFill>
                <a:schemeClr val="accent2">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summary!$AL$2:$AL$16</c:f>
              <c:numCache>
                <c:formatCode>0.0000</c:formatCode>
                <c:ptCount val="15"/>
                <c:pt idx="0">
                  <c:v>4.2565445026178001E-5</c:v>
                </c:pt>
                <c:pt idx="1">
                  <c:v>4.4346733668341708E-5</c:v>
                </c:pt>
                <c:pt idx="2">
                  <c:v>4.6885617214043034E-5</c:v>
                </c:pt>
                <c:pt idx="3">
                  <c:v>4.9882005899705015E-5</c:v>
                </c:pt>
                <c:pt idx="4">
                  <c:v>6.3603603603603603E-5</c:v>
                </c:pt>
                <c:pt idx="5">
                  <c:v>7.0370370370370365E-5</c:v>
                </c:pt>
                <c:pt idx="6">
                  <c:v>8.8841201716738187E-5</c:v>
                </c:pt>
                <c:pt idx="7">
                  <c:v>9.0439276485788114E-5</c:v>
                </c:pt>
                <c:pt idx="8">
                  <c:v>8.7606837606837609E-5</c:v>
                </c:pt>
                <c:pt idx="9">
                  <c:v>9.8238095238095246E-5</c:v>
                </c:pt>
                <c:pt idx="10">
                  <c:v>8.2744702320887989E-5</c:v>
                </c:pt>
                <c:pt idx="11">
                  <c:v>8.2456140350877186E-5</c:v>
                </c:pt>
                <c:pt idx="12">
                  <c:v>7.9012345679012333E-5</c:v>
                </c:pt>
                <c:pt idx="13">
                  <c:v>6.5602836879432628E-5</c:v>
                </c:pt>
                <c:pt idx="14">
                  <c:v>6.6974595842956124E-5</c:v>
                </c:pt>
              </c:numCache>
            </c:numRef>
          </c:val>
          <c:smooth val="0"/>
          <c:extLst>
            <c:ext xmlns:c16="http://schemas.microsoft.com/office/drawing/2014/chart" uri="{C3380CC4-5D6E-409C-BE32-E72D297353CC}">
              <c16:uniqueId val="{00000009-3A87-4A66-982A-7E278134AC5F}"/>
            </c:ext>
          </c:extLst>
        </c:ser>
        <c:ser>
          <c:idx val="14"/>
          <c:order val="14"/>
          <c:tx>
            <c:strRef>
              <c:f>summary!$AM$1</c:f>
              <c:strCache>
                <c:ptCount val="1"/>
                <c:pt idx="0">
                  <c:v>EM-SW-6</c:v>
                </c:pt>
              </c:strCache>
            </c:strRef>
          </c:tx>
          <c:spPr>
            <a:ln w="28575" cap="rnd">
              <a:solidFill>
                <a:schemeClr val="accent3">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summary!$AM$2:$AM$16</c:f>
              <c:numCache>
                <c:formatCode>0.0000</c:formatCode>
                <c:ptCount val="15"/>
                <c:pt idx="0">
                  <c:v>3.2225130890052354E-5</c:v>
                </c:pt>
                <c:pt idx="1">
                  <c:v>3.0804020100502512E-5</c:v>
                </c:pt>
                <c:pt idx="2">
                  <c:v>3.3635334088335222E-5</c:v>
                </c:pt>
                <c:pt idx="3">
                  <c:v>3.4542772861356932E-5</c:v>
                </c:pt>
                <c:pt idx="4">
                  <c:v>4.5405405405405409E-5</c:v>
                </c:pt>
                <c:pt idx="5">
                  <c:v>4.6296296296296294E-5</c:v>
                </c:pt>
                <c:pt idx="6">
                  <c:v>6.0515021459227461E-5</c:v>
                </c:pt>
                <c:pt idx="7">
                  <c:v>5.4263565891472874E-5</c:v>
                </c:pt>
                <c:pt idx="8">
                  <c:v>6.1324786324786328E-5</c:v>
                </c:pt>
                <c:pt idx="9">
                  <c:v>7.3095238095238096E-5</c:v>
                </c:pt>
                <c:pt idx="10">
                  <c:v>5.7517658930373364E-5</c:v>
                </c:pt>
                <c:pt idx="11">
                  <c:v>6.1052631578947369E-5</c:v>
                </c:pt>
                <c:pt idx="12">
                  <c:v>5.6790123456790116E-5</c:v>
                </c:pt>
                <c:pt idx="13">
                  <c:v>4.6453900709219866E-5</c:v>
                </c:pt>
                <c:pt idx="14">
                  <c:v>5.0808314087759814E-5</c:v>
                </c:pt>
              </c:numCache>
            </c:numRef>
          </c:val>
          <c:smooth val="0"/>
          <c:extLst>
            <c:ext xmlns:c16="http://schemas.microsoft.com/office/drawing/2014/chart" uri="{C3380CC4-5D6E-409C-BE32-E72D297353CC}">
              <c16:uniqueId val="{0000000A-3A87-4A66-982A-7E278134AC5F}"/>
            </c:ext>
          </c:extLst>
        </c:ser>
        <c:ser>
          <c:idx val="15"/>
          <c:order val="15"/>
          <c:tx>
            <c:strRef>
              <c:f>summary!$AN$1</c:f>
              <c:strCache>
                <c:ptCount val="1"/>
                <c:pt idx="0">
                  <c:v>EM-SW-10</c:v>
                </c:pt>
              </c:strCache>
            </c:strRef>
          </c:tx>
          <c:spPr>
            <a:ln w="28575" cap="rnd">
              <a:solidFill>
                <a:schemeClr val="accent4">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summary!$AN$2:$AN$16</c:f>
              <c:numCache>
                <c:formatCode>0.0000</c:formatCode>
                <c:ptCount val="15"/>
                <c:pt idx="0">
                  <c:v>3.9162303664921464E-5</c:v>
                </c:pt>
                <c:pt idx="1">
                  <c:v>3.8530150753768849E-5</c:v>
                </c:pt>
                <c:pt idx="2">
                  <c:v>4.190260475651189E-5</c:v>
                </c:pt>
                <c:pt idx="3">
                  <c:v>4.4395280235988201E-5</c:v>
                </c:pt>
                <c:pt idx="4">
                  <c:v>5.7477477477477477E-5</c:v>
                </c:pt>
                <c:pt idx="5">
                  <c:v>5.9259259259259253E-5</c:v>
                </c:pt>
                <c:pt idx="6">
                  <c:v>8.9055793991416309E-5</c:v>
                </c:pt>
                <c:pt idx="7">
                  <c:v>7.8811369509043929E-5</c:v>
                </c:pt>
                <c:pt idx="8">
                  <c:v>7.8205128205128209E-5</c:v>
                </c:pt>
                <c:pt idx="9">
                  <c:v>9.1190476190476197E-5</c:v>
                </c:pt>
                <c:pt idx="10">
                  <c:v>7.5681130171543896E-5</c:v>
                </c:pt>
                <c:pt idx="11">
                  <c:v>6.771929824561403E-5</c:v>
                </c:pt>
                <c:pt idx="12">
                  <c:v>6.91358024691358E-5</c:v>
                </c:pt>
                <c:pt idx="13">
                  <c:v>5.7092198581560289E-5</c:v>
                </c:pt>
                <c:pt idx="14">
                  <c:v>5.7736720554272523E-5</c:v>
                </c:pt>
              </c:numCache>
            </c:numRef>
          </c:val>
          <c:smooth val="0"/>
          <c:extLst>
            <c:ext xmlns:c16="http://schemas.microsoft.com/office/drawing/2014/chart" uri="{C3380CC4-5D6E-409C-BE32-E72D297353CC}">
              <c16:uniqueId val="{0000000B-3A87-4A66-982A-7E278134AC5F}"/>
            </c:ext>
          </c:extLst>
        </c:ser>
        <c:dLbls>
          <c:showLegendKey val="0"/>
          <c:showVal val="0"/>
          <c:showCatName val="0"/>
          <c:showSerName val="0"/>
          <c:showPercent val="0"/>
          <c:showBubbleSize val="0"/>
        </c:dLbls>
        <c:smooth val="0"/>
        <c:axId val="649483648"/>
        <c:axId val="649478400"/>
      </c:lineChart>
      <c:catAx>
        <c:axId val="6494836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478400"/>
        <c:crosses val="autoZero"/>
        <c:auto val="1"/>
        <c:lblAlgn val="ctr"/>
        <c:lblOffset val="100"/>
        <c:noMultiLvlLbl val="0"/>
      </c:catAx>
      <c:valAx>
        <c:axId val="649478400"/>
        <c:scaling>
          <c:logBase val="10"/>
          <c:orientation val="minMax"/>
          <c:max val="1.0000000000000002E-3"/>
          <c:min val="1.0000000000000004E-5"/>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483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NASC-normalized patterns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88648293963255"/>
          <c:y val="0.11128112811281128"/>
          <c:w val="0.85022462817147848"/>
          <c:h val="0.33869300315858358"/>
        </c:manualLayout>
      </c:layout>
      <c:lineChart>
        <c:grouping val="standard"/>
        <c:varyColors val="0"/>
        <c:ser>
          <c:idx val="0"/>
          <c:order val="0"/>
          <c:tx>
            <c:strRef>
              <c:f>summary!$Y$1</c:f>
              <c:strCache>
                <c:ptCount val="1"/>
                <c:pt idx="0">
                  <c:v>BM-SW-2</c:v>
                </c:pt>
              </c:strCache>
            </c:strRef>
          </c:tx>
          <c:spPr>
            <a:ln w="28575" cap="rnd">
              <a:solidFill>
                <a:schemeClr val="accent1"/>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summary!$Y$2:$Y$16</c:f>
              <c:numCache>
                <c:formatCode>0.0000</c:formatCode>
                <c:ptCount val="15"/>
                <c:pt idx="0">
                  <c:v>2.1427652733118971E-4</c:v>
                </c:pt>
                <c:pt idx="1">
                  <c:v>1.9030150753768845E-4</c:v>
                </c:pt>
                <c:pt idx="2">
                  <c:v>2.2129105322763305E-4</c:v>
                </c:pt>
                <c:pt idx="3">
                  <c:v>2.4191740412979351E-4</c:v>
                </c:pt>
                <c:pt idx="4">
                  <c:v>3.4882882882882884E-4</c:v>
                </c:pt>
                <c:pt idx="5">
                  <c:v>3.5277777777777776E-4</c:v>
                </c:pt>
                <c:pt idx="6">
                  <c:v>4.7682403433476391E-4</c:v>
                </c:pt>
                <c:pt idx="7">
                  <c:v>4.3023255813953487E-4</c:v>
                </c:pt>
                <c:pt idx="8">
                  <c:v>4.3354700854700859E-4</c:v>
                </c:pt>
                <c:pt idx="9">
                  <c:v>4.6076190476190479E-4</c:v>
                </c:pt>
                <c:pt idx="10">
                  <c:v>3.9858728557013118E-4</c:v>
                </c:pt>
                <c:pt idx="11">
                  <c:v>3.8175438596491226E-4</c:v>
                </c:pt>
                <c:pt idx="12">
                  <c:v>3.8024691358024687E-4</c:v>
                </c:pt>
                <c:pt idx="13">
                  <c:v>3.1524822695035463E-4</c:v>
                </c:pt>
                <c:pt idx="14">
                  <c:v>3.0715935334872982E-4</c:v>
                </c:pt>
              </c:numCache>
            </c:numRef>
          </c:val>
          <c:smooth val="0"/>
          <c:extLst>
            <c:ext xmlns:c16="http://schemas.microsoft.com/office/drawing/2014/chart" uri="{C3380CC4-5D6E-409C-BE32-E72D297353CC}">
              <c16:uniqueId val="{00000000-0C62-4440-8B19-CEF7BF7EAFC3}"/>
            </c:ext>
          </c:extLst>
        </c:ser>
        <c:ser>
          <c:idx val="1"/>
          <c:order val="1"/>
          <c:tx>
            <c:strRef>
              <c:f>summary!$Z$1</c:f>
              <c:strCache>
                <c:ptCount val="1"/>
                <c:pt idx="0">
                  <c:v>BM-SW-2-FD</c:v>
                </c:pt>
              </c:strCache>
            </c:strRef>
          </c:tx>
          <c:spPr>
            <a:ln w="28575" cap="rnd">
              <a:solidFill>
                <a:schemeClr val="accent2"/>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summary!$Z$2:$Z$16</c:f>
              <c:numCache>
                <c:formatCode>0.0000</c:formatCode>
                <c:ptCount val="15"/>
                <c:pt idx="0">
                  <c:v>1.78848167539267E-4</c:v>
                </c:pt>
                <c:pt idx="1">
                  <c:v>1.941708542713568E-4</c:v>
                </c:pt>
                <c:pt idx="2">
                  <c:v>2.2276330690826728E-4</c:v>
                </c:pt>
                <c:pt idx="3">
                  <c:v>2.5106194690265488E-4</c:v>
                </c:pt>
                <c:pt idx="4">
                  <c:v>3.4882882882882884E-4</c:v>
                </c:pt>
                <c:pt idx="5">
                  <c:v>3.6388888888888886E-4</c:v>
                </c:pt>
                <c:pt idx="6">
                  <c:v>4.63519313304721E-4</c:v>
                </c:pt>
                <c:pt idx="7">
                  <c:v>4.3023255813953487E-4</c:v>
                </c:pt>
                <c:pt idx="8">
                  <c:v>4.4529914529914529E-4</c:v>
                </c:pt>
                <c:pt idx="9">
                  <c:v>4.5942857142857146E-4</c:v>
                </c:pt>
                <c:pt idx="10">
                  <c:v>4.1170534813319881E-4</c:v>
                </c:pt>
                <c:pt idx="11">
                  <c:v>3.7824561403508768E-4</c:v>
                </c:pt>
                <c:pt idx="12">
                  <c:v>3.7283950617283945E-4</c:v>
                </c:pt>
                <c:pt idx="13">
                  <c:v>3.0992907801418443E-4</c:v>
                </c:pt>
                <c:pt idx="14">
                  <c:v>3.1639722863741347E-4</c:v>
                </c:pt>
              </c:numCache>
            </c:numRef>
          </c:val>
          <c:smooth val="0"/>
          <c:extLst>
            <c:ext xmlns:c16="http://schemas.microsoft.com/office/drawing/2014/chart" uri="{C3380CC4-5D6E-409C-BE32-E72D297353CC}">
              <c16:uniqueId val="{00000000-04E0-44A0-978B-615CFA89B39E}"/>
            </c:ext>
          </c:extLst>
        </c:ser>
        <c:ser>
          <c:idx val="2"/>
          <c:order val="2"/>
          <c:tx>
            <c:strRef>
              <c:f>summary!$AA$1</c:f>
              <c:strCache>
                <c:ptCount val="1"/>
                <c:pt idx="0">
                  <c:v>HC-SW-2</c:v>
                </c:pt>
              </c:strCache>
            </c:strRef>
          </c:tx>
          <c:spPr>
            <a:ln w="28575" cap="rnd">
              <a:solidFill>
                <a:schemeClr val="accent3"/>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summary!$AA$2:$AA$16</c:f>
              <c:numCache>
                <c:formatCode>0.0000</c:formatCode>
                <c:ptCount val="15"/>
                <c:pt idx="0">
                  <c:v>2.643979057591623E-5</c:v>
                </c:pt>
                <c:pt idx="1">
                  <c:v>2.5477386934673365E-5</c:v>
                </c:pt>
                <c:pt idx="2">
                  <c:v>2.797281993204983E-5</c:v>
                </c:pt>
                <c:pt idx="3">
                  <c:v>2.8967551622418881E-5</c:v>
                </c:pt>
                <c:pt idx="4">
                  <c:v>3.6936936936936937E-5</c:v>
                </c:pt>
                <c:pt idx="5">
                  <c:v>3.9814814814814804E-5</c:v>
                </c:pt>
                <c:pt idx="6">
                  <c:v>6.0944206008583684E-5</c:v>
                </c:pt>
                <c:pt idx="7">
                  <c:v>5.6847545219638242E-5</c:v>
                </c:pt>
                <c:pt idx="8">
                  <c:v>5.854700854700856E-5</c:v>
                </c:pt>
                <c:pt idx="9">
                  <c:v>8.2142857142857153E-5</c:v>
                </c:pt>
                <c:pt idx="10">
                  <c:v>5.5499495459132189E-5</c:v>
                </c:pt>
                <c:pt idx="11">
                  <c:v>5.157894736842105E-5</c:v>
                </c:pt>
                <c:pt idx="12">
                  <c:v>4.4444444444444433E-5</c:v>
                </c:pt>
                <c:pt idx="13">
                  <c:v>3.4042553191489365E-5</c:v>
                </c:pt>
                <c:pt idx="14">
                  <c:v>3.4642032332563504E-5</c:v>
                </c:pt>
              </c:numCache>
            </c:numRef>
          </c:val>
          <c:smooth val="0"/>
          <c:extLst>
            <c:ext xmlns:c16="http://schemas.microsoft.com/office/drawing/2014/chart" uri="{C3380CC4-5D6E-409C-BE32-E72D297353CC}">
              <c16:uniqueId val="{00000001-04E0-44A0-978B-615CFA89B39E}"/>
            </c:ext>
          </c:extLst>
        </c:ser>
        <c:ser>
          <c:idx val="3"/>
          <c:order val="3"/>
          <c:tx>
            <c:strRef>
              <c:f>summary!$AB$1</c:f>
              <c:strCache>
                <c:ptCount val="1"/>
                <c:pt idx="0">
                  <c:v>HC-SW-2-FD</c:v>
                </c:pt>
              </c:strCache>
            </c:strRef>
          </c:tx>
          <c:spPr>
            <a:ln w="28575" cap="rnd">
              <a:solidFill>
                <a:schemeClr val="accent4"/>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summary!$AB$2:$AB$16</c:f>
              <c:numCache>
                <c:formatCode>0.0000</c:formatCode>
                <c:ptCount val="15"/>
                <c:pt idx="0">
                  <c:v>2.7591623036649213E-5</c:v>
                </c:pt>
                <c:pt idx="1">
                  <c:v>2.9560301507537692E-5</c:v>
                </c:pt>
                <c:pt idx="2">
                  <c:v>2.6953567383918458E-5</c:v>
                </c:pt>
                <c:pt idx="3">
                  <c:v>2.9085545722713862E-5</c:v>
                </c:pt>
                <c:pt idx="4">
                  <c:v>3.6396396396396402E-5</c:v>
                </c:pt>
                <c:pt idx="5">
                  <c:v>3.8888888888888891E-5</c:v>
                </c:pt>
                <c:pt idx="6">
                  <c:v>5.1716738197424891E-5</c:v>
                </c:pt>
                <c:pt idx="7">
                  <c:v>5.1679586563307499E-5</c:v>
                </c:pt>
                <c:pt idx="8">
                  <c:v>6.08974358974359E-5</c:v>
                </c:pt>
                <c:pt idx="9">
                  <c:v>8.2571428571428569E-5</c:v>
                </c:pt>
                <c:pt idx="10">
                  <c:v>5.5499495459132189E-5</c:v>
                </c:pt>
                <c:pt idx="11">
                  <c:v>5.2280701754385959E-5</c:v>
                </c:pt>
                <c:pt idx="12">
                  <c:v>4.938271604938272E-5</c:v>
                </c:pt>
                <c:pt idx="13">
                  <c:v>3.4397163120567377E-5</c:v>
                </c:pt>
                <c:pt idx="14">
                  <c:v>4.1570438799076207E-5</c:v>
                </c:pt>
              </c:numCache>
            </c:numRef>
          </c:val>
          <c:smooth val="0"/>
          <c:extLst>
            <c:ext xmlns:c16="http://schemas.microsoft.com/office/drawing/2014/chart" uri="{C3380CC4-5D6E-409C-BE32-E72D297353CC}">
              <c16:uniqueId val="{00000000-8048-4578-87C3-242C068A4C4D}"/>
            </c:ext>
          </c:extLst>
        </c:ser>
        <c:ser>
          <c:idx val="4"/>
          <c:order val="4"/>
          <c:tx>
            <c:strRef>
              <c:f>summary!$AC$1</c:f>
              <c:strCache>
                <c:ptCount val="1"/>
                <c:pt idx="0">
                  <c:v>TB</c:v>
                </c:pt>
              </c:strCache>
            </c:strRef>
          </c:tx>
          <c:spPr>
            <a:ln w="28575" cap="rnd">
              <a:solidFill>
                <a:schemeClr val="accent5"/>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summary!$AC$2:$AC$16</c:f>
              <c:numCache>
                <c:formatCode>0.0000</c:formatCode>
                <c:ptCount val="15"/>
                <c:pt idx="0">
                  <c:v>1.0471204188481674E-7</c:v>
                </c:pt>
                <c:pt idx="1">
                  <c:v>2.5125628140703522E-7</c:v>
                </c:pt>
                <c:pt idx="2">
                  <c:v>1.1325028312570781E-7</c:v>
                </c:pt>
                <c:pt idx="3">
                  <c:v>1.1799410029498526E-7</c:v>
                </c:pt>
                <c:pt idx="4">
                  <c:v>0</c:v>
                </c:pt>
                <c:pt idx="5">
                  <c:v>0</c:v>
                </c:pt>
                <c:pt idx="6">
                  <c:v>0</c:v>
                </c:pt>
                <c:pt idx="7">
                  <c:v>0</c:v>
                </c:pt>
                <c:pt idx="8">
                  <c:v>0</c:v>
                </c:pt>
                <c:pt idx="9">
                  <c:v>1.9047619047619048E-7</c:v>
                </c:pt>
                <c:pt idx="10">
                  <c:v>0</c:v>
                </c:pt>
                <c:pt idx="11">
                  <c:v>0</c:v>
                </c:pt>
                <c:pt idx="12">
                  <c:v>0</c:v>
                </c:pt>
                <c:pt idx="13">
                  <c:v>0</c:v>
                </c:pt>
                <c:pt idx="14">
                  <c:v>0</c:v>
                </c:pt>
              </c:numCache>
            </c:numRef>
          </c:val>
          <c:smooth val="0"/>
          <c:extLst>
            <c:ext xmlns:c16="http://schemas.microsoft.com/office/drawing/2014/chart" uri="{C3380CC4-5D6E-409C-BE32-E72D297353CC}">
              <c16:uniqueId val="{00000000-E5CC-426C-8875-ACC6FC8E36EE}"/>
            </c:ext>
          </c:extLst>
        </c:ser>
        <c:ser>
          <c:idx val="5"/>
          <c:order val="5"/>
          <c:tx>
            <c:strRef>
              <c:f>summary!$AD$1</c:f>
              <c:strCache>
                <c:ptCount val="1"/>
                <c:pt idx="0">
                  <c:v>FB</c:v>
                </c:pt>
              </c:strCache>
            </c:strRef>
          </c:tx>
          <c:spPr>
            <a:ln w="28575" cap="rnd">
              <a:solidFill>
                <a:schemeClr val="accent6"/>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summary!$AD$2:$AD$16</c:f>
              <c:numCache>
                <c:formatCode>0.0000</c:formatCode>
                <c:ptCount val="15"/>
                <c:pt idx="0">
                  <c:v>5.235602094240837E-8</c:v>
                </c:pt>
                <c:pt idx="1">
                  <c:v>1.0050251256281407E-7</c:v>
                </c:pt>
                <c:pt idx="2">
                  <c:v>1.1325028312570781E-7</c:v>
                </c:pt>
                <c:pt idx="3">
                  <c:v>1.1799410029498526E-7</c:v>
                </c:pt>
                <c:pt idx="4">
                  <c:v>0</c:v>
                </c:pt>
                <c:pt idx="5">
                  <c:v>0</c:v>
                </c:pt>
                <c:pt idx="6">
                  <c:v>8.5836909871244633E-7</c:v>
                </c:pt>
                <c:pt idx="7">
                  <c:v>0</c:v>
                </c:pt>
                <c:pt idx="8">
                  <c:v>0</c:v>
                </c:pt>
                <c:pt idx="9">
                  <c:v>9.523809523809524E-8</c:v>
                </c:pt>
                <c:pt idx="10">
                  <c:v>0</c:v>
                </c:pt>
                <c:pt idx="11">
                  <c:v>0</c:v>
                </c:pt>
                <c:pt idx="12">
                  <c:v>0</c:v>
                </c:pt>
                <c:pt idx="13">
                  <c:v>0</c:v>
                </c:pt>
                <c:pt idx="14">
                  <c:v>0</c:v>
                </c:pt>
              </c:numCache>
            </c:numRef>
          </c:val>
          <c:smooth val="0"/>
          <c:extLst>
            <c:ext xmlns:c16="http://schemas.microsoft.com/office/drawing/2014/chart" uri="{C3380CC4-5D6E-409C-BE32-E72D297353CC}">
              <c16:uniqueId val="{00000001-E5CC-426C-8875-ACC6FC8E36EE}"/>
            </c:ext>
          </c:extLst>
        </c:ser>
        <c:ser>
          <c:idx val="6"/>
          <c:order val="6"/>
          <c:tx>
            <c:strRef>
              <c:f>summary!$AE$1</c:f>
              <c:strCache>
                <c:ptCount val="1"/>
                <c:pt idx="0">
                  <c:v>Cam-SW-2</c:v>
                </c:pt>
              </c:strCache>
            </c:strRef>
          </c:tx>
          <c:spPr>
            <a:ln w="28575" cap="rnd">
              <a:solidFill>
                <a:schemeClr val="accent1">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summary!$AE$2:$AE$16</c:f>
              <c:numCache>
                <c:formatCode>0.0000</c:formatCode>
                <c:ptCount val="15"/>
                <c:pt idx="0">
                  <c:v>2.1963350785340313E-5</c:v>
                </c:pt>
                <c:pt idx="1">
                  <c:v>2.0251256281407039E-5</c:v>
                </c:pt>
                <c:pt idx="2">
                  <c:v>2.1857304643261607E-5</c:v>
                </c:pt>
                <c:pt idx="3">
                  <c:v>2.2920353982300887E-5</c:v>
                </c:pt>
                <c:pt idx="4">
                  <c:v>3.1171171171171167E-5</c:v>
                </c:pt>
                <c:pt idx="5">
                  <c:v>3.3333333333333328E-5</c:v>
                </c:pt>
                <c:pt idx="6">
                  <c:v>4.2918454935622321E-5</c:v>
                </c:pt>
                <c:pt idx="7">
                  <c:v>4.3927648578811366E-5</c:v>
                </c:pt>
                <c:pt idx="8">
                  <c:v>4.2948717948717956E-5</c:v>
                </c:pt>
                <c:pt idx="9">
                  <c:v>6.1904761904761906E-5</c:v>
                </c:pt>
                <c:pt idx="10">
                  <c:v>4.1372351160443995E-5</c:v>
                </c:pt>
                <c:pt idx="11">
                  <c:v>3.9649122807017545E-5</c:v>
                </c:pt>
                <c:pt idx="12">
                  <c:v>3.703703703703703E-5</c:v>
                </c:pt>
                <c:pt idx="13">
                  <c:v>2.9787234042553195E-5</c:v>
                </c:pt>
                <c:pt idx="14">
                  <c:v>3.0023094688221707E-5</c:v>
                </c:pt>
              </c:numCache>
            </c:numRef>
          </c:val>
          <c:smooth val="0"/>
          <c:extLst>
            <c:ext xmlns:c16="http://schemas.microsoft.com/office/drawing/2014/chart" uri="{C3380CC4-5D6E-409C-BE32-E72D297353CC}">
              <c16:uniqueId val="{00000002-E5CC-426C-8875-ACC6FC8E36EE}"/>
            </c:ext>
          </c:extLst>
        </c:ser>
        <c:ser>
          <c:idx val="7"/>
          <c:order val="7"/>
          <c:tx>
            <c:strRef>
              <c:f>summary!$AF$1</c:f>
              <c:strCache>
                <c:ptCount val="1"/>
                <c:pt idx="0">
                  <c:v>Cam-SW-2-FD</c:v>
                </c:pt>
              </c:strCache>
            </c:strRef>
          </c:tx>
          <c:spPr>
            <a:ln w="28575" cap="rnd">
              <a:solidFill>
                <a:schemeClr val="accent2">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summary!$AF$2:$AF$16</c:f>
              <c:numCache>
                <c:formatCode>0.0000</c:formatCode>
                <c:ptCount val="15"/>
                <c:pt idx="0">
                  <c:v>2.0706806282722511E-5</c:v>
                </c:pt>
                <c:pt idx="1">
                  <c:v>1.8969849246231156E-5</c:v>
                </c:pt>
                <c:pt idx="2">
                  <c:v>2.0498301245753111E-5</c:v>
                </c:pt>
                <c:pt idx="3">
                  <c:v>2.1327433628318587E-5</c:v>
                </c:pt>
                <c:pt idx="4">
                  <c:v>2.9009009009009013E-5</c:v>
                </c:pt>
                <c:pt idx="5">
                  <c:v>3.3333333333333328E-5</c:v>
                </c:pt>
                <c:pt idx="6">
                  <c:v>4.6351931330472097E-5</c:v>
                </c:pt>
                <c:pt idx="7">
                  <c:v>4.3927648578811366E-5</c:v>
                </c:pt>
                <c:pt idx="8">
                  <c:v>4.3589743589743591E-5</c:v>
                </c:pt>
                <c:pt idx="9">
                  <c:v>6.0047619047619043E-5</c:v>
                </c:pt>
                <c:pt idx="10">
                  <c:v>4.1372351160443995E-5</c:v>
                </c:pt>
                <c:pt idx="11">
                  <c:v>4.175438596491228E-5</c:v>
                </c:pt>
                <c:pt idx="12">
                  <c:v>3.703703703703703E-5</c:v>
                </c:pt>
                <c:pt idx="13">
                  <c:v>2.6595744680851064E-5</c:v>
                </c:pt>
                <c:pt idx="14">
                  <c:v>2.7713625866050809E-5</c:v>
                </c:pt>
              </c:numCache>
            </c:numRef>
          </c:val>
          <c:smooth val="0"/>
          <c:extLst>
            <c:ext xmlns:c16="http://schemas.microsoft.com/office/drawing/2014/chart" uri="{C3380CC4-5D6E-409C-BE32-E72D297353CC}">
              <c16:uniqueId val="{00000003-E5CC-426C-8875-ACC6FC8E36EE}"/>
            </c:ext>
          </c:extLst>
        </c:ser>
        <c:ser>
          <c:idx val="8"/>
          <c:order val="8"/>
          <c:tx>
            <c:strRef>
              <c:f>summary!$AG$1</c:f>
              <c:strCache>
                <c:ptCount val="1"/>
                <c:pt idx="0">
                  <c:v>SR-SW-1</c:v>
                </c:pt>
              </c:strCache>
            </c:strRef>
          </c:tx>
          <c:spPr>
            <a:ln w="28575" cap="rnd">
              <a:solidFill>
                <a:schemeClr val="accent3">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summary!$AG$2:$AG$16</c:f>
              <c:numCache>
                <c:formatCode>0.0000</c:formatCode>
                <c:ptCount val="15"/>
                <c:pt idx="0">
                  <c:v>2.5916230366492145E-5</c:v>
                </c:pt>
                <c:pt idx="1">
                  <c:v>2.4924623115577891E-5</c:v>
                </c:pt>
                <c:pt idx="2">
                  <c:v>2.7406568516421292E-5</c:v>
                </c:pt>
                <c:pt idx="3">
                  <c:v>2.8407079646017701E-5</c:v>
                </c:pt>
                <c:pt idx="4">
                  <c:v>3.6936936936936937E-5</c:v>
                </c:pt>
                <c:pt idx="5">
                  <c:v>3.7962962962962964E-5</c:v>
                </c:pt>
                <c:pt idx="6">
                  <c:v>5.665236051502146E-5</c:v>
                </c:pt>
                <c:pt idx="7">
                  <c:v>5.6847545219638242E-5</c:v>
                </c:pt>
                <c:pt idx="8">
                  <c:v>5.7051282051282063E-5</c:v>
                </c:pt>
                <c:pt idx="9">
                  <c:v>7.3619047619047622E-5</c:v>
                </c:pt>
                <c:pt idx="10">
                  <c:v>5.6508577194752777E-5</c:v>
                </c:pt>
                <c:pt idx="11">
                  <c:v>5.4736842105263158E-5</c:v>
                </c:pt>
                <c:pt idx="12">
                  <c:v>5.1851851851851857E-5</c:v>
                </c:pt>
                <c:pt idx="13">
                  <c:v>5.3191489361702127E-5</c:v>
                </c:pt>
                <c:pt idx="14">
                  <c:v>6.4665127020785225E-5</c:v>
                </c:pt>
              </c:numCache>
            </c:numRef>
          </c:val>
          <c:smooth val="0"/>
          <c:extLst>
            <c:ext xmlns:c16="http://schemas.microsoft.com/office/drawing/2014/chart" uri="{C3380CC4-5D6E-409C-BE32-E72D297353CC}">
              <c16:uniqueId val="{00000004-E5CC-426C-8875-ACC6FC8E36EE}"/>
            </c:ext>
          </c:extLst>
        </c:ser>
        <c:ser>
          <c:idx val="9"/>
          <c:order val="9"/>
          <c:tx>
            <c:strRef>
              <c:f>summary!$AH$1</c:f>
              <c:strCache>
                <c:ptCount val="1"/>
                <c:pt idx="0">
                  <c:v>SR-SW-1-FD</c:v>
                </c:pt>
              </c:strCache>
            </c:strRef>
          </c:tx>
          <c:spPr>
            <a:ln w="28575" cap="rnd">
              <a:solidFill>
                <a:schemeClr val="accent4">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summary!$AH$2:$AH$16</c:f>
              <c:numCache>
                <c:formatCode>0.0000</c:formatCode>
                <c:ptCount val="15"/>
                <c:pt idx="0">
                  <c:v>2.6151832460732984E-5</c:v>
                </c:pt>
                <c:pt idx="1">
                  <c:v>2.4673366834170857E-5</c:v>
                </c:pt>
                <c:pt idx="2">
                  <c:v>2.5481313703284258E-5</c:v>
                </c:pt>
                <c:pt idx="3">
                  <c:v>2.8672566371681416E-5</c:v>
                </c:pt>
                <c:pt idx="4">
                  <c:v>3.4594594594594597E-5</c:v>
                </c:pt>
                <c:pt idx="5">
                  <c:v>3.8888888888888891E-5</c:v>
                </c:pt>
                <c:pt idx="6">
                  <c:v>5.9442060085836911E-5</c:v>
                </c:pt>
                <c:pt idx="7">
                  <c:v>5.1679586563307499E-5</c:v>
                </c:pt>
                <c:pt idx="8">
                  <c:v>5.7051282051282063E-5</c:v>
                </c:pt>
                <c:pt idx="9">
                  <c:v>7.4190476190476204E-5</c:v>
                </c:pt>
                <c:pt idx="10">
                  <c:v>5.4490413723511601E-5</c:v>
                </c:pt>
                <c:pt idx="11">
                  <c:v>5.6140350877192984E-5</c:v>
                </c:pt>
                <c:pt idx="12">
                  <c:v>5.6790123456790116E-5</c:v>
                </c:pt>
                <c:pt idx="13">
                  <c:v>5.0354609929078014E-5</c:v>
                </c:pt>
                <c:pt idx="14">
                  <c:v>6.0046189376443415E-5</c:v>
                </c:pt>
              </c:numCache>
            </c:numRef>
          </c:val>
          <c:smooth val="0"/>
          <c:extLst>
            <c:ext xmlns:c16="http://schemas.microsoft.com/office/drawing/2014/chart" uri="{C3380CC4-5D6E-409C-BE32-E72D297353CC}">
              <c16:uniqueId val="{00000005-E5CC-426C-8875-ACC6FC8E36EE}"/>
            </c:ext>
          </c:extLst>
        </c:ser>
        <c:ser>
          <c:idx val="10"/>
          <c:order val="10"/>
          <c:tx>
            <c:strRef>
              <c:f>summary!$AI$1</c:f>
              <c:strCache>
                <c:ptCount val="1"/>
                <c:pt idx="0">
                  <c:v>SR-SW-6</c:v>
                </c:pt>
              </c:strCache>
            </c:strRef>
          </c:tx>
          <c:spPr>
            <a:ln w="28575" cap="rnd">
              <a:solidFill>
                <a:schemeClr val="accent5">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summary!$AI$2:$AI$16</c:f>
              <c:numCache>
                <c:formatCode>0.0000</c:formatCode>
                <c:ptCount val="15"/>
                <c:pt idx="0">
                  <c:v>1.350785340314136E-5</c:v>
                </c:pt>
                <c:pt idx="1">
                  <c:v>1.3090452261306533E-5</c:v>
                </c:pt>
                <c:pt idx="2">
                  <c:v>1.4496036240090599E-5</c:v>
                </c:pt>
                <c:pt idx="3">
                  <c:v>1.5634218289085544E-5</c:v>
                </c:pt>
                <c:pt idx="4">
                  <c:v>1.945945945945946E-5</c:v>
                </c:pt>
                <c:pt idx="5">
                  <c:v>1.9444444444444445E-5</c:v>
                </c:pt>
                <c:pt idx="6">
                  <c:v>3.3047210300429181E-5</c:v>
                </c:pt>
                <c:pt idx="7">
                  <c:v>3.3591731266149865E-5</c:v>
                </c:pt>
                <c:pt idx="8">
                  <c:v>3.3760683760683763E-5</c:v>
                </c:pt>
                <c:pt idx="9">
                  <c:v>4.6333333333333332E-5</c:v>
                </c:pt>
                <c:pt idx="10">
                  <c:v>3.2290615539858726E-5</c:v>
                </c:pt>
                <c:pt idx="11">
                  <c:v>3.9298245614035087E-5</c:v>
                </c:pt>
                <c:pt idx="12">
                  <c:v>3.9506172839506166E-5</c:v>
                </c:pt>
                <c:pt idx="13">
                  <c:v>3.936170212765958E-5</c:v>
                </c:pt>
                <c:pt idx="14">
                  <c:v>4.8498845265588922E-5</c:v>
                </c:pt>
              </c:numCache>
            </c:numRef>
          </c:val>
          <c:smooth val="0"/>
          <c:extLst>
            <c:ext xmlns:c16="http://schemas.microsoft.com/office/drawing/2014/chart" uri="{C3380CC4-5D6E-409C-BE32-E72D297353CC}">
              <c16:uniqueId val="{00000006-E5CC-426C-8875-ACC6FC8E36EE}"/>
            </c:ext>
          </c:extLst>
        </c:ser>
        <c:ser>
          <c:idx val="11"/>
          <c:order val="11"/>
          <c:tx>
            <c:strRef>
              <c:f>summary!$AJ$1</c:f>
              <c:strCache>
                <c:ptCount val="1"/>
                <c:pt idx="0">
                  <c:v>SR-SW-10</c:v>
                </c:pt>
              </c:strCache>
            </c:strRef>
          </c:tx>
          <c:spPr>
            <a:ln w="28575" cap="rnd">
              <a:solidFill>
                <a:schemeClr val="accent6">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summary!$AJ$2:$AJ$16</c:f>
              <c:numCache>
                <c:formatCode>0.0000</c:formatCode>
                <c:ptCount val="15"/>
                <c:pt idx="0">
                  <c:v>2.8350785340314133E-5</c:v>
                </c:pt>
                <c:pt idx="1">
                  <c:v>2.7864321608040203E-5</c:v>
                </c:pt>
                <c:pt idx="2">
                  <c:v>2.9331823329558323E-5</c:v>
                </c:pt>
                <c:pt idx="3">
                  <c:v>3.0943952802359883E-5</c:v>
                </c:pt>
                <c:pt idx="4">
                  <c:v>4.0000000000000003E-5</c:v>
                </c:pt>
                <c:pt idx="5">
                  <c:v>4.0740740740740738E-5</c:v>
                </c:pt>
                <c:pt idx="6">
                  <c:v>6.4806866952789684E-5</c:v>
                </c:pt>
                <c:pt idx="7">
                  <c:v>6.4599483204134362E-5</c:v>
                </c:pt>
                <c:pt idx="8">
                  <c:v>6.0683760683760679E-5</c:v>
                </c:pt>
                <c:pt idx="9">
                  <c:v>7.919047619047619E-5</c:v>
                </c:pt>
                <c:pt idx="10">
                  <c:v>6.1553985872855695E-5</c:v>
                </c:pt>
                <c:pt idx="11">
                  <c:v>6.3508771929824548E-5</c:v>
                </c:pt>
                <c:pt idx="12">
                  <c:v>6.1728395061728397E-5</c:v>
                </c:pt>
                <c:pt idx="13">
                  <c:v>5.5319148936170217E-5</c:v>
                </c:pt>
                <c:pt idx="14">
                  <c:v>6.2355658198614313E-5</c:v>
                </c:pt>
              </c:numCache>
            </c:numRef>
          </c:val>
          <c:smooth val="0"/>
          <c:extLst>
            <c:ext xmlns:c16="http://schemas.microsoft.com/office/drawing/2014/chart" uri="{C3380CC4-5D6E-409C-BE32-E72D297353CC}">
              <c16:uniqueId val="{00000007-E5CC-426C-8875-ACC6FC8E36EE}"/>
            </c:ext>
          </c:extLst>
        </c:ser>
        <c:ser>
          <c:idx val="12"/>
          <c:order val="12"/>
          <c:tx>
            <c:strRef>
              <c:f>summary!$AK$1</c:f>
              <c:strCache>
                <c:ptCount val="1"/>
                <c:pt idx="0">
                  <c:v>EM-SW-2</c:v>
                </c:pt>
              </c:strCache>
            </c:strRef>
          </c:tx>
          <c:spPr>
            <a:ln w="28575" cap="rnd">
              <a:solidFill>
                <a:schemeClr val="accent1">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summary!$AK$2:$AK$16</c:f>
              <c:numCache>
                <c:formatCode>0.0000</c:formatCode>
                <c:ptCount val="15"/>
                <c:pt idx="0">
                  <c:v>4.3298429319371724E-5</c:v>
                </c:pt>
                <c:pt idx="1">
                  <c:v>4.4145728643216081E-5</c:v>
                </c:pt>
                <c:pt idx="2">
                  <c:v>4.9377123442808606E-5</c:v>
                </c:pt>
                <c:pt idx="3">
                  <c:v>5.1592920353982306E-5</c:v>
                </c:pt>
                <c:pt idx="4">
                  <c:v>6.5945945945945943E-5</c:v>
                </c:pt>
                <c:pt idx="5">
                  <c:v>7.2222222222222219E-5</c:v>
                </c:pt>
                <c:pt idx="6">
                  <c:v>8.6266094420600858E-5</c:v>
                </c:pt>
                <c:pt idx="7">
                  <c:v>9.0439276485788114E-5</c:v>
                </c:pt>
                <c:pt idx="8">
                  <c:v>9.1666666666666681E-5</c:v>
                </c:pt>
                <c:pt idx="9">
                  <c:v>9.8666666666666675E-5</c:v>
                </c:pt>
                <c:pt idx="10">
                  <c:v>8.2744702320887989E-5</c:v>
                </c:pt>
                <c:pt idx="11">
                  <c:v>8.4210526315789462E-5</c:v>
                </c:pt>
                <c:pt idx="12">
                  <c:v>8.1481481481481476E-5</c:v>
                </c:pt>
                <c:pt idx="13">
                  <c:v>6.5957446808510647E-5</c:v>
                </c:pt>
                <c:pt idx="14">
                  <c:v>7.3903002309468819E-5</c:v>
                </c:pt>
              </c:numCache>
            </c:numRef>
          </c:val>
          <c:smooth val="0"/>
          <c:extLst>
            <c:ext xmlns:c16="http://schemas.microsoft.com/office/drawing/2014/chart" uri="{C3380CC4-5D6E-409C-BE32-E72D297353CC}">
              <c16:uniqueId val="{00000008-E5CC-426C-8875-ACC6FC8E36EE}"/>
            </c:ext>
          </c:extLst>
        </c:ser>
        <c:ser>
          <c:idx val="13"/>
          <c:order val="13"/>
          <c:tx>
            <c:strRef>
              <c:f>summary!$AL$1</c:f>
              <c:strCache>
                <c:ptCount val="1"/>
                <c:pt idx="0">
                  <c:v>EM-SW-2-FD</c:v>
                </c:pt>
              </c:strCache>
            </c:strRef>
          </c:tx>
          <c:spPr>
            <a:ln w="28575" cap="rnd">
              <a:solidFill>
                <a:schemeClr val="accent2">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summary!$AL$2:$AL$16</c:f>
              <c:numCache>
                <c:formatCode>0.0000</c:formatCode>
                <c:ptCount val="15"/>
                <c:pt idx="0">
                  <c:v>4.2565445026178001E-5</c:v>
                </c:pt>
                <c:pt idx="1">
                  <c:v>4.4346733668341708E-5</c:v>
                </c:pt>
                <c:pt idx="2">
                  <c:v>4.6885617214043034E-5</c:v>
                </c:pt>
                <c:pt idx="3">
                  <c:v>4.9882005899705015E-5</c:v>
                </c:pt>
                <c:pt idx="4">
                  <c:v>6.3603603603603603E-5</c:v>
                </c:pt>
                <c:pt idx="5">
                  <c:v>7.0370370370370365E-5</c:v>
                </c:pt>
                <c:pt idx="6">
                  <c:v>8.8841201716738187E-5</c:v>
                </c:pt>
                <c:pt idx="7">
                  <c:v>9.0439276485788114E-5</c:v>
                </c:pt>
                <c:pt idx="8">
                  <c:v>8.7606837606837609E-5</c:v>
                </c:pt>
                <c:pt idx="9">
                  <c:v>9.8238095238095246E-5</c:v>
                </c:pt>
                <c:pt idx="10">
                  <c:v>8.2744702320887989E-5</c:v>
                </c:pt>
                <c:pt idx="11">
                  <c:v>8.2456140350877186E-5</c:v>
                </c:pt>
                <c:pt idx="12">
                  <c:v>7.9012345679012333E-5</c:v>
                </c:pt>
                <c:pt idx="13">
                  <c:v>6.5602836879432628E-5</c:v>
                </c:pt>
                <c:pt idx="14">
                  <c:v>6.6974595842956124E-5</c:v>
                </c:pt>
              </c:numCache>
            </c:numRef>
          </c:val>
          <c:smooth val="0"/>
          <c:extLst>
            <c:ext xmlns:c16="http://schemas.microsoft.com/office/drawing/2014/chart" uri="{C3380CC4-5D6E-409C-BE32-E72D297353CC}">
              <c16:uniqueId val="{00000009-E5CC-426C-8875-ACC6FC8E36EE}"/>
            </c:ext>
          </c:extLst>
        </c:ser>
        <c:ser>
          <c:idx val="14"/>
          <c:order val="14"/>
          <c:tx>
            <c:strRef>
              <c:f>summary!$AM$1</c:f>
              <c:strCache>
                <c:ptCount val="1"/>
                <c:pt idx="0">
                  <c:v>EM-SW-6</c:v>
                </c:pt>
              </c:strCache>
            </c:strRef>
          </c:tx>
          <c:spPr>
            <a:ln w="28575" cap="rnd">
              <a:solidFill>
                <a:schemeClr val="accent3">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summary!$AM$2:$AM$16</c:f>
              <c:numCache>
                <c:formatCode>0.0000</c:formatCode>
                <c:ptCount val="15"/>
                <c:pt idx="0">
                  <c:v>3.2225130890052354E-5</c:v>
                </c:pt>
                <c:pt idx="1">
                  <c:v>3.0804020100502512E-5</c:v>
                </c:pt>
                <c:pt idx="2">
                  <c:v>3.3635334088335222E-5</c:v>
                </c:pt>
                <c:pt idx="3">
                  <c:v>3.4542772861356932E-5</c:v>
                </c:pt>
                <c:pt idx="4">
                  <c:v>4.5405405405405409E-5</c:v>
                </c:pt>
                <c:pt idx="5">
                  <c:v>4.6296296296296294E-5</c:v>
                </c:pt>
                <c:pt idx="6">
                  <c:v>6.0515021459227461E-5</c:v>
                </c:pt>
                <c:pt idx="7">
                  <c:v>5.4263565891472874E-5</c:v>
                </c:pt>
                <c:pt idx="8">
                  <c:v>6.1324786324786328E-5</c:v>
                </c:pt>
                <c:pt idx="9">
                  <c:v>7.3095238095238096E-5</c:v>
                </c:pt>
                <c:pt idx="10">
                  <c:v>5.7517658930373364E-5</c:v>
                </c:pt>
                <c:pt idx="11">
                  <c:v>6.1052631578947369E-5</c:v>
                </c:pt>
                <c:pt idx="12">
                  <c:v>5.6790123456790116E-5</c:v>
                </c:pt>
                <c:pt idx="13">
                  <c:v>4.6453900709219866E-5</c:v>
                </c:pt>
                <c:pt idx="14">
                  <c:v>5.0808314087759814E-5</c:v>
                </c:pt>
              </c:numCache>
            </c:numRef>
          </c:val>
          <c:smooth val="0"/>
          <c:extLst>
            <c:ext xmlns:c16="http://schemas.microsoft.com/office/drawing/2014/chart" uri="{C3380CC4-5D6E-409C-BE32-E72D297353CC}">
              <c16:uniqueId val="{0000000A-E5CC-426C-8875-ACC6FC8E36EE}"/>
            </c:ext>
          </c:extLst>
        </c:ser>
        <c:ser>
          <c:idx val="15"/>
          <c:order val="15"/>
          <c:tx>
            <c:strRef>
              <c:f>summary!$AN$1</c:f>
              <c:strCache>
                <c:ptCount val="1"/>
                <c:pt idx="0">
                  <c:v>EM-SW-10</c:v>
                </c:pt>
              </c:strCache>
            </c:strRef>
          </c:tx>
          <c:spPr>
            <a:ln w="28575" cap="rnd">
              <a:solidFill>
                <a:schemeClr val="accent4">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summary!$AN$2:$AN$16</c:f>
              <c:numCache>
                <c:formatCode>0.0000</c:formatCode>
                <c:ptCount val="15"/>
                <c:pt idx="0">
                  <c:v>3.9162303664921464E-5</c:v>
                </c:pt>
                <c:pt idx="1">
                  <c:v>3.8530150753768849E-5</c:v>
                </c:pt>
                <c:pt idx="2">
                  <c:v>4.190260475651189E-5</c:v>
                </c:pt>
                <c:pt idx="3">
                  <c:v>4.4395280235988201E-5</c:v>
                </c:pt>
                <c:pt idx="4">
                  <c:v>5.7477477477477477E-5</c:v>
                </c:pt>
                <c:pt idx="5">
                  <c:v>5.9259259259259253E-5</c:v>
                </c:pt>
                <c:pt idx="6">
                  <c:v>8.9055793991416309E-5</c:v>
                </c:pt>
                <c:pt idx="7">
                  <c:v>7.8811369509043929E-5</c:v>
                </c:pt>
                <c:pt idx="8">
                  <c:v>7.8205128205128209E-5</c:v>
                </c:pt>
                <c:pt idx="9">
                  <c:v>9.1190476190476197E-5</c:v>
                </c:pt>
                <c:pt idx="10">
                  <c:v>7.5681130171543896E-5</c:v>
                </c:pt>
                <c:pt idx="11">
                  <c:v>6.771929824561403E-5</c:v>
                </c:pt>
                <c:pt idx="12">
                  <c:v>6.91358024691358E-5</c:v>
                </c:pt>
                <c:pt idx="13">
                  <c:v>5.7092198581560289E-5</c:v>
                </c:pt>
                <c:pt idx="14">
                  <c:v>5.7736720554272523E-5</c:v>
                </c:pt>
              </c:numCache>
            </c:numRef>
          </c:val>
          <c:smooth val="0"/>
          <c:extLst>
            <c:ext xmlns:c16="http://schemas.microsoft.com/office/drawing/2014/chart" uri="{C3380CC4-5D6E-409C-BE32-E72D297353CC}">
              <c16:uniqueId val="{0000000B-E5CC-426C-8875-ACC6FC8E36EE}"/>
            </c:ext>
          </c:extLst>
        </c:ser>
        <c:dLbls>
          <c:showLegendKey val="0"/>
          <c:showVal val="0"/>
          <c:showCatName val="0"/>
          <c:showSerName val="0"/>
          <c:showPercent val="0"/>
          <c:showBubbleSize val="0"/>
        </c:dLbls>
        <c:smooth val="0"/>
        <c:axId val="686478223"/>
        <c:axId val="640755791"/>
      </c:lineChart>
      <c:catAx>
        <c:axId val="686478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0755791"/>
        <c:crosses val="autoZero"/>
        <c:auto val="1"/>
        <c:lblAlgn val="ctr"/>
        <c:lblOffset val="100"/>
        <c:noMultiLvlLbl val="0"/>
      </c:catAx>
      <c:valAx>
        <c:axId val="640755791"/>
        <c:scaling>
          <c:orientation val="minMax"/>
          <c:max val="5.0000000000000012E-4"/>
          <c:min val="0"/>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6478223"/>
        <c:crosses val="autoZero"/>
        <c:crossBetween val="between"/>
        <c:majorUnit val="1.0000000000000003E-4"/>
      </c:valAx>
      <c:spPr>
        <a:noFill/>
        <a:ln>
          <a:noFill/>
        </a:ln>
        <a:effectLst/>
      </c:spPr>
    </c:plotArea>
    <c:legend>
      <c:legendPos val="b"/>
      <c:layout>
        <c:manualLayout>
          <c:xMode val="edge"/>
          <c:yMode val="edge"/>
          <c:x val="0.14209002509047602"/>
          <c:y val="0.5759289723672979"/>
          <c:w val="0.85790997490952392"/>
          <c:h val="0.2975004392199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463550</xdr:colOff>
      <xdr:row>22</xdr:row>
      <xdr:rowOff>24130</xdr:rowOff>
    </xdr:from>
    <xdr:to>
      <xdr:col>17</xdr:col>
      <xdr:colOff>228600</xdr:colOff>
      <xdr:row>39</xdr:row>
      <xdr:rowOff>88900</xdr:rowOff>
    </xdr:to>
    <xdr:graphicFrame macro="">
      <xdr:nvGraphicFramePr>
        <xdr:cNvPr id="6" name="Chart 5">
          <a:extLst>
            <a:ext uri="{FF2B5EF4-FFF2-40B4-BE49-F238E27FC236}">
              <a16:creationId xmlns:a16="http://schemas.microsoft.com/office/drawing/2014/main" id="{EABF04A2-7A62-4BF2-84CF-78CF9E59F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186690</xdr:colOff>
      <xdr:row>22</xdr:row>
      <xdr:rowOff>17145</xdr:rowOff>
    </xdr:from>
    <xdr:to>
      <xdr:col>8</xdr:col>
      <xdr:colOff>377190</xdr:colOff>
      <xdr:row>39</xdr:row>
      <xdr:rowOff>78740</xdr:rowOff>
    </xdr:to>
    <xdr:graphicFrame macro="">
      <xdr:nvGraphicFramePr>
        <xdr:cNvPr id="3" name="Chart 2">
          <a:extLst>
            <a:ext uri="{FF2B5EF4-FFF2-40B4-BE49-F238E27FC236}">
              <a16:creationId xmlns:a16="http://schemas.microsoft.com/office/drawing/2014/main" id="{21C034A8-8BE7-43B6-92EE-8503BC3109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92"/>
  <sheetViews>
    <sheetView tabSelected="1" zoomScaleNormal="100" workbookViewId="0"/>
  </sheetViews>
  <sheetFormatPr defaultRowHeight="12.75" x14ac:dyDescent="0.2"/>
  <cols>
    <col min="1" max="1" width="33.5703125" style="28" customWidth="1"/>
    <col min="2" max="2" width="0.28515625" style="28" customWidth="1"/>
    <col min="3" max="3" width="18.140625" style="28" customWidth="1"/>
    <col min="4" max="4" width="17" style="28" customWidth="1"/>
    <col min="5" max="5" width="10.7109375" style="28" customWidth="1"/>
    <col min="6" max="6" width="1.5703125" style="28" customWidth="1"/>
    <col min="7" max="7" width="25.7109375" style="28" customWidth="1"/>
  </cols>
  <sheetData>
    <row r="1" spans="1:7" ht="15.75" x14ac:dyDescent="0.25">
      <c r="A1" s="22" t="s">
        <v>39</v>
      </c>
      <c r="B1" s="23" t="s">
        <v>40</v>
      </c>
      <c r="C1" s="23"/>
      <c r="D1" s="23"/>
      <c r="E1" s="23"/>
      <c r="F1" s="23"/>
      <c r="G1" s="23"/>
    </row>
    <row r="2" spans="1:7" ht="15.75" x14ac:dyDescent="0.25">
      <c r="A2" s="130" t="s">
        <v>15</v>
      </c>
      <c r="B2" s="131"/>
      <c r="C2" s="131"/>
      <c r="D2" s="131"/>
      <c r="E2" s="23"/>
      <c r="F2" s="23"/>
      <c r="G2" s="23"/>
    </row>
    <row r="3" spans="1:7" ht="15" x14ac:dyDescent="0.25">
      <c r="A3" s="23"/>
      <c r="B3" s="24"/>
      <c r="C3" s="24"/>
      <c r="D3" s="24"/>
      <c r="E3" s="24"/>
      <c r="F3" s="24"/>
      <c r="G3" s="24"/>
    </row>
    <row r="4" spans="1:7" ht="15" x14ac:dyDescent="0.25">
      <c r="A4" s="24"/>
      <c r="B4" s="24"/>
      <c r="C4" s="24"/>
      <c r="D4" s="23"/>
      <c r="E4" s="25"/>
      <c r="F4" s="25"/>
      <c r="G4" s="26"/>
    </row>
    <row r="5" spans="1:7" ht="15" x14ac:dyDescent="0.25">
      <c r="A5" s="25" t="s">
        <v>41</v>
      </c>
      <c r="B5" s="24"/>
      <c r="C5" s="108" t="s">
        <v>182</v>
      </c>
      <c r="D5" s="23"/>
      <c r="E5" s="25" t="s">
        <v>214</v>
      </c>
      <c r="F5" s="25"/>
      <c r="G5" s="26" t="s">
        <v>213</v>
      </c>
    </row>
    <row r="6" spans="1:7" ht="15" x14ac:dyDescent="0.25">
      <c r="A6" s="25"/>
      <c r="B6" s="24"/>
      <c r="C6" s="24"/>
      <c r="D6" s="23"/>
      <c r="E6" s="25"/>
      <c r="F6" s="25"/>
      <c r="G6" s="24"/>
    </row>
    <row r="7" spans="1:7" ht="15" x14ac:dyDescent="0.25">
      <c r="A7" s="25"/>
      <c r="B7" s="24"/>
      <c r="C7" s="27"/>
      <c r="D7" s="23"/>
      <c r="E7" s="25"/>
      <c r="F7" s="25"/>
      <c r="G7" s="26"/>
    </row>
    <row r="8" spans="1:7" ht="15" x14ac:dyDescent="0.25">
      <c r="A8" s="23"/>
      <c r="B8" s="24"/>
      <c r="D8" s="23"/>
      <c r="E8" s="25" t="s">
        <v>42</v>
      </c>
      <c r="F8" s="23"/>
      <c r="G8" s="26" t="s">
        <v>32</v>
      </c>
    </row>
    <row r="9" spans="1:7" ht="15" x14ac:dyDescent="0.25">
      <c r="A9" s="23"/>
      <c r="B9" s="24"/>
      <c r="C9" s="26"/>
      <c r="D9" s="23"/>
      <c r="E9" s="23"/>
      <c r="F9" s="23"/>
      <c r="G9" s="26"/>
    </row>
    <row r="10" spans="1:7" ht="15" x14ac:dyDescent="0.25">
      <c r="A10" s="25" t="s">
        <v>43</v>
      </c>
      <c r="B10" s="24"/>
      <c r="C10" s="108" t="s">
        <v>111</v>
      </c>
      <c r="D10" s="23"/>
      <c r="E10" s="25" t="s">
        <v>44</v>
      </c>
      <c r="F10" s="25"/>
      <c r="G10" s="29">
        <v>45488</v>
      </c>
    </row>
    <row r="11" spans="1:7" ht="15" x14ac:dyDescent="0.25">
      <c r="A11" s="25"/>
      <c r="B11" s="24"/>
      <c r="D11" s="23"/>
      <c r="E11" s="25"/>
      <c r="F11" s="25"/>
      <c r="G11" s="30"/>
    </row>
    <row r="12" spans="1:7" ht="15" x14ac:dyDescent="0.25">
      <c r="A12" s="23"/>
      <c r="B12" s="24"/>
      <c r="D12" s="23"/>
      <c r="E12" s="23"/>
      <c r="F12" s="23"/>
      <c r="G12" s="26"/>
    </row>
    <row r="13" spans="1:7" ht="15" x14ac:dyDescent="0.25">
      <c r="A13" s="23"/>
      <c r="B13" s="24"/>
      <c r="C13" s="26"/>
      <c r="D13" s="23"/>
      <c r="E13" s="23"/>
      <c r="F13" s="23"/>
      <c r="G13" s="26"/>
    </row>
    <row r="14" spans="1:7" ht="15" x14ac:dyDescent="0.25">
      <c r="A14" s="25" t="s">
        <v>45</v>
      </c>
      <c r="B14" s="24"/>
      <c r="C14" s="92" t="s">
        <v>185</v>
      </c>
      <c r="D14" s="23"/>
      <c r="E14" s="25" t="s">
        <v>46</v>
      </c>
      <c r="F14" s="25"/>
      <c r="G14" s="109" t="s">
        <v>49</v>
      </c>
    </row>
    <row r="15" spans="1:7" ht="15" x14ac:dyDescent="0.25">
      <c r="A15" s="25" t="s">
        <v>47</v>
      </c>
      <c r="B15" s="24"/>
      <c r="C15" s="121" t="s">
        <v>144</v>
      </c>
      <c r="D15" s="23"/>
      <c r="E15" s="25" t="s">
        <v>48</v>
      </c>
      <c r="F15" s="25"/>
      <c r="G15" s="109" t="s">
        <v>113</v>
      </c>
    </row>
    <row r="16" spans="1:7" ht="15" x14ac:dyDescent="0.25">
      <c r="A16" s="23"/>
      <c r="B16" s="24"/>
      <c r="C16" s="26"/>
      <c r="D16" s="24"/>
      <c r="E16" s="24"/>
      <c r="F16" s="24"/>
      <c r="G16" s="109" t="s">
        <v>145</v>
      </c>
    </row>
    <row r="17" spans="1:7" ht="15" x14ac:dyDescent="0.25">
      <c r="A17" s="23"/>
      <c r="B17" s="24"/>
      <c r="C17" s="26"/>
      <c r="D17" s="24"/>
      <c r="E17" s="24"/>
      <c r="F17" s="24"/>
      <c r="G17" s="109" t="s">
        <v>136</v>
      </c>
    </row>
    <row r="18" spans="1:7" s="2" customFormat="1" ht="15" x14ac:dyDescent="0.25">
      <c r="A18" s="23"/>
      <c r="B18" s="24"/>
      <c r="C18" s="26"/>
      <c r="D18" s="24"/>
      <c r="E18" s="24"/>
      <c r="F18" s="24"/>
      <c r="G18" s="109" t="s">
        <v>183</v>
      </c>
    </row>
    <row r="19" spans="1:7" ht="14.25" x14ac:dyDescent="0.2">
      <c r="A19" s="24"/>
      <c r="B19" s="24"/>
      <c r="C19" s="26"/>
      <c r="D19" s="24"/>
      <c r="E19" s="24"/>
      <c r="F19" s="24"/>
      <c r="G19" s="109" t="s">
        <v>184</v>
      </c>
    </row>
    <row r="20" spans="1:7" ht="15" customHeight="1" x14ac:dyDescent="0.2">
      <c r="A20" s="31" t="s">
        <v>50</v>
      </c>
      <c r="B20" s="24"/>
      <c r="C20" s="132" t="s">
        <v>186</v>
      </c>
      <c r="D20" s="133"/>
      <c r="E20" s="133"/>
      <c r="F20" s="133"/>
      <c r="G20" s="133"/>
    </row>
    <row r="21" spans="1:7" ht="15" x14ac:dyDescent="0.25">
      <c r="A21" s="25" t="s">
        <v>51</v>
      </c>
      <c r="B21" s="26"/>
      <c r="C21" s="29" t="s">
        <v>189</v>
      </c>
      <c r="D21" s="24"/>
      <c r="E21" s="25" t="s">
        <v>52</v>
      </c>
      <c r="F21" s="25"/>
      <c r="G21" s="32">
        <v>8044</v>
      </c>
    </row>
    <row r="22" spans="1:7" ht="29.25" x14ac:dyDescent="0.25">
      <c r="A22" s="25" t="s">
        <v>53</v>
      </c>
      <c r="B22" s="33"/>
      <c r="C22" s="33">
        <v>45435</v>
      </c>
      <c r="D22" s="24"/>
      <c r="E22" s="25" t="s">
        <v>54</v>
      </c>
      <c r="F22" s="25"/>
      <c r="G22" s="34" t="s">
        <v>187</v>
      </c>
    </row>
    <row r="23" spans="1:7" ht="15" x14ac:dyDescent="0.25">
      <c r="A23" s="25" t="s">
        <v>55</v>
      </c>
      <c r="B23" s="33"/>
      <c r="C23" s="29">
        <v>45474</v>
      </c>
      <c r="D23" s="24"/>
      <c r="E23" s="25" t="s">
        <v>56</v>
      </c>
      <c r="F23" s="25"/>
      <c r="G23" s="26" t="s">
        <v>74</v>
      </c>
    </row>
    <row r="24" spans="1:7" ht="15" x14ac:dyDescent="0.25">
      <c r="A24" s="25" t="s">
        <v>57</v>
      </c>
      <c r="B24" s="35"/>
      <c r="C24" s="92">
        <v>16</v>
      </c>
      <c r="D24" s="24"/>
      <c r="E24" s="25" t="s">
        <v>58</v>
      </c>
      <c r="F24" s="25"/>
      <c r="G24" s="26" t="s">
        <v>188</v>
      </c>
    </row>
    <row r="25" spans="1:7" ht="15" x14ac:dyDescent="0.25">
      <c r="A25" s="24"/>
      <c r="B25" s="24"/>
      <c r="C25" s="36"/>
      <c r="D25" s="24"/>
      <c r="E25" s="25"/>
      <c r="F25" s="25"/>
      <c r="G25" s="24"/>
    </row>
    <row r="26" spans="1:7" ht="15" customHeight="1" x14ac:dyDescent="0.25">
      <c r="A26" s="25" t="s">
        <v>59</v>
      </c>
      <c r="B26" s="24"/>
      <c r="C26" s="134" t="s">
        <v>142</v>
      </c>
      <c r="D26" s="135"/>
      <c r="E26" s="135"/>
      <c r="F26" s="135"/>
      <c r="G26" s="135"/>
    </row>
    <row r="27" spans="1:7" ht="14.25" customHeight="1" x14ac:dyDescent="0.2">
      <c r="A27" s="37"/>
      <c r="B27" s="24"/>
      <c r="C27" s="134" t="s">
        <v>112</v>
      </c>
      <c r="D27" s="135"/>
      <c r="E27" s="135"/>
      <c r="F27" s="135"/>
      <c r="G27" s="135"/>
    </row>
    <row r="28" spans="1:7" s="2" customFormat="1" ht="14.25" customHeight="1" x14ac:dyDescent="0.2">
      <c r="A28" s="37"/>
      <c r="B28" s="24"/>
      <c r="C28" s="136" t="s">
        <v>149</v>
      </c>
      <c r="D28" s="136"/>
      <c r="E28" s="136"/>
      <c r="F28" s="136"/>
      <c r="G28" s="136"/>
    </row>
    <row r="29" spans="1:7" ht="15" x14ac:dyDescent="0.25">
      <c r="A29" s="38"/>
      <c r="B29" s="24"/>
      <c r="C29" s="109" t="s">
        <v>148</v>
      </c>
      <c r="D29" s="108"/>
      <c r="E29" s="108"/>
      <c r="F29" s="108"/>
      <c r="G29" s="108"/>
    </row>
    <row r="30" spans="1:7" ht="14.25" x14ac:dyDescent="0.2">
      <c r="A30" s="24"/>
      <c r="B30" s="24"/>
      <c r="C30" s="27"/>
      <c r="D30" s="27"/>
      <c r="E30" s="95"/>
      <c r="F30" s="95"/>
      <c r="G30" s="27"/>
    </row>
    <row r="31" spans="1:7" x14ac:dyDescent="0.2">
      <c r="A31" s="128" t="s">
        <v>190</v>
      </c>
      <c r="B31" s="129"/>
      <c r="C31" s="129"/>
      <c r="D31" s="129"/>
      <c r="E31" s="129"/>
      <c r="F31" s="129"/>
      <c r="G31" s="129"/>
    </row>
    <row r="32" spans="1:7" x14ac:dyDescent="0.2">
      <c r="A32" s="129"/>
      <c r="B32" s="129"/>
      <c r="C32" s="129"/>
      <c r="D32" s="129"/>
      <c r="E32" s="129"/>
      <c r="F32" s="129"/>
      <c r="G32" s="129"/>
    </row>
    <row r="33" spans="1:7" x14ac:dyDescent="0.2">
      <c r="A33" s="129"/>
      <c r="B33" s="129"/>
      <c r="C33" s="129"/>
      <c r="D33" s="129"/>
      <c r="E33" s="129"/>
      <c r="F33" s="129"/>
      <c r="G33" s="129"/>
    </row>
    <row r="34" spans="1:7" ht="15" x14ac:dyDescent="0.2">
      <c r="A34" s="39"/>
      <c r="B34" s="39"/>
      <c r="C34" s="39"/>
      <c r="D34" s="39"/>
      <c r="E34" s="39"/>
      <c r="F34" s="39"/>
      <c r="G34" s="39"/>
    </row>
    <row r="35" spans="1:7" ht="15" x14ac:dyDescent="0.2">
      <c r="A35" s="39"/>
      <c r="B35" s="39"/>
      <c r="C35" s="39"/>
      <c r="D35" s="39"/>
      <c r="E35" s="39"/>
      <c r="F35" s="39"/>
      <c r="G35" s="39"/>
    </row>
    <row r="36" spans="1:7" ht="15" x14ac:dyDescent="0.2">
      <c r="A36" s="39"/>
      <c r="B36" s="39"/>
      <c r="C36" s="39"/>
      <c r="D36" s="39"/>
      <c r="E36" s="39"/>
      <c r="F36" s="39"/>
      <c r="G36" s="39"/>
    </row>
    <row r="37" spans="1:7" ht="15" x14ac:dyDescent="0.2">
      <c r="A37" s="39"/>
      <c r="B37" s="39"/>
      <c r="C37" s="39"/>
      <c r="D37" s="39"/>
      <c r="E37" s="39"/>
      <c r="F37" s="39"/>
      <c r="G37" s="39"/>
    </row>
    <row r="38" spans="1:7" ht="15" x14ac:dyDescent="0.2">
      <c r="A38" s="39"/>
      <c r="B38" s="39"/>
      <c r="C38" s="39"/>
      <c r="D38" s="39"/>
      <c r="E38" s="39"/>
      <c r="F38" s="39"/>
      <c r="G38" s="39"/>
    </row>
    <row r="39" spans="1:7" ht="15" x14ac:dyDescent="0.2">
      <c r="A39" s="39"/>
      <c r="B39" s="39"/>
      <c r="C39" s="39"/>
      <c r="D39" s="39"/>
      <c r="E39" s="39"/>
      <c r="F39" s="39"/>
      <c r="G39" s="39"/>
    </row>
    <row r="40" spans="1:7" ht="15" x14ac:dyDescent="0.2">
      <c r="A40" s="39"/>
      <c r="B40" s="39"/>
      <c r="C40" s="39"/>
      <c r="D40" s="39"/>
      <c r="E40" s="39"/>
      <c r="F40" s="39"/>
      <c r="G40" s="39"/>
    </row>
    <row r="41" spans="1:7" ht="15" x14ac:dyDescent="0.2">
      <c r="A41" s="39"/>
      <c r="B41" s="39"/>
      <c r="C41" s="39"/>
      <c r="D41" s="39"/>
      <c r="E41" s="39"/>
      <c r="F41" s="39"/>
      <c r="G41" s="39"/>
    </row>
    <row r="42" spans="1:7" ht="15" x14ac:dyDescent="0.2">
      <c r="A42" s="39"/>
      <c r="B42" s="39"/>
      <c r="C42" s="39"/>
      <c r="D42" s="39"/>
      <c r="E42" s="39"/>
      <c r="F42" s="39"/>
      <c r="G42" s="39"/>
    </row>
    <row r="43" spans="1:7" ht="15" x14ac:dyDescent="0.2">
      <c r="A43" s="39"/>
      <c r="B43" s="39"/>
      <c r="C43" s="39"/>
      <c r="D43" s="39"/>
      <c r="E43" s="39"/>
      <c r="F43" s="39"/>
      <c r="G43" s="39"/>
    </row>
    <row r="44" spans="1:7" ht="15" x14ac:dyDescent="0.2">
      <c r="A44" s="39"/>
      <c r="B44" s="39"/>
      <c r="C44" s="39"/>
      <c r="D44" s="39"/>
      <c r="E44" s="39"/>
      <c r="F44" s="39"/>
      <c r="G44" s="39"/>
    </row>
    <row r="45" spans="1:7" ht="15" x14ac:dyDescent="0.2">
      <c r="A45" s="39"/>
      <c r="B45" s="39"/>
      <c r="C45" s="39"/>
      <c r="D45" s="39"/>
      <c r="E45" s="39"/>
      <c r="F45" s="39"/>
      <c r="G45" s="39"/>
    </row>
    <row r="46" spans="1:7" ht="15" x14ac:dyDescent="0.2">
      <c r="A46" s="39"/>
      <c r="B46" s="39"/>
      <c r="C46" s="39"/>
      <c r="D46" s="39"/>
      <c r="E46" s="39"/>
      <c r="F46" s="39"/>
      <c r="G46" s="39"/>
    </row>
    <row r="47" spans="1:7" ht="15" x14ac:dyDescent="0.2">
      <c r="A47" s="39"/>
      <c r="B47" s="39"/>
      <c r="C47" s="39"/>
      <c r="D47" s="39"/>
      <c r="E47" s="39"/>
      <c r="F47" s="39"/>
      <c r="G47" s="39"/>
    </row>
    <row r="48" spans="1:7" ht="15" x14ac:dyDescent="0.2">
      <c r="A48" s="39"/>
      <c r="B48" s="39"/>
      <c r="C48" s="39"/>
      <c r="D48" s="39"/>
      <c r="E48" s="39"/>
      <c r="F48" s="39"/>
      <c r="G48" s="39"/>
    </row>
    <row r="49" spans="1:7" ht="15" x14ac:dyDescent="0.2">
      <c r="A49" s="39"/>
      <c r="B49" s="39"/>
      <c r="C49" s="39"/>
      <c r="D49" s="39"/>
      <c r="E49" s="39"/>
      <c r="F49" s="39"/>
      <c r="G49" s="39"/>
    </row>
    <row r="50" spans="1:7" ht="15" x14ac:dyDescent="0.2">
      <c r="A50" s="39"/>
      <c r="B50" s="39"/>
      <c r="C50" s="39"/>
      <c r="D50" s="39"/>
      <c r="E50" s="39"/>
      <c r="F50" s="39"/>
      <c r="G50" s="39"/>
    </row>
    <row r="51" spans="1:7" ht="15" x14ac:dyDescent="0.2">
      <c r="A51" s="39"/>
      <c r="B51" s="39"/>
      <c r="C51" s="39"/>
      <c r="D51" s="39"/>
      <c r="E51" s="39"/>
      <c r="F51" s="39"/>
      <c r="G51" s="39"/>
    </row>
    <row r="52" spans="1:7" ht="15" x14ac:dyDescent="0.2">
      <c r="A52" s="39"/>
      <c r="B52" s="39"/>
      <c r="C52" s="39"/>
      <c r="D52" s="39"/>
      <c r="E52" s="39"/>
      <c r="F52" s="39"/>
      <c r="G52" s="39"/>
    </row>
    <row r="53" spans="1:7" ht="15" x14ac:dyDescent="0.2">
      <c r="A53" s="39"/>
      <c r="B53" s="39"/>
      <c r="C53" s="39"/>
      <c r="D53" s="39"/>
      <c r="E53" s="39"/>
      <c r="F53" s="39"/>
      <c r="G53" s="39"/>
    </row>
    <row r="54" spans="1:7" ht="15" x14ac:dyDescent="0.2">
      <c r="A54" s="39"/>
      <c r="B54" s="39"/>
      <c r="C54" s="39"/>
      <c r="D54" s="39"/>
      <c r="E54" s="39"/>
      <c r="F54" s="39"/>
      <c r="G54" s="39"/>
    </row>
    <row r="55" spans="1:7" ht="15" x14ac:dyDescent="0.2">
      <c r="A55" s="39"/>
      <c r="B55" s="39"/>
      <c r="C55" s="39"/>
      <c r="D55" s="39"/>
      <c r="E55" s="39"/>
      <c r="F55" s="39"/>
      <c r="G55" s="39"/>
    </row>
    <row r="56" spans="1:7" ht="15" x14ac:dyDescent="0.2">
      <c r="A56" s="39"/>
      <c r="B56" s="39"/>
      <c r="C56" s="39"/>
      <c r="D56" s="39"/>
      <c r="E56" s="39"/>
      <c r="F56" s="39"/>
      <c r="G56" s="39"/>
    </row>
    <row r="57" spans="1:7" ht="15" x14ac:dyDescent="0.2">
      <c r="A57" s="39"/>
      <c r="B57" s="39"/>
      <c r="C57" s="39"/>
      <c r="D57" s="39"/>
      <c r="E57" s="39"/>
      <c r="F57" s="39"/>
      <c r="G57" s="39"/>
    </row>
    <row r="58" spans="1:7" ht="15" x14ac:dyDescent="0.2">
      <c r="A58" s="39"/>
      <c r="B58" s="39"/>
      <c r="C58" s="39"/>
      <c r="D58" s="39"/>
      <c r="E58" s="39"/>
      <c r="F58" s="39"/>
      <c r="G58" s="39"/>
    </row>
    <row r="59" spans="1:7" ht="15" x14ac:dyDescent="0.2">
      <c r="A59" s="39"/>
      <c r="B59" s="39"/>
      <c r="C59" s="39"/>
      <c r="D59" s="39"/>
      <c r="E59" s="39"/>
      <c r="F59" s="39"/>
      <c r="G59" s="39"/>
    </row>
    <row r="60" spans="1:7" ht="15" x14ac:dyDescent="0.2">
      <c r="A60" s="39"/>
      <c r="B60" s="39"/>
      <c r="C60" s="39"/>
      <c r="D60" s="39"/>
      <c r="E60" s="39"/>
      <c r="F60" s="39"/>
      <c r="G60" s="39"/>
    </row>
    <row r="61" spans="1:7" ht="15" x14ac:dyDescent="0.2">
      <c r="A61" s="39"/>
      <c r="B61" s="39"/>
      <c r="C61" s="39"/>
      <c r="D61" s="39"/>
      <c r="E61" s="39"/>
      <c r="F61" s="39"/>
      <c r="G61" s="39"/>
    </row>
    <row r="62" spans="1:7" ht="15" x14ac:dyDescent="0.2">
      <c r="A62" s="39"/>
      <c r="B62" s="39"/>
      <c r="C62" s="39"/>
      <c r="D62" s="39"/>
      <c r="E62" s="39"/>
      <c r="F62" s="39"/>
      <c r="G62" s="39"/>
    </row>
    <row r="63" spans="1:7" ht="15" x14ac:dyDescent="0.2">
      <c r="A63" s="39"/>
      <c r="B63" s="39"/>
      <c r="C63" s="39"/>
      <c r="D63" s="39"/>
      <c r="E63" s="39"/>
      <c r="F63" s="39"/>
      <c r="G63" s="39"/>
    </row>
    <row r="64" spans="1:7" ht="15" x14ac:dyDescent="0.2">
      <c r="A64" s="39"/>
      <c r="B64" s="39"/>
      <c r="C64" s="39"/>
      <c r="D64" s="39"/>
      <c r="E64" s="39"/>
      <c r="F64" s="39"/>
      <c r="G64" s="39"/>
    </row>
    <row r="65" spans="1:7" ht="15" x14ac:dyDescent="0.2">
      <c r="A65" s="39"/>
      <c r="B65" s="39"/>
      <c r="C65" s="39"/>
      <c r="D65" s="39"/>
      <c r="E65" s="39"/>
      <c r="F65" s="39"/>
      <c r="G65" s="39"/>
    </row>
    <row r="66" spans="1:7" ht="15" x14ac:dyDescent="0.2">
      <c r="A66" s="39"/>
      <c r="B66" s="39"/>
      <c r="C66" s="39"/>
      <c r="D66" s="39"/>
      <c r="E66" s="39"/>
      <c r="F66" s="39"/>
      <c r="G66" s="39"/>
    </row>
    <row r="67" spans="1:7" ht="15" x14ac:dyDescent="0.2">
      <c r="A67" s="39"/>
      <c r="B67" s="39"/>
      <c r="C67" s="39"/>
      <c r="D67" s="39"/>
      <c r="E67" s="39"/>
      <c r="F67" s="39"/>
      <c r="G67" s="39"/>
    </row>
    <row r="68" spans="1:7" ht="15" x14ac:dyDescent="0.2">
      <c r="A68" s="39"/>
      <c r="B68" s="39"/>
      <c r="C68" s="39"/>
      <c r="D68" s="39"/>
      <c r="E68" s="39"/>
      <c r="F68" s="39"/>
      <c r="G68" s="39"/>
    </row>
    <row r="69" spans="1:7" ht="15" x14ac:dyDescent="0.2">
      <c r="A69" s="39"/>
      <c r="B69" s="39"/>
      <c r="C69" s="39"/>
      <c r="D69" s="39"/>
      <c r="E69" s="39"/>
      <c r="F69" s="39"/>
      <c r="G69" s="39"/>
    </row>
    <row r="70" spans="1:7" ht="15" x14ac:dyDescent="0.2">
      <c r="A70" s="39"/>
      <c r="B70" s="39"/>
      <c r="C70" s="39"/>
      <c r="D70" s="39"/>
      <c r="E70" s="39"/>
      <c r="F70" s="39"/>
      <c r="G70" s="39"/>
    </row>
    <row r="71" spans="1:7" ht="15" x14ac:dyDescent="0.2">
      <c r="A71" s="39"/>
      <c r="B71" s="39"/>
      <c r="C71" s="39"/>
      <c r="D71" s="39"/>
      <c r="E71" s="39"/>
      <c r="F71" s="39"/>
      <c r="G71" s="39"/>
    </row>
    <row r="72" spans="1:7" ht="15" x14ac:dyDescent="0.2">
      <c r="A72" s="39"/>
      <c r="B72" s="39"/>
      <c r="C72" s="39"/>
      <c r="D72" s="39"/>
      <c r="E72" s="39"/>
      <c r="F72" s="39"/>
      <c r="G72" s="39"/>
    </row>
    <row r="73" spans="1:7" ht="15" x14ac:dyDescent="0.2">
      <c r="A73" s="39"/>
      <c r="B73" s="39"/>
      <c r="C73" s="39"/>
      <c r="D73" s="39"/>
      <c r="E73" s="39"/>
      <c r="F73" s="39"/>
      <c r="G73" s="39"/>
    </row>
    <row r="74" spans="1:7" ht="15" x14ac:dyDescent="0.2">
      <c r="A74" s="39"/>
      <c r="B74" s="39"/>
      <c r="C74" s="39"/>
      <c r="D74" s="39"/>
      <c r="E74" s="39"/>
      <c r="F74" s="39"/>
      <c r="G74" s="39"/>
    </row>
    <row r="75" spans="1:7" ht="15" x14ac:dyDescent="0.2">
      <c r="A75" s="39"/>
      <c r="B75" s="39"/>
      <c r="C75" s="39"/>
      <c r="D75" s="39"/>
      <c r="E75" s="39"/>
      <c r="F75" s="39"/>
      <c r="G75" s="39"/>
    </row>
    <row r="76" spans="1:7" ht="15" x14ac:dyDescent="0.2">
      <c r="A76" s="39"/>
      <c r="B76" s="39"/>
      <c r="C76" s="39"/>
      <c r="D76" s="39"/>
      <c r="E76" s="39"/>
      <c r="F76" s="39"/>
      <c r="G76" s="39"/>
    </row>
    <row r="77" spans="1:7" ht="15" x14ac:dyDescent="0.2">
      <c r="A77" s="39"/>
      <c r="B77" s="39"/>
      <c r="C77" s="39"/>
      <c r="D77" s="39"/>
      <c r="E77" s="39"/>
      <c r="F77" s="39"/>
      <c r="G77" s="39"/>
    </row>
    <row r="78" spans="1:7" ht="15" x14ac:dyDescent="0.2">
      <c r="A78" s="39"/>
      <c r="B78" s="39"/>
      <c r="C78" s="39"/>
      <c r="D78" s="39"/>
      <c r="E78" s="39"/>
      <c r="F78" s="39"/>
      <c r="G78" s="39"/>
    </row>
    <row r="79" spans="1:7" ht="15" x14ac:dyDescent="0.2">
      <c r="A79" s="39"/>
      <c r="B79" s="39"/>
      <c r="C79" s="39"/>
      <c r="D79" s="39"/>
      <c r="E79" s="39"/>
      <c r="F79" s="39"/>
      <c r="G79" s="39"/>
    </row>
    <row r="80" spans="1:7" ht="15" x14ac:dyDescent="0.2">
      <c r="A80" s="39"/>
      <c r="B80" s="39"/>
      <c r="C80" s="39"/>
      <c r="D80" s="39"/>
      <c r="E80" s="39"/>
      <c r="F80" s="39"/>
      <c r="G80" s="39"/>
    </row>
    <row r="81" spans="1:7" ht="15" x14ac:dyDescent="0.2">
      <c r="A81" s="39"/>
      <c r="B81" s="39"/>
      <c r="C81" s="39"/>
      <c r="D81" s="39"/>
      <c r="E81" s="39"/>
      <c r="F81" s="39"/>
      <c r="G81" s="39"/>
    </row>
    <row r="82" spans="1:7" ht="15" x14ac:dyDescent="0.2">
      <c r="A82" s="39"/>
      <c r="B82" s="39"/>
      <c r="C82" s="39"/>
      <c r="D82" s="39"/>
      <c r="E82" s="39"/>
      <c r="F82" s="39"/>
      <c r="G82" s="39"/>
    </row>
    <row r="83" spans="1:7" ht="15" x14ac:dyDescent="0.2">
      <c r="A83" s="39"/>
      <c r="B83" s="39"/>
      <c r="C83" s="39"/>
      <c r="D83" s="39"/>
      <c r="E83" s="39"/>
      <c r="F83" s="39"/>
      <c r="G83" s="39"/>
    </row>
    <row r="84" spans="1:7" ht="15" x14ac:dyDescent="0.2">
      <c r="A84" s="39"/>
      <c r="B84" s="39"/>
      <c r="C84" s="39"/>
      <c r="D84" s="39"/>
      <c r="E84" s="39"/>
      <c r="F84" s="39"/>
      <c r="G84" s="39"/>
    </row>
    <row r="85" spans="1:7" ht="15" x14ac:dyDescent="0.2">
      <c r="A85" s="39"/>
      <c r="B85" s="39"/>
      <c r="C85" s="39"/>
      <c r="D85" s="39"/>
      <c r="E85" s="39"/>
      <c r="F85" s="39"/>
      <c r="G85" s="39"/>
    </row>
    <row r="86" spans="1:7" ht="15" x14ac:dyDescent="0.2">
      <c r="A86" s="39"/>
      <c r="B86" s="39"/>
      <c r="C86" s="39"/>
      <c r="D86" s="39"/>
      <c r="E86" s="39"/>
      <c r="F86" s="39"/>
      <c r="G86" s="39"/>
    </row>
    <row r="87" spans="1:7" ht="15" x14ac:dyDescent="0.2">
      <c r="A87" s="39"/>
      <c r="B87" s="39"/>
      <c r="C87" s="39"/>
      <c r="D87" s="39"/>
      <c r="E87" s="39"/>
      <c r="F87" s="39"/>
      <c r="G87" s="39"/>
    </row>
    <row r="88" spans="1:7" ht="15" x14ac:dyDescent="0.2">
      <c r="A88" s="39"/>
      <c r="B88" s="39"/>
      <c r="C88" s="39"/>
      <c r="D88" s="39"/>
      <c r="E88" s="39"/>
      <c r="F88" s="39"/>
      <c r="G88" s="39"/>
    </row>
    <row r="89" spans="1:7" ht="15" x14ac:dyDescent="0.2">
      <c r="A89" s="39"/>
      <c r="B89" s="39"/>
      <c r="C89" s="39"/>
      <c r="D89" s="39"/>
      <c r="E89" s="39"/>
      <c r="F89" s="39"/>
      <c r="G89" s="39"/>
    </row>
    <row r="90" spans="1:7" ht="15" x14ac:dyDescent="0.2">
      <c r="A90" s="39"/>
      <c r="B90" s="39"/>
      <c r="C90" s="39"/>
      <c r="D90" s="39"/>
      <c r="E90" s="39"/>
      <c r="F90" s="39"/>
      <c r="G90" s="39"/>
    </row>
    <row r="91" spans="1:7" ht="15" x14ac:dyDescent="0.2">
      <c r="A91" s="39"/>
      <c r="B91" s="39"/>
      <c r="C91" s="39"/>
      <c r="D91" s="39"/>
      <c r="E91" s="39"/>
      <c r="F91" s="39"/>
      <c r="G91" s="39"/>
    </row>
    <row r="92" spans="1:7" ht="15" x14ac:dyDescent="0.2">
      <c r="A92" s="39"/>
      <c r="B92" s="39"/>
      <c r="C92" s="39"/>
      <c r="D92" s="39"/>
      <c r="E92" s="39"/>
      <c r="F92" s="39"/>
      <c r="G92" s="39"/>
    </row>
    <row r="93" spans="1:7" ht="15" x14ac:dyDescent="0.2">
      <c r="A93" s="39"/>
      <c r="B93" s="39"/>
      <c r="C93" s="39"/>
      <c r="D93" s="39"/>
      <c r="E93" s="39"/>
      <c r="F93" s="39"/>
      <c r="G93" s="39"/>
    </row>
    <row r="94" spans="1:7" ht="15" x14ac:dyDescent="0.2">
      <c r="A94" s="39"/>
      <c r="B94" s="39"/>
      <c r="C94" s="39"/>
      <c r="D94" s="39"/>
      <c r="E94" s="39"/>
      <c r="F94" s="39"/>
      <c r="G94" s="39"/>
    </row>
    <row r="95" spans="1:7" ht="15" x14ac:dyDescent="0.2">
      <c r="A95" s="39"/>
      <c r="B95" s="39"/>
      <c r="C95" s="39"/>
      <c r="D95" s="39"/>
      <c r="E95" s="39"/>
      <c r="F95" s="39"/>
      <c r="G95" s="39"/>
    </row>
    <row r="96" spans="1:7" ht="15" x14ac:dyDescent="0.2">
      <c r="A96" s="39"/>
      <c r="B96" s="39"/>
      <c r="C96" s="39"/>
      <c r="D96" s="39"/>
      <c r="E96" s="39"/>
      <c r="F96" s="39"/>
      <c r="G96" s="39"/>
    </row>
    <row r="97" spans="1:7" ht="15" x14ac:dyDescent="0.2">
      <c r="A97" s="39"/>
      <c r="B97" s="39"/>
      <c r="C97" s="39"/>
      <c r="D97" s="39"/>
      <c r="E97" s="39"/>
      <c r="F97" s="39"/>
      <c r="G97" s="39"/>
    </row>
    <row r="98" spans="1:7" ht="15" x14ac:dyDescent="0.2">
      <c r="A98" s="39"/>
      <c r="B98" s="39"/>
      <c r="C98" s="39"/>
      <c r="D98" s="39"/>
      <c r="E98" s="39"/>
      <c r="F98" s="39"/>
      <c r="G98" s="39"/>
    </row>
    <row r="99" spans="1:7" ht="15" x14ac:dyDescent="0.2">
      <c r="A99" s="39"/>
      <c r="B99" s="39"/>
      <c r="C99" s="39"/>
      <c r="D99" s="39"/>
      <c r="E99" s="39"/>
      <c r="F99" s="39"/>
      <c r="G99" s="39"/>
    </row>
    <row r="100" spans="1:7" ht="15" x14ac:dyDescent="0.2">
      <c r="A100" s="39"/>
      <c r="B100" s="39"/>
      <c r="C100" s="39"/>
      <c r="D100" s="39"/>
      <c r="E100" s="39"/>
      <c r="F100" s="39"/>
      <c r="G100" s="39"/>
    </row>
    <row r="101" spans="1:7" ht="15" x14ac:dyDescent="0.2">
      <c r="A101" s="39"/>
      <c r="B101" s="39"/>
      <c r="C101" s="39"/>
      <c r="D101" s="39"/>
      <c r="E101" s="39"/>
      <c r="F101" s="39"/>
      <c r="G101" s="39"/>
    </row>
    <row r="102" spans="1:7" ht="15" x14ac:dyDescent="0.2">
      <c r="A102" s="39"/>
      <c r="B102" s="39"/>
      <c r="C102" s="39"/>
      <c r="D102" s="39"/>
      <c r="E102" s="39"/>
      <c r="F102" s="39"/>
      <c r="G102" s="39"/>
    </row>
    <row r="103" spans="1:7" ht="15" x14ac:dyDescent="0.2">
      <c r="A103" s="39"/>
      <c r="B103" s="39"/>
      <c r="C103" s="39"/>
      <c r="D103" s="39"/>
      <c r="E103" s="39"/>
      <c r="F103" s="39"/>
      <c r="G103" s="39"/>
    </row>
    <row r="104" spans="1:7" ht="15" x14ac:dyDescent="0.2">
      <c r="A104" s="39"/>
      <c r="B104" s="39"/>
      <c r="C104" s="39"/>
      <c r="D104" s="39"/>
      <c r="E104" s="39"/>
      <c r="F104" s="39"/>
      <c r="G104" s="39"/>
    </row>
    <row r="105" spans="1:7" ht="15" x14ac:dyDescent="0.2">
      <c r="A105" s="39"/>
      <c r="B105" s="39"/>
      <c r="C105" s="39"/>
      <c r="D105" s="39"/>
      <c r="E105" s="39"/>
      <c r="F105" s="39"/>
      <c r="G105" s="39"/>
    </row>
    <row r="106" spans="1:7" ht="15" x14ac:dyDescent="0.2">
      <c r="A106" s="39"/>
      <c r="B106" s="39"/>
      <c r="C106" s="39"/>
      <c r="D106" s="39"/>
      <c r="E106" s="39"/>
      <c r="F106" s="39"/>
      <c r="G106" s="39"/>
    </row>
    <row r="107" spans="1:7" ht="15" x14ac:dyDescent="0.2">
      <c r="A107" s="39"/>
      <c r="B107" s="39"/>
      <c r="C107" s="39"/>
      <c r="D107" s="39"/>
      <c r="E107" s="39"/>
      <c r="F107" s="39"/>
      <c r="G107" s="39"/>
    </row>
    <row r="108" spans="1:7" ht="15" x14ac:dyDescent="0.2">
      <c r="A108" s="39"/>
      <c r="B108" s="39"/>
      <c r="C108" s="39"/>
      <c r="D108" s="39"/>
      <c r="E108" s="39"/>
      <c r="F108" s="39"/>
      <c r="G108" s="39"/>
    </row>
    <row r="109" spans="1:7" ht="15" x14ac:dyDescent="0.2">
      <c r="A109" s="39"/>
      <c r="B109" s="39"/>
      <c r="C109" s="39"/>
      <c r="D109" s="39"/>
      <c r="E109" s="39"/>
      <c r="F109" s="39"/>
      <c r="G109" s="39"/>
    </row>
    <row r="110" spans="1:7" ht="15" x14ac:dyDescent="0.2">
      <c r="A110" s="39"/>
      <c r="B110" s="39"/>
      <c r="C110" s="39"/>
      <c r="D110" s="39"/>
      <c r="E110" s="39"/>
      <c r="F110" s="39"/>
      <c r="G110" s="39"/>
    </row>
    <row r="111" spans="1:7" ht="15" x14ac:dyDescent="0.2">
      <c r="A111" s="39"/>
      <c r="B111" s="39"/>
      <c r="C111" s="39"/>
      <c r="D111" s="39"/>
      <c r="E111" s="39"/>
      <c r="F111" s="39"/>
      <c r="G111" s="39"/>
    </row>
    <row r="112" spans="1:7" ht="15" x14ac:dyDescent="0.2">
      <c r="A112" s="39"/>
      <c r="B112" s="39"/>
      <c r="C112" s="39"/>
      <c r="D112" s="39"/>
      <c r="E112" s="39"/>
      <c r="F112" s="39"/>
      <c r="G112" s="39"/>
    </row>
    <row r="113" spans="1:7" ht="15" x14ac:dyDescent="0.2">
      <c r="A113" s="39"/>
      <c r="B113" s="39"/>
      <c r="C113" s="39"/>
      <c r="D113" s="39"/>
      <c r="E113" s="39"/>
      <c r="F113" s="39"/>
      <c r="G113" s="39"/>
    </row>
    <row r="114" spans="1:7" ht="15" x14ac:dyDescent="0.2">
      <c r="A114" s="39"/>
      <c r="B114" s="39"/>
      <c r="C114" s="39"/>
      <c r="D114" s="39"/>
      <c r="E114" s="39"/>
      <c r="F114" s="39"/>
      <c r="G114" s="39"/>
    </row>
    <row r="115" spans="1:7" ht="15" x14ac:dyDescent="0.2">
      <c r="A115" s="39"/>
      <c r="B115" s="39"/>
      <c r="C115" s="39"/>
      <c r="D115" s="39"/>
      <c r="E115" s="39"/>
      <c r="F115" s="39"/>
      <c r="G115" s="39"/>
    </row>
    <row r="116" spans="1:7" ht="15" x14ac:dyDescent="0.2">
      <c r="A116" s="39"/>
      <c r="B116" s="39"/>
      <c r="C116" s="39"/>
      <c r="D116" s="39"/>
      <c r="E116" s="39"/>
      <c r="F116" s="39"/>
      <c r="G116" s="39"/>
    </row>
    <row r="117" spans="1:7" ht="15" x14ac:dyDescent="0.2">
      <c r="A117" s="39"/>
      <c r="B117" s="39"/>
      <c r="C117" s="39"/>
      <c r="D117" s="39"/>
      <c r="E117" s="39"/>
      <c r="F117" s="39"/>
      <c r="G117" s="39"/>
    </row>
    <row r="118" spans="1:7" ht="15" x14ac:dyDescent="0.2">
      <c r="A118" s="39"/>
      <c r="B118" s="39"/>
      <c r="C118" s="39"/>
      <c r="D118" s="39"/>
      <c r="E118" s="39"/>
      <c r="F118" s="39"/>
      <c r="G118" s="39"/>
    </row>
    <row r="119" spans="1:7" ht="15" x14ac:dyDescent="0.2">
      <c r="A119" s="39"/>
      <c r="B119" s="39"/>
      <c r="C119" s="39"/>
      <c r="D119" s="39"/>
      <c r="E119" s="39"/>
      <c r="F119" s="39"/>
      <c r="G119" s="39"/>
    </row>
    <row r="120" spans="1:7" ht="15" x14ac:dyDescent="0.2">
      <c r="A120" s="39"/>
      <c r="B120" s="39"/>
      <c r="C120" s="39"/>
      <c r="D120" s="39"/>
      <c r="E120" s="39"/>
      <c r="F120" s="39"/>
      <c r="G120" s="39"/>
    </row>
    <row r="121" spans="1:7" ht="15" x14ac:dyDescent="0.2">
      <c r="A121" s="39"/>
      <c r="B121" s="39"/>
      <c r="C121" s="39"/>
      <c r="D121" s="39"/>
      <c r="E121" s="39"/>
      <c r="F121" s="39"/>
      <c r="G121" s="39"/>
    </row>
    <row r="122" spans="1:7" ht="15" x14ac:dyDescent="0.2">
      <c r="A122" s="39"/>
      <c r="B122" s="39"/>
      <c r="C122" s="39"/>
      <c r="D122" s="39"/>
      <c r="E122" s="39"/>
      <c r="F122" s="39"/>
      <c r="G122" s="39"/>
    </row>
    <row r="123" spans="1:7" ht="15" x14ac:dyDescent="0.2">
      <c r="A123" s="39"/>
      <c r="B123" s="39"/>
      <c r="C123" s="39"/>
      <c r="D123" s="39"/>
      <c r="E123" s="39"/>
      <c r="F123" s="39"/>
      <c r="G123" s="39"/>
    </row>
    <row r="124" spans="1:7" ht="15" x14ac:dyDescent="0.2">
      <c r="A124" s="39"/>
      <c r="B124" s="39"/>
      <c r="C124" s="39"/>
      <c r="D124" s="39"/>
      <c r="E124" s="39"/>
      <c r="F124" s="39"/>
      <c r="G124" s="39"/>
    </row>
    <row r="125" spans="1:7" ht="15" x14ac:dyDescent="0.2">
      <c r="A125" s="39"/>
      <c r="B125" s="39"/>
      <c r="C125" s="39"/>
      <c r="D125" s="39"/>
      <c r="E125" s="39"/>
      <c r="F125" s="39"/>
      <c r="G125" s="39"/>
    </row>
    <row r="126" spans="1:7" ht="15" x14ac:dyDescent="0.2">
      <c r="A126" s="39"/>
      <c r="B126" s="39"/>
      <c r="C126" s="39"/>
      <c r="D126" s="39"/>
      <c r="E126" s="39"/>
      <c r="F126" s="39"/>
      <c r="G126" s="39"/>
    </row>
    <row r="127" spans="1:7" ht="15" x14ac:dyDescent="0.2">
      <c r="A127" s="39"/>
      <c r="B127" s="39"/>
      <c r="C127" s="39"/>
      <c r="D127" s="39"/>
      <c r="E127" s="39"/>
      <c r="F127" s="39"/>
      <c r="G127" s="39"/>
    </row>
    <row r="128" spans="1:7" ht="15" x14ac:dyDescent="0.2">
      <c r="A128" s="39"/>
      <c r="B128" s="39"/>
      <c r="C128" s="39"/>
      <c r="D128" s="39"/>
      <c r="E128" s="39"/>
      <c r="F128" s="39"/>
      <c r="G128" s="39"/>
    </row>
    <row r="129" spans="1:7" ht="15" x14ac:dyDescent="0.2">
      <c r="A129" s="39"/>
      <c r="B129" s="39"/>
      <c r="C129" s="39"/>
      <c r="D129" s="39"/>
      <c r="E129" s="39"/>
      <c r="F129" s="39"/>
      <c r="G129" s="39"/>
    </row>
    <row r="130" spans="1:7" ht="15" x14ac:dyDescent="0.2">
      <c r="A130" s="39"/>
      <c r="B130" s="39"/>
      <c r="C130" s="39"/>
      <c r="D130" s="39"/>
      <c r="E130" s="39"/>
      <c r="F130" s="39"/>
      <c r="G130" s="39"/>
    </row>
    <row r="131" spans="1:7" ht="15" x14ac:dyDescent="0.2">
      <c r="A131" s="39"/>
      <c r="B131" s="39"/>
      <c r="C131" s="39"/>
      <c r="D131" s="39"/>
      <c r="E131" s="39"/>
      <c r="F131" s="39"/>
      <c r="G131" s="39"/>
    </row>
    <row r="132" spans="1:7" ht="15" x14ac:dyDescent="0.2">
      <c r="A132" s="39"/>
      <c r="B132" s="39"/>
      <c r="C132" s="39"/>
      <c r="D132" s="39"/>
      <c r="E132" s="39"/>
      <c r="F132" s="39"/>
      <c r="G132" s="39"/>
    </row>
    <row r="133" spans="1:7" ht="15" x14ac:dyDescent="0.2">
      <c r="A133" s="39"/>
      <c r="B133" s="39"/>
      <c r="C133" s="39"/>
      <c r="D133" s="39"/>
      <c r="E133" s="39"/>
      <c r="F133" s="39"/>
      <c r="G133" s="39"/>
    </row>
    <row r="134" spans="1:7" ht="15" x14ac:dyDescent="0.2">
      <c r="A134" s="39"/>
      <c r="B134" s="39"/>
      <c r="C134" s="39"/>
      <c r="D134" s="39"/>
      <c r="E134" s="39"/>
      <c r="F134" s="39"/>
      <c r="G134" s="39"/>
    </row>
    <row r="135" spans="1:7" ht="15" x14ac:dyDescent="0.2">
      <c r="A135" s="39"/>
      <c r="B135" s="39"/>
      <c r="C135" s="39"/>
      <c r="D135" s="39"/>
      <c r="E135" s="39"/>
      <c r="F135" s="39"/>
      <c r="G135" s="39"/>
    </row>
    <row r="136" spans="1:7" ht="15" x14ac:dyDescent="0.2">
      <c r="A136" s="39"/>
      <c r="B136" s="39"/>
      <c r="C136" s="39"/>
      <c r="D136" s="39"/>
      <c r="E136" s="39"/>
      <c r="F136" s="39"/>
      <c r="G136" s="39"/>
    </row>
    <row r="137" spans="1:7" ht="15" x14ac:dyDescent="0.2">
      <c r="A137" s="39"/>
      <c r="B137" s="39"/>
      <c r="C137" s="39"/>
      <c r="D137" s="39"/>
      <c r="E137" s="39"/>
      <c r="F137" s="39"/>
      <c r="G137" s="39"/>
    </row>
    <row r="138" spans="1:7" ht="15" x14ac:dyDescent="0.2">
      <c r="A138" s="39"/>
      <c r="B138" s="39"/>
      <c r="C138" s="39"/>
      <c r="D138" s="39"/>
      <c r="E138" s="39"/>
      <c r="F138" s="39"/>
      <c r="G138" s="39"/>
    </row>
    <row r="139" spans="1:7" ht="15" x14ac:dyDescent="0.2">
      <c r="A139" s="39"/>
      <c r="B139" s="39"/>
      <c r="C139" s="39"/>
      <c r="D139" s="39"/>
      <c r="E139" s="39"/>
      <c r="F139" s="39"/>
      <c r="G139" s="39"/>
    </row>
    <row r="140" spans="1:7" ht="15" x14ac:dyDescent="0.2">
      <c r="A140" s="39"/>
      <c r="B140" s="39"/>
      <c r="C140" s="39"/>
      <c r="D140" s="39"/>
      <c r="E140" s="39"/>
      <c r="F140" s="39"/>
      <c r="G140" s="39"/>
    </row>
    <row r="141" spans="1:7" ht="15" x14ac:dyDescent="0.2">
      <c r="A141" s="39"/>
      <c r="B141" s="39"/>
      <c r="C141" s="39"/>
      <c r="D141" s="39"/>
      <c r="E141" s="39"/>
      <c r="F141" s="39"/>
      <c r="G141" s="39"/>
    </row>
    <row r="142" spans="1:7" ht="15" x14ac:dyDescent="0.2">
      <c r="A142" s="39"/>
      <c r="B142" s="39"/>
      <c r="C142" s="39"/>
      <c r="D142" s="39"/>
      <c r="E142" s="39"/>
      <c r="F142" s="39"/>
      <c r="G142" s="39"/>
    </row>
    <row r="143" spans="1:7" ht="15" x14ac:dyDescent="0.2">
      <c r="A143" s="39"/>
      <c r="B143" s="39"/>
      <c r="C143" s="39"/>
      <c r="D143" s="39"/>
      <c r="E143" s="39"/>
      <c r="F143" s="39"/>
      <c r="G143" s="39"/>
    </row>
    <row r="144" spans="1:7" ht="15" x14ac:dyDescent="0.2">
      <c r="A144" s="39"/>
      <c r="B144" s="39"/>
      <c r="C144" s="39"/>
      <c r="D144" s="39"/>
      <c r="E144" s="39"/>
      <c r="F144" s="39"/>
      <c r="G144" s="39"/>
    </row>
    <row r="145" spans="1:7" ht="15" x14ac:dyDescent="0.2">
      <c r="A145" s="39"/>
      <c r="B145" s="39"/>
      <c r="C145" s="39"/>
      <c r="D145" s="39"/>
      <c r="E145" s="39"/>
      <c r="F145" s="39"/>
      <c r="G145" s="39"/>
    </row>
    <row r="146" spans="1:7" ht="15" x14ac:dyDescent="0.2">
      <c r="A146" s="39"/>
      <c r="B146" s="39"/>
      <c r="C146" s="39"/>
      <c r="D146" s="39"/>
      <c r="E146" s="39"/>
      <c r="F146" s="39"/>
      <c r="G146" s="39"/>
    </row>
    <row r="147" spans="1:7" ht="15" x14ac:dyDescent="0.2">
      <c r="A147" s="39"/>
      <c r="B147" s="39"/>
      <c r="C147" s="39"/>
      <c r="D147" s="39"/>
      <c r="E147" s="39"/>
      <c r="F147" s="39"/>
      <c r="G147" s="39"/>
    </row>
    <row r="148" spans="1:7" ht="15" x14ac:dyDescent="0.2">
      <c r="A148" s="39"/>
      <c r="B148" s="39"/>
      <c r="C148" s="39"/>
      <c r="D148" s="39"/>
      <c r="E148" s="39"/>
      <c r="F148" s="39"/>
      <c r="G148" s="39"/>
    </row>
    <row r="149" spans="1:7" ht="15" x14ac:dyDescent="0.2">
      <c r="A149" s="39"/>
      <c r="B149" s="39"/>
      <c r="C149" s="39"/>
      <c r="D149" s="39"/>
      <c r="E149" s="39"/>
      <c r="F149" s="39"/>
      <c r="G149" s="39"/>
    </row>
    <row r="150" spans="1:7" ht="15" x14ac:dyDescent="0.2">
      <c r="A150" s="39"/>
      <c r="B150" s="39"/>
      <c r="C150" s="39"/>
      <c r="D150" s="39"/>
      <c r="E150" s="39"/>
      <c r="F150" s="39"/>
      <c r="G150" s="39"/>
    </row>
    <row r="151" spans="1:7" ht="15" x14ac:dyDescent="0.2">
      <c r="A151" s="39"/>
      <c r="B151" s="39"/>
      <c r="C151" s="39"/>
      <c r="D151" s="39"/>
      <c r="E151" s="39"/>
      <c r="F151" s="39"/>
      <c r="G151" s="39"/>
    </row>
    <row r="152" spans="1:7" ht="15" x14ac:dyDescent="0.2">
      <c r="A152" s="39"/>
      <c r="B152" s="39"/>
      <c r="C152" s="39"/>
      <c r="D152" s="39"/>
      <c r="E152" s="39"/>
      <c r="F152" s="39"/>
      <c r="G152" s="39"/>
    </row>
    <row r="153" spans="1:7" ht="15" x14ac:dyDescent="0.2">
      <c r="A153" s="39"/>
      <c r="B153" s="39"/>
      <c r="C153" s="39"/>
      <c r="D153" s="39"/>
      <c r="E153" s="39"/>
      <c r="F153" s="39"/>
      <c r="G153" s="39"/>
    </row>
    <row r="154" spans="1:7" ht="15" x14ac:dyDescent="0.2">
      <c r="A154" s="39"/>
      <c r="B154" s="39"/>
      <c r="C154" s="39"/>
      <c r="D154" s="39"/>
      <c r="E154" s="39"/>
      <c r="F154" s="39"/>
      <c r="G154" s="39"/>
    </row>
    <row r="155" spans="1:7" ht="15" x14ac:dyDescent="0.2">
      <c r="A155" s="39"/>
      <c r="B155" s="39"/>
      <c r="C155" s="39"/>
      <c r="D155" s="39"/>
      <c r="E155" s="39"/>
      <c r="F155" s="39"/>
      <c r="G155" s="39"/>
    </row>
    <row r="156" spans="1:7" ht="15" x14ac:dyDescent="0.2">
      <c r="A156" s="39"/>
      <c r="B156" s="39"/>
      <c r="C156" s="39"/>
      <c r="D156" s="39"/>
      <c r="E156" s="39"/>
      <c r="F156" s="39"/>
      <c r="G156" s="39"/>
    </row>
    <row r="157" spans="1:7" ht="15" x14ac:dyDescent="0.2">
      <c r="A157" s="39"/>
      <c r="B157" s="39"/>
      <c r="C157" s="39"/>
      <c r="D157" s="39"/>
      <c r="E157" s="39"/>
      <c r="F157" s="39"/>
      <c r="G157" s="39"/>
    </row>
    <row r="158" spans="1:7" ht="15" x14ac:dyDescent="0.2">
      <c r="A158" s="39"/>
      <c r="B158" s="39"/>
      <c r="C158" s="39"/>
      <c r="D158" s="39"/>
      <c r="E158" s="39"/>
      <c r="F158" s="39"/>
      <c r="G158" s="39"/>
    </row>
    <row r="159" spans="1:7" ht="15" x14ac:dyDescent="0.2">
      <c r="A159" s="39"/>
      <c r="B159" s="39"/>
      <c r="C159" s="39"/>
      <c r="D159" s="39"/>
      <c r="E159" s="39"/>
      <c r="F159" s="39"/>
      <c r="G159" s="39"/>
    </row>
    <row r="160" spans="1:7" ht="15" x14ac:dyDescent="0.2">
      <c r="A160" s="39"/>
      <c r="B160" s="39"/>
      <c r="C160" s="39"/>
      <c r="D160" s="39"/>
      <c r="E160" s="39"/>
      <c r="F160" s="39"/>
      <c r="G160" s="39"/>
    </row>
    <row r="161" spans="1:7" ht="15" x14ac:dyDescent="0.2">
      <c r="A161" s="39"/>
      <c r="B161" s="39"/>
      <c r="C161" s="39"/>
      <c r="D161" s="39"/>
      <c r="E161" s="39"/>
      <c r="F161" s="39"/>
      <c r="G161" s="39"/>
    </row>
    <row r="162" spans="1:7" ht="15" x14ac:dyDescent="0.2">
      <c r="A162" s="39"/>
      <c r="B162" s="39"/>
      <c r="C162" s="39"/>
      <c r="D162" s="39"/>
      <c r="E162" s="39"/>
      <c r="F162" s="39"/>
      <c r="G162" s="39"/>
    </row>
    <row r="163" spans="1:7" ht="15" x14ac:dyDescent="0.2">
      <c r="A163" s="39"/>
      <c r="B163" s="39"/>
      <c r="C163" s="39"/>
      <c r="D163" s="39"/>
      <c r="E163" s="39"/>
      <c r="F163" s="39"/>
      <c r="G163" s="39"/>
    </row>
    <row r="164" spans="1:7" ht="15" x14ac:dyDescent="0.2">
      <c r="A164" s="39"/>
      <c r="B164" s="39"/>
      <c r="C164" s="39"/>
      <c r="D164" s="39"/>
      <c r="E164" s="39"/>
      <c r="F164" s="39"/>
      <c r="G164" s="39"/>
    </row>
    <row r="165" spans="1:7" ht="15" x14ac:dyDescent="0.2">
      <c r="A165" s="39"/>
      <c r="B165" s="39"/>
      <c r="C165" s="39"/>
      <c r="D165" s="39"/>
      <c r="E165" s="39"/>
      <c r="F165" s="39"/>
      <c r="G165" s="39"/>
    </row>
    <row r="166" spans="1:7" ht="15" x14ac:dyDescent="0.2">
      <c r="A166" s="39"/>
      <c r="B166" s="39"/>
      <c r="C166" s="39"/>
      <c r="D166" s="39"/>
      <c r="E166" s="39"/>
      <c r="F166" s="39"/>
      <c r="G166" s="39"/>
    </row>
    <row r="167" spans="1:7" ht="15" x14ac:dyDescent="0.2">
      <c r="A167" s="39"/>
      <c r="B167" s="39"/>
      <c r="C167" s="39"/>
      <c r="D167" s="39"/>
      <c r="E167" s="39"/>
      <c r="F167" s="39"/>
      <c r="G167" s="39"/>
    </row>
    <row r="168" spans="1:7" ht="15" x14ac:dyDescent="0.2">
      <c r="A168" s="39"/>
      <c r="B168" s="39"/>
      <c r="C168" s="39"/>
      <c r="D168" s="39"/>
      <c r="E168" s="39"/>
      <c r="F168" s="39"/>
      <c r="G168" s="39"/>
    </row>
    <row r="169" spans="1:7" ht="15" x14ac:dyDescent="0.2">
      <c r="A169" s="39"/>
      <c r="B169" s="39"/>
      <c r="C169" s="39"/>
      <c r="D169" s="39"/>
      <c r="E169" s="39"/>
      <c r="F169" s="39"/>
      <c r="G169" s="39"/>
    </row>
    <row r="170" spans="1:7" ht="15" x14ac:dyDescent="0.2">
      <c r="A170" s="39"/>
      <c r="B170" s="39"/>
      <c r="C170" s="39"/>
      <c r="D170" s="39"/>
      <c r="E170" s="39"/>
      <c r="F170" s="39"/>
      <c r="G170" s="39"/>
    </row>
    <row r="171" spans="1:7" ht="15" x14ac:dyDescent="0.2">
      <c r="A171" s="39"/>
      <c r="B171" s="39"/>
      <c r="C171" s="39"/>
      <c r="D171" s="39"/>
      <c r="E171" s="39"/>
      <c r="F171" s="39"/>
      <c r="G171" s="39"/>
    </row>
    <row r="172" spans="1:7" ht="15" x14ac:dyDescent="0.2">
      <c r="A172" s="39"/>
      <c r="B172" s="39"/>
      <c r="C172" s="39"/>
      <c r="D172" s="39"/>
      <c r="E172" s="39"/>
      <c r="F172" s="39"/>
      <c r="G172" s="39"/>
    </row>
    <row r="173" spans="1:7" ht="15" x14ac:dyDescent="0.2">
      <c r="A173" s="39"/>
      <c r="B173" s="39"/>
      <c r="C173" s="39"/>
      <c r="D173" s="39"/>
      <c r="E173" s="39"/>
      <c r="F173" s="39"/>
      <c r="G173" s="39"/>
    </row>
    <row r="174" spans="1:7" ht="15" x14ac:dyDescent="0.2">
      <c r="A174" s="39"/>
      <c r="B174" s="39"/>
      <c r="C174" s="39"/>
      <c r="D174" s="39"/>
      <c r="E174" s="39"/>
      <c r="F174" s="39"/>
      <c r="G174" s="39"/>
    </row>
    <row r="175" spans="1:7" ht="15" x14ac:dyDescent="0.2">
      <c r="A175" s="39"/>
      <c r="B175" s="39"/>
      <c r="C175" s="39"/>
      <c r="D175" s="39"/>
      <c r="E175" s="39"/>
      <c r="F175" s="39"/>
      <c r="G175" s="39"/>
    </row>
    <row r="176" spans="1:7" ht="15" x14ac:dyDescent="0.2">
      <c r="A176" s="39"/>
      <c r="B176" s="39"/>
      <c r="C176" s="39"/>
      <c r="D176" s="39"/>
      <c r="E176" s="39"/>
      <c r="F176" s="39"/>
      <c r="G176" s="39"/>
    </row>
    <row r="177" spans="1:7" ht="15" x14ac:dyDescent="0.2">
      <c r="A177" s="39"/>
      <c r="B177" s="39"/>
      <c r="C177" s="39"/>
      <c r="D177" s="39"/>
      <c r="E177" s="39"/>
      <c r="F177" s="39"/>
      <c r="G177" s="39"/>
    </row>
    <row r="178" spans="1:7" ht="15" x14ac:dyDescent="0.2">
      <c r="A178" s="39"/>
      <c r="B178" s="39"/>
      <c r="C178" s="39"/>
      <c r="D178" s="39"/>
      <c r="E178" s="39"/>
      <c r="F178" s="39"/>
      <c r="G178" s="39"/>
    </row>
    <row r="179" spans="1:7" ht="15" x14ac:dyDescent="0.2">
      <c r="A179" s="39"/>
      <c r="B179" s="39"/>
      <c r="C179" s="39"/>
      <c r="D179" s="39"/>
      <c r="E179" s="39"/>
      <c r="F179" s="39"/>
      <c r="G179" s="39"/>
    </row>
    <row r="180" spans="1:7" ht="15" x14ac:dyDescent="0.2">
      <c r="A180" s="39"/>
      <c r="B180" s="39"/>
      <c r="C180" s="39"/>
      <c r="D180" s="39"/>
      <c r="E180" s="39"/>
      <c r="F180" s="39"/>
      <c r="G180" s="39"/>
    </row>
    <row r="181" spans="1:7" ht="15" x14ac:dyDescent="0.2">
      <c r="A181" s="39"/>
      <c r="B181" s="39"/>
      <c r="C181" s="39"/>
      <c r="D181" s="39"/>
      <c r="E181" s="39"/>
      <c r="F181" s="39"/>
      <c r="G181" s="39"/>
    </row>
    <row r="182" spans="1:7" ht="15" x14ac:dyDescent="0.2">
      <c r="A182" s="39"/>
      <c r="B182" s="39"/>
      <c r="C182" s="39"/>
      <c r="D182" s="39"/>
      <c r="E182" s="39"/>
      <c r="F182" s="39"/>
      <c r="G182" s="39"/>
    </row>
    <row r="183" spans="1:7" ht="15" x14ac:dyDescent="0.2">
      <c r="A183" s="39"/>
      <c r="B183" s="39"/>
      <c r="C183" s="39"/>
      <c r="D183" s="39"/>
      <c r="E183" s="39"/>
      <c r="F183" s="39"/>
      <c r="G183" s="39"/>
    </row>
    <row r="184" spans="1:7" ht="15" x14ac:dyDescent="0.2">
      <c r="A184" s="39"/>
      <c r="B184" s="39"/>
      <c r="C184" s="39"/>
      <c r="D184" s="39"/>
      <c r="E184" s="39"/>
      <c r="F184" s="39"/>
      <c r="G184" s="39"/>
    </row>
    <row r="185" spans="1:7" ht="15" x14ac:dyDescent="0.2">
      <c r="A185" s="39"/>
      <c r="B185" s="39"/>
      <c r="C185" s="39"/>
      <c r="D185" s="39"/>
      <c r="E185" s="39"/>
      <c r="F185" s="39"/>
      <c r="G185" s="39"/>
    </row>
    <row r="186" spans="1:7" ht="15" x14ac:dyDescent="0.2">
      <c r="A186" s="39"/>
      <c r="B186" s="39"/>
      <c r="C186" s="39"/>
      <c r="D186" s="39"/>
      <c r="E186" s="39"/>
      <c r="F186" s="39"/>
      <c r="G186" s="39"/>
    </row>
    <row r="187" spans="1:7" ht="15" x14ac:dyDescent="0.2">
      <c r="A187" s="39"/>
      <c r="B187" s="39"/>
      <c r="C187" s="39"/>
      <c r="D187" s="39"/>
      <c r="E187" s="39"/>
      <c r="F187" s="39"/>
      <c r="G187" s="39"/>
    </row>
    <row r="188" spans="1:7" ht="15" x14ac:dyDescent="0.2">
      <c r="A188" s="39"/>
      <c r="B188" s="39"/>
      <c r="C188" s="39"/>
      <c r="D188" s="39"/>
      <c r="E188" s="39"/>
      <c r="F188" s="39"/>
      <c r="G188" s="39"/>
    </row>
    <row r="189" spans="1:7" ht="15" x14ac:dyDescent="0.2">
      <c r="A189" s="39"/>
      <c r="B189" s="39"/>
      <c r="C189" s="39"/>
      <c r="D189" s="39"/>
      <c r="E189" s="39"/>
      <c r="F189" s="39"/>
      <c r="G189" s="39"/>
    </row>
    <row r="190" spans="1:7" ht="15" x14ac:dyDescent="0.2">
      <c r="A190" s="39"/>
      <c r="B190" s="39"/>
      <c r="C190" s="39"/>
      <c r="D190" s="39"/>
      <c r="E190" s="39"/>
      <c r="F190" s="39"/>
      <c r="G190" s="39"/>
    </row>
    <row r="191" spans="1:7" ht="15" x14ac:dyDescent="0.2">
      <c r="A191" s="39"/>
      <c r="B191" s="39"/>
      <c r="C191" s="39"/>
      <c r="D191" s="39"/>
      <c r="E191" s="39"/>
      <c r="F191" s="39"/>
      <c r="G191" s="39"/>
    </row>
    <row r="192" spans="1:7" ht="15" x14ac:dyDescent="0.2">
      <c r="A192" s="39"/>
      <c r="B192" s="39"/>
      <c r="C192" s="39"/>
      <c r="D192" s="39"/>
      <c r="E192" s="39"/>
      <c r="F192" s="39"/>
      <c r="G192" s="39"/>
    </row>
    <row r="193" spans="1:7" ht="15" x14ac:dyDescent="0.2">
      <c r="A193" s="39"/>
      <c r="B193" s="39"/>
      <c r="C193" s="39"/>
      <c r="D193" s="39"/>
      <c r="E193" s="39"/>
      <c r="F193" s="39"/>
      <c r="G193" s="39"/>
    </row>
    <row r="194" spans="1:7" ht="15" x14ac:dyDescent="0.2">
      <c r="A194" s="39"/>
      <c r="B194" s="39"/>
      <c r="C194" s="39"/>
      <c r="D194" s="39"/>
      <c r="E194" s="39"/>
      <c r="F194" s="39"/>
      <c r="G194" s="39"/>
    </row>
    <row r="195" spans="1:7" ht="15" x14ac:dyDescent="0.2">
      <c r="A195" s="39"/>
      <c r="B195" s="39"/>
      <c r="C195" s="39"/>
      <c r="D195" s="39"/>
      <c r="E195" s="39"/>
      <c r="F195" s="39"/>
      <c r="G195" s="39"/>
    </row>
    <row r="196" spans="1:7" ht="15" x14ac:dyDescent="0.2">
      <c r="A196" s="39"/>
      <c r="B196" s="39"/>
      <c r="C196" s="39"/>
      <c r="D196" s="39"/>
      <c r="E196" s="39"/>
      <c r="F196" s="39"/>
      <c r="G196" s="39"/>
    </row>
    <row r="197" spans="1:7" ht="15" x14ac:dyDescent="0.2">
      <c r="A197" s="39"/>
      <c r="B197" s="39"/>
      <c r="C197" s="39"/>
      <c r="D197" s="39"/>
      <c r="E197" s="39"/>
      <c r="F197" s="39"/>
      <c r="G197" s="39"/>
    </row>
    <row r="198" spans="1:7" ht="15" x14ac:dyDescent="0.2">
      <c r="A198" s="39"/>
      <c r="B198" s="39"/>
      <c r="C198" s="39"/>
      <c r="D198" s="39"/>
      <c r="E198" s="39"/>
      <c r="F198" s="39"/>
      <c r="G198" s="39"/>
    </row>
    <row r="199" spans="1:7" ht="15" x14ac:dyDescent="0.2">
      <c r="A199" s="39"/>
      <c r="B199" s="39"/>
      <c r="C199" s="39"/>
      <c r="D199" s="39"/>
      <c r="E199" s="39"/>
      <c r="F199" s="39"/>
      <c r="G199" s="39"/>
    </row>
    <row r="200" spans="1:7" ht="15" x14ac:dyDescent="0.2">
      <c r="A200" s="39"/>
      <c r="B200" s="39"/>
      <c r="C200" s="39"/>
      <c r="D200" s="39"/>
      <c r="E200" s="39"/>
      <c r="F200" s="39"/>
      <c r="G200" s="39"/>
    </row>
    <row r="201" spans="1:7" ht="15" x14ac:dyDescent="0.2">
      <c r="A201" s="39"/>
      <c r="B201" s="39"/>
      <c r="C201" s="39"/>
      <c r="D201" s="39"/>
      <c r="E201" s="39"/>
      <c r="F201" s="39"/>
      <c r="G201" s="39"/>
    </row>
    <row r="202" spans="1:7" ht="15" x14ac:dyDescent="0.2">
      <c r="A202" s="39"/>
      <c r="B202" s="39"/>
      <c r="C202" s="39"/>
      <c r="D202" s="39"/>
      <c r="E202" s="39"/>
      <c r="F202" s="39"/>
      <c r="G202" s="39"/>
    </row>
    <row r="203" spans="1:7" ht="15" x14ac:dyDescent="0.2">
      <c r="A203" s="39"/>
      <c r="B203" s="39"/>
      <c r="C203" s="39"/>
      <c r="D203" s="39"/>
      <c r="E203" s="39"/>
      <c r="F203" s="39"/>
      <c r="G203" s="39"/>
    </row>
    <row r="204" spans="1:7" ht="15" x14ac:dyDescent="0.2">
      <c r="A204" s="39"/>
      <c r="B204" s="39"/>
      <c r="C204" s="39"/>
      <c r="D204" s="39"/>
      <c r="E204" s="39"/>
      <c r="F204" s="39"/>
      <c r="G204" s="39"/>
    </row>
    <row r="205" spans="1:7" ht="15" x14ac:dyDescent="0.2">
      <c r="A205" s="39"/>
      <c r="B205" s="39"/>
      <c r="C205" s="39"/>
      <c r="D205" s="39"/>
      <c r="E205" s="39"/>
      <c r="F205" s="39"/>
      <c r="G205" s="39"/>
    </row>
    <row r="206" spans="1:7" ht="15" x14ac:dyDescent="0.2">
      <c r="A206" s="39"/>
      <c r="B206" s="39"/>
      <c r="C206" s="39"/>
      <c r="D206" s="39"/>
      <c r="E206" s="39"/>
      <c r="F206" s="39"/>
      <c r="G206" s="39"/>
    </row>
    <row r="207" spans="1:7" ht="15" x14ac:dyDescent="0.2">
      <c r="A207" s="39"/>
      <c r="B207" s="39"/>
      <c r="C207" s="39"/>
      <c r="D207" s="39"/>
      <c r="E207" s="39"/>
      <c r="F207" s="39"/>
      <c r="G207" s="39"/>
    </row>
    <row r="208" spans="1:7" ht="15" x14ac:dyDescent="0.2">
      <c r="A208" s="39"/>
      <c r="B208" s="39"/>
      <c r="C208" s="39"/>
      <c r="D208" s="39"/>
      <c r="E208" s="39"/>
      <c r="F208" s="39"/>
      <c r="G208" s="39"/>
    </row>
    <row r="209" spans="1:7" ht="15" x14ac:dyDescent="0.2">
      <c r="A209" s="39"/>
      <c r="B209" s="39"/>
      <c r="C209" s="39"/>
      <c r="D209" s="39"/>
      <c r="E209" s="39"/>
      <c r="F209" s="39"/>
      <c r="G209" s="39"/>
    </row>
    <row r="210" spans="1:7" ht="15" x14ac:dyDescent="0.2">
      <c r="A210" s="39"/>
      <c r="B210" s="39"/>
      <c r="C210" s="39"/>
      <c r="D210" s="39"/>
      <c r="E210" s="39"/>
      <c r="F210" s="39"/>
      <c r="G210" s="39"/>
    </row>
    <row r="211" spans="1:7" ht="15" x14ac:dyDescent="0.2">
      <c r="A211" s="39"/>
      <c r="B211" s="39"/>
      <c r="C211" s="39"/>
      <c r="D211" s="39"/>
      <c r="E211" s="39"/>
      <c r="F211" s="39"/>
      <c r="G211" s="39"/>
    </row>
    <row r="212" spans="1:7" ht="15" x14ac:dyDescent="0.2">
      <c r="A212" s="39"/>
      <c r="B212" s="39"/>
      <c r="C212" s="39"/>
      <c r="D212" s="39"/>
      <c r="E212" s="39"/>
      <c r="F212" s="39"/>
      <c r="G212" s="39"/>
    </row>
    <row r="213" spans="1:7" ht="15" x14ac:dyDescent="0.2">
      <c r="A213" s="39"/>
      <c r="B213" s="39"/>
      <c r="C213" s="39"/>
      <c r="D213" s="39"/>
      <c r="E213" s="39"/>
      <c r="F213" s="39"/>
      <c r="G213" s="39"/>
    </row>
    <row r="214" spans="1:7" ht="15" x14ac:dyDescent="0.2">
      <c r="A214" s="39"/>
      <c r="B214" s="39"/>
      <c r="C214" s="39"/>
      <c r="D214" s="39"/>
      <c r="E214" s="39"/>
      <c r="F214" s="39"/>
      <c r="G214" s="39"/>
    </row>
    <row r="215" spans="1:7" ht="15" x14ac:dyDescent="0.2">
      <c r="A215" s="39"/>
      <c r="B215" s="39"/>
      <c r="C215" s="39"/>
      <c r="D215" s="39"/>
      <c r="E215" s="39"/>
      <c r="F215" s="39"/>
      <c r="G215" s="39"/>
    </row>
    <row r="216" spans="1:7" ht="15" x14ac:dyDescent="0.2">
      <c r="A216" s="39"/>
      <c r="B216" s="39"/>
      <c r="C216" s="39"/>
      <c r="D216" s="39"/>
      <c r="E216" s="39"/>
      <c r="F216" s="39"/>
      <c r="G216" s="39"/>
    </row>
    <row r="217" spans="1:7" ht="15" x14ac:dyDescent="0.2">
      <c r="A217" s="39"/>
      <c r="B217" s="39"/>
      <c r="C217" s="39"/>
      <c r="D217" s="39"/>
      <c r="E217" s="39"/>
      <c r="F217" s="39"/>
      <c r="G217" s="39"/>
    </row>
    <row r="218" spans="1:7" ht="15" x14ac:dyDescent="0.2">
      <c r="A218" s="39"/>
      <c r="B218" s="39"/>
      <c r="C218" s="39"/>
      <c r="D218" s="39"/>
      <c r="E218" s="39"/>
      <c r="F218" s="39"/>
      <c r="G218" s="39"/>
    </row>
    <row r="219" spans="1:7" ht="15" x14ac:dyDescent="0.2">
      <c r="A219" s="39"/>
      <c r="B219" s="39"/>
      <c r="C219" s="39"/>
      <c r="D219" s="39"/>
      <c r="E219" s="39"/>
      <c r="F219" s="39"/>
      <c r="G219" s="39"/>
    </row>
    <row r="220" spans="1:7" ht="15" x14ac:dyDescent="0.2">
      <c r="A220" s="39"/>
      <c r="B220" s="39"/>
      <c r="C220" s="39"/>
      <c r="D220" s="39"/>
      <c r="E220" s="39"/>
      <c r="F220" s="39"/>
      <c r="G220" s="39"/>
    </row>
    <row r="221" spans="1:7" ht="15" x14ac:dyDescent="0.2">
      <c r="A221" s="39"/>
      <c r="B221" s="39"/>
      <c r="C221" s="39"/>
      <c r="D221" s="39"/>
      <c r="E221" s="39"/>
      <c r="F221" s="39"/>
      <c r="G221" s="39"/>
    </row>
    <row r="222" spans="1:7" ht="15" x14ac:dyDescent="0.2">
      <c r="A222" s="39"/>
      <c r="B222" s="39"/>
      <c r="C222" s="39"/>
      <c r="D222" s="39"/>
      <c r="E222" s="39"/>
      <c r="F222" s="39"/>
      <c r="G222" s="39"/>
    </row>
    <row r="223" spans="1:7" ht="15" x14ac:dyDescent="0.2">
      <c r="A223" s="39"/>
      <c r="B223" s="39"/>
      <c r="C223" s="39"/>
      <c r="D223" s="39"/>
      <c r="E223" s="39"/>
      <c r="F223" s="39"/>
      <c r="G223" s="39"/>
    </row>
    <row r="224" spans="1:7" ht="15" x14ac:dyDescent="0.2">
      <c r="A224" s="39"/>
      <c r="B224" s="39"/>
      <c r="C224" s="39"/>
      <c r="D224" s="39"/>
      <c r="E224" s="39"/>
      <c r="F224" s="39"/>
      <c r="G224" s="39"/>
    </row>
    <row r="225" spans="1:7" ht="15" x14ac:dyDescent="0.2">
      <c r="A225" s="39"/>
      <c r="B225" s="39"/>
      <c r="C225" s="39"/>
      <c r="D225" s="39"/>
      <c r="E225" s="39"/>
      <c r="F225" s="39"/>
      <c r="G225" s="39"/>
    </row>
    <row r="226" spans="1:7" ht="15" x14ac:dyDescent="0.2">
      <c r="A226" s="39"/>
      <c r="B226" s="39"/>
      <c r="C226" s="39"/>
      <c r="D226" s="39"/>
      <c r="E226" s="39"/>
      <c r="F226" s="39"/>
      <c r="G226" s="39"/>
    </row>
    <row r="227" spans="1:7" ht="15" x14ac:dyDescent="0.2">
      <c r="A227" s="39"/>
      <c r="B227" s="39"/>
      <c r="C227" s="39"/>
      <c r="D227" s="39"/>
      <c r="E227" s="39"/>
      <c r="F227" s="39"/>
      <c r="G227" s="39"/>
    </row>
    <row r="228" spans="1:7" ht="15" x14ac:dyDescent="0.2">
      <c r="A228" s="39"/>
      <c r="B228" s="39"/>
      <c r="C228" s="39"/>
      <c r="D228" s="39"/>
      <c r="E228" s="39"/>
      <c r="F228" s="39"/>
      <c r="G228" s="39"/>
    </row>
    <row r="229" spans="1:7" ht="15" x14ac:dyDescent="0.2">
      <c r="A229" s="39"/>
      <c r="B229" s="39"/>
      <c r="C229" s="39"/>
      <c r="D229" s="39"/>
      <c r="E229" s="39"/>
      <c r="F229" s="39"/>
      <c r="G229" s="39"/>
    </row>
    <row r="230" spans="1:7" ht="15" x14ac:dyDescent="0.2">
      <c r="A230" s="39"/>
      <c r="B230" s="39"/>
      <c r="C230" s="39"/>
      <c r="D230" s="39"/>
      <c r="E230" s="39"/>
      <c r="F230" s="39"/>
      <c r="G230" s="39"/>
    </row>
    <row r="231" spans="1:7" ht="15" x14ac:dyDescent="0.2">
      <c r="A231" s="39"/>
      <c r="B231" s="39"/>
      <c r="C231" s="39"/>
      <c r="D231" s="39"/>
      <c r="E231" s="39"/>
      <c r="F231" s="39"/>
      <c r="G231" s="39"/>
    </row>
    <row r="232" spans="1:7" ht="15" x14ac:dyDescent="0.2">
      <c r="A232" s="39"/>
      <c r="B232" s="39"/>
      <c r="C232" s="39"/>
      <c r="D232" s="39"/>
      <c r="E232" s="39"/>
      <c r="F232" s="39"/>
      <c r="G232" s="39"/>
    </row>
    <row r="233" spans="1:7" ht="15" x14ac:dyDescent="0.2">
      <c r="A233" s="39"/>
      <c r="B233" s="39"/>
      <c r="C233" s="39"/>
      <c r="D233" s="39"/>
      <c r="E233" s="39"/>
      <c r="F233" s="39"/>
      <c r="G233" s="39"/>
    </row>
    <row r="234" spans="1:7" ht="15" x14ac:dyDescent="0.2">
      <c r="A234" s="39"/>
      <c r="B234" s="39"/>
      <c r="C234" s="39"/>
      <c r="D234" s="39"/>
      <c r="E234" s="39"/>
      <c r="F234" s="39"/>
      <c r="G234" s="39"/>
    </row>
    <row r="235" spans="1:7" ht="15" x14ac:dyDescent="0.2">
      <c r="A235" s="39"/>
      <c r="B235" s="39"/>
      <c r="C235" s="39"/>
      <c r="D235" s="39"/>
      <c r="E235" s="39"/>
      <c r="F235" s="39"/>
      <c r="G235" s="39"/>
    </row>
    <row r="236" spans="1:7" ht="15" x14ac:dyDescent="0.2">
      <c r="A236" s="39"/>
      <c r="B236" s="39"/>
      <c r="C236" s="39"/>
      <c r="D236" s="39"/>
      <c r="E236" s="39"/>
      <c r="F236" s="39"/>
      <c r="G236" s="39"/>
    </row>
    <row r="237" spans="1:7" ht="15" x14ac:dyDescent="0.2">
      <c r="A237" s="39"/>
      <c r="B237" s="39"/>
      <c r="C237" s="39"/>
      <c r="D237" s="39"/>
      <c r="E237" s="39"/>
      <c r="F237" s="39"/>
      <c r="G237" s="39"/>
    </row>
    <row r="238" spans="1:7" ht="15" x14ac:dyDescent="0.2">
      <c r="A238" s="39"/>
      <c r="B238" s="39"/>
      <c r="C238" s="39"/>
      <c r="D238" s="39"/>
      <c r="E238" s="39"/>
      <c r="F238" s="39"/>
      <c r="G238" s="39"/>
    </row>
    <row r="239" spans="1:7" ht="15" x14ac:dyDescent="0.2">
      <c r="A239" s="39"/>
      <c r="B239" s="39"/>
      <c r="C239" s="39"/>
      <c r="D239" s="39"/>
      <c r="E239" s="39"/>
      <c r="F239" s="39"/>
      <c r="G239" s="39"/>
    </row>
    <row r="240" spans="1:7" ht="15" x14ac:dyDescent="0.2">
      <c r="A240" s="39"/>
      <c r="B240" s="39"/>
      <c r="C240" s="39"/>
      <c r="D240" s="39"/>
      <c r="E240" s="39"/>
      <c r="F240" s="39"/>
      <c r="G240" s="39"/>
    </row>
    <row r="241" spans="1:7" ht="15" x14ac:dyDescent="0.2">
      <c r="A241" s="39"/>
      <c r="B241" s="39"/>
      <c r="C241" s="39"/>
      <c r="D241" s="39"/>
      <c r="E241" s="39"/>
      <c r="F241" s="39"/>
      <c r="G241" s="39"/>
    </row>
    <row r="242" spans="1:7" ht="15" x14ac:dyDescent="0.2">
      <c r="A242" s="39"/>
      <c r="B242" s="39"/>
      <c r="C242" s="39"/>
      <c r="D242" s="39"/>
      <c r="E242" s="39"/>
      <c r="F242" s="39"/>
      <c r="G242" s="39"/>
    </row>
    <row r="243" spans="1:7" ht="15" x14ac:dyDescent="0.2">
      <c r="A243" s="39"/>
      <c r="B243" s="39"/>
      <c r="C243" s="39"/>
      <c r="D243" s="39"/>
      <c r="E243" s="39"/>
      <c r="F243" s="39"/>
      <c r="G243" s="39"/>
    </row>
    <row r="244" spans="1:7" ht="15" x14ac:dyDescent="0.2">
      <c r="A244" s="39"/>
      <c r="B244" s="39"/>
      <c r="C244" s="39"/>
      <c r="D244" s="39"/>
      <c r="E244" s="39"/>
      <c r="F244" s="39"/>
      <c r="G244" s="39"/>
    </row>
    <row r="245" spans="1:7" ht="15" x14ac:dyDescent="0.2">
      <c r="A245" s="39"/>
      <c r="B245" s="39"/>
      <c r="C245" s="39"/>
      <c r="D245" s="39"/>
      <c r="E245" s="39"/>
      <c r="F245" s="39"/>
      <c r="G245" s="39"/>
    </row>
    <row r="246" spans="1:7" ht="15" x14ac:dyDescent="0.2">
      <c r="A246" s="39"/>
      <c r="B246" s="39"/>
      <c r="C246" s="39"/>
      <c r="D246" s="39"/>
      <c r="E246" s="39"/>
      <c r="F246" s="39"/>
      <c r="G246" s="39"/>
    </row>
    <row r="247" spans="1:7" ht="15" x14ac:dyDescent="0.2">
      <c r="A247" s="39"/>
      <c r="B247" s="39"/>
      <c r="C247" s="39"/>
      <c r="D247" s="39"/>
      <c r="E247" s="39"/>
      <c r="F247" s="39"/>
      <c r="G247" s="39"/>
    </row>
    <row r="248" spans="1:7" ht="15" x14ac:dyDescent="0.2">
      <c r="A248" s="39"/>
      <c r="B248" s="39"/>
      <c r="C248" s="39"/>
      <c r="D248" s="39"/>
      <c r="E248" s="39"/>
      <c r="F248" s="39"/>
      <c r="G248" s="39"/>
    </row>
    <row r="249" spans="1:7" ht="15" x14ac:dyDescent="0.2">
      <c r="A249" s="39"/>
      <c r="B249" s="39"/>
      <c r="C249" s="39"/>
      <c r="D249" s="39"/>
      <c r="E249" s="39"/>
      <c r="F249" s="39"/>
      <c r="G249" s="39"/>
    </row>
    <row r="250" spans="1:7" ht="15" x14ac:dyDescent="0.2">
      <c r="A250" s="39"/>
      <c r="B250" s="39"/>
      <c r="C250" s="39"/>
      <c r="D250" s="39"/>
      <c r="E250" s="39"/>
      <c r="F250" s="39"/>
      <c r="G250" s="39"/>
    </row>
    <row r="251" spans="1:7" ht="15" x14ac:dyDescent="0.2">
      <c r="A251" s="39"/>
      <c r="B251" s="39"/>
      <c r="C251" s="39"/>
      <c r="D251" s="39"/>
      <c r="E251" s="39"/>
      <c r="F251" s="39"/>
      <c r="G251" s="39"/>
    </row>
    <row r="252" spans="1:7" ht="15" x14ac:dyDescent="0.2">
      <c r="A252" s="39"/>
      <c r="B252" s="39"/>
      <c r="C252" s="39"/>
      <c r="D252" s="39"/>
      <c r="E252" s="39"/>
      <c r="F252" s="39"/>
      <c r="G252" s="39"/>
    </row>
    <row r="253" spans="1:7" ht="15" x14ac:dyDescent="0.2">
      <c r="A253" s="39"/>
      <c r="B253" s="39"/>
      <c r="C253" s="39"/>
      <c r="D253" s="39"/>
      <c r="E253" s="39"/>
      <c r="F253" s="39"/>
      <c r="G253" s="39"/>
    </row>
    <row r="254" spans="1:7" ht="15" x14ac:dyDescent="0.2">
      <c r="A254" s="39"/>
      <c r="B254" s="39"/>
      <c r="C254" s="39"/>
      <c r="D254" s="39"/>
      <c r="E254" s="39"/>
      <c r="F254" s="39"/>
      <c r="G254" s="39"/>
    </row>
    <row r="255" spans="1:7" ht="15" x14ac:dyDescent="0.2">
      <c r="A255" s="39"/>
      <c r="B255" s="39"/>
      <c r="C255" s="39"/>
      <c r="D255" s="39"/>
      <c r="E255" s="39"/>
      <c r="F255" s="39"/>
      <c r="G255" s="39"/>
    </row>
    <row r="256" spans="1:7" ht="15" x14ac:dyDescent="0.2">
      <c r="A256" s="39"/>
      <c r="B256" s="39"/>
      <c r="C256" s="39"/>
      <c r="D256" s="39"/>
      <c r="E256" s="39"/>
      <c r="F256" s="39"/>
      <c r="G256" s="39"/>
    </row>
    <row r="257" spans="1:7" ht="15" x14ac:dyDescent="0.2">
      <c r="A257" s="39"/>
      <c r="B257" s="39"/>
      <c r="C257" s="39"/>
      <c r="D257" s="39"/>
      <c r="E257" s="39"/>
      <c r="F257" s="39"/>
      <c r="G257" s="39"/>
    </row>
    <row r="258" spans="1:7" ht="15" x14ac:dyDescent="0.2">
      <c r="A258" s="39"/>
      <c r="B258" s="39"/>
      <c r="C258" s="39"/>
      <c r="D258" s="39"/>
      <c r="E258" s="39"/>
      <c r="F258" s="39"/>
      <c r="G258" s="39"/>
    </row>
    <row r="259" spans="1:7" ht="15" x14ac:dyDescent="0.2">
      <c r="A259" s="39"/>
      <c r="B259" s="39"/>
      <c r="C259" s="39"/>
      <c r="D259" s="39"/>
      <c r="E259" s="39"/>
      <c r="F259" s="39"/>
      <c r="G259" s="39"/>
    </row>
    <row r="260" spans="1:7" ht="15" x14ac:dyDescent="0.2">
      <c r="A260" s="39"/>
      <c r="B260" s="39"/>
      <c r="C260" s="39"/>
      <c r="D260" s="39"/>
      <c r="E260" s="39"/>
      <c r="F260" s="39"/>
      <c r="G260" s="39"/>
    </row>
    <row r="261" spans="1:7" ht="15" x14ac:dyDescent="0.2">
      <c r="A261" s="39"/>
      <c r="B261" s="39"/>
      <c r="C261" s="39"/>
      <c r="D261" s="39"/>
      <c r="E261" s="39"/>
      <c r="F261" s="39"/>
      <c r="G261" s="39"/>
    </row>
    <row r="262" spans="1:7" ht="15" x14ac:dyDescent="0.2">
      <c r="A262" s="39"/>
      <c r="B262" s="39"/>
      <c r="C262" s="39"/>
      <c r="D262" s="39"/>
      <c r="E262" s="39"/>
      <c r="F262" s="39"/>
      <c r="G262" s="39"/>
    </row>
    <row r="263" spans="1:7" ht="15" x14ac:dyDescent="0.2">
      <c r="A263" s="39"/>
      <c r="B263" s="39"/>
      <c r="C263" s="39"/>
      <c r="D263" s="39"/>
      <c r="E263" s="39"/>
      <c r="F263" s="39"/>
      <c r="G263" s="39"/>
    </row>
    <row r="264" spans="1:7" ht="15" x14ac:dyDescent="0.2">
      <c r="A264" s="39"/>
      <c r="B264" s="39"/>
      <c r="C264" s="39"/>
      <c r="D264" s="39"/>
      <c r="E264" s="39"/>
      <c r="F264" s="39"/>
      <c r="G264" s="39"/>
    </row>
    <row r="265" spans="1:7" ht="15" x14ac:dyDescent="0.2">
      <c r="A265" s="39"/>
      <c r="B265" s="39"/>
      <c r="C265" s="39"/>
      <c r="D265" s="39"/>
      <c r="E265" s="39"/>
      <c r="F265" s="39"/>
      <c r="G265" s="39"/>
    </row>
    <row r="266" spans="1:7" ht="15" x14ac:dyDescent="0.2">
      <c r="A266" s="39"/>
      <c r="B266" s="39"/>
      <c r="C266" s="39"/>
      <c r="D266" s="39"/>
      <c r="E266" s="39"/>
      <c r="F266" s="39"/>
      <c r="G266" s="39"/>
    </row>
    <row r="267" spans="1:7" ht="15" x14ac:dyDescent="0.2">
      <c r="A267" s="39"/>
      <c r="B267" s="39"/>
      <c r="C267" s="39"/>
      <c r="D267" s="39"/>
      <c r="E267" s="39"/>
      <c r="F267" s="39"/>
      <c r="G267" s="39"/>
    </row>
    <row r="268" spans="1:7" ht="15" x14ac:dyDescent="0.2">
      <c r="A268" s="39"/>
      <c r="B268" s="39"/>
      <c r="C268" s="39"/>
      <c r="D268" s="39"/>
      <c r="E268" s="39"/>
      <c r="F268" s="39"/>
      <c r="G268" s="39"/>
    </row>
    <row r="269" spans="1:7" ht="15" x14ac:dyDescent="0.2">
      <c r="A269" s="39"/>
      <c r="B269" s="39"/>
      <c r="C269" s="39"/>
      <c r="D269" s="39"/>
      <c r="E269" s="39"/>
      <c r="F269" s="39"/>
      <c r="G269" s="39"/>
    </row>
    <row r="270" spans="1:7" ht="15" x14ac:dyDescent="0.2">
      <c r="A270" s="39"/>
      <c r="B270" s="39"/>
      <c r="C270" s="39"/>
      <c r="D270" s="39"/>
      <c r="E270" s="39"/>
      <c r="F270" s="39"/>
      <c r="G270" s="39"/>
    </row>
    <row r="271" spans="1:7" ht="15" x14ac:dyDescent="0.2">
      <c r="A271" s="39"/>
      <c r="B271" s="39"/>
      <c r="C271" s="39"/>
      <c r="D271" s="39"/>
      <c r="E271" s="39"/>
      <c r="F271" s="39"/>
      <c r="G271" s="39"/>
    </row>
    <row r="272" spans="1:7" ht="15" x14ac:dyDescent="0.2">
      <c r="A272" s="39"/>
      <c r="B272" s="39"/>
      <c r="C272" s="39"/>
      <c r="D272" s="39"/>
      <c r="E272" s="39"/>
      <c r="F272" s="39"/>
      <c r="G272" s="39"/>
    </row>
    <row r="273" spans="1:7" ht="15" x14ac:dyDescent="0.2">
      <c r="A273" s="39"/>
      <c r="B273" s="39"/>
      <c r="C273" s="39"/>
      <c r="D273" s="39"/>
      <c r="E273" s="39"/>
      <c r="F273" s="39"/>
      <c r="G273" s="39"/>
    </row>
    <row r="274" spans="1:7" ht="15" x14ac:dyDescent="0.2">
      <c r="A274" s="39"/>
      <c r="B274" s="39"/>
      <c r="C274" s="39"/>
      <c r="D274" s="39"/>
      <c r="E274" s="39"/>
      <c r="F274" s="39"/>
      <c r="G274" s="39"/>
    </row>
    <row r="275" spans="1:7" ht="15" x14ac:dyDescent="0.2">
      <c r="A275" s="39"/>
      <c r="B275" s="39"/>
      <c r="C275" s="39"/>
      <c r="D275" s="39"/>
      <c r="E275" s="39"/>
      <c r="F275" s="39"/>
      <c r="G275" s="39"/>
    </row>
    <row r="276" spans="1:7" ht="15" x14ac:dyDescent="0.2">
      <c r="A276" s="39"/>
      <c r="B276" s="39"/>
      <c r="C276" s="39"/>
      <c r="D276" s="39"/>
      <c r="E276" s="39"/>
      <c r="F276" s="39"/>
      <c r="G276" s="39"/>
    </row>
    <row r="277" spans="1:7" ht="15" x14ac:dyDescent="0.2">
      <c r="A277" s="39"/>
      <c r="B277" s="39"/>
      <c r="C277" s="39"/>
      <c r="D277" s="39"/>
      <c r="E277" s="39"/>
      <c r="F277" s="39"/>
      <c r="G277" s="39"/>
    </row>
    <row r="278" spans="1:7" ht="15" x14ac:dyDescent="0.2">
      <c r="A278" s="39"/>
      <c r="B278" s="39"/>
      <c r="C278" s="39"/>
      <c r="D278" s="39"/>
      <c r="E278" s="39"/>
      <c r="F278" s="39"/>
      <c r="G278" s="39"/>
    </row>
    <row r="279" spans="1:7" ht="15" x14ac:dyDescent="0.2">
      <c r="A279" s="39"/>
      <c r="B279" s="39"/>
      <c r="C279" s="39"/>
      <c r="D279" s="39"/>
      <c r="E279" s="39"/>
      <c r="F279" s="39"/>
      <c r="G279" s="39"/>
    </row>
    <row r="280" spans="1:7" ht="15" x14ac:dyDescent="0.2">
      <c r="A280" s="39"/>
      <c r="B280" s="39"/>
      <c r="C280" s="39"/>
      <c r="D280" s="39"/>
      <c r="E280" s="39"/>
      <c r="F280" s="39"/>
      <c r="G280" s="39"/>
    </row>
    <row r="281" spans="1:7" ht="15" x14ac:dyDescent="0.2">
      <c r="A281" s="39"/>
      <c r="B281" s="39"/>
      <c r="C281" s="39"/>
      <c r="D281" s="39"/>
      <c r="E281" s="39"/>
      <c r="F281" s="39"/>
      <c r="G281" s="39"/>
    </row>
    <row r="282" spans="1:7" ht="15" x14ac:dyDescent="0.2">
      <c r="A282" s="39"/>
      <c r="B282" s="39"/>
      <c r="C282" s="39"/>
      <c r="D282" s="39"/>
      <c r="E282" s="39"/>
      <c r="F282" s="39"/>
      <c r="G282" s="39"/>
    </row>
    <row r="283" spans="1:7" ht="15" x14ac:dyDescent="0.2">
      <c r="A283" s="39"/>
      <c r="B283" s="39"/>
      <c r="C283" s="39"/>
      <c r="D283" s="39"/>
      <c r="E283" s="39"/>
      <c r="F283" s="39"/>
      <c r="G283" s="39"/>
    </row>
    <row r="284" spans="1:7" ht="15" x14ac:dyDescent="0.2">
      <c r="A284" s="39"/>
      <c r="B284" s="39"/>
      <c r="C284" s="39"/>
      <c r="D284" s="39"/>
      <c r="E284" s="39"/>
      <c r="F284" s="39"/>
      <c r="G284" s="39"/>
    </row>
    <row r="285" spans="1:7" ht="15" x14ac:dyDescent="0.2">
      <c r="A285" s="39"/>
      <c r="B285" s="39"/>
      <c r="C285" s="39"/>
      <c r="D285" s="39"/>
      <c r="E285" s="39"/>
      <c r="F285" s="39"/>
      <c r="G285" s="39"/>
    </row>
    <row r="286" spans="1:7" ht="15" x14ac:dyDescent="0.2">
      <c r="A286" s="39"/>
      <c r="B286" s="39"/>
      <c r="C286" s="39"/>
      <c r="D286" s="39"/>
      <c r="E286" s="39"/>
      <c r="F286" s="39"/>
      <c r="G286" s="39"/>
    </row>
    <row r="287" spans="1:7" ht="15" x14ac:dyDescent="0.2">
      <c r="A287" s="39"/>
      <c r="B287" s="39"/>
      <c r="C287" s="39"/>
      <c r="D287" s="39"/>
      <c r="E287" s="39"/>
      <c r="F287" s="39"/>
      <c r="G287" s="39"/>
    </row>
    <row r="288" spans="1:7" ht="15" x14ac:dyDescent="0.2">
      <c r="A288" s="39"/>
      <c r="B288" s="39"/>
      <c r="C288" s="39"/>
      <c r="D288" s="39"/>
      <c r="E288" s="39"/>
      <c r="F288" s="39"/>
      <c r="G288" s="39"/>
    </row>
    <row r="289" spans="1:7" ht="15" x14ac:dyDescent="0.2">
      <c r="A289" s="39"/>
      <c r="B289" s="39"/>
      <c r="C289" s="39"/>
      <c r="D289" s="39"/>
      <c r="E289" s="39"/>
      <c r="F289" s="39"/>
      <c r="G289" s="39"/>
    </row>
    <row r="290" spans="1:7" ht="15" x14ac:dyDescent="0.2">
      <c r="A290" s="39"/>
      <c r="B290" s="39"/>
      <c r="C290" s="39"/>
      <c r="D290" s="39"/>
      <c r="E290" s="39"/>
      <c r="F290" s="39"/>
      <c r="G290" s="39"/>
    </row>
    <row r="291" spans="1:7" ht="15" x14ac:dyDescent="0.2">
      <c r="A291" s="39"/>
      <c r="B291" s="39"/>
      <c r="C291" s="39"/>
      <c r="D291" s="39"/>
      <c r="E291" s="39"/>
      <c r="F291" s="39"/>
      <c r="G291" s="39"/>
    </row>
    <row r="292" spans="1:7" ht="15" x14ac:dyDescent="0.2">
      <c r="A292" s="39"/>
      <c r="B292" s="39"/>
      <c r="C292" s="39"/>
      <c r="D292" s="39"/>
      <c r="E292" s="39"/>
      <c r="F292" s="39"/>
      <c r="G292" s="39"/>
    </row>
  </sheetData>
  <mergeCells count="6">
    <mergeCell ref="A31:G33"/>
    <mergeCell ref="A2:D2"/>
    <mergeCell ref="C20:G20"/>
    <mergeCell ref="C26:G26"/>
    <mergeCell ref="C27:G27"/>
    <mergeCell ref="C28:G28"/>
  </mergeCell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5"/>
  <sheetViews>
    <sheetView zoomScale="85" zoomScaleNormal="85" workbookViewId="0">
      <pane xSplit="6" ySplit="13" topLeftCell="G14" activePane="bottomRight" state="frozen"/>
      <selection activeCell="D4" sqref="D4:H4"/>
      <selection pane="topRight" activeCell="D4" sqref="D4:H4"/>
      <selection pane="bottomLeft" activeCell="D4" sqref="D4:H4"/>
      <selection pane="bottomRight" sqref="A1:F1"/>
    </sheetView>
  </sheetViews>
  <sheetFormatPr defaultRowHeight="12.75" x14ac:dyDescent="0.2"/>
  <cols>
    <col min="1" max="1" width="26.85546875" style="2" customWidth="1"/>
    <col min="2" max="2" width="4.7109375" style="2" customWidth="1"/>
    <col min="3" max="4" width="14.42578125" style="2" customWidth="1"/>
    <col min="5" max="5" width="11.85546875" style="2" customWidth="1"/>
    <col min="6" max="6" width="11.5703125" style="2" customWidth="1"/>
    <col min="7" max="7" width="15.7109375" style="2" customWidth="1"/>
    <col min="8" max="8" width="7.7109375" style="2" customWidth="1"/>
    <col min="9" max="9" width="15.7109375" style="2" customWidth="1"/>
    <col min="10" max="10" width="7.7109375" style="2" customWidth="1"/>
    <col min="11" max="11" width="15.7109375" style="2" customWidth="1"/>
    <col min="12" max="12" width="7.7109375" style="2" customWidth="1"/>
    <col min="13" max="13" width="15.7109375" style="2" customWidth="1"/>
    <col min="14" max="14" width="7.7109375" style="2" customWidth="1"/>
    <col min="15" max="15" width="15.7109375" style="2" customWidth="1"/>
    <col min="16" max="16" width="7.7109375" style="2" customWidth="1"/>
    <col min="17" max="17" width="15.7109375" style="2" customWidth="1"/>
    <col min="18" max="18" width="7.7109375" style="2" customWidth="1"/>
    <col min="19" max="19" width="15.7109375" style="2" customWidth="1"/>
    <col min="20" max="20" width="7.7109375" style="2" customWidth="1"/>
    <col min="21" max="21" width="15.7109375" style="2" customWidth="1"/>
    <col min="22" max="22" width="7.7109375" style="2" customWidth="1"/>
    <col min="23" max="23" width="15.7109375" style="2" customWidth="1"/>
    <col min="24" max="24" width="7.7109375" style="2" customWidth="1"/>
    <col min="25" max="25" width="15.7109375" style="2" customWidth="1"/>
    <col min="26" max="26" width="7.7109375" style="2" customWidth="1"/>
    <col min="27" max="27" width="15.7109375" style="2" customWidth="1"/>
    <col min="28" max="28" width="7.7109375" style="2" customWidth="1"/>
    <col min="29" max="29" width="15.7109375" style="2" customWidth="1"/>
    <col min="30" max="30" width="7.7109375" style="2" customWidth="1"/>
    <col min="31" max="31" width="15.7109375" style="2" customWidth="1"/>
    <col min="32" max="32" width="7.7109375" style="2" customWidth="1"/>
    <col min="33" max="33" width="15.7109375" style="2" customWidth="1"/>
    <col min="34" max="34" width="7.7109375" style="2" customWidth="1"/>
    <col min="35" max="35" width="15.7109375" style="2" customWidth="1"/>
    <col min="36" max="36" width="7.7109375" style="2" customWidth="1"/>
    <col min="37" max="37" width="15.7109375" style="2" customWidth="1"/>
    <col min="38" max="38" width="7.7109375" style="2" customWidth="1"/>
  </cols>
  <sheetData>
    <row r="1" spans="1:38" ht="23.25" x14ac:dyDescent="0.2">
      <c r="A1" s="145" t="s">
        <v>15</v>
      </c>
      <c r="B1" s="146"/>
      <c r="C1" s="146"/>
      <c r="D1" s="146"/>
      <c r="E1" s="146"/>
      <c r="F1" s="146"/>
    </row>
    <row r="2" spans="1:38" ht="23.25" x14ac:dyDescent="0.2">
      <c r="A2" s="145" t="s">
        <v>60</v>
      </c>
      <c r="B2" s="146"/>
      <c r="C2" s="146"/>
      <c r="D2" s="146"/>
      <c r="E2" s="146"/>
      <c r="F2" s="146"/>
    </row>
    <row r="3" spans="1:38" ht="13.5" thickBot="1" x14ac:dyDescent="0.25"/>
    <row r="4" spans="1:38" ht="16.5" thickBot="1" x14ac:dyDescent="0.3">
      <c r="A4" s="6" t="s">
        <v>16</v>
      </c>
      <c r="B4" s="147" t="s">
        <v>17</v>
      </c>
      <c r="C4" s="148"/>
      <c r="D4" s="7" t="s">
        <v>18</v>
      </c>
      <c r="E4" s="149">
        <v>45488</v>
      </c>
      <c r="F4" s="150"/>
      <c r="S4" s="144"/>
      <c r="T4" s="144"/>
      <c r="AG4" s="144"/>
      <c r="AH4" s="144"/>
    </row>
    <row r="5" spans="1:38" ht="15" thickBot="1" x14ac:dyDescent="0.25">
      <c r="A5" s="8"/>
      <c r="B5" s="1"/>
      <c r="C5" s="1"/>
      <c r="E5" s="1"/>
      <c r="M5" s="3"/>
      <c r="W5" s="3"/>
    </row>
    <row r="6" spans="1:38" ht="18.75" thickBot="1" x14ac:dyDescent="0.3">
      <c r="A6" s="9" t="s">
        <v>19</v>
      </c>
      <c r="B6" s="147" t="s">
        <v>185</v>
      </c>
      <c r="C6" s="148"/>
      <c r="G6" s="143" t="s">
        <v>66</v>
      </c>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row>
    <row r="7" spans="1:38" ht="13.5" thickBot="1" x14ac:dyDescent="0.25">
      <c r="A7" s="10"/>
    </row>
    <row r="8" spans="1:38" ht="27" customHeight="1" thickBot="1" x14ac:dyDescent="0.3">
      <c r="A8" s="6" t="s">
        <v>20</v>
      </c>
      <c r="B8" s="147" t="s">
        <v>143</v>
      </c>
      <c r="C8" s="148"/>
      <c r="E8" s="44" t="s">
        <v>21</v>
      </c>
      <c r="F8" s="45"/>
      <c r="G8" s="137" t="s">
        <v>166</v>
      </c>
      <c r="H8" s="138"/>
      <c r="I8" s="137" t="s">
        <v>167</v>
      </c>
      <c r="J8" s="138"/>
      <c r="K8" s="137" t="s">
        <v>168</v>
      </c>
      <c r="L8" s="138"/>
      <c r="M8" s="137" t="s">
        <v>169</v>
      </c>
      <c r="N8" s="138"/>
      <c r="O8" s="137" t="s">
        <v>170</v>
      </c>
      <c r="P8" s="138"/>
      <c r="Q8" s="137" t="s">
        <v>171</v>
      </c>
      <c r="R8" s="138"/>
      <c r="S8" s="137" t="s">
        <v>172</v>
      </c>
      <c r="T8" s="138"/>
      <c r="U8" s="137" t="s">
        <v>173</v>
      </c>
      <c r="V8" s="138"/>
      <c r="W8" s="137" t="s">
        <v>174</v>
      </c>
      <c r="X8" s="138"/>
      <c r="Y8" s="137" t="s">
        <v>175</v>
      </c>
      <c r="Z8" s="138"/>
      <c r="AA8" s="137" t="s">
        <v>176</v>
      </c>
      <c r="AB8" s="138"/>
      <c r="AC8" s="137" t="s">
        <v>177</v>
      </c>
      <c r="AD8" s="138"/>
      <c r="AE8" s="137" t="s">
        <v>178</v>
      </c>
      <c r="AF8" s="138"/>
      <c r="AG8" s="137" t="s">
        <v>179</v>
      </c>
      <c r="AH8" s="138"/>
      <c r="AI8" s="137" t="s">
        <v>180</v>
      </c>
      <c r="AJ8" s="138"/>
      <c r="AK8" s="137" t="s">
        <v>181</v>
      </c>
      <c r="AL8" s="138"/>
    </row>
    <row r="9" spans="1:38" ht="15.75" thickBot="1" x14ac:dyDescent="0.25">
      <c r="E9" s="44" t="s">
        <v>22</v>
      </c>
      <c r="F9" s="44"/>
      <c r="G9" s="139" t="s">
        <v>150</v>
      </c>
      <c r="H9" s="139"/>
      <c r="I9" s="139" t="s">
        <v>151</v>
      </c>
      <c r="J9" s="139"/>
      <c r="K9" s="139" t="s">
        <v>152</v>
      </c>
      <c r="L9" s="139"/>
      <c r="M9" s="139" t="s">
        <v>153</v>
      </c>
      <c r="N9" s="139"/>
      <c r="O9" s="139" t="s">
        <v>154</v>
      </c>
      <c r="P9" s="139"/>
      <c r="Q9" s="139" t="s">
        <v>155</v>
      </c>
      <c r="R9" s="139"/>
      <c r="S9" s="139" t="s">
        <v>156</v>
      </c>
      <c r="T9" s="139"/>
      <c r="U9" s="139" t="s">
        <v>157</v>
      </c>
      <c r="V9" s="139"/>
      <c r="W9" s="139" t="s">
        <v>158</v>
      </c>
      <c r="X9" s="139"/>
      <c r="Y9" s="139" t="s">
        <v>159</v>
      </c>
      <c r="Z9" s="139"/>
      <c r="AA9" s="139" t="s">
        <v>160</v>
      </c>
      <c r="AB9" s="139"/>
      <c r="AC9" s="139" t="s">
        <v>161</v>
      </c>
      <c r="AD9" s="139"/>
      <c r="AE9" s="139" t="s">
        <v>162</v>
      </c>
      <c r="AF9" s="139"/>
      <c r="AG9" s="139" t="s">
        <v>163</v>
      </c>
      <c r="AH9" s="139"/>
      <c r="AI9" s="139" t="s">
        <v>164</v>
      </c>
      <c r="AJ9" s="139"/>
      <c r="AK9" s="139" t="s">
        <v>165</v>
      </c>
      <c r="AL9" s="139"/>
    </row>
    <row r="10" spans="1:38" ht="16.5" thickBot="1" x14ac:dyDescent="0.25">
      <c r="A10" s="11" t="s">
        <v>23</v>
      </c>
      <c r="B10" s="147" t="s">
        <v>75</v>
      </c>
      <c r="C10" s="148"/>
      <c r="D10" s="3"/>
      <c r="E10" s="46" t="s">
        <v>24</v>
      </c>
      <c r="F10" s="42"/>
      <c r="G10" s="140">
        <v>45432</v>
      </c>
      <c r="H10" s="140"/>
      <c r="I10" s="140">
        <v>45432</v>
      </c>
      <c r="J10" s="140"/>
      <c r="K10" s="140">
        <v>45432</v>
      </c>
      <c r="L10" s="140"/>
      <c r="M10" s="140">
        <v>45432</v>
      </c>
      <c r="N10" s="140"/>
      <c r="O10" s="140">
        <v>45432</v>
      </c>
      <c r="P10" s="140"/>
      <c r="Q10" s="140">
        <v>45432</v>
      </c>
      <c r="R10" s="140"/>
      <c r="S10" s="140">
        <v>45433</v>
      </c>
      <c r="T10" s="140"/>
      <c r="U10" s="140">
        <v>45433</v>
      </c>
      <c r="V10" s="140"/>
      <c r="W10" s="140">
        <v>45433</v>
      </c>
      <c r="X10" s="140"/>
      <c r="Y10" s="140">
        <v>45433</v>
      </c>
      <c r="Z10" s="140"/>
      <c r="AA10" s="140">
        <v>45433</v>
      </c>
      <c r="AB10" s="140"/>
      <c r="AC10" s="140">
        <v>45433</v>
      </c>
      <c r="AD10" s="140"/>
      <c r="AE10" s="140">
        <v>45433</v>
      </c>
      <c r="AF10" s="140"/>
      <c r="AG10" s="140">
        <v>45433</v>
      </c>
      <c r="AH10" s="140"/>
      <c r="AI10" s="140">
        <v>45433</v>
      </c>
      <c r="AJ10" s="140"/>
      <c r="AK10" s="140">
        <v>45433</v>
      </c>
      <c r="AL10" s="140"/>
    </row>
    <row r="11" spans="1:38" ht="15" x14ac:dyDescent="0.2">
      <c r="A11" s="12"/>
      <c r="B11" s="3"/>
      <c r="C11" s="3"/>
      <c r="D11" s="3"/>
      <c r="E11" s="46" t="s">
        <v>25</v>
      </c>
      <c r="F11" s="43"/>
      <c r="G11" s="140">
        <v>45474</v>
      </c>
      <c r="H11" s="139"/>
      <c r="I11" s="141">
        <v>45474</v>
      </c>
      <c r="J11" s="142"/>
      <c r="K11" s="141">
        <v>45474</v>
      </c>
      <c r="L11" s="142"/>
      <c r="M11" s="141">
        <v>45474</v>
      </c>
      <c r="N11" s="142"/>
      <c r="O11" s="141">
        <v>45474</v>
      </c>
      <c r="P11" s="142"/>
      <c r="Q11" s="141">
        <v>45474</v>
      </c>
      <c r="R11" s="142"/>
      <c r="S11" s="141">
        <v>45474</v>
      </c>
      <c r="T11" s="142"/>
      <c r="U11" s="141">
        <v>45474</v>
      </c>
      <c r="V11" s="142"/>
      <c r="W11" s="141">
        <v>45474</v>
      </c>
      <c r="X11" s="142"/>
      <c r="Y11" s="141">
        <v>45474</v>
      </c>
      <c r="Z11" s="142"/>
      <c r="AA11" s="141">
        <v>45474</v>
      </c>
      <c r="AB11" s="142"/>
      <c r="AC11" s="141">
        <v>45474</v>
      </c>
      <c r="AD11" s="142"/>
      <c r="AE11" s="141">
        <v>45474</v>
      </c>
      <c r="AF11" s="142"/>
      <c r="AG11" s="141">
        <v>45474</v>
      </c>
      <c r="AH11" s="142"/>
      <c r="AI11" s="141">
        <v>45474</v>
      </c>
      <c r="AJ11" s="142"/>
      <c r="AK11" s="141">
        <v>45474</v>
      </c>
      <c r="AL11" s="142"/>
    </row>
    <row r="12" spans="1:38" ht="15" x14ac:dyDescent="0.2">
      <c r="A12" s="153" t="s">
        <v>26</v>
      </c>
      <c r="B12" s="153"/>
      <c r="C12" s="153"/>
      <c r="D12" s="151" t="s">
        <v>27</v>
      </c>
      <c r="E12" s="153" t="s">
        <v>13</v>
      </c>
      <c r="F12" s="153" t="s">
        <v>11</v>
      </c>
      <c r="G12" s="153" t="s">
        <v>28</v>
      </c>
      <c r="H12" s="153" t="s">
        <v>29</v>
      </c>
      <c r="I12" s="161" t="s">
        <v>28</v>
      </c>
      <c r="J12" s="153" t="s">
        <v>29</v>
      </c>
      <c r="K12" s="153" t="s">
        <v>28</v>
      </c>
      <c r="L12" s="153" t="s">
        <v>29</v>
      </c>
      <c r="M12" s="153" t="s">
        <v>28</v>
      </c>
      <c r="N12" s="153" t="s">
        <v>29</v>
      </c>
      <c r="O12" s="153" t="s">
        <v>28</v>
      </c>
      <c r="P12" s="153" t="s">
        <v>29</v>
      </c>
      <c r="Q12" s="153" t="s">
        <v>28</v>
      </c>
      <c r="R12" s="153" t="s">
        <v>29</v>
      </c>
      <c r="S12" s="153" t="s">
        <v>28</v>
      </c>
      <c r="T12" s="153" t="s">
        <v>29</v>
      </c>
      <c r="U12" s="153" t="s">
        <v>28</v>
      </c>
      <c r="V12" s="153" t="s">
        <v>29</v>
      </c>
      <c r="W12" s="153" t="s">
        <v>28</v>
      </c>
      <c r="X12" s="153" t="s">
        <v>29</v>
      </c>
      <c r="Y12" s="153" t="s">
        <v>28</v>
      </c>
      <c r="Z12" s="153" t="s">
        <v>29</v>
      </c>
      <c r="AA12" s="153" t="s">
        <v>28</v>
      </c>
      <c r="AB12" s="153" t="s">
        <v>29</v>
      </c>
      <c r="AC12" s="153" t="s">
        <v>28</v>
      </c>
      <c r="AD12" s="153" t="s">
        <v>29</v>
      </c>
      <c r="AE12" s="153" t="s">
        <v>28</v>
      </c>
      <c r="AF12" s="153" t="s">
        <v>29</v>
      </c>
      <c r="AG12" s="153" t="s">
        <v>28</v>
      </c>
      <c r="AH12" s="153" t="s">
        <v>29</v>
      </c>
      <c r="AI12" s="153" t="s">
        <v>28</v>
      </c>
      <c r="AJ12" s="153" t="s">
        <v>29</v>
      </c>
      <c r="AK12" s="153" t="s">
        <v>28</v>
      </c>
      <c r="AL12" s="153" t="s">
        <v>29</v>
      </c>
    </row>
    <row r="13" spans="1:38" ht="15" x14ac:dyDescent="0.2">
      <c r="A13" s="153" t="s">
        <v>30</v>
      </c>
      <c r="B13" s="153"/>
      <c r="C13" s="43" t="s">
        <v>31</v>
      </c>
      <c r="D13" s="152"/>
      <c r="E13" s="139"/>
      <c r="F13" s="139"/>
      <c r="G13" s="139"/>
      <c r="H13" s="154"/>
      <c r="I13" s="139"/>
      <c r="J13" s="154"/>
      <c r="K13" s="139"/>
      <c r="L13" s="154"/>
      <c r="M13" s="139"/>
      <c r="N13" s="154"/>
      <c r="O13" s="139"/>
      <c r="P13" s="154"/>
      <c r="Q13" s="139"/>
      <c r="R13" s="154"/>
      <c r="S13" s="139"/>
      <c r="T13" s="154"/>
      <c r="U13" s="139"/>
      <c r="V13" s="154"/>
      <c r="W13" s="139"/>
      <c r="X13" s="154"/>
      <c r="Y13" s="139"/>
      <c r="Z13" s="154"/>
      <c r="AA13" s="139"/>
      <c r="AB13" s="154"/>
      <c r="AC13" s="139"/>
      <c r="AD13" s="154"/>
      <c r="AE13" s="139"/>
      <c r="AF13" s="154"/>
      <c r="AG13" s="139"/>
      <c r="AH13" s="154"/>
      <c r="AI13" s="139"/>
      <c r="AJ13" s="154"/>
      <c r="AK13" s="139"/>
      <c r="AL13" s="154"/>
    </row>
    <row r="14" spans="1:38" s="2" customFormat="1" ht="15" x14ac:dyDescent="0.2">
      <c r="A14" s="102" t="s">
        <v>137</v>
      </c>
      <c r="B14" s="98"/>
      <c r="C14" s="96" t="s">
        <v>138</v>
      </c>
      <c r="D14" s="97" t="s">
        <v>76</v>
      </c>
      <c r="E14" s="61">
        <v>2E-3</v>
      </c>
      <c r="F14" s="61">
        <v>0.02</v>
      </c>
      <c r="G14" s="61">
        <v>9.6760000000000002</v>
      </c>
      <c r="H14" s="116">
        <v>1.17</v>
      </c>
      <c r="I14" s="61">
        <v>9.6479999999999997</v>
      </c>
      <c r="J14" s="116">
        <v>1.17</v>
      </c>
      <c r="K14" s="61">
        <v>1.7250000000000001</v>
      </c>
      <c r="L14" s="116">
        <v>1.17</v>
      </c>
      <c r="M14" s="61">
        <v>1.734</v>
      </c>
      <c r="N14" s="116">
        <v>1.17</v>
      </c>
      <c r="O14" s="61" t="s">
        <v>196</v>
      </c>
      <c r="P14" s="116">
        <v>1.17</v>
      </c>
      <c r="Q14" s="61" t="s">
        <v>197</v>
      </c>
      <c r="R14" s="116">
        <v>1.17</v>
      </c>
      <c r="S14" s="61">
        <v>1.3</v>
      </c>
      <c r="T14" s="116">
        <v>1.17</v>
      </c>
      <c r="U14" s="61">
        <v>1.2609999999999999</v>
      </c>
      <c r="V14" s="116">
        <v>1.17</v>
      </c>
      <c r="W14" s="61">
        <v>1.546</v>
      </c>
      <c r="X14" s="116">
        <v>1.17</v>
      </c>
      <c r="Y14" s="61">
        <v>1.5580000000000001</v>
      </c>
      <c r="Z14" s="116">
        <v>1.17</v>
      </c>
      <c r="AA14" s="61">
        <v>0.97299999999999998</v>
      </c>
      <c r="AB14" s="116">
        <v>1.17</v>
      </c>
      <c r="AC14" s="61">
        <v>1.663</v>
      </c>
      <c r="AD14" s="116">
        <v>1.17</v>
      </c>
      <c r="AE14" s="61">
        <v>2.0720000000000001</v>
      </c>
      <c r="AF14" s="116">
        <v>1.17</v>
      </c>
      <c r="AG14" s="61">
        <v>2.0630000000000002</v>
      </c>
      <c r="AH14" s="116">
        <v>1.17</v>
      </c>
      <c r="AI14" s="61">
        <v>1.5349999999999999</v>
      </c>
      <c r="AJ14" s="116">
        <v>1.17</v>
      </c>
      <c r="AK14" s="61">
        <v>1.915</v>
      </c>
      <c r="AL14" s="116">
        <v>1.17</v>
      </c>
    </row>
    <row r="15" spans="1:38" s="2" customFormat="1" ht="14.25" x14ac:dyDescent="0.2">
      <c r="A15" s="69" t="s">
        <v>77</v>
      </c>
      <c r="B15" s="65"/>
      <c r="C15" s="13" t="s">
        <v>104</v>
      </c>
      <c r="D15" s="65" t="s">
        <v>76</v>
      </c>
      <c r="E15" s="61">
        <v>2E-3</v>
      </c>
      <c r="F15" s="61">
        <v>0.02</v>
      </c>
      <c r="G15" s="61">
        <v>6.6639999999999997</v>
      </c>
      <c r="H15" s="47">
        <v>1.17</v>
      </c>
      <c r="I15" s="61">
        <v>6.8319999999999999</v>
      </c>
      <c r="J15" s="47">
        <v>1.17</v>
      </c>
      <c r="K15" s="61">
        <v>1.01</v>
      </c>
      <c r="L15" s="47">
        <v>1.17</v>
      </c>
      <c r="M15" s="61">
        <v>1.054</v>
      </c>
      <c r="N15" s="47">
        <v>1.17</v>
      </c>
      <c r="O15" s="61" t="s">
        <v>196</v>
      </c>
      <c r="P15" s="47">
        <v>1.17</v>
      </c>
      <c r="Q15" s="61" t="s">
        <v>197</v>
      </c>
      <c r="R15" s="47">
        <v>1.17</v>
      </c>
      <c r="S15" s="61">
        <v>0.83899999999999997</v>
      </c>
      <c r="T15" s="47">
        <v>1.17</v>
      </c>
      <c r="U15" s="61">
        <v>0.79100000000000004</v>
      </c>
      <c r="V15" s="47">
        <v>1.17</v>
      </c>
      <c r="W15" s="61">
        <v>0.99</v>
      </c>
      <c r="X15" s="47">
        <v>1.17</v>
      </c>
      <c r="Y15" s="61">
        <v>0.999</v>
      </c>
      <c r="Z15" s="47">
        <v>1.17</v>
      </c>
      <c r="AA15" s="61">
        <v>0.51600000000000001</v>
      </c>
      <c r="AB15" s="47">
        <v>1.17</v>
      </c>
      <c r="AC15" s="61">
        <v>1.083</v>
      </c>
      <c r="AD15" s="47">
        <v>1.17</v>
      </c>
      <c r="AE15" s="61">
        <v>1.6539999999999999</v>
      </c>
      <c r="AF15" s="47">
        <v>1.17</v>
      </c>
      <c r="AG15" s="61">
        <v>1.6259999999999999</v>
      </c>
      <c r="AH15" s="47">
        <v>1.17</v>
      </c>
      <c r="AI15" s="61">
        <v>1.2310000000000001</v>
      </c>
      <c r="AJ15" s="47">
        <v>1.17</v>
      </c>
      <c r="AK15" s="61">
        <v>1.496</v>
      </c>
      <c r="AL15" s="47">
        <v>1.17</v>
      </c>
    </row>
    <row r="16" spans="1:38" s="2" customFormat="1" ht="14.25" x14ac:dyDescent="0.2">
      <c r="A16" s="69" t="s">
        <v>78</v>
      </c>
      <c r="B16" s="65"/>
      <c r="C16" s="13" t="s">
        <v>105</v>
      </c>
      <c r="D16" s="65" t="s">
        <v>76</v>
      </c>
      <c r="E16" s="61">
        <v>2E-3</v>
      </c>
      <c r="F16" s="61">
        <v>0.02</v>
      </c>
      <c r="G16" s="61">
        <v>15.148</v>
      </c>
      <c r="H16" s="47">
        <v>1.17</v>
      </c>
      <c r="I16" s="61">
        <v>15.456</v>
      </c>
      <c r="J16" s="47">
        <v>1.17</v>
      </c>
      <c r="K16" s="61">
        <v>2.028</v>
      </c>
      <c r="L16" s="47">
        <v>1.17</v>
      </c>
      <c r="M16" s="61">
        <v>2.3530000000000002</v>
      </c>
      <c r="N16" s="47">
        <v>1.17</v>
      </c>
      <c r="O16" s="61" t="s">
        <v>198</v>
      </c>
      <c r="P16" s="47">
        <v>1.17</v>
      </c>
      <c r="Q16" s="61" t="s">
        <v>199</v>
      </c>
      <c r="R16" s="47">
        <v>1.17</v>
      </c>
      <c r="S16" s="61">
        <v>1.6120000000000001</v>
      </c>
      <c r="T16" s="47">
        <v>1.17</v>
      </c>
      <c r="U16" s="61">
        <v>1.51</v>
      </c>
      <c r="V16" s="47">
        <v>1.17</v>
      </c>
      <c r="W16" s="61">
        <v>1.984</v>
      </c>
      <c r="X16" s="47">
        <v>1.17</v>
      </c>
      <c r="Y16" s="61">
        <v>1.964</v>
      </c>
      <c r="Z16" s="47">
        <v>1.17</v>
      </c>
      <c r="AA16" s="61">
        <v>1.042</v>
      </c>
      <c r="AB16" s="47">
        <v>1.17</v>
      </c>
      <c r="AC16" s="61">
        <v>2.218</v>
      </c>
      <c r="AD16" s="47">
        <v>1.17</v>
      </c>
      <c r="AE16" s="61">
        <v>3.5139999999999998</v>
      </c>
      <c r="AF16" s="47">
        <v>1.17</v>
      </c>
      <c r="AG16" s="117">
        <v>3.53</v>
      </c>
      <c r="AH16" s="47">
        <v>1.17</v>
      </c>
      <c r="AI16" s="117">
        <v>2.452</v>
      </c>
      <c r="AJ16" s="47">
        <v>1.17</v>
      </c>
      <c r="AK16" s="61">
        <v>3.0670000000000002</v>
      </c>
      <c r="AL16" s="47">
        <v>1.17</v>
      </c>
    </row>
    <row r="17" spans="1:38" s="2" customFormat="1" ht="14.25" x14ac:dyDescent="0.2">
      <c r="A17" s="69" t="s">
        <v>79</v>
      </c>
      <c r="B17" s="65"/>
      <c r="C17" s="13" t="s">
        <v>106</v>
      </c>
      <c r="D17" s="65" t="s">
        <v>76</v>
      </c>
      <c r="E17" s="61">
        <v>2E-3</v>
      </c>
      <c r="F17" s="61">
        <v>0.02</v>
      </c>
      <c r="G17" s="61">
        <v>1.954</v>
      </c>
      <c r="H17" s="47">
        <v>1.17</v>
      </c>
      <c r="I17" s="61">
        <v>1.9670000000000001</v>
      </c>
      <c r="J17" s="47">
        <v>1.17</v>
      </c>
      <c r="K17" s="61">
        <v>0.247</v>
      </c>
      <c r="L17" s="47">
        <v>1.17</v>
      </c>
      <c r="M17" s="61">
        <v>0.23799999999999999</v>
      </c>
      <c r="N17" s="47">
        <v>1.17</v>
      </c>
      <c r="O17" s="61" t="s">
        <v>200</v>
      </c>
      <c r="P17" s="47">
        <v>1.17</v>
      </c>
      <c r="Q17" s="61" t="s">
        <v>200</v>
      </c>
      <c r="R17" s="47">
        <v>1.17</v>
      </c>
      <c r="S17" s="61">
        <v>0.193</v>
      </c>
      <c r="T17" s="47">
        <v>1.17</v>
      </c>
      <c r="U17" s="61">
        <v>0.18099999999999999</v>
      </c>
      <c r="V17" s="47">
        <v>1.17</v>
      </c>
      <c r="W17" s="61">
        <v>0.24199999999999999</v>
      </c>
      <c r="X17" s="47">
        <v>1.17</v>
      </c>
      <c r="Y17" s="61">
        <v>0.22500000000000001</v>
      </c>
      <c r="Z17" s="47">
        <v>1.17</v>
      </c>
      <c r="AA17" s="61">
        <v>0.128</v>
      </c>
      <c r="AB17" s="47">
        <v>1.17</v>
      </c>
      <c r="AC17" s="61">
        <v>0.25900000000000001</v>
      </c>
      <c r="AD17" s="47">
        <v>1.17</v>
      </c>
      <c r="AE17" s="61">
        <v>0.436</v>
      </c>
      <c r="AF17" s="47">
        <v>1.17</v>
      </c>
      <c r="AG17" s="61">
        <v>0.41399999999999998</v>
      </c>
      <c r="AH17" s="47">
        <v>1.17</v>
      </c>
      <c r="AI17" s="61">
        <v>0.29699999999999999</v>
      </c>
      <c r="AJ17" s="47">
        <v>1.17</v>
      </c>
      <c r="AK17" s="61">
        <v>0.37</v>
      </c>
      <c r="AL17" s="47">
        <v>1.17</v>
      </c>
    </row>
    <row r="18" spans="1:38" s="2" customFormat="1" ht="14.25" x14ac:dyDescent="0.2">
      <c r="A18" s="69" t="s">
        <v>91</v>
      </c>
      <c r="B18" s="65"/>
      <c r="C18" s="13" t="s">
        <v>97</v>
      </c>
      <c r="D18" s="65" t="s">
        <v>76</v>
      </c>
      <c r="E18" s="61">
        <v>2E-3</v>
      </c>
      <c r="F18" s="61">
        <v>0.02</v>
      </c>
      <c r="G18" s="61">
        <v>8.2010000000000005</v>
      </c>
      <c r="H18" s="47">
        <v>1.17</v>
      </c>
      <c r="I18" s="61">
        <v>8.5109999999999992</v>
      </c>
      <c r="J18" s="47">
        <v>1.17</v>
      </c>
      <c r="K18" s="61">
        <v>0.98199999999999998</v>
      </c>
      <c r="L18" s="47">
        <v>1.17</v>
      </c>
      <c r="M18" s="61">
        <v>0.98599999999999999</v>
      </c>
      <c r="N18" s="47">
        <v>1.17</v>
      </c>
      <c r="O18" s="61" t="s">
        <v>196</v>
      </c>
      <c r="P18" s="47">
        <v>1.17</v>
      </c>
      <c r="Q18" s="61" t="s">
        <v>196</v>
      </c>
      <c r="R18" s="47">
        <v>1.17</v>
      </c>
      <c r="S18" s="61">
        <v>0.77700000000000002</v>
      </c>
      <c r="T18" s="47">
        <v>1.17</v>
      </c>
      <c r="U18" s="61">
        <v>0.72299999999999998</v>
      </c>
      <c r="V18" s="47">
        <v>1.17</v>
      </c>
      <c r="W18" s="61">
        <v>0.96299999999999997</v>
      </c>
      <c r="X18" s="47">
        <v>1.17</v>
      </c>
      <c r="Y18" s="61">
        <v>0.97199999999999998</v>
      </c>
      <c r="Z18" s="47">
        <v>1.17</v>
      </c>
      <c r="AA18" s="61">
        <v>0.53</v>
      </c>
      <c r="AB18" s="47">
        <v>1.17</v>
      </c>
      <c r="AC18" s="61">
        <v>1.0489999999999999</v>
      </c>
      <c r="AD18" s="47">
        <v>1.17</v>
      </c>
      <c r="AE18" s="61">
        <v>1.7490000000000001</v>
      </c>
      <c r="AF18" s="47">
        <v>1.17</v>
      </c>
      <c r="AG18" s="61">
        <v>1.6910000000000001</v>
      </c>
      <c r="AH18" s="47">
        <v>1.17</v>
      </c>
      <c r="AI18" s="61">
        <v>1.171</v>
      </c>
      <c r="AJ18" s="47">
        <v>1.17</v>
      </c>
      <c r="AK18" s="61">
        <v>1.5049999999999999</v>
      </c>
      <c r="AL18" s="47">
        <v>1.17</v>
      </c>
    </row>
    <row r="19" spans="1:38" s="2" customFormat="1" ht="14.25" x14ac:dyDescent="0.2">
      <c r="A19" s="69" t="s">
        <v>92</v>
      </c>
      <c r="B19" s="65"/>
      <c r="C19" s="56" t="s">
        <v>98</v>
      </c>
      <c r="D19" s="65" t="s">
        <v>76</v>
      </c>
      <c r="E19" s="61">
        <v>2E-3</v>
      </c>
      <c r="F19" s="61">
        <v>0.02</v>
      </c>
      <c r="G19" s="61">
        <v>1.9359999999999999</v>
      </c>
      <c r="H19" s="47">
        <v>1.17</v>
      </c>
      <c r="I19" s="61">
        <v>1.9359999999999999</v>
      </c>
      <c r="J19" s="47">
        <v>1.17</v>
      </c>
      <c r="K19" s="61">
        <v>0.20499999999999999</v>
      </c>
      <c r="L19" s="47">
        <v>1.17</v>
      </c>
      <c r="M19" s="61">
        <v>0.20200000000000001</v>
      </c>
      <c r="N19" s="47">
        <v>1.17</v>
      </c>
      <c r="O19" s="61" t="s">
        <v>200</v>
      </c>
      <c r="P19" s="47">
        <v>1.17</v>
      </c>
      <c r="Q19" s="61" t="s">
        <v>200</v>
      </c>
      <c r="R19" s="47">
        <v>1.17</v>
      </c>
      <c r="S19" s="61">
        <v>0.17299999999999999</v>
      </c>
      <c r="T19" s="47">
        <v>1.17</v>
      </c>
      <c r="U19" s="61">
        <v>0.161</v>
      </c>
      <c r="V19" s="47">
        <v>1.17</v>
      </c>
      <c r="W19" s="61">
        <v>0.20499999999999999</v>
      </c>
      <c r="X19" s="47">
        <v>1.17</v>
      </c>
      <c r="Y19" s="61">
        <v>0.192</v>
      </c>
      <c r="Z19" s="47">
        <v>1.17</v>
      </c>
      <c r="AA19" s="61">
        <v>0.108</v>
      </c>
      <c r="AB19" s="47">
        <v>1.17</v>
      </c>
      <c r="AC19" s="61">
        <v>0.222</v>
      </c>
      <c r="AD19" s="47">
        <v>1.17</v>
      </c>
      <c r="AE19" s="61">
        <v>0.36599999999999999</v>
      </c>
      <c r="AF19" s="47">
        <v>1.17</v>
      </c>
      <c r="AG19" s="61">
        <v>0.35299999999999998</v>
      </c>
      <c r="AH19" s="47">
        <v>1.17</v>
      </c>
      <c r="AI19" s="61">
        <v>0.252</v>
      </c>
      <c r="AJ19" s="47">
        <v>1.17</v>
      </c>
      <c r="AK19" s="61">
        <v>0.31900000000000001</v>
      </c>
      <c r="AL19" s="47">
        <v>1.17</v>
      </c>
    </row>
    <row r="20" spans="1:38" s="2" customFormat="1" ht="14.25" x14ac:dyDescent="0.2">
      <c r="A20" s="69" t="s">
        <v>93</v>
      </c>
      <c r="B20" s="65"/>
      <c r="C20" s="13" t="s">
        <v>99</v>
      </c>
      <c r="D20" s="65" t="s">
        <v>76</v>
      </c>
      <c r="E20" s="61">
        <v>2E-3</v>
      </c>
      <c r="F20" s="61">
        <v>0.02</v>
      </c>
      <c r="G20" s="61">
        <v>0.38100000000000001</v>
      </c>
      <c r="H20" s="47">
        <v>1.17</v>
      </c>
      <c r="I20" s="61">
        <v>0.39300000000000002</v>
      </c>
      <c r="J20" s="47">
        <v>1.17</v>
      </c>
      <c r="K20" s="61">
        <v>4.2999999999999997E-2</v>
      </c>
      <c r="L20" s="47">
        <v>1.17</v>
      </c>
      <c r="M20" s="61">
        <v>4.2000000000000003E-2</v>
      </c>
      <c r="N20" s="47">
        <v>1.17</v>
      </c>
      <c r="O20" s="61" t="s">
        <v>200</v>
      </c>
      <c r="P20" s="47">
        <v>1.17</v>
      </c>
      <c r="Q20" s="61" t="s">
        <v>200</v>
      </c>
      <c r="R20" s="47">
        <v>1.17</v>
      </c>
      <c r="S20" s="61">
        <v>3.5999999999999997E-2</v>
      </c>
      <c r="T20" s="47">
        <v>1.17</v>
      </c>
      <c r="U20" s="61">
        <v>3.5999999999999997E-2</v>
      </c>
      <c r="V20" s="47">
        <v>1.17</v>
      </c>
      <c r="W20" s="61">
        <v>4.1000000000000002E-2</v>
      </c>
      <c r="X20" s="47">
        <v>1.17</v>
      </c>
      <c r="Y20" s="61">
        <v>4.2000000000000003E-2</v>
      </c>
      <c r="Z20" s="47">
        <v>1.17</v>
      </c>
      <c r="AA20" s="61" t="s">
        <v>201</v>
      </c>
      <c r="AB20" s="47">
        <v>1.17</v>
      </c>
      <c r="AC20" s="61">
        <v>4.3999999999999997E-2</v>
      </c>
      <c r="AD20" s="47">
        <v>1.17</v>
      </c>
      <c r="AE20" s="61">
        <v>7.8E-2</v>
      </c>
      <c r="AF20" s="47">
        <v>1.17</v>
      </c>
      <c r="AG20" s="61">
        <v>7.5999999999999998E-2</v>
      </c>
      <c r="AH20" s="47">
        <v>1.17</v>
      </c>
      <c r="AI20" s="61">
        <v>0.05</v>
      </c>
      <c r="AJ20" s="47">
        <v>1.17</v>
      </c>
      <c r="AK20" s="61">
        <v>6.4000000000000001E-2</v>
      </c>
      <c r="AL20" s="47">
        <v>1.17</v>
      </c>
    </row>
    <row r="21" spans="1:38" s="2" customFormat="1" ht="14.25" x14ac:dyDescent="0.2">
      <c r="A21" s="69" t="s">
        <v>80</v>
      </c>
      <c r="B21" s="65"/>
      <c r="C21" s="13" t="s">
        <v>103</v>
      </c>
      <c r="D21" s="65" t="s">
        <v>76</v>
      </c>
      <c r="E21" s="61">
        <v>2E-3</v>
      </c>
      <c r="F21" s="61">
        <v>0.02</v>
      </c>
      <c r="G21" s="61">
        <v>2.222</v>
      </c>
      <c r="H21" s="47">
        <v>1.17</v>
      </c>
      <c r="I21" s="61">
        <v>2.16</v>
      </c>
      <c r="J21" s="47">
        <v>1.17</v>
      </c>
      <c r="K21" s="61">
        <v>0.28399999999999997</v>
      </c>
      <c r="L21" s="47">
        <v>1.17</v>
      </c>
      <c r="M21" s="61">
        <v>0.24099999999999999</v>
      </c>
      <c r="N21" s="47">
        <v>1.17</v>
      </c>
      <c r="O21" s="61" t="s">
        <v>200</v>
      </c>
      <c r="P21" s="47">
        <v>1.17</v>
      </c>
      <c r="Q21" s="61" t="s">
        <v>196</v>
      </c>
      <c r="R21" s="47">
        <v>1.17</v>
      </c>
      <c r="S21" s="61">
        <v>0.2</v>
      </c>
      <c r="T21" s="47">
        <v>1.17</v>
      </c>
      <c r="U21" s="61">
        <v>0.216</v>
      </c>
      <c r="V21" s="47">
        <v>1.17</v>
      </c>
      <c r="W21" s="61">
        <v>0.26400000000000001</v>
      </c>
      <c r="X21" s="47">
        <v>1.17</v>
      </c>
      <c r="Y21" s="61">
        <v>0.27700000000000002</v>
      </c>
      <c r="Z21" s="47">
        <v>1.17</v>
      </c>
      <c r="AA21" s="61">
        <v>0.154</v>
      </c>
      <c r="AB21" s="47">
        <v>1.17</v>
      </c>
      <c r="AC21" s="61">
        <v>0.30199999999999999</v>
      </c>
      <c r="AD21" s="47">
        <v>1.17</v>
      </c>
      <c r="AE21" s="61">
        <v>0.40200000000000002</v>
      </c>
      <c r="AF21" s="47">
        <v>1.17</v>
      </c>
      <c r="AG21" s="61">
        <v>0.41399999999999998</v>
      </c>
      <c r="AH21" s="47">
        <v>1.17</v>
      </c>
      <c r="AI21" s="61">
        <v>0.28199999999999997</v>
      </c>
      <c r="AJ21" s="47">
        <v>1.17</v>
      </c>
      <c r="AK21" s="61">
        <v>0.41499999999999998</v>
      </c>
      <c r="AL21" s="47">
        <v>1.17</v>
      </c>
    </row>
    <row r="22" spans="1:38" s="2" customFormat="1" ht="14.25" x14ac:dyDescent="0.2">
      <c r="A22" s="69" t="s">
        <v>81</v>
      </c>
      <c r="B22" s="65"/>
      <c r="C22" s="13" t="s">
        <v>107</v>
      </c>
      <c r="D22" s="65" t="s">
        <v>76</v>
      </c>
      <c r="E22" s="61">
        <v>2E-3</v>
      </c>
      <c r="F22" s="61">
        <v>0.02</v>
      </c>
      <c r="G22" s="61">
        <v>0.33300000000000002</v>
      </c>
      <c r="H22" s="47">
        <v>1.17</v>
      </c>
      <c r="I22" s="61">
        <v>0.33300000000000002</v>
      </c>
      <c r="J22" s="47">
        <v>1.17</v>
      </c>
      <c r="K22" s="61">
        <v>4.3999999999999997E-2</v>
      </c>
      <c r="L22" s="47">
        <v>1.17</v>
      </c>
      <c r="M22" s="61">
        <v>0.04</v>
      </c>
      <c r="N22" s="47">
        <v>1.17</v>
      </c>
      <c r="O22" s="61" t="s">
        <v>200</v>
      </c>
      <c r="P22" s="47">
        <v>1.17</v>
      </c>
      <c r="Q22" s="61" t="s">
        <v>200</v>
      </c>
      <c r="R22" s="47">
        <v>1.17</v>
      </c>
      <c r="S22" s="61">
        <v>3.4000000000000002E-2</v>
      </c>
      <c r="T22" s="47">
        <v>1.17</v>
      </c>
      <c r="U22" s="61">
        <v>3.4000000000000002E-2</v>
      </c>
      <c r="V22" s="47">
        <v>1.17</v>
      </c>
      <c r="W22" s="61">
        <v>4.3999999999999997E-2</v>
      </c>
      <c r="X22" s="47">
        <v>1.17</v>
      </c>
      <c r="Y22" s="61">
        <v>0.04</v>
      </c>
      <c r="Z22" s="47">
        <v>1.17</v>
      </c>
      <c r="AA22" s="61">
        <v>2.5999999999999999E-2</v>
      </c>
      <c r="AB22" s="47">
        <v>1.17</v>
      </c>
      <c r="AC22" s="61">
        <v>0.05</v>
      </c>
      <c r="AD22" s="47">
        <v>1.17</v>
      </c>
      <c r="AE22" s="61">
        <v>7.0000000000000007E-2</v>
      </c>
      <c r="AF22" s="47">
        <v>1.17</v>
      </c>
      <c r="AG22" s="61">
        <v>7.0000000000000007E-2</v>
      </c>
      <c r="AH22" s="47">
        <v>1.17</v>
      </c>
      <c r="AI22" s="61">
        <v>4.2000000000000003E-2</v>
      </c>
      <c r="AJ22" s="47">
        <v>1.17</v>
      </c>
      <c r="AK22" s="61">
        <v>6.0999999999999999E-2</v>
      </c>
      <c r="AL22" s="47">
        <v>1.17</v>
      </c>
    </row>
    <row r="23" spans="1:38" s="2" customFormat="1" ht="14.25" x14ac:dyDescent="0.2">
      <c r="A23" s="69" t="s">
        <v>94</v>
      </c>
      <c r="B23" s="65"/>
      <c r="C23" s="13" t="s">
        <v>100</v>
      </c>
      <c r="D23" s="65" t="s">
        <v>76</v>
      </c>
      <c r="E23" s="61">
        <v>2E-3</v>
      </c>
      <c r="F23" s="61">
        <v>0.02</v>
      </c>
      <c r="G23" s="61">
        <v>2.0289999999999999</v>
      </c>
      <c r="H23" s="47">
        <v>1.17</v>
      </c>
      <c r="I23" s="61">
        <v>2.0840000000000001</v>
      </c>
      <c r="J23" s="47">
        <v>1.17</v>
      </c>
      <c r="K23" s="61">
        <v>0.27400000000000002</v>
      </c>
      <c r="L23" s="47">
        <v>1.17</v>
      </c>
      <c r="M23" s="61">
        <v>0.28499999999999998</v>
      </c>
      <c r="N23" s="47">
        <v>1.17</v>
      </c>
      <c r="O23" s="61" t="s">
        <v>200</v>
      </c>
      <c r="P23" s="47">
        <v>1.17</v>
      </c>
      <c r="Q23" s="61" t="s">
        <v>200</v>
      </c>
      <c r="R23" s="47">
        <v>1.17</v>
      </c>
      <c r="S23" s="61">
        <v>0.20100000000000001</v>
      </c>
      <c r="T23" s="47">
        <v>1.17</v>
      </c>
      <c r="U23" s="61">
        <v>0.20399999999999999</v>
      </c>
      <c r="V23" s="47">
        <v>1.17</v>
      </c>
      <c r="W23" s="61">
        <v>0.26700000000000002</v>
      </c>
      <c r="X23" s="47">
        <v>1.17</v>
      </c>
      <c r="Y23" s="61">
        <v>0.26700000000000002</v>
      </c>
      <c r="Z23" s="47">
        <v>1.17</v>
      </c>
      <c r="AA23" s="61">
        <v>0.158</v>
      </c>
      <c r="AB23" s="47">
        <v>1.17</v>
      </c>
      <c r="AC23" s="61">
        <v>0.28399999999999997</v>
      </c>
      <c r="AD23" s="47">
        <v>1.17</v>
      </c>
      <c r="AE23" s="61">
        <v>0.42899999999999999</v>
      </c>
      <c r="AF23" s="47">
        <v>1.17</v>
      </c>
      <c r="AG23" s="61">
        <v>0.41</v>
      </c>
      <c r="AH23" s="47">
        <v>1.17</v>
      </c>
      <c r="AI23" s="61">
        <v>0.28699999999999998</v>
      </c>
      <c r="AJ23" s="47">
        <v>1.17</v>
      </c>
      <c r="AK23" s="61">
        <v>0.36599999999999999</v>
      </c>
      <c r="AL23" s="47">
        <v>1.17</v>
      </c>
    </row>
    <row r="24" spans="1:38" s="2" customFormat="1" ht="14.25" x14ac:dyDescent="0.2">
      <c r="A24" s="69" t="s">
        <v>95</v>
      </c>
      <c r="B24" s="65"/>
      <c r="C24" s="13" t="s">
        <v>101</v>
      </c>
      <c r="D24" s="65" t="s">
        <v>76</v>
      </c>
      <c r="E24" s="61">
        <v>2E-3</v>
      </c>
      <c r="F24" s="61">
        <v>0.02</v>
      </c>
      <c r="G24" s="61">
        <v>0.39500000000000002</v>
      </c>
      <c r="H24" s="47">
        <v>1.17</v>
      </c>
      <c r="I24" s="61">
        <v>0.40799999999999997</v>
      </c>
      <c r="J24" s="47">
        <v>1.17</v>
      </c>
      <c r="K24" s="61">
        <v>5.5E-2</v>
      </c>
      <c r="L24" s="47">
        <v>1.17</v>
      </c>
      <c r="M24" s="61">
        <v>5.5E-2</v>
      </c>
      <c r="N24" s="47">
        <v>1.17</v>
      </c>
      <c r="O24" s="61" t="s">
        <v>200</v>
      </c>
      <c r="P24" s="47">
        <v>1.17</v>
      </c>
      <c r="Q24" s="61" t="s">
        <v>200</v>
      </c>
      <c r="R24" s="47">
        <v>1.17</v>
      </c>
      <c r="S24" s="61">
        <v>4.1000000000000002E-2</v>
      </c>
      <c r="T24" s="47">
        <v>1.17</v>
      </c>
      <c r="U24" s="61">
        <v>4.1000000000000002E-2</v>
      </c>
      <c r="V24" s="47">
        <v>1.17</v>
      </c>
      <c r="W24" s="61">
        <v>5.6000000000000001E-2</v>
      </c>
      <c r="X24" s="47">
        <v>1.17</v>
      </c>
      <c r="Y24" s="61">
        <v>5.3999999999999999E-2</v>
      </c>
      <c r="Z24" s="47">
        <v>1.17</v>
      </c>
      <c r="AA24" s="61">
        <v>3.2000000000000001E-2</v>
      </c>
      <c r="AB24" s="47">
        <v>1.17</v>
      </c>
      <c r="AC24" s="61">
        <v>6.0999999999999999E-2</v>
      </c>
      <c r="AD24" s="47">
        <v>1.17</v>
      </c>
      <c r="AE24" s="61">
        <v>8.2000000000000003E-2</v>
      </c>
      <c r="AF24" s="47">
        <v>1.17</v>
      </c>
      <c r="AG24" s="61">
        <v>8.2000000000000003E-2</v>
      </c>
      <c r="AH24" s="47">
        <v>1.17</v>
      </c>
      <c r="AI24" s="61">
        <v>5.7000000000000002E-2</v>
      </c>
      <c r="AJ24" s="47">
        <v>1.17</v>
      </c>
      <c r="AK24" s="61">
        <v>7.4999999999999997E-2</v>
      </c>
      <c r="AL24" s="47">
        <v>1.17</v>
      </c>
    </row>
    <row r="25" spans="1:38" s="2" customFormat="1" ht="14.25" x14ac:dyDescent="0.2">
      <c r="A25" s="69" t="s">
        <v>82</v>
      </c>
      <c r="B25" s="65"/>
      <c r="C25" s="13" t="s">
        <v>108</v>
      </c>
      <c r="D25" s="65" t="s">
        <v>76</v>
      </c>
      <c r="E25" s="61">
        <v>2E-3</v>
      </c>
      <c r="F25" s="61">
        <v>0.02</v>
      </c>
      <c r="G25" s="61">
        <v>1.0880000000000001</v>
      </c>
      <c r="H25" s="47">
        <v>1.17</v>
      </c>
      <c r="I25" s="61">
        <v>1.0780000000000001</v>
      </c>
      <c r="J25" s="47">
        <v>1.17</v>
      </c>
      <c r="K25" s="61">
        <v>0.14699999999999999</v>
      </c>
      <c r="L25" s="47">
        <v>1.17</v>
      </c>
      <c r="M25" s="61">
        <v>0.14899999999999999</v>
      </c>
      <c r="N25" s="47">
        <v>1.17</v>
      </c>
      <c r="O25" s="61" t="s">
        <v>200</v>
      </c>
      <c r="P25" s="47">
        <v>1.17</v>
      </c>
      <c r="Q25" s="61" t="s">
        <v>200</v>
      </c>
      <c r="R25" s="47">
        <v>1.17</v>
      </c>
      <c r="S25" s="61">
        <v>0.113</v>
      </c>
      <c r="T25" s="47">
        <v>1.17</v>
      </c>
      <c r="U25" s="61">
        <v>0.11899999999999999</v>
      </c>
      <c r="V25" s="47">
        <v>1.17</v>
      </c>
      <c r="W25" s="61">
        <v>0.156</v>
      </c>
      <c r="X25" s="47">
        <v>1.17</v>
      </c>
      <c r="Y25" s="61">
        <v>0.16</v>
      </c>
      <c r="Z25" s="47">
        <v>1.17</v>
      </c>
      <c r="AA25" s="61">
        <v>0.112</v>
      </c>
      <c r="AB25" s="47">
        <v>1.17</v>
      </c>
      <c r="AC25" s="61">
        <v>0.18099999999999999</v>
      </c>
      <c r="AD25" s="47">
        <v>1.17</v>
      </c>
      <c r="AE25" s="61">
        <v>0.24</v>
      </c>
      <c r="AF25" s="47">
        <v>1.17</v>
      </c>
      <c r="AG25" s="61">
        <v>0.23499999999999999</v>
      </c>
      <c r="AH25" s="47">
        <v>1.17</v>
      </c>
      <c r="AI25" s="61">
        <v>0.17399999999999999</v>
      </c>
      <c r="AJ25" s="47">
        <v>1.17</v>
      </c>
      <c r="AK25" s="61">
        <v>0.193</v>
      </c>
      <c r="AL25" s="47">
        <v>1.17</v>
      </c>
    </row>
    <row r="26" spans="1:38" s="2" customFormat="1" ht="14.25" x14ac:dyDescent="0.2">
      <c r="A26" s="69" t="s">
        <v>83</v>
      </c>
      <c r="B26" s="65"/>
      <c r="C26" s="13" t="s">
        <v>109</v>
      </c>
      <c r="D26" s="65" t="s">
        <v>76</v>
      </c>
      <c r="E26" s="61">
        <v>2E-3</v>
      </c>
      <c r="F26" s="61">
        <v>0.02</v>
      </c>
      <c r="G26" s="61">
        <v>0.154</v>
      </c>
      <c r="H26" s="47">
        <v>1.17</v>
      </c>
      <c r="I26" s="61">
        <v>0.151</v>
      </c>
      <c r="J26" s="47">
        <v>1.17</v>
      </c>
      <c r="K26" s="61" t="s">
        <v>202</v>
      </c>
      <c r="L26" s="47">
        <v>1.17</v>
      </c>
      <c r="M26" s="61" t="s">
        <v>198</v>
      </c>
      <c r="N26" s="47">
        <v>1.17</v>
      </c>
      <c r="O26" s="61" t="s">
        <v>200</v>
      </c>
      <c r="P26" s="47">
        <v>1.17</v>
      </c>
      <c r="Q26" s="61" t="s">
        <v>200</v>
      </c>
      <c r="R26" s="47">
        <v>1.17</v>
      </c>
      <c r="S26" s="61" t="s">
        <v>203</v>
      </c>
      <c r="T26" s="47">
        <v>1.17</v>
      </c>
      <c r="U26" s="61" t="s">
        <v>203</v>
      </c>
      <c r="V26" s="47">
        <v>1.17</v>
      </c>
      <c r="W26" s="61">
        <v>2.1000000000000001E-2</v>
      </c>
      <c r="X26" s="47">
        <v>1.17</v>
      </c>
      <c r="Y26" s="61">
        <v>2.3E-2</v>
      </c>
      <c r="Z26" s="47">
        <v>1.17</v>
      </c>
      <c r="AA26" s="61" t="s">
        <v>204</v>
      </c>
      <c r="AB26" s="47">
        <v>1.17</v>
      </c>
      <c r="AC26" s="61">
        <v>2.5000000000000001E-2</v>
      </c>
      <c r="AD26" s="47">
        <v>1.17</v>
      </c>
      <c r="AE26" s="61">
        <v>3.3000000000000002E-2</v>
      </c>
      <c r="AF26" s="47">
        <v>1.17</v>
      </c>
      <c r="AG26" s="61">
        <v>3.2000000000000001E-2</v>
      </c>
      <c r="AH26" s="47">
        <v>1.17</v>
      </c>
      <c r="AI26" s="61">
        <v>2.3E-2</v>
      </c>
      <c r="AJ26" s="47">
        <v>1.17</v>
      </c>
      <c r="AK26" s="61">
        <v>2.8000000000000001E-2</v>
      </c>
      <c r="AL26" s="47">
        <v>1.17</v>
      </c>
    </row>
    <row r="27" spans="1:38" s="2" customFormat="1" ht="14.25" x14ac:dyDescent="0.2">
      <c r="A27" s="69" t="s">
        <v>96</v>
      </c>
      <c r="B27" s="65"/>
      <c r="C27" s="13" t="s">
        <v>102</v>
      </c>
      <c r="D27" s="65" t="s">
        <v>76</v>
      </c>
      <c r="E27" s="61">
        <v>2E-3</v>
      </c>
      <c r="F27" s="61">
        <v>0.02</v>
      </c>
      <c r="G27" s="61">
        <v>0.88900000000000001</v>
      </c>
      <c r="H27" s="47">
        <v>1.17</v>
      </c>
      <c r="I27" s="61">
        <v>0.874</v>
      </c>
      <c r="J27" s="47">
        <v>1.17</v>
      </c>
      <c r="K27" s="61">
        <v>9.6000000000000002E-2</v>
      </c>
      <c r="L27" s="47">
        <v>1.17</v>
      </c>
      <c r="M27" s="61">
        <v>9.7000000000000003E-2</v>
      </c>
      <c r="N27" s="47">
        <v>1.17</v>
      </c>
      <c r="O27" s="61" t="s">
        <v>200</v>
      </c>
      <c r="P27" s="47">
        <v>1.17</v>
      </c>
      <c r="Q27" s="61" t="s">
        <v>200</v>
      </c>
      <c r="R27" s="47">
        <v>1.17</v>
      </c>
      <c r="S27" s="61">
        <v>8.4000000000000005E-2</v>
      </c>
      <c r="T27" s="47">
        <v>1.17</v>
      </c>
      <c r="U27" s="61">
        <v>7.4999999999999997E-2</v>
      </c>
      <c r="V27" s="47">
        <v>1.17</v>
      </c>
      <c r="W27" s="61">
        <v>0.15</v>
      </c>
      <c r="X27" s="47">
        <v>1.17</v>
      </c>
      <c r="Y27" s="61">
        <v>0.14199999999999999</v>
      </c>
      <c r="Z27" s="47">
        <v>1.17</v>
      </c>
      <c r="AA27" s="61">
        <v>0.111</v>
      </c>
      <c r="AB27" s="47">
        <v>1.17</v>
      </c>
      <c r="AC27" s="61">
        <v>0.156</v>
      </c>
      <c r="AD27" s="47">
        <v>1.17</v>
      </c>
      <c r="AE27" s="61">
        <v>0.186</v>
      </c>
      <c r="AF27" s="47">
        <v>1.17</v>
      </c>
      <c r="AG27" s="61">
        <v>0.185</v>
      </c>
      <c r="AH27" s="47">
        <v>1.17</v>
      </c>
      <c r="AI27" s="61">
        <v>0.13100000000000001</v>
      </c>
      <c r="AJ27" s="47">
        <v>1.17</v>
      </c>
      <c r="AK27" s="61">
        <v>0.161</v>
      </c>
      <c r="AL27" s="47">
        <v>1.17</v>
      </c>
    </row>
    <row r="28" spans="1:38" s="2" customFormat="1" ht="14.25" x14ac:dyDescent="0.2">
      <c r="A28" s="69" t="s">
        <v>84</v>
      </c>
      <c r="B28" s="65"/>
      <c r="C28" s="13" t="s">
        <v>110</v>
      </c>
      <c r="D28" s="65" t="s">
        <v>76</v>
      </c>
      <c r="E28" s="61">
        <v>2E-3</v>
      </c>
      <c r="F28" s="61">
        <v>0.02</v>
      </c>
      <c r="G28" s="61">
        <v>0.13300000000000001</v>
      </c>
      <c r="H28" s="47">
        <v>1.17</v>
      </c>
      <c r="I28" s="61">
        <v>0.13700000000000001</v>
      </c>
      <c r="J28" s="47">
        <v>1.17</v>
      </c>
      <c r="K28" s="61" t="s">
        <v>203</v>
      </c>
      <c r="L28" s="47">
        <v>1.17</v>
      </c>
      <c r="M28" s="61" t="s">
        <v>202</v>
      </c>
      <c r="N28" s="47">
        <v>1.17</v>
      </c>
      <c r="O28" s="61" t="s">
        <v>200</v>
      </c>
      <c r="P28" s="47">
        <v>1.17</v>
      </c>
      <c r="Q28" s="61" t="s">
        <v>200</v>
      </c>
      <c r="R28" s="47">
        <v>1.17</v>
      </c>
      <c r="S28" s="61" t="s">
        <v>205</v>
      </c>
      <c r="T28" s="47">
        <v>1.17</v>
      </c>
      <c r="U28" s="61" t="s">
        <v>206</v>
      </c>
      <c r="V28" s="47">
        <v>1.17</v>
      </c>
      <c r="W28" s="61">
        <v>2.8000000000000001E-2</v>
      </c>
      <c r="X28" s="47">
        <v>1.17</v>
      </c>
      <c r="Y28" s="61">
        <v>2.5999999999999999E-2</v>
      </c>
      <c r="Z28" s="47">
        <v>1.17</v>
      </c>
      <c r="AA28" s="61" t="s">
        <v>201</v>
      </c>
      <c r="AB28" s="47">
        <v>1.17</v>
      </c>
      <c r="AC28" s="61">
        <v>2.7E-2</v>
      </c>
      <c r="AD28" s="47">
        <v>1.17</v>
      </c>
      <c r="AE28" s="61">
        <v>3.2000000000000001E-2</v>
      </c>
      <c r="AF28" s="47">
        <v>1.17</v>
      </c>
      <c r="AG28" s="61">
        <v>2.9000000000000001E-2</v>
      </c>
      <c r="AH28" s="47">
        <v>1.17</v>
      </c>
      <c r="AI28" s="61" t="s">
        <v>207</v>
      </c>
      <c r="AJ28" s="47">
        <v>1.17</v>
      </c>
      <c r="AK28" s="61">
        <v>2.5000000000000001E-2</v>
      </c>
      <c r="AL28" s="47">
        <v>1.17</v>
      </c>
    </row>
    <row r="29" spans="1:38" s="2" customFormat="1" ht="15" thickBot="1" x14ac:dyDescent="0.25">
      <c r="B29" s="52"/>
      <c r="C29" s="53"/>
      <c r="D29" s="52"/>
      <c r="E29" s="54"/>
      <c r="F29" s="55"/>
      <c r="G29" s="55"/>
      <c r="H29" s="55"/>
      <c r="I29" s="52"/>
      <c r="J29" s="55"/>
      <c r="K29" s="52"/>
      <c r="L29" s="55"/>
      <c r="M29" s="52"/>
      <c r="N29" s="55"/>
      <c r="O29" s="52"/>
      <c r="P29" s="55"/>
      <c r="Q29" s="52"/>
      <c r="R29" s="55"/>
      <c r="S29" s="52"/>
      <c r="T29" s="55"/>
      <c r="U29" s="52"/>
      <c r="V29" s="55"/>
      <c r="W29" s="52"/>
      <c r="X29" s="55"/>
      <c r="Y29" s="52"/>
      <c r="Z29" s="55"/>
      <c r="AA29" s="52"/>
      <c r="AB29" s="55"/>
      <c r="AC29" s="52"/>
      <c r="AD29" s="55"/>
      <c r="AE29" s="52"/>
      <c r="AF29" s="55"/>
      <c r="AH29" s="115"/>
      <c r="AI29" s="52"/>
      <c r="AJ29" s="115"/>
      <c r="AK29" s="52"/>
      <c r="AL29" s="55"/>
    </row>
    <row r="30" spans="1:38" x14ac:dyDescent="0.2">
      <c r="A30" s="14" t="s">
        <v>191</v>
      </c>
      <c r="B30" s="15"/>
      <c r="C30" s="15"/>
      <c r="D30" s="15"/>
      <c r="E30" s="15"/>
      <c r="F30" s="16"/>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s="2" customFormat="1" x14ac:dyDescent="0.2">
      <c r="A31" s="80" t="s">
        <v>192</v>
      </c>
      <c r="B31" s="1"/>
      <c r="C31" s="1"/>
      <c r="D31" s="1"/>
      <c r="E31" s="1"/>
      <c r="F31" s="49"/>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3.5" thickBot="1" x14ac:dyDescent="0.25">
      <c r="A32" s="155" t="s">
        <v>193</v>
      </c>
      <c r="B32" s="156"/>
      <c r="C32" s="156"/>
      <c r="D32" s="156"/>
      <c r="E32" s="156"/>
      <c r="F32" s="157"/>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16" ht="84.75" customHeight="1" x14ac:dyDescent="0.2">
      <c r="A33" s="158" t="s">
        <v>73</v>
      </c>
      <c r="B33" s="158"/>
      <c r="C33" s="158"/>
      <c r="D33" s="158"/>
      <c r="E33" s="158"/>
      <c r="F33" s="158"/>
    </row>
    <row r="34" spans="1:16" x14ac:dyDescent="0.2">
      <c r="A34" s="159"/>
      <c r="B34" s="159"/>
      <c r="C34" s="159"/>
      <c r="D34" s="159"/>
      <c r="E34" s="159"/>
      <c r="F34" s="159"/>
      <c r="G34" s="159"/>
      <c r="H34" s="159"/>
      <c r="I34" s="159"/>
      <c r="J34" s="159"/>
      <c r="K34" s="159"/>
      <c r="L34" s="159"/>
      <c r="M34" s="159"/>
      <c r="N34" s="159"/>
      <c r="O34" s="159"/>
      <c r="P34" s="159"/>
    </row>
    <row r="35" spans="1:16" x14ac:dyDescent="0.2">
      <c r="A35" s="160"/>
      <c r="B35" s="160"/>
      <c r="C35" s="160"/>
      <c r="D35" s="160"/>
      <c r="E35" s="160"/>
      <c r="F35" s="160"/>
      <c r="G35" s="160"/>
      <c r="H35" s="160"/>
      <c r="I35" s="160"/>
      <c r="J35" s="160"/>
      <c r="K35" s="160"/>
      <c r="L35" s="160"/>
      <c r="M35" s="160"/>
      <c r="N35" s="160"/>
      <c r="O35" s="160"/>
      <c r="P35" s="160"/>
    </row>
  </sheetData>
  <mergeCells count="117">
    <mergeCell ref="AC11:AD11"/>
    <mergeCell ref="AE11:AF11"/>
    <mergeCell ref="AG11:AH11"/>
    <mergeCell ref="AI11:AJ11"/>
    <mergeCell ref="AK11:AL11"/>
    <mergeCell ref="AA12:AA13"/>
    <mergeCell ref="AB12:AB13"/>
    <mergeCell ref="AI12:AI13"/>
    <mergeCell ref="AJ12:AJ13"/>
    <mergeCell ref="AK12:AK13"/>
    <mergeCell ref="AL12:AL13"/>
    <mergeCell ref="AG12:AG13"/>
    <mergeCell ref="AH12:AH13"/>
    <mergeCell ref="AC12:AC13"/>
    <mergeCell ref="AD12:AD13"/>
    <mergeCell ref="AE12:AE13"/>
    <mergeCell ref="AF12:AF13"/>
    <mergeCell ref="U12:U13"/>
    <mergeCell ref="V12:V13"/>
    <mergeCell ref="W12:W13"/>
    <mergeCell ref="X12:X13"/>
    <mergeCell ref="Y12:Y13"/>
    <mergeCell ref="Z12:Z13"/>
    <mergeCell ref="U10:V10"/>
    <mergeCell ref="R12:R13"/>
    <mergeCell ref="S12:S13"/>
    <mergeCell ref="T12:T13"/>
    <mergeCell ref="Q11:R11"/>
    <mergeCell ref="S11:T11"/>
    <mergeCell ref="Y11:Z11"/>
    <mergeCell ref="A32:F32"/>
    <mergeCell ref="A33:F33"/>
    <mergeCell ref="A34:P34"/>
    <mergeCell ref="A35:P35"/>
    <mergeCell ref="AG8:AH8"/>
    <mergeCell ref="AI8:AJ8"/>
    <mergeCell ref="AK8:AL8"/>
    <mergeCell ref="Q8:R8"/>
    <mergeCell ref="S8:T8"/>
    <mergeCell ref="U8:V8"/>
    <mergeCell ref="W8:X8"/>
    <mergeCell ref="U9:V9"/>
    <mergeCell ref="W9:X9"/>
    <mergeCell ref="M12:M13"/>
    <mergeCell ref="N12:N13"/>
    <mergeCell ref="O12:O13"/>
    <mergeCell ref="P12:P13"/>
    <mergeCell ref="A13:B13"/>
    <mergeCell ref="I12:I13"/>
    <mergeCell ref="J12:J13"/>
    <mergeCell ref="K12:K13"/>
    <mergeCell ref="L12:L13"/>
    <mergeCell ref="A12:C12"/>
    <mergeCell ref="AG9:AH9"/>
    <mergeCell ref="D12:D13"/>
    <mergeCell ref="E12:E13"/>
    <mergeCell ref="F12:F13"/>
    <mergeCell ref="G12:G13"/>
    <mergeCell ref="H12:H13"/>
    <mergeCell ref="S4:T4"/>
    <mergeCell ref="G6:T6"/>
    <mergeCell ref="O10:P10"/>
    <mergeCell ref="G11:H11"/>
    <mergeCell ref="I11:J11"/>
    <mergeCell ref="K11:L11"/>
    <mergeCell ref="M11:N11"/>
    <mergeCell ref="O11:P11"/>
    <mergeCell ref="Q12:Q13"/>
    <mergeCell ref="B10:C10"/>
    <mergeCell ref="G10:H10"/>
    <mergeCell ref="I10:J10"/>
    <mergeCell ref="K10:L10"/>
    <mergeCell ref="M10:N10"/>
    <mergeCell ref="Q10:R10"/>
    <mergeCell ref="S10:T10"/>
    <mergeCell ref="Q9:R9"/>
    <mergeCell ref="S9:T9"/>
    <mergeCell ref="A1:F1"/>
    <mergeCell ref="A2:F2"/>
    <mergeCell ref="B4:C4"/>
    <mergeCell ref="E4:F4"/>
    <mergeCell ref="B6:C6"/>
    <mergeCell ref="O8:P8"/>
    <mergeCell ref="G9:H9"/>
    <mergeCell ref="I9:J9"/>
    <mergeCell ref="K9:L9"/>
    <mergeCell ref="M9:N9"/>
    <mergeCell ref="O9:P9"/>
    <mergeCell ref="B8:C8"/>
    <mergeCell ref="G8:H8"/>
    <mergeCell ref="I8:J8"/>
    <mergeCell ref="K8:L8"/>
    <mergeCell ref="M8:N8"/>
    <mergeCell ref="AA8:AB8"/>
    <mergeCell ref="AA9:AB9"/>
    <mergeCell ref="AA10:AB10"/>
    <mergeCell ref="AA11:AB11"/>
    <mergeCell ref="AI6:AL6"/>
    <mergeCell ref="AG4:AH4"/>
    <mergeCell ref="U6:AH6"/>
    <mergeCell ref="Y8:Z8"/>
    <mergeCell ref="AC8:AD8"/>
    <mergeCell ref="AE8:AF8"/>
    <mergeCell ref="U11:V11"/>
    <mergeCell ref="W11:X11"/>
    <mergeCell ref="W10:X10"/>
    <mergeCell ref="Y10:Z10"/>
    <mergeCell ref="AC9:AD9"/>
    <mergeCell ref="AE9:AF9"/>
    <mergeCell ref="AI9:AJ9"/>
    <mergeCell ref="AK9:AL9"/>
    <mergeCell ref="Y9:Z9"/>
    <mergeCell ref="AC10:AD10"/>
    <mergeCell ref="AE10:AF10"/>
    <mergeCell ref="AG10:AH10"/>
    <mergeCell ref="AI10:AJ10"/>
    <mergeCell ref="AK10:AL10"/>
  </mergeCells>
  <pageMargins left="0.4" right="0.4" top="0.65" bottom="0.65" header="0.3" footer="0.3"/>
  <pageSetup scale="35" orientation="landscape" r:id="rId1"/>
  <colBreaks count="1" manualBreakCount="1">
    <brk id="24"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36"/>
  <sheetViews>
    <sheetView zoomScaleNormal="100" workbookViewId="0">
      <pane xSplit="6" ySplit="13" topLeftCell="G14" activePane="bottomRight" state="frozen"/>
      <selection activeCell="D4" sqref="D4:H4"/>
      <selection pane="topRight" activeCell="D4" sqref="D4:H4"/>
      <selection pane="bottomLeft" activeCell="D4" sqref="D4:H4"/>
      <selection pane="bottomRight" sqref="A1:F1"/>
    </sheetView>
  </sheetViews>
  <sheetFormatPr defaultColWidth="9.140625" defaultRowHeight="12.75" x14ac:dyDescent="0.2"/>
  <cols>
    <col min="1" max="1" width="25.28515625" style="40" customWidth="1"/>
    <col min="2" max="2" width="11.85546875" style="40" customWidth="1"/>
    <col min="3" max="3" width="21" style="40" customWidth="1"/>
    <col min="4" max="4" width="16.7109375" style="40" customWidth="1"/>
    <col min="5" max="5" width="10.7109375" style="40" customWidth="1"/>
    <col min="6" max="6" width="10.85546875" style="40" customWidth="1"/>
    <col min="7" max="7" width="13.42578125" style="40" customWidth="1"/>
    <col min="8" max="8" width="10.85546875" style="40" customWidth="1"/>
    <col min="9" max="9" width="10.7109375" style="40" customWidth="1"/>
    <col min="10" max="10" width="12.85546875" style="40" customWidth="1"/>
    <col min="11" max="11" width="10.85546875" style="40" customWidth="1"/>
    <col min="12" max="12" width="10.7109375" style="40" customWidth="1"/>
    <col min="13" max="13" width="13.28515625" style="40" customWidth="1"/>
    <col min="14" max="14" width="9.7109375" style="40" customWidth="1"/>
    <col min="15" max="15" width="9.5703125" style="40" customWidth="1"/>
    <col min="16" max="16" width="13.28515625" style="40" customWidth="1"/>
    <col min="17" max="17" width="10.85546875" style="40" customWidth="1"/>
    <col min="18" max="18" width="10.7109375" style="40" customWidth="1"/>
    <col min="19" max="19" width="12.7109375" style="40" bestFit="1" customWidth="1"/>
    <col min="20" max="20" width="9.5703125" style="40" customWidth="1"/>
    <col min="21" max="21" width="10.7109375" style="40" customWidth="1"/>
    <col min="22" max="22" width="10.85546875" style="40" customWidth="1"/>
    <col min="23" max="24" width="11" style="40" customWidth="1"/>
    <col min="25" max="25" width="10.85546875" style="40" customWidth="1"/>
    <col min="26" max="27" width="11" style="40" customWidth="1"/>
    <col min="28" max="28" width="10.7109375" style="40" customWidth="1"/>
    <col min="29" max="29" width="14.140625" style="40" customWidth="1"/>
    <col min="30" max="30" width="10.85546875" style="40" customWidth="1"/>
    <col min="31" max="31" width="11" style="40" customWidth="1"/>
    <col min="32" max="16384" width="9.140625" style="40"/>
  </cols>
  <sheetData>
    <row r="1" spans="1:62" ht="23.25" x14ac:dyDescent="0.2">
      <c r="A1" s="145" t="s">
        <v>15</v>
      </c>
      <c r="B1" s="146"/>
      <c r="C1" s="146"/>
      <c r="D1" s="146"/>
      <c r="E1" s="146"/>
      <c r="F1" s="146"/>
    </row>
    <row r="2" spans="1:62" ht="23.25" x14ac:dyDescent="0.2">
      <c r="A2" s="145" t="s">
        <v>60</v>
      </c>
      <c r="B2" s="146"/>
      <c r="C2" s="146"/>
      <c r="D2" s="146"/>
      <c r="E2" s="146"/>
      <c r="F2" s="146"/>
    </row>
    <row r="3" spans="1:62" ht="13.5" thickBot="1" x14ac:dyDescent="0.25"/>
    <row r="4" spans="1:62" ht="15.75" thickBot="1" x14ac:dyDescent="0.3">
      <c r="A4" s="6" t="s">
        <v>16</v>
      </c>
      <c r="B4" s="181" t="s">
        <v>32</v>
      </c>
      <c r="C4" s="183"/>
      <c r="D4" s="7" t="s">
        <v>18</v>
      </c>
      <c r="E4" s="149">
        <v>45488</v>
      </c>
      <c r="F4" s="184"/>
      <c r="G4" s="18"/>
      <c r="H4" s="18"/>
      <c r="I4" s="18"/>
      <c r="J4" s="18"/>
      <c r="K4" s="18"/>
      <c r="L4" s="18"/>
      <c r="M4" s="18"/>
      <c r="N4" s="18"/>
      <c r="O4" s="18"/>
      <c r="P4" s="18"/>
      <c r="Q4" s="18"/>
      <c r="R4" s="18"/>
      <c r="S4" s="18"/>
      <c r="T4" s="18"/>
      <c r="U4" s="18"/>
      <c r="V4" s="18"/>
      <c r="W4" s="18"/>
      <c r="X4" s="18"/>
      <c r="Y4" s="18"/>
      <c r="Z4" s="18"/>
      <c r="AA4" s="18"/>
      <c r="AB4" s="18"/>
      <c r="AC4" s="18"/>
      <c r="AD4" s="18"/>
      <c r="AE4" s="18"/>
    </row>
    <row r="5" spans="1:62" ht="15" customHeight="1" thickBot="1" x14ac:dyDescent="0.25">
      <c r="A5" s="8"/>
      <c r="B5" s="8"/>
      <c r="C5" s="18"/>
      <c r="D5" s="18"/>
      <c r="E5" s="8"/>
      <c r="F5" s="18"/>
      <c r="G5" s="18"/>
      <c r="H5" s="18"/>
      <c r="I5" s="18"/>
      <c r="J5" s="18"/>
      <c r="K5" s="18"/>
      <c r="L5" s="18"/>
      <c r="M5" s="18"/>
      <c r="N5" s="18"/>
      <c r="O5" s="18"/>
      <c r="P5" s="18"/>
      <c r="Q5" s="18"/>
      <c r="R5" s="18"/>
      <c r="S5" s="18"/>
      <c r="T5" s="18"/>
      <c r="U5" s="18"/>
      <c r="V5" s="18"/>
      <c r="W5" s="18"/>
      <c r="X5" s="18"/>
      <c r="Y5" s="18"/>
      <c r="Z5" s="18"/>
      <c r="AA5" s="18"/>
      <c r="AD5" s="172"/>
      <c r="AE5" s="172"/>
      <c r="AF5" s="180"/>
      <c r="AG5" s="180"/>
      <c r="AT5" s="51"/>
      <c r="BB5" s="64"/>
    </row>
    <row r="6" spans="1:62" ht="16.5" thickBot="1" x14ac:dyDescent="0.3">
      <c r="A6" s="9" t="s">
        <v>19</v>
      </c>
      <c r="B6" s="147" t="s">
        <v>185</v>
      </c>
      <c r="C6" s="148"/>
      <c r="D6" s="18"/>
      <c r="E6" s="18"/>
      <c r="F6" s="18"/>
      <c r="G6" s="163" t="s">
        <v>33</v>
      </c>
      <c r="H6" s="163"/>
      <c r="I6" s="163"/>
      <c r="J6" s="163"/>
      <c r="K6" s="163"/>
      <c r="L6" s="163"/>
      <c r="M6" s="163"/>
      <c r="N6" s="163"/>
      <c r="O6" s="163"/>
      <c r="P6" s="163"/>
      <c r="Q6" s="163"/>
      <c r="R6" s="163"/>
      <c r="S6" s="163"/>
      <c r="T6" s="163"/>
      <c r="U6" s="163"/>
      <c r="V6" s="173"/>
      <c r="W6" s="173"/>
      <c r="X6" s="173"/>
      <c r="Y6" s="173"/>
      <c r="Z6" s="173"/>
      <c r="AA6" s="173"/>
      <c r="AB6" s="173"/>
      <c r="AC6" s="173"/>
      <c r="AD6" s="173"/>
      <c r="AE6" s="173"/>
      <c r="AF6" s="163"/>
      <c r="AG6" s="163"/>
      <c r="AH6" s="162" t="s">
        <v>33</v>
      </c>
      <c r="AI6" s="162"/>
      <c r="AJ6" s="162"/>
      <c r="AK6" s="162"/>
      <c r="AL6" s="162"/>
      <c r="AM6" s="162"/>
      <c r="AN6" s="162"/>
      <c r="AO6" s="162"/>
      <c r="AP6" s="162"/>
      <c r="AQ6" s="162"/>
      <c r="AR6" s="162"/>
      <c r="AS6" s="162"/>
      <c r="AT6" s="162"/>
      <c r="AU6" s="163"/>
      <c r="AV6" s="163"/>
      <c r="AW6" s="163"/>
      <c r="AX6" s="63"/>
      <c r="AY6" s="63"/>
      <c r="AZ6" s="67"/>
      <c r="BA6" s="67"/>
      <c r="BB6" s="68"/>
      <c r="BC6" s="63" t="s">
        <v>33</v>
      </c>
      <c r="BD6" s="63"/>
      <c r="BE6" s="67"/>
      <c r="BF6" s="68"/>
    </row>
    <row r="7" spans="1:62" ht="15" thickBot="1" x14ac:dyDescent="0.2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62" ht="15.75" thickBot="1" x14ac:dyDescent="0.3">
      <c r="A8" s="6" t="s">
        <v>20</v>
      </c>
      <c r="B8" s="181" t="s">
        <v>143</v>
      </c>
      <c r="C8" s="182"/>
      <c r="D8" s="18"/>
      <c r="E8" s="153" t="s">
        <v>34</v>
      </c>
      <c r="F8" s="139"/>
      <c r="G8" s="139" t="s">
        <v>0</v>
      </c>
      <c r="H8" s="139"/>
      <c r="I8" s="139"/>
      <c r="J8" s="139" t="s">
        <v>1</v>
      </c>
      <c r="K8" s="139"/>
      <c r="L8" s="139"/>
      <c r="M8" s="139" t="s">
        <v>2</v>
      </c>
      <c r="N8" s="139"/>
      <c r="O8" s="139"/>
      <c r="P8" s="139" t="s">
        <v>3</v>
      </c>
      <c r="Q8" s="139"/>
      <c r="R8" s="139"/>
      <c r="S8" s="152" t="s">
        <v>4</v>
      </c>
      <c r="T8" s="174"/>
      <c r="U8" s="175"/>
      <c r="V8" s="152" t="s">
        <v>61</v>
      </c>
      <c r="W8" s="175"/>
      <c r="X8" s="152" t="s">
        <v>7</v>
      </c>
      <c r="Y8" s="175"/>
      <c r="Z8" s="152" t="s">
        <v>8</v>
      </c>
      <c r="AA8" s="175"/>
      <c r="AB8" s="152" t="s">
        <v>9</v>
      </c>
      <c r="AC8" s="175"/>
      <c r="AD8" s="152" t="s">
        <v>10</v>
      </c>
      <c r="AE8" s="175"/>
      <c r="AF8" s="139" t="s">
        <v>87</v>
      </c>
      <c r="AG8" s="139"/>
      <c r="AH8" s="139"/>
      <c r="AI8" s="139" t="s">
        <v>88</v>
      </c>
      <c r="AJ8" s="139"/>
      <c r="AK8" s="139"/>
      <c r="AL8" s="139"/>
      <c r="AM8" s="139" t="s">
        <v>89</v>
      </c>
      <c r="AN8" s="139"/>
      <c r="AO8" s="139"/>
      <c r="AP8" s="139"/>
      <c r="AQ8" s="139" t="s">
        <v>62</v>
      </c>
      <c r="AR8" s="139"/>
      <c r="AS8" s="139"/>
      <c r="AT8" s="139" t="s">
        <v>63</v>
      </c>
      <c r="AU8" s="139"/>
      <c r="AV8" s="139"/>
      <c r="AW8" s="139"/>
      <c r="AX8" s="139" t="s">
        <v>90</v>
      </c>
      <c r="AY8" s="139"/>
      <c r="AZ8" s="139"/>
      <c r="BA8" s="139"/>
      <c r="BB8" s="152" t="s">
        <v>71</v>
      </c>
      <c r="BC8" s="174"/>
      <c r="BD8" s="175"/>
      <c r="BE8" s="139" t="s">
        <v>72</v>
      </c>
      <c r="BF8" s="139"/>
      <c r="BG8" s="139"/>
      <c r="BH8" s="139" t="s">
        <v>70</v>
      </c>
      <c r="BI8" s="139"/>
      <c r="BJ8" s="139"/>
    </row>
    <row r="9" spans="1:62" ht="15.75" thickBot="1" x14ac:dyDescent="0.25">
      <c r="A9" s="18"/>
      <c r="B9" s="18"/>
      <c r="C9" s="18"/>
      <c r="D9" s="18"/>
      <c r="E9" s="153" t="s">
        <v>35</v>
      </c>
      <c r="F9" s="139"/>
      <c r="G9" s="139" t="s">
        <v>0</v>
      </c>
      <c r="H9" s="139"/>
      <c r="I9" s="139"/>
      <c r="J9" s="139" t="s">
        <v>1</v>
      </c>
      <c r="K9" s="139"/>
      <c r="L9" s="139"/>
      <c r="M9" s="139" t="s">
        <v>2</v>
      </c>
      <c r="N9" s="139"/>
      <c r="O9" s="139"/>
      <c r="P9" s="139" t="s">
        <v>3</v>
      </c>
      <c r="Q9" s="139"/>
      <c r="R9" s="139"/>
      <c r="S9" s="152" t="s">
        <v>4</v>
      </c>
      <c r="T9" s="174"/>
      <c r="U9" s="175"/>
      <c r="V9" s="152" t="s">
        <v>61</v>
      </c>
      <c r="W9" s="175"/>
      <c r="X9" s="152" t="s">
        <v>7</v>
      </c>
      <c r="Y9" s="175"/>
      <c r="Z9" s="152" t="s">
        <v>8</v>
      </c>
      <c r="AA9" s="175"/>
      <c r="AB9" s="152" t="s">
        <v>9</v>
      </c>
      <c r="AC9" s="175"/>
      <c r="AD9" s="152" t="s">
        <v>10</v>
      </c>
      <c r="AE9" s="175"/>
      <c r="AF9" s="139" t="s">
        <v>87</v>
      </c>
      <c r="AG9" s="139"/>
      <c r="AH9" s="139"/>
      <c r="AI9" s="152" t="s">
        <v>88</v>
      </c>
      <c r="AJ9" s="174"/>
      <c r="AK9" s="174"/>
      <c r="AL9" s="175"/>
      <c r="AM9" s="152" t="s">
        <v>89</v>
      </c>
      <c r="AN9" s="174"/>
      <c r="AO9" s="174"/>
      <c r="AP9" s="175"/>
      <c r="AQ9" s="139" t="s">
        <v>12</v>
      </c>
      <c r="AR9" s="139"/>
      <c r="AS9" s="139"/>
      <c r="AT9" s="139" t="s">
        <v>85</v>
      </c>
      <c r="AU9" s="139"/>
      <c r="AV9" s="139"/>
      <c r="AW9" s="139"/>
      <c r="AX9" s="139" t="s">
        <v>110</v>
      </c>
      <c r="AY9" s="139"/>
      <c r="AZ9" s="139"/>
      <c r="BA9" s="139"/>
      <c r="BB9" s="152" t="s">
        <v>71</v>
      </c>
      <c r="BC9" s="174"/>
      <c r="BD9" s="175"/>
      <c r="BE9" s="139" t="s">
        <v>72</v>
      </c>
      <c r="BF9" s="139"/>
      <c r="BG9" s="139"/>
      <c r="BH9" s="139" t="s">
        <v>86</v>
      </c>
      <c r="BI9" s="139"/>
      <c r="BJ9" s="139"/>
    </row>
    <row r="10" spans="1:62" ht="16.5" thickBot="1" x14ac:dyDescent="0.3">
      <c r="A10" s="9" t="s">
        <v>23</v>
      </c>
      <c r="B10" s="147" t="s">
        <v>75</v>
      </c>
      <c r="C10" s="148"/>
      <c r="D10" s="8"/>
      <c r="E10" s="153" t="s">
        <v>36</v>
      </c>
      <c r="F10" s="139"/>
      <c r="G10" s="140">
        <v>45391</v>
      </c>
      <c r="H10" s="140"/>
      <c r="I10" s="140"/>
      <c r="J10" s="140">
        <v>45391</v>
      </c>
      <c r="K10" s="140"/>
      <c r="L10" s="140"/>
      <c r="M10" s="140">
        <v>45391</v>
      </c>
      <c r="N10" s="140"/>
      <c r="O10" s="140"/>
      <c r="P10" s="140">
        <v>45391</v>
      </c>
      <c r="Q10" s="140"/>
      <c r="R10" s="140"/>
      <c r="S10" s="141">
        <v>45391</v>
      </c>
      <c r="T10" s="186"/>
      <c r="U10" s="142"/>
      <c r="V10" s="141" t="s">
        <v>211</v>
      </c>
      <c r="W10" s="142"/>
      <c r="X10" s="141" t="s">
        <v>211</v>
      </c>
      <c r="Y10" s="142"/>
      <c r="Z10" s="141" t="s">
        <v>211</v>
      </c>
      <c r="AA10" s="142"/>
      <c r="AB10" s="141" t="s">
        <v>211</v>
      </c>
      <c r="AC10" s="142"/>
      <c r="AD10" s="141" t="s">
        <v>147</v>
      </c>
      <c r="AE10" s="142"/>
      <c r="AF10" s="140">
        <v>45391</v>
      </c>
      <c r="AG10" s="140"/>
      <c r="AH10" s="140"/>
      <c r="AI10" s="141">
        <v>45391</v>
      </c>
      <c r="AJ10" s="186"/>
      <c r="AK10" s="186"/>
      <c r="AL10" s="142"/>
      <c r="AM10" s="141">
        <v>45391</v>
      </c>
      <c r="AN10" s="186"/>
      <c r="AO10" s="186"/>
      <c r="AP10" s="142"/>
      <c r="AQ10" s="140">
        <v>45474</v>
      </c>
      <c r="AR10" s="140"/>
      <c r="AS10" s="140"/>
      <c r="AT10" s="140">
        <v>45419</v>
      </c>
      <c r="AU10" s="140"/>
      <c r="AV10" s="140"/>
      <c r="AW10" s="140"/>
      <c r="AX10" s="140">
        <v>45419</v>
      </c>
      <c r="AY10" s="140"/>
      <c r="AZ10" s="140"/>
      <c r="BA10" s="140"/>
      <c r="BB10" s="141">
        <v>45474</v>
      </c>
      <c r="BC10" s="186"/>
      <c r="BD10" s="142"/>
      <c r="BE10" s="141">
        <v>45474</v>
      </c>
      <c r="BF10" s="186"/>
      <c r="BG10" s="142"/>
      <c r="BH10" s="140">
        <v>45391</v>
      </c>
      <c r="BI10" s="140"/>
      <c r="BJ10" s="140"/>
    </row>
    <row r="11" spans="1:62" ht="15" x14ac:dyDescent="0.2">
      <c r="A11" s="8"/>
      <c r="B11" s="8"/>
      <c r="C11" s="8"/>
      <c r="D11" s="8"/>
      <c r="E11" s="153" t="s">
        <v>25</v>
      </c>
      <c r="F11" s="139"/>
      <c r="G11" s="140">
        <v>45474</v>
      </c>
      <c r="H11" s="140"/>
      <c r="I11" s="140"/>
      <c r="J11" s="140">
        <v>45474</v>
      </c>
      <c r="K11" s="140"/>
      <c r="L11" s="140"/>
      <c r="M11" s="140">
        <v>45474</v>
      </c>
      <c r="N11" s="140"/>
      <c r="O11" s="140"/>
      <c r="P11" s="140">
        <v>45474</v>
      </c>
      <c r="Q11" s="140"/>
      <c r="R11" s="140"/>
      <c r="S11" s="140" t="s">
        <v>147</v>
      </c>
      <c r="T11" s="140"/>
      <c r="U11" s="140"/>
      <c r="V11" s="141">
        <v>45474</v>
      </c>
      <c r="W11" s="142"/>
      <c r="X11" s="141">
        <v>45474</v>
      </c>
      <c r="Y11" s="142"/>
      <c r="Z11" s="141">
        <v>45474</v>
      </c>
      <c r="AA11" s="142"/>
      <c r="AB11" s="141">
        <v>45474</v>
      </c>
      <c r="AC11" s="142"/>
      <c r="AD11" s="141" t="s">
        <v>147</v>
      </c>
      <c r="AE11" s="142"/>
      <c r="AF11" s="140">
        <v>45474</v>
      </c>
      <c r="AG11" s="140"/>
      <c r="AH11" s="140"/>
      <c r="AI11" s="141">
        <v>45474</v>
      </c>
      <c r="AJ11" s="186"/>
      <c r="AK11" s="186"/>
      <c r="AL11" s="190"/>
      <c r="AM11" s="141">
        <v>45474</v>
      </c>
      <c r="AN11" s="186"/>
      <c r="AO11" s="186"/>
      <c r="AP11" s="190"/>
      <c r="AQ11" s="140">
        <v>45474</v>
      </c>
      <c r="AR11" s="140"/>
      <c r="AS11" s="140"/>
      <c r="AT11" s="140">
        <v>45474</v>
      </c>
      <c r="AU11" s="140"/>
      <c r="AV11" s="140"/>
      <c r="AW11" s="140"/>
      <c r="AX11" s="140">
        <v>45474</v>
      </c>
      <c r="AY11" s="140"/>
      <c r="AZ11" s="140"/>
      <c r="BA11" s="140"/>
      <c r="BB11" s="141">
        <v>45474</v>
      </c>
      <c r="BC11" s="186"/>
      <c r="BD11" s="142"/>
      <c r="BE11" s="141">
        <v>45474</v>
      </c>
      <c r="BF11" s="186"/>
      <c r="BG11" s="142"/>
      <c r="BH11" s="140">
        <v>45474</v>
      </c>
      <c r="BI11" s="140"/>
      <c r="BJ11" s="140"/>
    </row>
    <row r="12" spans="1:62" ht="15" customHeight="1" x14ac:dyDescent="0.2">
      <c r="A12" s="153" t="s">
        <v>26</v>
      </c>
      <c r="B12" s="153"/>
      <c r="C12" s="153"/>
      <c r="D12" s="151" t="s">
        <v>27</v>
      </c>
      <c r="E12" s="153" t="s">
        <v>13</v>
      </c>
      <c r="F12" s="153" t="s">
        <v>11</v>
      </c>
      <c r="G12" s="153" t="s">
        <v>28</v>
      </c>
      <c r="H12" s="168" t="s">
        <v>37</v>
      </c>
      <c r="I12" s="153" t="s">
        <v>38</v>
      </c>
      <c r="J12" s="153" t="s">
        <v>28</v>
      </c>
      <c r="K12" s="168" t="s">
        <v>37</v>
      </c>
      <c r="L12" s="153" t="s">
        <v>38</v>
      </c>
      <c r="M12" s="153" t="s">
        <v>28</v>
      </c>
      <c r="N12" s="168" t="s">
        <v>37</v>
      </c>
      <c r="O12" s="153" t="s">
        <v>38</v>
      </c>
      <c r="P12" s="153" t="s">
        <v>28</v>
      </c>
      <c r="Q12" s="168" t="s">
        <v>37</v>
      </c>
      <c r="R12" s="153" t="s">
        <v>38</v>
      </c>
      <c r="S12" s="153" t="s">
        <v>28</v>
      </c>
      <c r="T12" s="168" t="s">
        <v>37</v>
      </c>
      <c r="U12" s="153" t="s">
        <v>38</v>
      </c>
      <c r="V12" s="153" t="s">
        <v>28</v>
      </c>
      <c r="W12" s="168" t="s">
        <v>6</v>
      </c>
      <c r="X12" s="178" t="s">
        <v>28</v>
      </c>
      <c r="Y12" s="191" t="s">
        <v>6</v>
      </c>
      <c r="Z12" s="178" t="s">
        <v>28</v>
      </c>
      <c r="AA12" s="191" t="s">
        <v>6</v>
      </c>
      <c r="AB12" s="153" t="s">
        <v>28</v>
      </c>
      <c r="AC12" s="176" t="s">
        <v>6</v>
      </c>
      <c r="AD12" s="153" t="s">
        <v>28</v>
      </c>
      <c r="AE12" s="176" t="s">
        <v>6</v>
      </c>
      <c r="AF12" s="153" t="s">
        <v>28</v>
      </c>
      <c r="AG12" s="168" t="s">
        <v>37</v>
      </c>
      <c r="AH12" s="153" t="s">
        <v>38</v>
      </c>
      <c r="AI12" s="153" t="s">
        <v>28</v>
      </c>
      <c r="AJ12" s="168" t="s">
        <v>37</v>
      </c>
      <c r="AK12" s="153" t="s">
        <v>38</v>
      </c>
      <c r="AL12" s="170" t="s">
        <v>5</v>
      </c>
      <c r="AM12" s="153" t="s">
        <v>28</v>
      </c>
      <c r="AN12" s="168" t="s">
        <v>37</v>
      </c>
      <c r="AO12" s="153" t="s">
        <v>38</v>
      </c>
      <c r="AP12" s="170" t="s">
        <v>5</v>
      </c>
      <c r="AQ12" s="166" t="s">
        <v>67</v>
      </c>
      <c r="AR12" s="164" t="s">
        <v>68</v>
      </c>
      <c r="AS12" s="153" t="s">
        <v>64</v>
      </c>
      <c r="AT12" s="153" t="s">
        <v>28</v>
      </c>
      <c r="AU12" s="153" t="s">
        <v>69</v>
      </c>
      <c r="AV12" s="168" t="s">
        <v>37</v>
      </c>
      <c r="AW12" s="153" t="s">
        <v>38</v>
      </c>
      <c r="AX12" s="153" t="s">
        <v>28</v>
      </c>
      <c r="AY12" s="153" t="s">
        <v>69</v>
      </c>
      <c r="AZ12" s="168" t="s">
        <v>37</v>
      </c>
      <c r="BA12" s="153" t="s">
        <v>38</v>
      </c>
      <c r="BB12" s="153" t="s">
        <v>28</v>
      </c>
      <c r="BC12" s="164" t="s">
        <v>65</v>
      </c>
      <c r="BD12" s="168" t="s">
        <v>5</v>
      </c>
      <c r="BE12" s="153" t="s">
        <v>28</v>
      </c>
      <c r="BF12" s="164" t="s">
        <v>65</v>
      </c>
      <c r="BG12" s="193" t="s">
        <v>5</v>
      </c>
      <c r="BH12" s="153" t="s">
        <v>28</v>
      </c>
      <c r="BI12" s="168" t="s">
        <v>37</v>
      </c>
      <c r="BJ12" s="153" t="s">
        <v>38</v>
      </c>
    </row>
    <row r="13" spans="1:62" ht="15" x14ac:dyDescent="0.2">
      <c r="A13" s="153" t="s">
        <v>30</v>
      </c>
      <c r="B13" s="153"/>
      <c r="C13" s="43" t="s">
        <v>31</v>
      </c>
      <c r="D13" s="152"/>
      <c r="E13" s="139"/>
      <c r="F13" s="139"/>
      <c r="G13" s="139"/>
      <c r="H13" s="169"/>
      <c r="I13" s="139"/>
      <c r="J13" s="139"/>
      <c r="K13" s="169"/>
      <c r="L13" s="139"/>
      <c r="M13" s="139"/>
      <c r="N13" s="169"/>
      <c r="O13" s="139"/>
      <c r="P13" s="139"/>
      <c r="Q13" s="169"/>
      <c r="R13" s="139"/>
      <c r="S13" s="139"/>
      <c r="T13" s="169"/>
      <c r="U13" s="139"/>
      <c r="V13" s="139"/>
      <c r="W13" s="168"/>
      <c r="X13" s="179"/>
      <c r="Y13" s="192"/>
      <c r="Z13" s="179"/>
      <c r="AA13" s="192"/>
      <c r="AB13" s="139"/>
      <c r="AC13" s="177"/>
      <c r="AD13" s="139"/>
      <c r="AE13" s="177"/>
      <c r="AF13" s="139"/>
      <c r="AG13" s="169"/>
      <c r="AH13" s="139"/>
      <c r="AI13" s="139"/>
      <c r="AJ13" s="169"/>
      <c r="AK13" s="139"/>
      <c r="AL13" s="171"/>
      <c r="AM13" s="139"/>
      <c r="AN13" s="169"/>
      <c r="AO13" s="139"/>
      <c r="AP13" s="171"/>
      <c r="AQ13" s="167"/>
      <c r="AR13" s="165"/>
      <c r="AS13" s="139"/>
      <c r="AT13" s="139"/>
      <c r="AU13" s="153"/>
      <c r="AV13" s="169"/>
      <c r="AW13" s="139"/>
      <c r="AX13" s="139"/>
      <c r="AY13" s="153"/>
      <c r="AZ13" s="169"/>
      <c r="BA13" s="139"/>
      <c r="BB13" s="139"/>
      <c r="BC13" s="164"/>
      <c r="BD13" s="169"/>
      <c r="BE13" s="139"/>
      <c r="BF13" s="165"/>
      <c r="BG13" s="194"/>
      <c r="BH13" s="139"/>
      <c r="BI13" s="169"/>
      <c r="BJ13" s="139"/>
    </row>
    <row r="14" spans="1:62" ht="14.25" x14ac:dyDescent="0.2">
      <c r="A14" s="102" t="s">
        <v>137</v>
      </c>
      <c r="B14" s="102" t="s">
        <v>137</v>
      </c>
      <c r="C14" s="96" t="s">
        <v>138</v>
      </c>
      <c r="D14" s="97" t="s">
        <v>76</v>
      </c>
      <c r="E14" s="96">
        <v>2E-3</v>
      </c>
      <c r="F14" s="96">
        <v>0.02</v>
      </c>
      <c r="G14" s="61">
        <v>1.9059999999999999</v>
      </c>
      <c r="H14" s="58">
        <v>2</v>
      </c>
      <c r="I14" s="96">
        <v>95.3</v>
      </c>
      <c r="J14" s="96">
        <v>2.044</v>
      </c>
      <c r="K14" s="58">
        <v>2</v>
      </c>
      <c r="L14" s="96">
        <v>102.2</v>
      </c>
      <c r="M14" s="61">
        <v>2.0329999999999999</v>
      </c>
      <c r="N14" s="58">
        <v>2</v>
      </c>
      <c r="O14" s="96">
        <v>101.7</v>
      </c>
      <c r="P14" s="61">
        <v>2.048</v>
      </c>
      <c r="Q14" s="58">
        <v>2</v>
      </c>
      <c r="R14" s="47">
        <v>102.4</v>
      </c>
      <c r="S14" s="61" t="s">
        <v>147</v>
      </c>
      <c r="T14" s="58">
        <v>2</v>
      </c>
      <c r="U14" s="96" t="s">
        <v>147</v>
      </c>
      <c r="V14" s="61">
        <v>0</v>
      </c>
      <c r="W14" s="100" t="s">
        <v>208</v>
      </c>
      <c r="X14" s="71">
        <v>0</v>
      </c>
      <c r="Y14" s="60" t="s">
        <v>208</v>
      </c>
      <c r="Z14" s="101">
        <v>1E-3</v>
      </c>
      <c r="AA14" s="60" t="s">
        <v>208</v>
      </c>
      <c r="AB14" s="61">
        <v>0</v>
      </c>
      <c r="AC14" s="60" t="s">
        <v>208</v>
      </c>
      <c r="AD14" s="61" t="s">
        <v>147</v>
      </c>
      <c r="AE14" s="61" t="s">
        <v>147</v>
      </c>
      <c r="AF14" s="96">
        <v>1E-3</v>
      </c>
      <c r="AG14" s="4" t="s">
        <v>14</v>
      </c>
      <c r="AH14" s="66" t="s">
        <v>14</v>
      </c>
      <c r="AI14" s="96">
        <v>3.0000000000000001E-3</v>
      </c>
      <c r="AJ14" s="103" t="s">
        <v>14</v>
      </c>
      <c r="AK14" s="66" t="s">
        <v>14</v>
      </c>
      <c r="AL14" s="104" t="s">
        <v>14</v>
      </c>
      <c r="AM14" s="96">
        <v>3.0000000000000001E-3</v>
      </c>
      <c r="AN14" s="103" t="s">
        <v>14</v>
      </c>
      <c r="AO14" s="66" t="s">
        <v>14</v>
      </c>
      <c r="AP14" s="103" t="s">
        <v>14</v>
      </c>
      <c r="AQ14" s="112">
        <v>8.27</v>
      </c>
      <c r="AR14" s="58">
        <v>1.571</v>
      </c>
      <c r="AS14" s="96">
        <v>5.0999999999999996</v>
      </c>
      <c r="AT14" s="48">
        <v>8.27</v>
      </c>
      <c r="AU14" s="48">
        <v>56.905000000000001</v>
      </c>
      <c r="AV14" s="114">
        <v>50</v>
      </c>
      <c r="AW14" s="47">
        <v>105.54</v>
      </c>
      <c r="AX14" s="48">
        <v>0.83199999999999996</v>
      </c>
      <c r="AY14" s="48">
        <v>52.151000000000003</v>
      </c>
      <c r="AZ14" s="114">
        <v>50</v>
      </c>
      <c r="BA14" s="47">
        <v>103.47000000000001</v>
      </c>
      <c r="BB14" s="48">
        <v>8.27</v>
      </c>
      <c r="BC14" s="113">
        <v>8.17</v>
      </c>
      <c r="BD14" s="105" t="s">
        <v>208</v>
      </c>
      <c r="BE14" s="48">
        <v>0.83199999999999996</v>
      </c>
      <c r="BF14" s="58">
        <v>0.82599999999999996</v>
      </c>
      <c r="BG14" s="99" t="s">
        <v>208</v>
      </c>
      <c r="BH14" s="96">
        <v>1.9E-2</v>
      </c>
      <c r="BI14" s="72">
        <v>0.02</v>
      </c>
      <c r="BJ14" s="47">
        <v>95</v>
      </c>
    </row>
    <row r="15" spans="1:62" ht="14.25" x14ac:dyDescent="0.2">
      <c r="A15" s="69" t="s">
        <v>77</v>
      </c>
      <c r="B15" s="69" t="s">
        <v>77</v>
      </c>
      <c r="C15" s="13" t="s">
        <v>104</v>
      </c>
      <c r="D15" s="70" t="s">
        <v>76</v>
      </c>
      <c r="E15" s="41">
        <v>2E-3</v>
      </c>
      <c r="F15" s="48">
        <v>0.02</v>
      </c>
      <c r="G15" s="61">
        <v>1.875</v>
      </c>
      <c r="H15" s="58">
        <v>2</v>
      </c>
      <c r="I15" s="47">
        <v>93.8</v>
      </c>
      <c r="J15" s="61">
        <v>2.0470000000000002</v>
      </c>
      <c r="K15" s="58">
        <v>2</v>
      </c>
      <c r="L15" s="57">
        <v>102.4</v>
      </c>
      <c r="M15" s="61">
        <v>2.101</v>
      </c>
      <c r="N15" s="58">
        <v>2</v>
      </c>
      <c r="O15" s="47">
        <v>105.1</v>
      </c>
      <c r="P15" s="61">
        <v>2.0990000000000002</v>
      </c>
      <c r="Q15" s="58">
        <v>2</v>
      </c>
      <c r="R15" s="57">
        <v>105</v>
      </c>
      <c r="S15" s="61" t="s">
        <v>147</v>
      </c>
      <c r="T15" s="58">
        <v>2</v>
      </c>
      <c r="U15" s="122" t="s">
        <v>147</v>
      </c>
      <c r="V15" s="61">
        <v>0</v>
      </c>
      <c r="W15" s="59" t="s">
        <v>208</v>
      </c>
      <c r="X15" s="71">
        <v>1E-3</v>
      </c>
      <c r="Y15" s="60" t="s">
        <v>208</v>
      </c>
      <c r="Z15" s="71">
        <v>0</v>
      </c>
      <c r="AA15" s="60" t="s">
        <v>208</v>
      </c>
      <c r="AB15" s="61">
        <v>0</v>
      </c>
      <c r="AC15" s="60" t="s">
        <v>208</v>
      </c>
      <c r="AD15" s="61" t="s">
        <v>147</v>
      </c>
      <c r="AE15" s="61" t="s">
        <v>147</v>
      </c>
      <c r="AF15" s="61">
        <v>3.0000000000000001E-3</v>
      </c>
      <c r="AG15" s="4" t="s">
        <v>14</v>
      </c>
      <c r="AH15" s="4" t="s">
        <v>14</v>
      </c>
      <c r="AI15" s="61">
        <v>5.0000000000000001E-3</v>
      </c>
      <c r="AJ15" s="58" t="s">
        <v>14</v>
      </c>
      <c r="AK15" s="57" t="s">
        <v>14</v>
      </c>
      <c r="AL15" s="62" t="s">
        <v>14</v>
      </c>
      <c r="AM15" s="61">
        <v>2E-3</v>
      </c>
      <c r="AN15" s="103" t="s">
        <v>14</v>
      </c>
      <c r="AO15" s="62" t="s">
        <v>14</v>
      </c>
      <c r="AP15" s="62" t="s">
        <v>14</v>
      </c>
      <c r="AQ15" s="113">
        <v>5.6959999999999997</v>
      </c>
      <c r="AR15" s="58">
        <v>1.165</v>
      </c>
      <c r="AS15" s="57">
        <v>2.2000000000000002</v>
      </c>
      <c r="AT15" s="48">
        <v>5.6959999999999997</v>
      </c>
      <c r="AU15" s="48">
        <v>55.012999999999998</v>
      </c>
      <c r="AV15" s="114">
        <v>50</v>
      </c>
      <c r="AW15" s="47">
        <v>104.32999999999998</v>
      </c>
      <c r="AX15" s="48">
        <v>0.441</v>
      </c>
      <c r="AY15" s="48">
        <v>52.396000000000001</v>
      </c>
      <c r="AZ15" s="114">
        <v>50</v>
      </c>
      <c r="BA15" s="47">
        <v>104.351</v>
      </c>
      <c r="BB15" s="48">
        <v>5.6959999999999997</v>
      </c>
      <c r="BC15" s="48">
        <v>5.8339999999999996</v>
      </c>
      <c r="BD15" s="58" t="s">
        <v>208</v>
      </c>
      <c r="BE15" s="48">
        <v>0.441</v>
      </c>
      <c r="BF15" s="58">
        <v>0.42299999999999999</v>
      </c>
      <c r="BG15" s="62" t="s">
        <v>208</v>
      </c>
      <c r="BH15" s="61">
        <v>2.1999999999999999E-2</v>
      </c>
      <c r="BI15" s="72">
        <v>0.02</v>
      </c>
      <c r="BJ15" s="47">
        <v>110</v>
      </c>
    </row>
    <row r="16" spans="1:62" ht="14.25" x14ac:dyDescent="0.2">
      <c r="A16" s="69" t="s">
        <v>78</v>
      </c>
      <c r="B16" s="69" t="s">
        <v>78</v>
      </c>
      <c r="C16" s="13" t="s">
        <v>105</v>
      </c>
      <c r="D16" s="70" t="s">
        <v>76</v>
      </c>
      <c r="E16" s="41">
        <v>2E-3</v>
      </c>
      <c r="F16" s="48">
        <v>0.02</v>
      </c>
      <c r="G16" s="61">
        <v>1.847</v>
      </c>
      <c r="H16" s="58">
        <v>2</v>
      </c>
      <c r="I16" s="47">
        <v>92.4</v>
      </c>
      <c r="J16" s="61">
        <v>1.976</v>
      </c>
      <c r="K16" s="58">
        <v>2</v>
      </c>
      <c r="L16" s="57">
        <v>98.8</v>
      </c>
      <c r="M16" s="61">
        <v>2.0270000000000001</v>
      </c>
      <c r="N16" s="58">
        <v>2</v>
      </c>
      <c r="O16" s="47">
        <v>101.4</v>
      </c>
      <c r="P16" s="61">
        <v>2.0390000000000001</v>
      </c>
      <c r="Q16" s="58">
        <v>2</v>
      </c>
      <c r="R16" s="57">
        <v>102</v>
      </c>
      <c r="S16" s="61" t="s">
        <v>147</v>
      </c>
      <c r="T16" s="58">
        <v>2</v>
      </c>
      <c r="U16" s="122" t="s">
        <v>147</v>
      </c>
      <c r="V16" s="61">
        <v>0</v>
      </c>
      <c r="W16" s="59" t="s">
        <v>208</v>
      </c>
      <c r="X16" s="71">
        <v>0</v>
      </c>
      <c r="Y16" s="60" t="s">
        <v>208</v>
      </c>
      <c r="Z16" s="71">
        <v>0</v>
      </c>
      <c r="AA16" s="60" t="s">
        <v>208</v>
      </c>
      <c r="AB16" s="61">
        <v>0</v>
      </c>
      <c r="AC16" s="60" t="s">
        <v>208</v>
      </c>
      <c r="AD16" s="61" t="s">
        <v>147</v>
      </c>
      <c r="AE16" s="61" t="s">
        <v>147</v>
      </c>
      <c r="AF16" s="61">
        <v>1E-3</v>
      </c>
      <c r="AG16" s="4" t="s">
        <v>14</v>
      </c>
      <c r="AH16" s="4" t="s">
        <v>14</v>
      </c>
      <c r="AI16" s="61">
        <v>2E-3</v>
      </c>
      <c r="AJ16" s="58" t="s">
        <v>14</v>
      </c>
      <c r="AK16" s="57" t="s">
        <v>14</v>
      </c>
      <c r="AL16" s="66" t="s">
        <v>14</v>
      </c>
      <c r="AM16" s="61">
        <v>2E-3</v>
      </c>
      <c r="AN16" s="103" t="s">
        <v>14</v>
      </c>
      <c r="AO16" s="62" t="s">
        <v>14</v>
      </c>
      <c r="AP16" s="62" t="s">
        <v>14</v>
      </c>
      <c r="AQ16" s="113">
        <v>12.946999999999999</v>
      </c>
      <c r="AR16" s="58">
        <v>2.6659999999999999</v>
      </c>
      <c r="AS16" s="57">
        <v>2.9</v>
      </c>
      <c r="AT16" s="48">
        <v>12.946999999999999</v>
      </c>
      <c r="AU16" s="48">
        <v>57.359000000000002</v>
      </c>
      <c r="AV16" s="114">
        <v>50</v>
      </c>
      <c r="AW16" s="47">
        <v>101.77100000000002</v>
      </c>
      <c r="AX16" s="48">
        <v>0.89100000000000001</v>
      </c>
      <c r="AY16" s="48">
        <v>50.984999999999999</v>
      </c>
      <c r="AZ16" s="114">
        <v>50</v>
      </c>
      <c r="BA16" s="47">
        <v>101.07899999999998</v>
      </c>
      <c r="BB16" s="48">
        <v>12.946999999999999</v>
      </c>
      <c r="BC16" s="48">
        <v>13.237</v>
      </c>
      <c r="BD16" s="58" t="s">
        <v>208</v>
      </c>
      <c r="BE16" s="48">
        <v>0.89100000000000001</v>
      </c>
      <c r="BF16" s="58">
        <v>0.88100000000000001</v>
      </c>
      <c r="BG16" s="62" t="s">
        <v>208</v>
      </c>
      <c r="BH16" s="61">
        <v>2.5000000000000001E-2</v>
      </c>
      <c r="BI16" s="72">
        <v>0.02</v>
      </c>
      <c r="BJ16" s="47">
        <v>125</v>
      </c>
    </row>
    <row r="17" spans="1:62" ht="14.25" x14ac:dyDescent="0.2">
      <c r="A17" s="69" t="s">
        <v>79</v>
      </c>
      <c r="B17" s="69" t="s">
        <v>79</v>
      </c>
      <c r="C17" s="13" t="s">
        <v>106</v>
      </c>
      <c r="D17" s="70" t="s">
        <v>76</v>
      </c>
      <c r="E17" s="41">
        <v>2E-3</v>
      </c>
      <c r="F17" s="48">
        <v>0.02</v>
      </c>
      <c r="G17" s="61">
        <v>1.8660000000000001</v>
      </c>
      <c r="H17" s="58">
        <v>2</v>
      </c>
      <c r="I17" s="47">
        <v>93.3</v>
      </c>
      <c r="J17" s="61">
        <v>1.9710000000000001</v>
      </c>
      <c r="K17" s="58">
        <v>2</v>
      </c>
      <c r="L17" s="57">
        <v>98.6</v>
      </c>
      <c r="M17" s="61">
        <v>2.024</v>
      </c>
      <c r="N17" s="58">
        <v>2</v>
      </c>
      <c r="O17" s="47">
        <v>101.2</v>
      </c>
      <c r="P17" s="61">
        <v>1.9930000000000001</v>
      </c>
      <c r="Q17" s="58">
        <v>2</v>
      </c>
      <c r="R17" s="57">
        <v>99.7</v>
      </c>
      <c r="S17" s="61" t="s">
        <v>147</v>
      </c>
      <c r="T17" s="58">
        <v>2</v>
      </c>
      <c r="U17" s="122" t="s">
        <v>147</v>
      </c>
      <c r="V17" s="61">
        <v>0</v>
      </c>
      <c r="W17" s="59" t="s">
        <v>208</v>
      </c>
      <c r="X17" s="71">
        <v>0</v>
      </c>
      <c r="Y17" s="60" t="s">
        <v>208</v>
      </c>
      <c r="Z17" s="71">
        <v>0</v>
      </c>
      <c r="AA17" s="60" t="s">
        <v>208</v>
      </c>
      <c r="AB17" s="61">
        <v>0</v>
      </c>
      <c r="AC17" s="60" t="s">
        <v>208</v>
      </c>
      <c r="AD17" s="61" t="s">
        <v>147</v>
      </c>
      <c r="AE17" s="61" t="s">
        <v>147</v>
      </c>
      <c r="AF17" s="61">
        <v>0</v>
      </c>
      <c r="AG17" s="4" t="s">
        <v>14</v>
      </c>
      <c r="AH17" s="4" t="s">
        <v>14</v>
      </c>
      <c r="AI17" s="61">
        <v>1.976</v>
      </c>
      <c r="AJ17" s="58">
        <v>2</v>
      </c>
      <c r="AK17" s="57">
        <v>98.8</v>
      </c>
      <c r="AL17" s="66" t="s">
        <v>208</v>
      </c>
      <c r="AM17" s="61">
        <v>0</v>
      </c>
      <c r="AN17" s="103" t="s">
        <v>14</v>
      </c>
      <c r="AO17" s="62" t="s">
        <v>14</v>
      </c>
      <c r="AP17" s="62" t="s">
        <v>14</v>
      </c>
      <c r="AQ17" s="113">
        <v>1.67</v>
      </c>
      <c r="AR17" s="58">
        <v>0.33400000000000002</v>
      </c>
      <c r="AS17" s="47">
        <v>0</v>
      </c>
      <c r="AT17" s="48">
        <v>1.67</v>
      </c>
      <c r="AU17" s="48">
        <v>52.722999999999999</v>
      </c>
      <c r="AV17" s="114">
        <v>50</v>
      </c>
      <c r="AW17" s="47">
        <v>103.776</v>
      </c>
      <c r="AX17" s="48">
        <v>0.109</v>
      </c>
      <c r="AY17" s="48">
        <v>50.966000000000001</v>
      </c>
      <c r="AZ17" s="114">
        <v>50</v>
      </c>
      <c r="BA17" s="47">
        <v>101.82299999999999</v>
      </c>
      <c r="BB17" s="48">
        <v>1.67</v>
      </c>
      <c r="BC17" s="48">
        <v>1.708</v>
      </c>
      <c r="BD17" s="58" t="s">
        <v>208</v>
      </c>
      <c r="BE17" s="48">
        <v>0.109</v>
      </c>
      <c r="BF17" s="58">
        <v>0.109</v>
      </c>
      <c r="BG17" s="62" t="s">
        <v>208</v>
      </c>
      <c r="BH17" s="61">
        <v>1.9E-2</v>
      </c>
      <c r="BI17" s="72">
        <v>0.02</v>
      </c>
      <c r="BJ17" s="47">
        <v>95</v>
      </c>
    </row>
    <row r="18" spans="1:62" ht="14.25" customHeight="1" x14ac:dyDescent="0.2">
      <c r="A18" s="69" t="s">
        <v>91</v>
      </c>
      <c r="B18" s="69" t="s">
        <v>91</v>
      </c>
      <c r="C18" s="13" t="s">
        <v>97</v>
      </c>
      <c r="D18" s="70" t="s">
        <v>76</v>
      </c>
      <c r="E18" s="41">
        <v>2E-3</v>
      </c>
      <c r="F18" s="48">
        <v>0.02</v>
      </c>
      <c r="G18" s="61">
        <v>1.891</v>
      </c>
      <c r="H18" s="58">
        <v>2</v>
      </c>
      <c r="I18" s="47">
        <v>94.6</v>
      </c>
      <c r="J18" s="61">
        <v>2.0529999999999999</v>
      </c>
      <c r="K18" s="58">
        <v>2</v>
      </c>
      <c r="L18" s="57">
        <v>102.7</v>
      </c>
      <c r="M18" s="61">
        <v>2.0529999999999999</v>
      </c>
      <c r="N18" s="58">
        <v>2</v>
      </c>
      <c r="O18" s="47">
        <v>102.7</v>
      </c>
      <c r="P18" s="61">
        <v>2.0310000000000001</v>
      </c>
      <c r="Q18" s="58">
        <v>2</v>
      </c>
      <c r="R18" s="57">
        <v>101.6</v>
      </c>
      <c r="S18" s="61" t="s">
        <v>147</v>
      </c>
      <c r="T18" s="58">
        <v>2</v>
      </c>
      <c r="U18" s="122" t="s">
        <v>147</v>
      </c>
      <c r="V18" s="61">
        <v>0</v>
      </c>
      <c r="W18" s="59" t="s">
        <v>208</v>
      </c>
      <c r="X18" s="71">
        <v>0</v>
      </c>
      <c r="Y18" s="60" t="s">
        <v>208</v>
      </c>
      <c r="Z18" s="71">
        <v>0</v>
      </c>
      <c r="AA18" s="60" t="s">
        <v>208</v>
      </c>
      <c r="AB18" s="61">
        <v>0</v>
      </c>
      <c r="AC18" s="60" t="s">
        <v>208</v>
      </c>
      <c r="AD18" s="61" t="s">
        <v>147</v>
      </c>
      <c r="AE18" s="61" t="s">
        <v>147</v>
      </c>
      <c r="AF18" s="61">
        <v>3.0000000000000001E-3</v>
      </c>
      <c r="AG18" s="4" t="s">
        <v>14</v>
      </c>
      <c r="AH18" s="4" t="s">
        <v>14</v>
      </c>
      <c r="AI18" s="61">
        <v>1.988</v>
      </c>
      <c r="AJ18" s="58">
        <v>2</v>
      </c>
      <c r="AK18" s="57">
        <v>99.4</v>
      </c>
      <c r="AL18" s="62" t="s">
        <v>208</v>
      </c>
      <c r="AM18" s="61">
        <v>1E-3</v>
      </c>
      <c r="AN18" s="103" t="s">
        <v>14</v>
      </c>
      <c r="AO18" s="62" t="s">
        <v>14</v>
      </c>
      <c r="AP18" s="62" t="s">
        <v>14</v>
      </c>
      <c r="AQ18" s="113">
        <v>7.0090000000000003</v>
      </c>
      <c r="AR18" s="58">
        <v>1.3560000000000001</v>
      </c>
      <c r="AS18" s="57">
        <v>3.3</v>
      </c>
      <c r="AT18" s="48">
        <v>7.0090000000000003</v>
      </c>
      <c r="AU18" s="48">
        <v>54.783000000000001</v>
      </c>
      <c r="AV18" s="114">
        <v>50</v>
      </c>
      <c r="AW18" s="47">
        <v>102.55700000000002</v>
      </c>
      <c r="AX18" s="48">
        <v>0.45300000000000001</v>
      </c>
      <c r="AY18" s="48">
        <v>50.527999999999999</v>
      </c>
      <c r="AZ18" s="114">
        <v>50</v>
      </c>
      <c r="BA18" s="47">
        <v>100.60299999999999</v>
      </c>
      <c r="BB18" s="48">
        <v>7.0090000000000003</v>
      </c>
      <c r="BC18" s="48">
        <v>7.0309999999999997</v>
      </c>
      <c r="BD18" s="58" t="s">
        <v>208</v>
      </c>
      <c r="BE18" s="48">
        <v>0.45300000000000001</v>
      </c>
      <c r="BF18" s="58">
        <v>0.441</v>
      </c>
      <c r="BG18" s="57" t="s">
        <v>208</v>
      </c>
      <c r="BH18" s="61">
        <v>1.9E-2</v>
      </c>
      <c r="BI18" s="72">
        <v>0.02</v>
      </c>
      <c r="BJ18" s="47">
        <v>95</v>
      </c>
    </row>
    <row r="19" spans="1:62" ht="14.25" customHeight="1" x14ac:dyDescent="0.2">
      <c r="A19" s="69" t="s">
        <v>92</v>
      </c>
      <c r="B19" s="69" t="s">
        <v>92</v>
      </c>
      <c r="C19" s="56" t="s">
        <v>98</v>
      </c>
      <c r="D19" s="70" t="s">
        <v>76</v>
      </c>
      <c r="E19" s="41">
        <v>2E-3</v>
      </c>
      <c r="F19" s="48">
        <v>0.02</v>
      </c>
      <c r="G19" s="61">
        <v>1.877</v>
      </c>
      <c r="H19" s="58">
        <v>2</v>
      </c>
      <c r="I19" s="47">
        <v>93.9</v>
      </c>
      <c r="J19" s="61">
        <v>2.028</v>
      </c>
      <c r="K19" s="58">
        <v>2</v>
      </c>
      <c r="L19" s="57">
        <v>101.4</v>
      </c>
      <c r="M19" s="61">
        <v>2.04</v>
      </c>
      <c r="N19" s="58">
        <v>2</v>
      </c>
      <c r="O19" s="47">
        <v>102</v>
      </c>
      <c r="P19" s="61">
        <v>1.9730000000000001</v>
      </c>
      <c r="Q19" s="58">
        <v>2</v>
      </c>
      <c r="R19" s="57">
        <v>98.7</v>
      </c>
      <c r="S19" s="61" t="s">
        <v>147</v>
      </c>
      <c r="T19" s="58">
        <v>2</v>
      </c>
      <c r="U19" s="122" t="s">
        <v>147</v>
      </c>
      <c r="V19" s="61">
        <v>0</v>
      </c>
      <c r="W19" s="59" t="s">
        <v>208</v>
      </c>
      <c r="X19" s="71">
        <v>0</v>
      </c>
      <c r="Y19" s="60" t="s">
        <v>208</v>
      </c>
      <c r="Z19" s="71">
        <v>0</v>
      </c>
      <c r="AA19" s="60" t="s">
        <v>208</v>
      </c>
      <c r="AB19" s="61">
        <v>0</v>
      </c>
      <c r="AC19" s="60" t="s">
        <v>208</v>
      </c>
      <c r="AD19" s="61" t="s">
        <v>147</v>
      </c>
      <c r="AE19" s="61" t="s">
        <v>147</v>
      </c>
      <c r="AF19" s="61">
        <v>3.0000000000000001E-3</v>
      </c>
      <c r="AG19" s="4" t="s">
        <v>14</v>
      </c>
      <c r="AH19" s="4" t="s">
        <v>14</v>
      </c>
      <c r="AI19" s="61">
        <v>0</v>
      </c>
      <c r="AJ19" s="58" t="s">
        <v>14</v>
      </c>
      <c r="AK19" s="57" t="s">
        <v>14</v>
      </c>
      <c r="AL19" s="62" t="s">
        <v>14</v>
      </c>
      <c r="AM19" s="61">
        <v>2.0089999999999999</v>
      </c>
      <c r="AN19" s="58">
        <v>2</v>
      </c>
      <c r="AO19" s="62">
        <v>100.5</v>
      </c>
      <c r="AP19" s="62" t="s">
        <v>208</v>
      </c>
      <c r="AQ19" s="113">
        <v>1.655</v>
      </c>
      <c r="AR19" s="58">
        <v>0.30399999999999999</v>
      </c>
      <c r="AS19" s="57">
        <v>8.5</v>
      </c>
      <c r="AT19" s="48">
        <v>1.655</v>
      </c>
      <c r="AU19" s="48">
        <v>53.372999999999998</v>
      </c>
      <c r="AV19" s="114">
        <v>50</v>
      </c>
      <c r="AW19" s="47">
        <v>105.09100000000001</v>
      </c>
      <c r="AX19" s="48">
        <v>9.1999999999999998E-2</v>
      </c>
      <c r="AY19" s="48">
        <v>51.128</v>
      </c>
      <c r="AZ19" s="114">
        <v>50</v>
      </c>
      <c r="BA19" s="47">
        <v>102.16400000000002</v>
      </c>
      <c r="BB19" s="48">
        <v>1.655</v>
      </c>
      <c r="BC19" s="48">
        <v>1.5840000000000001</v>
      </c>
      <c r="BD19" s="58" t="s">
        <v>208</v>
      </c>
      <c r="BE19" s="48">
        <v>9.1999999999999998E-2</v>
      </c>
      <c r="BF19" s="58">
        <v>9.0999999999999998E-2</v>
      </c>
      <c r="BG19" s="62" t="s">
        <v>209</v>
      </c>
      <c r="BH19" s="61">
        <v>0.02</v>
      </c>
      <c r="BI19" s="72">
        <v>0.02</v>
      </c>
      <c r="BJ19" s="47">
        <v>100</v>
      </c>
    </row>
    <row r="20" spans="1:62" ht="14.25" x14ac:dyDescent="0.2">
      <c r="A20" s="69" t="s">
        <v>93</v>
      </c>
      <c r="B20" s="69" t="s">
        <v>93</v>
      </c>
      <c r="C20" s="13" t="s">
        <v>99</v>
      </c>
      <c r="D20" s="70" t="s">
        <v>76</v>
      </c>
      <c r="E20" s="41">
        <v>2E-3</v>
      </c>
      <c r="F20" s="48">
        <v>0.02</v>
      </c>
      <c r="G20" s="61">
        <v>1.873</v>
      </c>
      <c r="H20" s="58">
        <v>2</v>
      </c>
      <c r="I20" s="47">
        <v>93.7</v>
      </c>
      <c r="J20" s="61">
        <v>2.06</v>
      </c>
      <c r="K20" s="58">
        <v>2</v>
      </c>
      <c r="L20" s="57">
        <v>103</v>
      </c>
      <c r="M20" s="61">
        <v>2.0099999999999998</v>
      </c>
      <c r="N20" s="58">
        <v>2</v>
      </c>
      <c r="O20" s="47">
        <v>100.5</v>
      </c>
      <c r="P20" s="61">
        <v>1.97</v>
      </c>
      <c r="Q20" s="58">
        <v>2</v>
      </c>
      <c r="R20" s="57">
        <v>98.5</v>
      </c>
      <c r="S20" s="61" t="s">
        <v>147</v>
      </c>
      <c r="T20" s="58">
        <v>2</v>
      </c>
      <c r="U20" s="122" t="s">
        <v>147</v>
      </c>
      <c r="V20" s="61">
        <v>0</v>
      </c>
      <c r="W20" s="59" t="s">
        <v>208</v>
      </c>
      <c r="X20" s="71">
        <v>0</v>
      </c>
      <c r="Y20" s="60" t="s">
        <v>208</v>
      </c>
      <c r="Z20" s="71">
        <v>0</v>
      </c>
      <c r="AA20" s="60" t="s">
        <v>208</v>
      </c>
      <c r="AB20" s="61">
        <v>0</v>
      </c>
      <c r="AC20" s="60" t="s">
        <v>208</v>
      </c>
      <c r="AD20" s="61" t="s">
        <v>147</v>
      </c>
      <c r="AE20" s="61" t="s">
        <v>147</v>
      </c>
      <c r="AF20" s="61">
        <v>-8.0000000000000002E-3</v>
      </c>
      <c r="AG20" s="4" t="s">
        <v>14</v>
      </c>
      <c r="AH20" s="4" t="s">
        <v>14</v>
      </c>
      <c r="AI20" s="61">
        <v>1.9259999999999999</v>
      </c>
      <c r="AJ20" s="58">
        <v>2</v>
      </c>
      <c r="AK20" s="57">
        <v>96.3</v>
      </c>
      <c r="AL20" s="66" t="s">
        <v>208</v>
      </c>
      <c r="AM20" s="61">
        <v>0</v>
      </c>
      <c r="AN20" s="103" t="s">
        <v>14</v>
      </c>
      <c r="AO20" s="62" t="s">
        <v>14</v>
      </c>
      <c r="AP20" s="62" t="s">
        <v>14</v>
      </c>
      <c r="AQ20" s="113">
        <v>0.32600000000000001</v>
      </c>
      <c r="AR20" s="58">
        <v>6.6000000000000003E-2</v>
      </c>
      <c r="AS20" s="57">
        <v>1.2</v>
      </c>
      <c r="AT20" s="48">
        <v>0.32600000000000001</v>
      </c>
      <c r="AU20" s="48">
        <v>52.451000000000001</v>
      </c>
      <c r="AV20" s="114">
        <v>50</v>
      </c>
      <c r="AW20" s="47">
        <v>104.57600000000001</v>
      </c>
      <c r="AX20" s="48">
        <v>1.7999999999999999E-2</v>
      </c>
      <c r="AY20" s="48">
        <v>51.603999999999999</v>
      </c>
      <c r="AZ20" s="114">
        <v>50</v>
      </c>
      <c r="BA20" s="47">
        <v>103.19</v>
      </c>
      <c r="BB20" s="48">
        <v>0.32600000000000001</v>
      </c>
      <c r="BC20" s="48">
        <v>0.32600000000000001</v>
      </c>
      <c r="BD20" s="58" t="s">
        <v>208</v>
      </c>
      <c r="BE20" s="48">
        <v>1.7999999999999999E-2</v>
      </c>
      <c r="BF20" s="58">
        <v>1.9E-2</v>
      </c>
      <c r="BG20" s="62" t="s">
        <v>209</v>
      </c>
      <c r="BH20" s="61">
        <v>0.02</v>
      </c>
      <c r="BI20" s="72">
        <v>0.02</v>
      </c>
      <c r="BJ20" s="47">
        <v>100</v>
      </c>
    </row>
    <row r="21" spans="1:62" ht="14.25" x14ac:dyDescent="0.2">
      <c r="A21" s="69" t="s">
        <v>80</v>
      </c>
      <c r="B21" s="69" t="s">
        <v>80</v>
      </c>
      <c r="C21" s="13" t="s">
        <v>103</v>
      </c>
      <c r="D21" s="70" t="s">
        <v>76</v>
      </c>
      <c r="E21" s="41">
        <v>2E-3</v>
      </c>
      <c r="F21" s="48">
        <v>0.02</v>
      </c>
      <c r="G21" s="61">
        <v>1.7689999999999999</v>
      </c>
      <c r="H21" s="58">
        <v>2</v>
      </c>
      <c r="I21" s="47">
        <v>88.5</v>
      </c>
      <c r="J21" s="61">
        <v>1.929</v>
      </c>
      <c r="K21" s="58">
        <v>2</v>
      </c>
      <c r="L21" s="57">
        <v>96.5</v>
      </c>
      <c r="M21" s="61">
        <v>1.8640000000000001</v>
      </c>
      <c r="N21" s="58">
        <v>2</v>
      </c>
      <c r="O21" s="47">
        <v>93.2</v>
      </c>
      <c r="P21" s="61">
        <v>1.7749999999999999</v>
      </c>
      <c r="Q21" s="58">
        <v>2</v>
      </c>
      <c r="R21" s="94">
        <v>97.7</v>
      </c>
      <c r="S21" s="61" t="s">
        <v>147</v>
      </c>
      <c r="T21" s="58">
        <v>2</v>
      </c>
      <c r="U21" s="122" t="s">
        <v>147</v>
      </c>
      <c r="V21" s="61">
        <v>0</v>
      </c>
      <c r="W21" s="59" t="s">
        <v>208</v>
      </c>
      <c r="X21" s="71">
        <v>0</v>
      </c>
      <c r="Y21" s="60" t="s">
        <v>208</v>
      </c>
      <c r="Z21" s="71">
        <v>0</v>
      </c>
      <c r="AA21" s="60" t="s">
        <v>208</v>
      </c>
      <c r="AB21" s="61">
        <v>0</v>
      </c>
      <c r="AC21" s="60" t="s">
        <v>208</v>
      </c>
      <c r="AD21" s="61" t="s">
        <v>147</v>
      </c>
      <c r="AE21" s="61" t="s">
        <v>147</v>
      </c>
      <c r="AF21" s="61">
        <v>0</v>
      </c>
      <c r="AG21" s="4" t="s">
        <v>14</v>
      </c>
      <c r="AH21" s="4" t="s">
        <v>14</v>
      </c>
      <c r="AI21" s="61">
        <v>-4.2000000000000003E-2</v>
      </c>
      <c r="AJ21" s="58" t="s">
        <v>14</v>
      </c>
      <c r="AK21" s="57" t="s">
        <v>14</v>
      </c>
      <c r="AL21" s="93" t="s">
        <v>208</v>
      </c>
      <c r="AM21" s="61">
        <v>1.982</v>
      </c>
      <c r="AN21" s="58">
        <v>2</v>
      </c>
      <c r="AO21" s="62">
        <v>99.1</v>
      </c>
      <c r="AP21" s="62" t="s">
        <v>208</v>
      </c>
      <c r="AQ21" s="113">
        <v>1.899</v>
      </c>
      <c r="AR21" s="58">
        <v>0.33</v>
      </c>
      <c r="AS21" s="126">
        <v>14</v>
      </c>
      <c r="AT21" s="48">
        <v>1.899</v>
      </c>
      <c r="AU21" s="48">
        <v>53.325000000000003</v>
      </c>
      <c r="AV21" s="114">
        <v>50</v>
      </c>
      <c r="AW21" s="47">
        <v>104.75099999999999</v>
      </c>
      <c r="AX21" s="48">
        <v>0.13200000000000001</v>
      </c>
      <c r="AY21" s="48">
        <v>49.811</v>
      </c>
      <c r="AZ21" s="114">
        <v>50</v>
      </c>
      <c r="BA21" s="47">
        <v>99.49</v>
      </c>
      <c r="BB21" s="48">
        <v>1.899</v>
      </c>
      <c r="BC21" s="48">
        <v>1.772</v>
      </c>
      <c r="BD21" s="58" t="s">
        <v>208</v>
      </c>
      <c r="BE21" s="48">
        <v>0.13200000000000001</v>
      </c>
      <c r="BF21" s="58">
        <v>0.11899999999999999</v>
      </c>
      <c r="BG21" s="62" t="s">
        <v>208</v>
      </c>
      <c r="BH21" s="61">
        <v>2.1999999999999999E-2</v>
      </c>
      <c r="BI21" s="72">
        <v>0.02</v>
      </c>
      <c r="BJ21" s="47">
        <v>110</v>
      </c>
    </row>
    <row r="22" spans="1:62" ht="14.25" x14ac:dyDescent="0.2">
      <c r="A22" s="69" t="s">
        <v>81</v>
      </c>
      <c r="B22" s="69" t="s">
        <v>81</v>
      </c>
      <c r="C22" s="13" t="s">
        <v>107</v>
      </c>
      <c r="D22" s="70" t="s">
        <v>76</v>
      </c>
      <c r="E22" s="41">
        <v>2E-3</v>
      </c>
      <c r="F22" s="48">
        <v>0.02</v>
      </c>
      <c r="G22" s="61">
        <v>1.8759999999999999</v>
      </c>
      <c r="H22" s="58">
        <v>2</v>
      </c>
      <c r="I22" s="47">
        <v>93.8</v>
      </c>
      <c r="J22" s="61">
        <v>1.9810000000000001</v>
      </c>
      <c r="K22" s="58">
        <v>2</v>
      </c>
      <c r="L22" s="57">
        <v>99.1</v>
      </c>
      <c r="M22" s="61">
        <v>1.95</v>
      </c>
      <c r="N22" s="58">
        <v>2</v>
      </c>
      <c r="O22" s="47">
        <v>97.5</v>
      </c>
      <c r="P22" s="61">
        <v>1.84</v>
      </c>
      <c r="Q22" s="58">
        <v>2</v>
      </c>
      <c r="R22" s="57">
        <v>92</v>
      </c>
      <c r="S22" s="61" t="s">
        <v>147</v>
      </c>
      <c r="T22" s="58">
        <v>2</v>
      </c>
      <c r="U22" s="122" t="s">
        <v>147</v>
      </c>
      <c r="V22" s="61">
        <v>0</v>
      </c>
      <c r="W22" s="59" t="s">
        <v>208</v>
      </c>
      <c r="X22" s="71">
        <v>0</v>
      </c>
      <c r="Y22" s="60" t="s">
        <v>208</v>
      </c>
      <c r="Z22" s="71">
        <v>0</v>
      </c>
      <c r="AA22" s="60" t="s">
        <v>208</v>
      </c>
      <c r="AB22" s="61">
        <v>0</v>
      </c>
      <c r="AC22" s="60" t="s">
        <v>208</v>
      </c>
      <c r="AD22" s="61" t="s">
        <v>147</v>
      </c>
      <c r="AE22" s="61" t="s">
        <v>147</v>
      </c>
      <c r="AF22" s="61">
        <v>0</v>
      </c>
      <c r="AG22" s="4" t="s">
        <v>14</v>
      </c>
      <c r="AH22" s="4" t="s">
        <v>14</v>
      </c>
      <c r="AI22" s="61">
        <v>0</v>
      </c>
      <c r="AJ22" s="58" t="s">
        <v>14</v>
      </c>
      <c r="AK22" s="57" t="s">
        <v>14</v>
      </c>
      <c r="AL22" s="125" t="s">
        <v>208</v>
      </c>
      <c r="AM22" s="61">
        <v>2.0609999999999999</v>
      </c>
      <c r="AN22" s="58">
        <v>2</v>
      </c>
      <c r="AO22" s="62">
        <v>103.1</v>
      </c>
      <c r="AP22" s="62" t="s">
        <v>208</v>
      </c>
      <c r="AQ22" s="113">
        <v>0.28499999999999998</v>
      </c>
      <c r="AR22" s="58">
        <v>5.1999999999999998E-2</v>
      </c>
      <c r="AS22" s="57">
        <v>9.1999999999999993</v>
      </c>
      <c r="AT22" s="48">
        <v>0.28499999999999998</v>
      </c>
      <c r="AU22" s="48">
        <v>55.945999999999998</v>
      </c>
      <c r="AV22" s="114">
        <v>50</v>
      </c>
      <c r="AW22" s="47">
        <v>111.60699999999999</v>
      </c>
      <c r="AX22" s="48">
        <v>2.1999999999999999E-2</v>
      </c>
      <c r="AY22" s="48">
        <v>52.951000000000001</v>
      </c>
      <c r="AZ22" s="114">
        <v>50</v>
      </c>
      <c r="BA22" s="47">
        <v>105.88</v>
      </c>
      <c r="BB22" s="48">
        <v>0.28499999999999998</v>
      </c>
      <c r="BC22" s="48">
        <v>0.29499999999999998</v>
      </c>
      <c r="BD22" s="58" t="s">
        <v>208</v>
      </c>
      <c r="BE22" s="48">
        <v>2.1999999999999999E-2</v>
      </c>
      <c r="BF22" s="58">
        <v>2.1999999999999999E-2</v>
      </c>
      <c r="BG22" s="62" t="s">
        <v>209</v>
      </c>
      <c r="BH22" s="61">
        <v>2.1999999999999999E-2</v>
      </c>
      <c r="BI22" s="72">
        <v>0.02</v>
      </c>
      <c r="BJ22" s="47">
        <v>110</v>
      </c>
    </row>
    <row r="23" spans="1:62" ht="14.25" x14ac:dyDescent="0.2">
      <c r="A23" s="69" t="s">
        <v>94</v>
      </c>
      <c r="B23" s="69" t="s">
        <v>94</v>
      </c>
      <c r="C23" s="13" t="s">
        <v>100</v>
      </c>
      <c r="D23" s="70" t="s">
        <v>76</v>
      </c>
      <c r="E23" s="41">
        <v>2E-3</v>
      </c>
      <c r="F23" s="48">
        <v>0.02</v>
      </c>
      <c r="G23" s="61">
        <v>1.891</v>
      </c>
      <c r="H23" s="58">
        <v>2</v>
      </c>
      <c r="I23" s="47">
        <v>94.6</v>
      </c>
      <c r="J23" s="61">
        <v>2.1230000000000002</v>
      </c>
      <c r="K23" s="58">
        <v>2</v>
      </c>
      <c r="L23" s="57">
        <v>106.2</v>
      </c>
      <c r="M23" s="61">
        <v>2.0510000000000002</v>
      </c>
      <c r="N23" s="58">
        <v>2</v>
      </c>
      <c r="O23" s="47">
        <v>102.6</v>
      </c>
      <c r="P23" s="61">
        <v>1.9730000000000001</v>
      </c>
      <c r="Q23" s="58">
        <v>2</v>
      </c>
      <c r="R23" s="57">
        <v>98.7</v>
      </c>
      <c r="S23" s="61" t="s">
        <v>147</v>
      </c>
      <c r="T23" s="58">
        <v>2</v>
      </c>
      <c r="U23" s="122" t="s">
        <v>147</v>
      </c>
      <c r="V23" s="61">
        <v>0</v>
      </c>
      <c r="W23" s="59" t="s">
        <v>208</v>
      </c>
      <c r="X23" s="71">
        <v>0</v>
      </c>
      <c r="Y23" s="60" t="s">
        <v>208</v>
      </c>
      <c r="Z23" s="71">
        <v>0</v>
      </c>
      <c r="AA23" s="60" t="s">
        <v>208</v>
      </c>
      <c r="AB23" s="61">
        <v>0</v>
      </c>
      <c r="AC23" s="60" t="s">
        <v>208</v>
      </c>
      <c r="AD23" s="61" t="s">
        <v>147</v>
      </c>
      <c r="AE23" s="61" t="s">
        <v>147</v>
      </c>
      <c r="AF23" s="61">
        <v>0</v>
      </c>
      <c r="AG23" s="4" t="s">
        <v>14</v>
      </c>
      <c r="AH23" s="4" t="s">
        <v>14</v>
      </c>
      <c r="AI23" s="61">
        <v>0</v>
      </c>
      <c r="AJ23" s="58" t="s">
        <v>14</v>
      </c>
      <c r="AK23" s="57" t="s">
        <v>14</v>
      </c>
      <c r="AL23" s="125" t="s">
        <v>14</v>
      </c>
      <c r="AM23" s="61">
        <v>-1E-3</v>
      </c>
      <c r="AN23" s="103" t="s">
        <v>14</v>
      </c>
      <c r="AO23" s="62" t="s">
        <v>14</v>
      </c>
      <c r="AP23" s="62" t="s">
        <v>208</v>
      </c>
      <c r="AQ23" s="113">
        <v>1.734</v>
      </c>
      <c r="AR23" s="58">
        <v>0.30299999999999999</v>
      </c>
      <c r="AS23" s="127">
        <v>13.5</v>
      </c>
      <c r="AT23" s="48">
        <v>1.734</v>
      </c>
      <c r="AU23" s="48">
        <v>55.646999999999998</v>
      </c>
      <c r="AV23" s="114">
        <v>50</v>
      </c>
      <c r="AW23" s="47">
        <v>109.56000000000002</v>
      </c>
      <c r="AX23" s="48">
        <v>0.13500000000000001</v>
      </c>
      <c r="AY23" s="48">
        <v>52.488</v>
      </c>
      <c r="AZ23" s="114">
        <v>50</v>
      </c>
      <c r="BA23" s="47">
        <v>104.84099999999998</v>
      </c>
      <c r="BB23" s="48">
        <v>1.734</v>
      </c>
      <c r="BC23" s="48">
        <v>1.736</v>
      </c>
      <c r="BD23" s="58" t="s">
        <v>208</v>
      </c>
      <c r="BE23" s="48">
        <v>0.13500000000000001</v>
      </c>
      <c r="BF23" s="58">
        <v>0.13400000000000001</v>
      </c>
      <c r="BG23" s="62" t="s">
        <v>208</v>
      </c>
      <c r="BH23" s="61">
        <v>2.1000000000000001E-2</v>
      </c>
      <c r="BI23" s="72">
        <v>0.02</v>
      </c>
      <c r="BJ23" s="47">
        <v>105</v>
      </c>
    </row>
    <row r="24" spans="1:62" ht="14.25" x14ac:dyDescent="0.2">
      <c r="A24" s="69" t="s">
        <v>95</v>
      </c>
      <c r="B24" s="69" t="s">
        <v>95</v>
      </c>
      <c r="C24" s="13" t="s">
        <v>101</v>
      </c>
      <c r="D24" s="70" t="s">
        <v>76</v>
      </c>
      <c r="E24" s="41">
        <v>2E-3</v>
      </c>
      <c r="F24" s="48">
        <v>0.02</v>
      </c>
      <c r="G24" s="61">
        <v>1.877</v>
      </c>
      <c r="H24" s="58">
        <v>2</v>
      </c>
      <c r="I24" s="47">
        <v>93.9</v>
      </c>
      <c r="J24" s="61">
        <v>2.085</v>
      </c>
      <c r="K24" s="58">
        <v>2</v>
      </c>
      <c r="L24" s="57">
        <v>104.3</v>
      </c>
      <c r="M24" s="61">
        <v>2.0169999999999999</v>
      </c>
      <c r="N24" s="58">
        <v>2</v>
      </c>
      <c r="O24" s="47">
        <v>100.9</v>
      </c>
      <c r="P24" s="61">
        <v>1.954</v>
      </c>
      <c r="Q24" s="58">
        <v>2</v>
      </c>
      <c r="R24" s="57">
        <v>97.7</v>
      </c>
      <c r="S24" s="61" t="s">
        <v>147</v>
      </c>
      <c r="T24" s="58">
        <v>2</v>
      </c>
      <c r="U24" s="122" t="s">
        <v>147</v>
      </c>
      <c r="V24" s="61">
        <v>0</v>
      </c>
      <c r="W24" s="59" t="s">
        <v>208</v>
      </c>
      <c r="X24" s="71">
        <v>0</v>
      </c>
      <c r="Y24" s="60" t="s">
        <v>208</v>
      </c>
      <c r="Z24" s="71">
        <v>0</v>
      </c>
      <c r="AA24" s="60" t="s">
        <v>208</v>
      </c>
      <c r="AB24" s="61">
        <v>0</v>
      </c>
      <c r="AC24" s="60" t="s">
        <v>208</v>
      </c>
      <c r="AD24" s="61" t="s">
        <v>147</v>
      </c>
      <c r="AE24" s="61" t="s">
        <v>147</v>
      </c>
      <c r="AF24" s="61">
        <v>0</v>
      </c>
      <c r="AG24" s="4" t="s">
        <v>14</v>
      </c>
      <c r="AH24" s="4" t="s">
        <v>14</v>
      </c>
      <c r="AI24" s="61">
        <v>0</v>
      </c>
      <c r="AJ24" s="58" t="s">
        <v>14</v>
      </c>
      <c r="AK24" s="57" t="s">
        <v>14</v>
      </c>
      <c r="AL24" s="62" t="s">
        <v>14</v>
      </c>
      <c r="AM24" s="61">
        <v>1E-3</v>
      </c>
      <c r="AN24" s="103" t="s">
        <v>14</v>
      </c>
      <c r="AO24" s="62" t="s">
        <v>14</v>
      </c>
      <c r="AP24" s="62" t="s">
        <v>208</v>
      </c>
      <c r="AQ24" s="113">
        <v>0.33800000000000002</v>
      </c>
      <c r="AR24" s="58">
        <v>6.2E-2</v>
      </c>
      <c r="AS24" s="57">
        <v>8.6</v>
      </c>
      <c r="AT24" s="48">
        <v>0.33800000000000002</v>
      </c>
      <c r="AU24" s="48">
        <v>54.433</v>
      </c>
      <c r="AV24" s="114">
        <v>50</v>
      </c>
      <c r="AW24" s="47">
        <v>108.52800000000001</v>
      </c>
      <c r="AX24" s="48">
        <v>2.7E-2</v>
      </c>
      <c r="AY24" s="48">
        <v>52.043999999999997</v>
      </c>
      <c r="AZ24" s="114">
        <v>50</v>
      </c>
      <c r="BA24" s="47">
        <v>104.06100000000001</v>
      </c>
      <c r="BB24" s="48">
        <v>0.33800000000000002</v>
      </c>
      <c r="BC24" s="48">
        <v>0.33700000000000002</v>
      </c>
      <c r="BD24" s="58" t="s">
        <v>208</v>
      </c>
      <c r="BE24" s="48">
        <v>2.7E-2</v>
      </c>
      <c r="BF24" s="58">
        <v>2.9000000000000001E-2</v>
      </c>
      <c r="BG24" s="62" t="s">
        <v>209</v>
      </c>
      <c r="BH24" s="61">
        <v>2.1000000000000001E-2</v>
      </c>
      <c r="BI24" s="72">
        <v>0.02</v>
      </c>
      <c r="BJ24" s="47">
        <v>105</v>
      </c>
    </row>
    <row r="25" spans="1:62" ht="14.25" x14ac:dyDescent="0.2">
      <c r="A25" s="69" t="s">
        <v>82</v>
      </c>
      <c r="B25" s="69" t="s">
        <v>82</v>
      </c>
      <c r="C25" s="13" t="s">
        <v>108</v>
      </c>
      <c r="D25" s="70" t="s">
        <v>76</v>
      </c>
      <c r="E25" s="41">
        <v>2E-3</v>
      </c>
      <c r="F25" s="48">
        <v>0.02</v>
      </c>
      <c r="G25" s="61">
        <v>1.873</v>
      </c>
      <c r="H25" s="58">
        <v>2</v>
      </c>
      <c r="I25" s="47">
        <v>93.7</v>
      </c>
      <c r="J25" s="61">
        <v>2.0110000000000001</v>
      </c>
      <c r="K25" s="58">
        <v>2</v>
      </c>
      <c r="L25" s="57">
        <v>100.6</v>
      </c>
      <c r="M25" s="61">
        <v>1.988</v>
      </c>
      <c r="N25" s="58">
        <v>2</v>
      </c>
      <c r="O25" s="47">
        <v>99.4</v>
      </c>
      <c r="P25" s="61">
        <v>1.9590000000000001</v>
      </c>
      <c r="Q25" s="58">
        <v>2</v>
      </c>
      <c r="R25" s="57">
        <v>98</v>
      </c>
      <c r="S25" s="61" t="s">
        <v>147</v>
      </c>
      <c r="T25" s="58">
        <v>2</v>
      </c>
      <c r="U25" s="122" t="s">
        <v>147</v>
      </c>
      <c r="V25" s="61">
        <v>0</v>
      </c>
      <c r="W25" s="59" t="s">
        <v>208</v>
      </c>
      <c r="X25" s="71">
        <v>0</v>
      </c>
      <c r="Y25" s="60" t="s">
        <v>208</v>
      </c>
      <c r="Z25" s="71">
        <v>0</v>
      </c>
      <c r="AA25" s="60" t="s">
        <v>208</v>
      </c>
      <c r="AB25" s="61">
        <v>0</v>
      </c>
      <c r="AC25" s="60" t="s">
        <v>208</v>
      </c>
      <c r="AD25" s="61" t="s">
        <v>147</v>
      </c>
      <c r="AE25" s="61" t="s">
        <v>147</v>
      </c>
      <c r="AF25" s="61">
        <v>0</v>
      </c>
      <c r="AG25" s="4" t="s">
        <v>14</v>
      </c>
      <c r="AH25" s="4" t="s">
        <v>14</v>
      </c>
      <c r="AI25" s="61">
        <v>0</v>
      </c>
      <c r="AJ25" s="58" t="s">
        <v>14</v>
      </c>
      <c r="AK25" s="57" t="s">
        <v>14</v>
      </c>
      <c r="AL25" s="66" t="s">
        <v>208</v>
      </c>
      <c r="AM25" s="61">
        <v>0</v>
      </c>
      <c r="AN25" s="103" t="s">
        <v>14</v>
      </c>
      <c r="AO25" s="62" t="s">
        <v>14</v>
      </c>
      <c r="AP25" s="125" t="s">
        <v>208</v>
      </c>
      <c r="AQ25" s="113">
        <v>0.93</v>
      </c>
      <c r="AR25" s="58">
        <v>0.18099999999999999</v>
      </c>
      <c r="AS25" s="57">
        <v>2.7</v>
      </c>
      <c r="AT25" s="48">
        <v>0.93</v>
      </c>
      <c r="AU25" s="48">
        <v>53.865000000000002</v>
      </c>
      <c r="AV25" s="114">
        <v>50</v>
      </c>
      <c r="AW25" s="47">
        <v>106.80000000000001</v>
      </c>
      <c r="AX25" s="48">
        <v>9.6000000000000002E-2</v>
      </c>
      <c r="AY25" s="48">
        <v>52.116999999999997</v>
      </c>
      <c r="AZ25" s="114">
        <v>50</v>
      </c>
      <c r="BA25" s="47">
        <v>104.13799999999999</v>
      </c>
      <c r="BB25" s="48">
        <v>0.93</v>
      </c>
      <c r="BC25" s="48">
        <v>0.90100000000000002</v>
      </c>
      <c r="BD25" s="58" t="s">
        <v>208</v>
      </c>
      <c r="BE25" s="48">
        <v>9.6000000000000002E-2</v>
      </c>
      <c r="BF25" s="58">
        <v>9.0999999999999998E-2</v>
      </c>
      <c r="BG25" s="62" t="s">
        <v>209</v>
      </c>
      <c r="BH25" s="61">
        <v>2.1000000000000001E-2</v>
      </c>
      <c r="BI25" s="72">
        <v>0.02</v>
      </c>
      <c r="BJ25" s="47">
        <v>105</v>
      </c>
    </row>
    <row r="26" spans="1:62" ht="14.25" x14ac:dyDescent="0.2">
      <c r="A26" s="69" t="s">
        <v>83</v>
      </c>
      <c r="B26" s="69" t="s">
        <v>83</v>
      </c>
      <c r="C26" s="13" t="s">
        <v>109</v>
      </c>
      <c r="D26" s="70" t="s">
        <v>76</v>
      </c>
      <c r="E26" s="41">
        <v>2E-3</v>
      </c>
      <c r="F26" s="48">
        <v>0.02</v>
      </c>
      <c r="G26" s="61">
        <v>1.8340000000000001</v>
      </c>
      <c r="H26" s="58">
        <v>2</v>
      </c>
      <c r="I26" s="47">
        <v>91.7</v>
      </c>
      <c r="J26" s="61">
        <v>1.9750000000000001</v>
      </c>
      <c r="K26" s="58">
        <v>2</v>
      </c>
      <c r="L26" s="57">
        <v>98.8</v>
      </c>
      <c r="M26" s="61">
        <v>1.988</v>
      </c>
      <c r="N26" s="58">
        <v>2</v>
      </c>
      <c r="O26" s="47">
        <v>99.4</v>
      </c>
      <c r="P26" s="61">
        <v>1.992</v>
      </c>
      <c r="Q26" s="58">
        <v>2</v>
      </c>
      <c r="R26" s="57">
        <v>99.6</v>
      </c>
      <c r="S26" s="61" t="s">
        <v>147</v>
      </c>
      <c r="T26" s="58">
        <v>2</v>
      </c>
      <c r="U26" s="122" t="s">
        <v>147</v>
      </c>
      <c r="V26" s="61">
        <v>0</v>
      </c>
      <c r="W26" s="59" t="s">
        <v>208</v>
      </c>
      <c r="X26" s="71">
        <v>0</v>
      </c>
      <c r="Y26" s="60" t="s">
        <v>208</v>
      </c>
      <c r="Z26" s="71">
        <v>0</v>
      </c>
      <c r="AA26" s="60" t="s">
        <v>208</v>
      </c>
      <c r="AB26" s="61">
        <v>0</v>
      </c>
      <c r="AC26" s="60" t="s">
        <v>208</v>
      </c>
      <c r="AD26" s="61" t="s">
        <v>147</v>
      </c>
      <c r="AE26" s="61" t="s">
        <v>147</v>
      </c>
      <c r="AF26" s="61">
        <v>0</v>
      </c>
      <c r="AG26" s="4" t="s">
        <v>14</v>
      </c>
      <c r="AH26" s="4" t="s">
        <v>14</v>
      </c>
      <c r="AI26" s="61">
        <v>0</v>
      </c>
      <c r="AJ26" s="58" t="s">
        <v>14</v>
      </c>
      <c r="AK26" s="57" t="s">
        <v>14</v>
      </c>
      <c r="AL26" s="66" t="s">
        <v>208</v>
      </c>
      <c r="AM26" s="61">
        <v>0</v>
      </c>
      <c r="AN26" s="103" t="s">
        <v>14</v>
      </c>
      <c r="AO26" s="62" t="s">
        <v>14</v>
      </c>
      <c r="AP26" s="62" t="s">
        <v>14</v>
      </c>
      <c r="AQ26" s="113">
        <v>0.13200000000000001</v>
      </c>
      <c r="AR26" s="58">
        <v>2.5000000000000001E-2</v>
      </c>
      <c r="AS26" s="57">
        <v>5.4</v>
      </c>
      <c r="AT26" s="48">
        <v>0.13200000000000001</v>
      </c>
      <c r="AU26" s="48">
        <v>54.045999999999999</v>
      </c>
      <c r="AV26" s="114">
        <v>50</v>
      </c>
      <c r="AW26" s="47">
        <v>107.96</v>
      </c>
      <c r="AX26" s="48">
        <v>1.4E-2</v>
      </c>
      <c r="AY26" s="48">
        <v>51.396000000000001</v>
      </c>
      <c r="AZ26" s="114">
        <v>50</v>
      </c>
      <c r="BA26" s="47">
        <v>102.77800000000002</v>
      </c>
      <c r="BB26" s="48">
        <v>0.13200000000000001</v>
      </c>
      <c r="BC26" s="48">
        <v>0.128</v>
      </c>
      <c r="BD26" s="58" t="s">
        <v>208</v>
      </c>
      <c r="BE26" s="48">
        <v>1.4E-2</v>
      </c>
      <c r="BF26" s="58">
        <v>1.2E-2</v>
      </c>
      <c r="BG26" s="62" t="s">
        <v>209</v>
      </c>
      <c r="BH26" s="61">
        <v>1.7999999999999999E-2</v>
      </c>
      <c r="BI26" s="72">
        <v>0.02</v>
      </c>
      <c r="BJ26" s="47">
        <v>90</v>
      </c>
    </row>
    <row r="27" spans="1:62" ht="14.25" x14ac:dyDescent="0.2">
      <c r="A27" s="69" t="s">
        <v>96</v>
      </c>
      <c r="B27" s="69" t="s">
        <v>96</v>
      </c>
      <c r="C27" s="13" t="s">
        <v>102</v>
      </c>
      <c r="D27" s="70" t="s">
        <v>76</v>
      </c>
      <c r="E27" s="41">
        <v>2E-3</v>
      </c>
      <c r="F27" s="48">
        <v>0.02</v>
      </c>
      <c r="G27" s="61">
        <v>1.899</v>
      </c>
      <c r="H27" s="58">
        <v>2</v>
      </c>
      <c r="I27" s="47">
        <v>95</v>
      </c>
      <c r="J27" s="61">
        <v>2.0640000000000001</v>
      </c>
      <c r="K27" s="58">
        <v>2</v>
      </c>
      <c r="L27" s="57">
        <v>103.2</v>
      </c>
      <c r="M27" s="61">
        <v>2.0190000000000001</v>
      </c>
      <c r="N27" s="58">
        <v>2</v>
      </c>
      <c r="O27" s="47">
        <v>101</v>
      </c>
      <c r="P27" s="61">
        <v>1.93</v>
      </c>
      <c r="Q27" s="58">
        <v>2</v>
      </c>
      <c r="R27" s="57">
        <v>96.5</v>
      </c>
      <c r="S27" s="61" t="s">
        <v>147</v>
      </c>
      <c r="T27" s="58">
        <v>2</v>
      </c>
      <c r="U27" s="122" t="s">
        <v>147</v>
      </c>
      <c r="V27" s="61">
        <v>0</v>
      </c>
      <c r="W27" s="59" t="s">
        <v>208</v>
      </c>
      <c r="X27" s="71">
        <v>0</v>
      </c>
      <c r="Y27" s="60" t="s">
        <v>208</v>
      </c>
      <c r="Z27" s="71">
        <v>0</v>
      </c>
      <c r="AA27" s="60" t="s">
        <v>208</v>
      </c>
      <c r="AB27" s="61">
        <v>0</v>
      </c>
      <c r="AC27" s="60" t="s">
        <v>208</v>
      </c>
      <c r="AD27" s="61" t="s">
        <v>147</v>
      </c>
      <c r="AE27" s="61" t="s">
        <v>147</v>
      </c>
      <c r="AF27" s="61">
        <v>0</v>
      </c>
      <c r="AG27" s="4" t="s">
        <v>14</v>
      </c>
      <c r="AH27" s="4" t="s">
        <v>14</v>
      </c>
      <c r="AI27" s="61">
        <v>-6.0000000000000001E-3</v>
      </c>
      <c r="AJ27" s="58" t="s">
        <v>14</v>
      </c>
      <c r="AK27" s="57" t="s">
        <v>14</v>
      </c>
      <c r="AL27" s="62" t="s">
        <v>14</v>
      </c>
      <c r="AM27" s="61">
        <v>-2.3E-2</v>
      </c>
      <c r="AN27" s="103" t="s">
        <v>14</v>
      </c>
      <c r="AO27" s="62" t="s">
        <v>14</v>
      </c>
      <c r="AP27" s="62" t="s">
        <v>14</v>
      </c>
      <c r="AQ27" s="113">
        <v>0.76</v>
      </c>
      <c r="AR27" s="58">
        <v>0.126</v>
      </c>
      <c r="AS27" s="127">
        <v>18.7</v>
      </c>
      <c r="AT27" s="48">
        <v>0.76</v>
      </c>
      <c r="AU27" s="48">
        <v>54.281999999999996</v>
      </c>
      <c r="AV27" s="114">
        <v>50</v>
      </c>
      <c r="AW27" s="47">
        <v>107.80399999999999</v>
      </c>
      <c r="AX27" s="48">
        <v>9.5000000000000001E-2</v>
      </c>
      <c r="AY27" s="48">
        <v>51.786000000000001</v>
      </c>
      <c r="AZ27" s="114">
        <v>50</v>
      </c>
      <c r="BA27" s="47">
        <v>103.477</v>
      </c>
      <c r="BB27" s="48">
        <v>0.76</v>
      </c>
      <c r="BC27" s="48">
        <v>0.73599999999999999</v>
      </c>
      <c r="BD27" s="58" t="s">
        <v>208</v>
      </c>
      <c r="BE27" s="48">
        <v>9.5000000000000001E-2</v>
      </c>
      <c r="BF27" s="58">
        <v>9.1999999999999998E-2</v>
      </c>
      <c r="BG27" s="62" t="s">
        <v>209</v>
      </c>
      <c r="BH27" s="61">
        <v>1.7999999999999999E-2</v>
      </c>
      <c r="BI27" s="72">
        <v>0.02</v>
      </c>
      <c r="BJ27" s="47">
        <v>90</v>
      </c>
    </row>
    <row r="28" spans="1:62" ht="14.25" x14ac:dyDescent="0.2">
      <c r="A28" s="69" t="s">
        <v>84</v>
      </c>
      <c r="B28" s="69" t="s">
        <v>84</v>
      </c>
      <c r="C28" s="13" t="s">
        <v>110</v>
      </c>
      <c r="D28" s="70" t="s">
        <v>76</v>
      </c>
      <c r="E28" s="41">
        <v>2E-3</v>
      </c>
      <c r="F28" s="48">
        <v>0.02</v>
      </c>
      <c r="G28" s="61">
        <v>1.8720000000000001</v>
      </c>
      <c r="H28" s="58">
        <v>2</v>
      </c>
      <c r="I28" s="47">
        <v>93.6</v>
      </c>
      <c r="J28" s="61">
        <v>2.0030000000000001</v>
      </c>
      <c r="K28" s="58">
        <v>2</v>
      </c>
      <c r="L28" s="70">
        <v>100.2</v>
      </c>
      <c r="M28" s="61">
        <v>2.09</v>
      </c>
      <c r="N28" s="58">
        <v>2</v>
      </c>
      <c r="O28" s="47">
        <v>104.5</v>
      </c>
      <c r="P28" s="61">
        <v>1.9710000000000001</v>
      </c>
      <c r="Q28" s="58">
        <v>2</v>
      </c>
      <c r="R28" s="70">
        <v>98.6</v>
      </c>
      <c r="S28" s="61" t="s">
        <v>147</v>
      </c>
      <c r="T28" s="58">
        <v>2</v>
      </c>
      <c r="U28" s="122" t="s">
        <v>147</v>
      </c>
      <c r="V28" s="61">
        <v>0</v>
      </c>
      <c r="W28" s="59" t="s">
        <v>208</v>
      </c>
      <c r="X28" s="71">
        <v>0</v>
      </c>
      <c r="Y28" s="60" t="s">
        <v>208</v>
      </c>
      <c r="Z28" s="71">
        <v>0</v>
      </c>
      <c r="AA28" s="60" t="s">
        <v>208</v>
      </c>
      <c r="AB28" s="61">
        <v>0</v>
      </c>
      <c r="AC28" s="60" t="s">
        <v>208</v>
      </c>
      <c r="AD28" s="61" t="s">
        <v>147</v>
      </c>
      <c r="AE28" s="61" t="s">
        <v>147</v>
      </c>
      <c r="AF28" s="61">
        <v>0</v>
      </c>
      <c r="AG28" s="4" t="s">
        <v>14</v>
      </c>
      <c r="AH28" s="4" t="s">
        <v>14</v>
      </c>
      <c r="AI28" s="61">
        <v>0</v>
      </c>
      <c r="AJ28" s="58" t="s">
        <v>14</v>
      </c>
      <c r="AK28" s="70" t="s">
        <v>14</v>
      </c>
      <c r="AL28" s="66" t="s">
        <v>14</v>
      </c>
      <c r="AM28" s="61">
        <v>-1.2999999999999999E-2</v>
      </c>
      <c r="AN28" s="103" t="s">
        <v>14</v>
      </c>
      <c r="AO28" s="70" t="s">
        <v>14</v>
      </c>
      <c r="AP28" s="70" t="s">
        <v>208</v>
      </c>
      <c r="AQ28" s="113">
        <v>0.114</v>
      </c>
      <c r="AR28" s="58">
        <v>2.1999999999999999E-2</v>
      </c>
      <c r="AS28" s="70">
        <v>3.6</v>
      </c>
      <c r="AT28" s="48">
        <v>0.114</v>
      </c>
      <c r="AU28" s="48">
        <v>53.92</v>
      </c>
      <c r="AV28" s="114">
        <v>50</v>
      </c>
      <c r="AW28" s="47">
        <v>107.72599999999998</v>
      </c>
      <c r="AX28" s="48">
        <v>1.7999999999999999E-2</v>
      </c>
      <c r="AY28" s="48">
        <v>52.131999999999998</v>
      </c>
      <c r="AZ28" s="114">
        <v>50</v>
      </c>
      <c r="BA28" s="47">
        <v>104.246</v>
      </c>
      <c r="BB28" s="48">
        <v>0.114</v>
      </c>
      <c r="BC28" s="48">
        <v>0.115</v>
      </c>
      <c r="BD28" s="58" t="s">
        <v>208</v>
      </c>
      <c r="BE28" s="48">
        <v>1.7999999999999999E-2</v>
      </c>
      <c r="BF28" s="58">
        <v>1.7999999999999999E-2</v>
      </c>
      <c r="BG28" s="70" t="s">
        <v>209</v>
      </c>
      <c r="BH28" s="61">
        <v>1.9E-2</v>
      </c>
      <c r="BI28" s="72">
        <v>0.02</v>
      </c>
      <c r="BJ28" s="47">
        <v>95</v>
      </c>
    </row>
    <row r="29" spans="1:62" ht="15" thickBot="1" x14ac:dyDescent="0.25">
      <c r="A29" s="52"/>
      <c r="B29" s="52"/>
      <c r="C29" s="53"/>
      <c r="D29" s="52"/>
      <c r="E29" s="54"/>
      <c r="F29" s="55"/>
      <c r="G29" s="73"/>
      <c r="H29" s="74"/>
      <c r="I29" s="75"/>
      <c r="J29" s="73"/>
      <c r="K29" s="74"/>
      <c r="L29" s="52"/>
      <c r="M29" s="73"/>
      <c r="N29" s="74"/>
      <c r="O29" s="75"/>
      <c r="P29" s="73"/>
      <c r="Q29" s="74"/>
      <c r="R29" s="52"/>
      <c r="S29" s="73"/>
      <c r="T29" s="74"/>
      <c r="U29" s="52"/>
      <c r="V29" s="73"/>
      <c r="W29" s="76"/>
      <c r="X29" s="73"/>
      <c r="Y29" s="76"/>
      <c r="Z29" s="73"/>
      <c r="AA29" s="76"/>
      <c r="AB29" s="73"/>
      <c r="AC29" s="76"/>
      <c r="AD29" s="73"/>
      <c r="AE29" s="76"/>
      <c r="AF29" s="73"/>
      <c r="AG29" s="5"/>
      <c r="AH29" s="5"/>
      <c r="AI29" s="73"/>
      <c r="AJ29" s="74"/>
      <c r="AK29" s="52"/>
      <c r="AL29" s="77"/>
      <c r="AM29" s="73"/>
      <c r="AN29" s="74"/>
      <c r="AO29" s="52"/>
      <c r="AP29" s="52"/>
      <c r="AQ29" s="78"/>
      <c r="AR29" s="79"/>
      <c r="AS29" s="52"/>
      <c r="AT29" s="73"/>
      <c r="AU29" s="73"/>
      <c r="AV29" s="74"/>
      <c r="AW29" s="75"/>
      <c r="AX29" s="73"/>
      <c r="AY29" s="73"/>
      <c r="AZ29" s="74"/>
      <c r="BA29" s="75"/>
      <c r="BB29" s="73"/>
      <c r="BC29" s="73"/>
      <c r="BD29" s="74"/>
      <c r="BE29" s="73"/>
      <c r="BF29" s="79"/>
      <c r="BG29" s="52"/>
      <c r="BH29" s="73"/>
      <c r="BI29" s="79"/>
      <c r="BJ29" s="75"/>
    </row>
    <row r="30" spans="1:62" ht="15" x14ac:dyDescent="0.25">
      <c r="A30" s="19" t="s">
        <v>146</v>
      </c>
      <c r="B30" s="20"/>
      <c r="C30" s="20"/>
      <c r="D30" s="20"/>
      <c r="E30" s="20"/>
      <c r="F30" s="21"/>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row>
    <row r="31" spans="1:62" ht="14.25" x14ac:dyDescent="0.2">
      <c r="A31" s="81" t="s">
        <v>194</v>
      </c>
      <c r="B31" s="8"/>
      <c r="C31" s="8"/>
      <c r="D31" s="8"/>
      <c r="E31" s="8"/>
      <c r="F31" s="50"/>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row>
    <row r="32" spans="1:62" ht="14.25" x14ac:dyDescent="0.2">
      <c r="A32" s="81" t="s">
        <v>195</v>
      </c>
      <c r="B32" s="8"/>
      <c r="C32" s="8"/>
      <c r="D32" s="8"/>
      <c r="E32" s="8"/>
      <c r="F32" s="50"/>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1:31" ht="14.25" x14ac:dyDescent="0.2">
      <c r="A33" s="81" t="s">
        <v>216</v>
      </c>
      <c r="B33" s="8"/>
      <c r="C33" s="8"/>
      <c r="D33" s="8"/>
      <c r="E33" s="8"/>
      <c r="F33" s="50"/>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1:31" ht="15" thickBot="1" x14ac:dyDescent="0.25">
      <c r="A34" s="187" t="s">
        <v>215</v>
      </c>
      <c r="B34" s="188"/>
      <c r="C34" s="188"/>
      <c r="D34" s="188"/>
      <c r="E34" s="188"/>
      <c r="F34" s="189"/>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1" x14ac:dyDescent="0.2">
      <c r="A35" s="17"/>
    </row>
    <row r="36" spans="1:31" x14ac:dyDescent="0.2">
      <c r="A36" s="185"/>
      <c r="B36" s="185"/>
      <c r="C36" s="185"/>
      <c r="D36" s="185"/>
      <c r="E36" s="185"/>
      <c r="F36" s="185"/>
    </row>
  </sheetData>
  <mergeCells count="157">
    <mergeCell ref="AX8:BA8"/>
    <mergeCell ref="AX9:BA9"/>
    <mergeCell ref="AX10:BA10"/>
    <mergeCell ref="AX11:BA11"/>
    <mergeCell ref="AX12:AX13"/>
    <mergeCell ref="AY12:AY13"/>
    <mergeCell ref="AZ12:AZ13"/>
    <mergeCell ref="BA12:BA13"/>
    <mergeCell ref="BB8:BD8"/>
    <mergeCell ref="BB9:BD9"/>
    <mergeCell ref="BB10:BD10"/>
    <mergeCell ref="BB11:BD11"/>
    <mergeCell ref="BC12:BC13"/>
    <mergeCell ref="BD12:BD13"/>
    <mergeCell ref="BB12:BB13"/>
    <mergeCell ref="BH8:BJ8"/>
    <mergeCell ref="BH9:BJ9"/>
    <mergeCell ref="BE8:BG8"/>
    <mergeCell ref="BH10:BJ10"/>
    <mergeCell ref="BH11:BJ11"/>
    <mergeCell ref="BH12:BH13"/>
    <mergeCell ref="BI12:BI13"/>
    <mergeCell ref="BJ12:BJ13"/>
    <mergeCell ref="BE12:BE13"/>
    <mergeCell ref="BF12:BF13"/>
    <mergeCell ref="BG12:BG13"/>
    <mergeCell ref="BE9:BG9"/>
    <mergeCell ref="BE10:BG10"/>
    <mergeCell ref="BE11:BG11"/>
    <mergeCell ref="X11:Y11"/>
    <mergeCell ref="AT9:AW9"/>
    <mergeCell ref="AT10:AW10"/>
    <mergeCell ref="AI12:AI13"/>
    <mergeCell ref="AJ12:AJ13"/>
    <mergeCell ref="AK12:AK13"/>
    <mergeCell ref="AD11:AE11"/>
    <mergeCell ref="AD9:AE9"/>
    <mergeCell ref="Z12:Z13"/>
    <mergeCell ref="AB11:AC11"/>
    <mergeCell ref="AD10:AE10"/>
    <mergeCell ref="Z9:AA9"/>
    <mergeCell ref="Z10:AA10"/>
    <mergeCell ref="Z11:AA11"/>
    <mergeCell ref="AA12:AA13"/>
    <mergeCell ref="AC12:AC13"/>
    <mergeCell ref="AB9:AC9"/>
    <mergeCell ref="AB10:AC10"/>
    <mergeCell ref="AT11:AW11"/>
    <mergeCell ref="AM12:AM13"/>
    <mergeCell ref="AN12:AN13"/>
    <mergeCell ref="AO12:AO13"/>
    <mergeCell ref="AP12:AP13"/>
    <mergeCell ref="A34:F34"/>
    <mergeCell ref="AQ8:AS8"/>
    <mergeCell ref="AQ10:AS10"/>
    <mergeCell ref="AQ9:AS9"/>
    <mergeCell ref="AQ11:AS11"/>
    <mergeCell ref="V9:W9"/>
    <mergeCell ref="V10:W10"/>
    <mergeCell ref="P11:R11"/>
    <mergeCell ref="S11:U11"/>
    <mergeCell ref="AM8:AP8"/>
    <mergeCell ref="AM9:AP9"/>
    <mergeCell ref="AM10:AP10"/>
    <mergeCell ref="AM11:AP11"/>
    <mergeCell ref="V12:V13"/>
    <mergeCell ref="Z8:AA8"/>
    <mergeCell ref="AB8:AC8"/>
    <mergeCell ref="X8:Y8"/>
    <mergeCell ref="Y12:Y13"/>
    <mergeCell ref="X9:Y9"/>
    <mergeCell ref="AI8:AL8"/>
    <mergeCell ref="AI9:AL9"/>
    <mergeCell ref="AI10:AL10"/>
    <mergeCell ref="AI11:AL11"/>
    <mergeCell ref="X10:Y10"/>
    <mergeCell ref="A36:F36"/>
    <mergeCell ref="S10:U10"/>
    <mergeCell ref="T12:T13"/>
    <mergeCell ref="S12:S13"/>
    <mergeCell ref="U12:U13"/>
    <mergeCell ref="J12:J13"/>
    <mergeCell ref="K12:K13"/>
    <mergeCell ref="L12:L13"/>
    <mergeCell ref="M12:M13"/>
    <mergeCell ref="A13:B13"/>
    <mergeCell ref="E11:F11"/>
    <mergeCell ref="J11:L11"/>
    <mergeCell ref="M11:O11"/>
    <mergeCell ref="G12:G13"/>
    <mergeCell ref="H12:H13"/>
    <mergeCell ref="I12:I13"/>
    <mergeCell ref="N12:N13"/>
    <mergeCell ref="O12:O13"/>
    <mergeCell ref="D12:D13"/>
    <mergeCell ref="E12:E13"/>
    <mergeCell ref="F12:F13"/>
    <mergeCell ref="A12:C12"/>
    <mergeCell ref="P12:P13"/>
    <mergeCell ref="Q12:Q13"/>
    <mergeCell ref="A1:F1"/>
    <mergeCell ref="B4:C4"/>
    <mergeCell ref="E4:F4"/>
    <mergeCell ref="B6:C6"/>
    <mergeCell ref="G6:U6"/>
    <mergeCell ref="B10:C10"/>
    <mergeCell ref="E10:F10"/>
    <mergeCell ref="G10:I10"/>
    <mergeCell ref="J10:L10"/>
    <mergeCell ref="M10:O10"/>
    <mergeCell ref="P10:R10"/>
    <mergeCell ref="E9:F9"/>
    <mergeCell ref="G9:I9"/>
    <mergeCell ref="J9:L9"/>
    <mergeCell ref="M9:O9"/>
    <mergeCell ref="AD5:AE5"/>
    <mergeCell ref="A2:F2"/>
    <mergeCell ref="V6:AE6"/>
    <mergeCell ref="P8:R8"/>
    <mergeCell ref="S8:U8"/>
    <mergeCell ref="AE12:AE13"/>
    <mergeCell ref="AD12:AD13"/>
    <mergeCell ref="X12:X13"/>
    <mergeCell ref="AF5:AG5"/>
    <mergeCell ref="AF6:AG6"/>
    <mergeCell ref="B8:C8"/>
    <mergeCell ref="E8:F8"/>
    <mergeCell ref="G8:I8"/>
    <mergeCell ref="J8:L8"/>
    <mergeCell ref="M8:O8"/>
    <mergeCell ref="AD8:AE8"/>
    <mergeCell ref="V8:W8"/>
    <mergeCell ref="P9:R9"/>
    <mergeCell ref="S9:U9"/>
    <mergeCell ref="V11:W11"/>
    <mergeCell ref="G11:I11"/>
    <mergeCell ref="R12:R13"/>
    <mergeCell ref="W12:W13"/>
    <mergeCell ref="AB12:AB13"/>
    <mergeCell ref="AH6:AT6"/>
    <mergeCell ref="AU6:AW6"/>
    <mergeCell ref="AR12:AR13"/>
    <mergeCell ref="AS12:AS13"/>
    <mergeCell ref="AT8:AW8"/>
    <mergeCell ref="AQ12:AQ13"/>
    <mergeCell ref="AT12:AT13"/>
    <mergeCell ref="AV12:AV13"/>
    <mergeCell ref="AW12:AW13"/>
    <mergeCell ref="AU12:AU13"/>
    <mergeCell ref="AF8:AH8"/>
    <mergeCell ref="AF9:AH9"/>
    <mergeCell ref="AF10:AH10"/>
    <mergeCell ref="AF11:AH11"/>
    <mergeCell ref="AF12:AF13"/>
    <mergeCell ref="AG12:AG13"/>
    <mergeCell ref="AH12:AH13"/>
    <mergeCell ref="AL12:AL13"/>
  </mergeCells>
  <pageMargins left="0.2" right="0.2" top="0.75" bottom="0.75" header="0.3" footer="0.3"/>
  <pageSetup scale="43" orientation="landscape" r:id="rId1"/>
  <colBreaks count="2" manualBreakCount="2">
    <brk id="23" max="33" man="1"/>
    <brk id="45"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ABFEF-DA93-4667-8287-CEF61D506594}">
  <dimension ref="A1:AT67"/>
  <sheetViews>
    <sheetView zoomScaleNormal="100" workbookViewId="0"/>
  </sheetViews>
  <sheetFormatPr defaultRowHeight="12.75" x14ac:dyDescent="0.2"/>
  <cols>
    <col min="1" max="1" width="15" style="2" customWidth="1"/>
    <col min="2" max="17" width="8.85546875" style="2"/>
    <col min="18" max="18" width="9.5703125" style="2" bestFit="1" customWidth="1"/>
    <col min="19" max="24" width="9" style="2" bestFit="1" customWidth="1"/>
    <col min="25" max="25" width="9.5703125" style="2" bestFit="1" customWidth="1"/>
    <col min="26" max="32" width="9" style="2" bestFit="1" customWidth="1"/>
    <col min="33" max="46" width="8.85546875" style="2"/>
  </cols>
  <sheetData>
    <row r="1" spans="1:44" ht="22.5" x14ac:dyDescent="0.2">
      <c r="A1" s="83"/>
      <c r="B1" s="2" t="s">
        <v>114</v>
      </c>
      <c r="C1" s="2" t="s">
        <v>115</v>
      </c>
      <c r="D1" s="111" t="s">
        <v>166</v>
      </c>
      <c r="E1" s="111" t="s">
        <v>167</v>
      </c>
      <c r="F1" s="111" t="s">
        <v>168</v>
      </c>
      <c r="G1" s="111" t="s">
        <v>169</v>
      </c>
      <c r="H1" s="111" t="s">
        <v>170</v>
      </c>
      <c r="I1" s="111" t="s">
        <v>171</v>
      </c>
      <c r="J1" s="111" t="s">
        <v>172</v>
      </c>
      <c r="K1" s="111" t="s">
        <v>173</v>
      </c>
      <c r="L1" s="111" t="s">
        <v>174</v>
      </c>
      <c r="M1" s="111" t="s">
        <v>175</v>
      </c>
      <c r="N1" s="111" t="s">
        <v>176</v>
      </c>
      <c r="O1" s="111" t="s">
        <v>177</v>
      </c>
      <c r="P1" s="111" t="s">
        <v>178</v>
      </c>
      <c r="Q1" s="111" t="s">
        <v>179</v>
      </c>
      <c r="R1" s="111" t="s">
        <v>180</v>
      </c>
      <c r="S1" s="111" t="s">
        <v>181</v>
      </c>
      <c r="T1" s="111"/>
      <c r="U1" s="111"/>
      <c r="V1" s="111"/>
      <c r="W1" s="111"/>
      <c r="Y1" s="118" t="s">
        <v>166</v>
      </c>
      <c r="Z1" s="118" t="s">
        <v>167</v>
      </c>
      <c r="AA1" s="118" t="s">
        <v>168</v>
      </c>
      <c r="AB1" s="118" t="s">
        <v>169</v>
      </c>
      <c r="AC1" s="119" t="s">
        <v>170</v>
      </c>
      <c r="AD1" s="119" t="s">
        <v>171</v>
      </c>
      <c r="AE1" s="119" t="s">
        <v>172</v>
      </c>
      <c r="AF1" s="120" t="s">
        <v>173</v>
      </c>
      <c r="AG1" s="119" t="s">
        <v>174</v>
      </c>
      <c r="AH1" s="119" t="s">
        <v>175</v>
      </c>
      <c r="AI1" s="119" t="s">
        <v>176</v>
      </c>
      <c r="AJ1" s="119" t="s">
        <v>177</v>
      </c>
      <c r="AK1" s="119" t="s">
        <v>178</v>
      </c>
      <c r="AL1" s="119" t="s">
        <v>179</v>
      </c>
      <c r="AM1" s="120" t="s">
        <v>180</v>
      </c>
      <c r="AN1" s="120" t="s">
        <v>181</v>
      </c>
      <c r="AO1" s="82"/>
      <c r="AP1" s="82"/>
      <c r="AQ1" s="82"/>
      <c r="AR1" s="82"/>
    </row>
    <row r="2" spans="1:44" x14ac:dyDescent="0.2">
      <c r="A2" s="2" t="s">
        <v>116</v>
      </c>
      <c r="B2" s="2">
        <v>31.1</v>
      </c>
      <c r="C2" s="2">
        <v>38.200000000000003</v>
      </c>
      <c r="D2" s="107">
        <v>6.6639999999999997</v>
      </c>
      <c r="E2" s="107">
        <v>6.8319999999999999</v>
      </c>
      <c r="F2" s="107">
        <v>1.01</v>
      </c>
      <c r="G2" s="107">
        <v>1.054</v>
      </c>
      <c r="H2" s="107">
        <v>4.0000000000000001E-3</v>
      </c>
      <c r="I2" s="107">
        <v>2E-3</v>
      </c>
      <c r="J2" s="107">
        <v>0.83899999999999997</v>
      </c>
      <c r="K2" s="107">
        <v>0.79100000000000004</v>
      </c>
      <c r="L2" s="107">
        <v>0.99</v>
      </c>
      <c r="M2" s="107">
        <v>0.999</v>
      </c>
      <c r="N2" s="107">
        <v>0.51600000000000001</v>
      </c>
      <c r="O2" s="107">
        <v>1.083</v>
      </c>
      <c r="P2" s="107">
        <v>1.6539999999999999</v>
      </c>
      <c r="Q2" s="107">
        <v>1.6259999999999999</v>
      </c>
      <c r="R2" s="107">
        <v>1.2310000000000001</v>
      </c>
      <c r="S2" s="107">
        <v>1.496</v>
      </c>
      <c r="T2" s="85"/>
      <c r="U2" s="85"/>
      <c r="V2" s="110"/>
      <c r="W2" s="110"/>
      <c r="X2" s="85"/>
      <c r="Y2" s="86">
        <f>((D2/1000)/$B2)</f>
        <v>2.1427652733118971E-4</v>
      </c>
      <c r="Z2" s="86">
        <f t="shared" ref="Z2:AO16" si="0">((E2/1000)/$C2)</f>
        <v>1.78848167539267E-4</v>
      </c>
      <c r="AA2" s="86">
        <f t="shared" si="0"/>
        <v>2.643979057591623E-5</v>
      </c>
      <c r="AB2" s="86">
        <f t="shared" si="0"/>
        <v>2.7591623036649213E-5</v>
      </c>
      <c r="AC2" s="86">
        <f t="shared" si="0"/>
        <v>1.0471204188481674E-7</v>
      </c>
      <c r="AD2" s="86">
        <f t="shared" si="0"/>
        <v>5.235602094240837E-8</v>
      </c>
      <c r="AE2" s="86">
        <f t="shared" si="0"/>
        <v>2.1963350785340313E-5</v>
      </c>
      <c r="AF2" s="86">
        <f t="shared" si="0"/>
        <v>2.0706806282722511E-5</v>
      </c>
      <c r="AG2" s="86">
        <f t="shared" si="0"/>
        <v>2.5916230366492145E-5</v>
      </c>
      <c r="AH2" s="86">
        <f t="shared" si="0"/>
        <v>2.6151832460732984E-5</v>
      </c>
      <c r="AI2" s="86">
        <f t="shared" si="0"/>
        <v>1.350785340314136E-5</v>
      </c>
      <c r="AJ2" s="86">
        <f t="shared" si="0"/>
        <v>2.8350785340314133E-5</v>
      </c>
      <c r="AK2" s="86">
        <f t="shared" si="0"/>
        <v>4.3298429319371724E-5</v>
      </c>
      <c r="AL2" s="86">
        <f t="shared" si="0"/>
        <v>4.2565445026178001E-5</v>
      </c>
      <c r="AM2" s="86">
        <f t="shared" si="0"/>
        <v>3.2225130890052354E-5</v>
      </c>
      <c r="AN2" s="86">
        <f t="shared" si="0"/>
        <v>3.9162303664921464E-5</v>
      </c>
      <c r="AO2" s="86">
        <f t="shared" si="0"/>
        <v>0</v>
      </c>
      <c r="AP2" s="86">
        <f t="shared" ref="AP2:AR16" si="1">((U2/1000)/$C2)</f>
        <v>0</v>
      </c>
      <c r="AQ2" s="86">
        <f t="shared" si="1"/>
        <v>0</v>
      </c>
      <c r="AR2" s="86">
        <f t="shared" si="1"/>
        <v>0</v>
      </c>
    </row>
    <row r="3" spans="1:44" x14ac:dyDescent="0.2">
      <c r="A3" s="2" t="s">
        <v>117</v>
      </c>
      <c r="B3" s="2">
        <v>66.7</v>
      </c>
      <c r="C3" s="2">
        <v>79.599999999999994</v>
      </c>
      <c r="D3" s="107">
        <v>15.148</v>
      </c>
      <c r="E3" s="107">
        <v>15.456</v>
      </c>
      <c r="F3" s="107">
        <v>2.028</v>
      </c>
      <c r="G3" s="107">
        <v>2.3530000000000002</v>
      </c>
      <c r="H3" s="107">
        <v>0.02</v>
      </c>
      <c r="I3" s="107">
        <v>8.0000000000000002E-3</v>
      </c>
      <c r="J3" s="107">
        <v>1.6120000000000001</v>
      </c>
      <c r="K3" s="107">
        <v>1.51</v>
      </c>
      <c r="L3" s="107">
        <v>1.984</v>
      </c>
      <c r="M3" s="107">
        <v>1.964</v>
      </c>
      <c r="N3" s="107">
        <v>1.042</v>
      </c>
      <c r="O3" s="107">
        <v>2.218</v>
      </c>
      <c r="P3" s="107">
        <v>3.5139999999999998</v>
      </c>
      <c r="Q3" s="107">
        <v>3.53</v>
      </c>
      <c r="R3" s="107">
        <v>2.452</v>
      </c>
      <c r="S3" s="107">
        <v>3.0670000000000002</v>
      </c>
      <c r="T3" s="85"/>
      <c r="U3" s="85"/>
      <c r="V3" s="110"/>
      <c r="W3" s="110"/>
      <c r="X3" s="85"/>
      <c r="Y3" s="86">
        <f t="shared" ref="Y3:Y16" si="2">((D3/1000)/$C3)</f>
        <v>1.9030150753768845E-4</v>
      </c>
      <c r="Z3" s="86">
        <f t="shared" si="0"/>
        <v>1.941708542713568E-4</v>
      </c>
      <c r="AA3" s="86">
        <f t="shared" si="0"/>
        <v>2.5477386934673365E-5</v>
      </c>
      <c r="AB3" s="86">
        <f t="shared" si="0"/>
        <v>2.9560301507537692E-5</v>
      </c>
      <c r="AC3" s="86">
        <f t="shared" si="0"/>
        <v>2.5125628140703522E-7</v>
      </c>
      <c r="AD3" s="86">
        <f t="shared" si="0"/>
        <v>1.0050251256281407E-7</v>
      </c>
      <c r="AE3" s="86">
        <f t="shared" si="0"/>
        <v>2.0251256281407039E-5</v>
      </c>
      <c r="AF3" s="86">
        <f t="shared" si="0"/>
        <v>1.8969849246231156E-5</v>
      </c>
      <c r="AG3" s="86">
        <f t="shared" si="0"/>
        <v>2.4924623115577891E-5</v>
      </c>
      <c r="AH3" s="86">
        <f t="shared" si="0"/>
        <v>2.4673366834170857E-5</v>
      </c>
      <c r="AI3" s="86">
        <f t="shared" si="0"/>
        <v>1.3090452261306533E-5</v>
      </c>
      <c r="AJ3" s="86">
        <f t="shared" si="0"/>
        <v>2.7864321608040203E-5</v>
      </c>
      <c r="AK3" s="86">
        <f t="shared" si="0"/>
        <v>4.4145728643216081E-5</v>
      </c>
      <c r="AL3" s="86">
        <f t="shared" si="0"/>
        <v>4.4346733668341708E-5</v>
      </c>
      <c r="AM3" s="86">
        <f t="shared" si="0"/>
        <v>3.0804020100502512E-5</v>
      </c>
      <c r="AN3" s="86">
        <f t="shared" si="0"/>
        <v>3.8530150753768849E-5</v>
      </c>
      <c r="AO3" s="86">
        <f t="shared" si="0"/>
        <v>0</v>
      </c>
      <c r="AP3" s="86">
        <f t="shared" si="1"/>
        <v>0</v>
      </c>
      <c r="AQ3" s="86">
        <f t="shared" si="1"/>
        <v>0</v>
      </c>
      <c r="AR3" s="86">
        <f t="shared" si="1"/>
        <v>0</v>
      </c>
    </row>
    <row r="4" spans="1:44" x14ac:dyDescent="0.2">
      <c r="A4" s="2" t="s">
        <v>118</v>
      </c>
      <c r="B4" s="2">
        <v>7.7</v>
      </c>
      <c r="C4" s="2">
        <v>8.83</v>
      </c>
      <c r="D4" s="107">
        <v>1.954</v>
      </c>
      <c r="E4" s="107">
        <v>1.9670000000000001</v>
      </c>
      <c r="F4" s="107">
        <v>0.247</v>
      </c>
      <c r="G4" s="107">
        <v>0.23799999999999999</v>
      </c>
      <c r="H4" s="107">
        <v>1E-3</v>
      </c>
      <c r="I4" s="107">
        <v>1E-3</v>
      </c>
      <c r="J4" s="107">
        <v>0.193</v>
      </c>
      <c r="K4" s="107">
        <v>0.18099999999999999</v>
      </c>
      <c r="L4" s="107">
        <v>0.24199999999999999</v>
      </c>
      <c r="M4" s="107">
        <v>0.22500000000000001</v>
      </c>
      <c r="N4" s="107">
        <v>0.128</v>
      </c>
      <c r="O4" s="107">
        <v>0.25900000000000001</v>
      </c>
      <c r="P4" s="107">
        <v>0.436</v>
      </c>
      <c r="Q4" s="107">
        <v>0.41399999999999998</v>
      </c>
      <c r="R4" s="107">
        <v>0.29699999999999999</v>
      </c>
      <c r="S4" s="107">
        <v>0.37</v>
      </c>
      <c r="T4" s="85"/>
      <c r="U4" s="85"/>
      <c r="V4" s="110"/>
      <c r="W4" s="110"/>
      <c r="X4" s="85"/>
      <c r="Y4" s="86">
        <f t="shared" si="2"/>
        <v>2.2129105322763305E-4</v>
      </c>
      <c r="Z4" s="86">
        <f t="shared" si="0"/>
        <v>2.2276330690826728E-4</v>
      </c>
      <c r="AA4" s="86">
        <f t="shared" si="0"/>
        <v>2.797281993204983E-5</v>
      </c>
      <c r="AB4" s="86">
        <f t="shared" si="0"/>
        <v>2.6953567383918458E-5</v>
      </c>
      <c r="AC4" s="86">
        <f t="shared" si="0"/>
        <v>1.1325028312570781E-7</v>
      </c>
      <c r="AD4" s="86">
        <f t="shared" si="0"/>
        <v>1.1325028312570781E-7</v>
      </c>
      <c r="AE4" s="86">
        <f t="shared" si="0"/>
        <v>2.1857304643261607E-5</v>
      </c>
      <c r="AF4" s="86">
        <f t="shared" si="0"/>
        <v>2.0498301245753111E-5</v>
      </c>
      <c r="AG4" s="86">
        <f t="shared" si="0"/>
        <v>2.7406568516421292E-5</v>
      </c>
      <c r="AH4" s="86">
        <f t="shared" si="0"/>
        <v>2.5481313703284258E-5</v>
      </c>
      <c r="AI4" s="86">
        <f t="shared" si="0"/>
        <v>1.4496036240090599E-5</v>
      </c>
      <c r="AJ4" s="86">
        <f t="shared" si="0"/>
        <v>2.9331823329558323E-5</v>
      </c>
      <c r="AK4" s="86">
        <f t="shared" si="0"/>
        <v>4.9377123442808606E-5</v>
      </c>
      <c r="AL4" s="86">
        <f t="shared" si="0"/>
        <v>4.6885617214043034E-5</v>
      </c>
      <c r="AM4" s="86">
        <f t="shared" si="0"/>
        <v>3.3635334088335222E-5</v>
      </c>
      <c r="AN4" s="86">
        <f t="shared" si="0"/>
        <v>4.190260475651189E-5</v>
      </c>
      <c r="AO4" s="86">
        <f t="shared" si="0"/>
        <v>0</v>
      </c>
      <c r="AP4" s="86">
        <f t="shared" si="1"/>
        <v>0</v>
      </c>
      <c r="AQ4" s="86">
        <f t="shared" si="1"/>
        <v>0</v>
      </c>
      <c r="AR4" s="86">
        <f t="shared" si="1"/>
        <v>0</v>
      </c>
    </row>
    <row r="5" spans="1:44" x14ac:dyDescent="0.2">
      <c r="A5" s="2" t="s">
        <v>119</v>
      </c>
      <c r="B5" s="2">
        <v>27.4</v>
      </c>
      <c r="C5" s="2">
        <v>33.9</v>
      </c>
      <c r="D5" s="107">
        <v>8.2010000000000005</v>
      </c>
      <c r="E5" s="107">
        <v>8.5109999999999992</v>
      </c>
      <c r="F5" s="107">
        <v>0.98199999999999998</v>
      </c>
      <c r="G5" s="107">
        <v>0.98599999999999999</v>
      </c>
      <c r="H5" s="107">
        <v>4.0000000000000001E-3</v>
      </c>
      <c r="I5" s="107">
        <v>4.0000000000000001E-3</v>
      </c>
      <c r="J5" s="107">
        <v>0.77700000000000002</v>
      </c>
      <c r="K5" s="107">
        <v>0.72299999999999998</v>
      </c>
      <c r="L5" s="107">
        <v>0.96299999999999997</v>
      </c>
      <c r="M5" s="107">
        <v>0.97199999999999998</v>
      </c>
      <c r="N5" s="107">
        <v>0.53</v>
      </c>
      <c r="O5" s="107">
        <v>1.0489999999999999</v>
      </c>
      <c r="P5" s="107">
        <v>1.7490000000000001</v>
      </c>
      <c r="Q5" s="107">
        <v>1.6910000000000001</v>
      </c>
      <c r="R5" s="107">
        <v>1.171</v>
      </c>
      <c r="S5" s="107">
        <v>1.5049999999999999</v>
      </c>
      <c r="T5" s="85"/>
      <c r="U5" s="85"/>
      <c r="V5" s="110"/>
      <c r="W5" s="110"/>
      <c r="X5" s="85"/>
      <c r="Y5" s="86">
        <f t="shared" si="2"/>
        <v>2.4191740412979351E-4</v>
      </c>
      <c r="Z5" s="86">
        <f t="shared" si="0"/>
        <v>2.5106194690265488E-4</v>
      </c>
      <c r="AA5" s="86">
        <f t="shared" si="0"/>
        <v>2.8967551622418881E-5</v>
      </c>
      <c r="AB5" s="86">
        <f t="shared" si="0"/>
        <v>2.9085545722713862E-5</v>
      </c>
      <c r="AC5" s="86">
        <f t="shared" si="0"/>
        <v>1.1799410029498526E-7</v>
      </c>
      <c r="AD5" s="86">
        <f t="shared" si="0"/>
        <v>1.1799410029498526E-7</v>
      </c>
      <c r="AE5" s="86">
        <f t="shared" si="0"/>
        <v>2.2920353982300887E-5</v>
      </c>
      <c r="AF5" s="86">
        <f t="shared" si="0"/>
        <v>2.1327433628318587E-5</v>
      </c>
      <c r="AG5" s="86">
        <f t="shared" si="0"/>
        <v>2.8407079646017701E-5</v>
      </c>
      <c r="AH5" s="86">
        <f t="shared" si="0"/>
        <v>2.8672566371681416E-5</v>
      </c>
      <c r="AI5" s="86">
        <f t="shared" si="0"/>
        <v>1.5634218289085544E-5</v>
      </c>
      <c r="AJ5" s="86">
        <f t="shared" si="0"/>
        <v>3.0943952802359883E-5</v>
      </c>
      <c r="AK5" s="86">
        <f t="shared" si="0"/>
        <v>5.1592920353982306E-5</v>
      </c>
      <c r="AL5" s="86">
        <f t="shared" si="0"/>
        <v>4.9882005899705015E-5</v>
      </c>
      <c r="AM5" s="86">
        <f t="shared" si="0"/>
        <v>3.4542772861356932E-5</v>
      </c>
      <c r="AN5" s="86">
        <f t="shared" si="0"/>
        <v>4.4395280235988201E-5</v>
      </c>
      <c r="AO5" s="86">
        <f t="shared" si="0"/>
        <v>0</v>
      </c>
      <c r="AP5" s="86">
        <f t="shared" si="1"/>
        <v>0</v>
      </c>
      <c r="AQ5" s="86">
        <f t="shared" si="1"/>
        <v>0</v>
      </c>
      <c r="AR5" s="86">
        <f t="shared" si="1"/>
        <v>0</v>
      </c>
    </row>
    <row r="6" spans="1:44" x14ac:dyDescent="0.2">
      <c r="A6" s="2" t="s">
        <v>120</v>
      </c>
      <c r="B6" s="2">
        <v>5.59</v>
      </c>
      <c r="C6" s="2">
        <v>5.55</v>
      </c>
      <c r="D6" s="107">
        <v>1.9359999999999999</v>
      </c>
      <c r="E6" s="107">
        <v>1.9359999999999999</v>
      </c>
      <c r="F6" s="107">
        <v>0.20499999999999999</v>
      </c>
      <c r="G6" s="107">
        <v>0.20200000000000001</v>
      </c>
      <c r="H6" s="107">
        <v>0</v>
      </c>
      <c r="I6" s="107">
        <v>0</v>
      </c>
      <c r="J6" s="107">
        <v>0.17299999999999999</v>
      </c>
      <c r="K6" s="107">
        <v>0.161</v>
      </c>
      <c r="L6" s="107">
        <v>0.20499999999999999</v>
      </c>
      <c r="M6" s="107">
        <v>0.192</v>
      </c>
      <c r="N6" s="107">
        <v>0.108</v>
      </c>
      <c r="O6" s="107">
        <v>0.222</v>
      </c>
      <c r="P6" s="107">
        <v>0.36599999999999999</v>
      </c>
      <c r="Q6" s="107">
        <v>0.35299999999999998</v>
      </c>
      <c r="R6" s="107">
        <v>0.252</v>
      </c>
      <c r="S6" s="107">
        <v>0.31900000000000001</v>
      </c>
      <c r="T6" s="85"/>
      <c r="U6" s="85"/>
      <c r="V6" s="110"/>
      <c r="W6" s="110"/>
      <c r="X6" s="85"/>
      <c r="Y6" s="86">
        <f t="shared" si="2"/>
        <v>3.4882882882882884E-4</v>
      </c>
      <c r="Z6" s="86">
        <f t="shared" si="0"/>
        <v>3.4882882882882884E-4</v>
      </c>
      <c r="AA6" s="86">
        <f t="shared" si="0"/>
        <v>3.6936936936936937E-5</v>
      </c>
      <c r="AB6" s="86">
        <f t="shared" si="0"/>
        <v>3.6396396396396402E-5</v>
      </c>
      <c r="AC6" s="86">
        <f t="shared" si="0"/>
        <v>0</v>
      </c>
      <c r="AD6" s="86">
        <f t="shared" si="0"/>
        <v>0</v>
      </c>
      <c r="AE6" s="86">
        <f t="shared" si="0"/>
        <v>3.1171171171171167E-5</v>
      </c>
      <c r="AF6" s="86">
        <f t="shared" si="0"/>
        <v>2.9009009009009013E-5</v>
      </c>
      <c r="AG6" s="86">
        <f t="shared" si="0"/>
        <v>3.6936936936936937E-5</v>
      </c>
      <c r="AH6" s="86">
        <f t="shared" si="0"/>
        <v>3.4594594594594597E-5</v>
      </c>
      <c r="AI6" s="86">
        <f t="shared" si="0"/>
        <v>1.945945945945946E-5</v>
      </c>
      <c r="AJ6" s="86">
        <f t="shared" si="0"/>
        <v>4.0000000000000003E-5</v>
      </c>
      <c r="AK6" s="86">
        <f t="shared" si="0"/>
        <v>6.5945945945945943E-5</v>
      </c>
      <c r="AL6" s="86">
        <f t="shared" si="0"/>
        <v>6.3603603603603603E-5</v>
      </c>
      <c r="AM6" s="86">
        <f t="shared" si="0"/>
        <v>4.5405405405405409E-5</v>
      </c>
      <c r="AN6" s="86">
        <f t="shared" si="0"/>
        <v>5.7477477477477477E-5</v>
      </c>
      <c r="AO6" s="86">
        <f t="shared" si="0"/>
        <v>0</v>
      </c>
      <c r="AP6" s="86">
        <f t="shared" si="1"/>
        <v>0</v>
      </c>
      <c r="AQ6" s="86">
        <f t="shared" si="1"/>
        <v>0</v>
      </c>
      <c r="AR6" s="86">
        <f t="shared" si="1"/>
        <v>0</v>
      </c>
    </row>
    <row r="7" spans="1:44" x14ac:dyDescent="0.2">
      <c r="A7" s="2" t="s">
        <v>121</v>
      </c>
      <c r="B7" s="2">
        <v>1.18</v>
      </c>
      <c r="C7" s="2">
        <v>1.08</v>
      </c>
      <c r="D7" s="107">
        <v>0.38100000000000001</v>
      </c>
      <c r="E7" s="107">
        <v>0.39300000000000002</v>
      </c>
      <c r="F7" s="107">
        <v>4.2999999999999997E-2</v>
      </c>
      <c r="G7" s="107">
        <v>4.2000000000000003E-2</v>
      </c>
      <c r="H7" s="107">
        <v>0</v>
      </c>
      <c r="I7" s="107">
        <v>0</v>
      </c>
      <c r="J7" s="107">
        <v>3.5999999999999997E-2</v>
      </c>
      <c r="K7" s="107">
        <v>3.5999999999999997E-2</v>
      </c>
      <c r="L7" s="107">
        <v>4.1000000000000002E-2</v>
      </c>
      <c r="M7" s="107">
        <v>4.2000000000000003E-2</v>
      </c>
      <c r="N7" s="107">
        <v>2.1000000000000001E-2</v>
      </c>
      <c r="O7" s="107">
        <v>4.3999999999999997E-2</v>
      </c>
      <c r="P7" s="107">
        <v>7.8E-2</v>
      </c>
      <c r="Q7" s="107">
        <v>7.5999999999999998E-2</v>
      </c>
      <c r="R7" s="107">
        <v>0.05</v>
      </c>
      <c r="S7" s="107">
        <v>6.4000000000000001E-2</v>
      </c>
      <c r="T7" s="85"/>
      <c r="U7" s="85"/>
      <c r="V7" s="110"/>
      <c r="W7" s="110"/>
      <c r="X7" s="85"/>
      <c r="Y7" s="86">
        <f t="shared" si="2"/>
        <v>3.5277777777777776E-4</v>
      </c>
      <c r="Z7" s="86">
        <f t="shared" si="0"/>
        <v>3.6388888888888886E-4</v>
      </c>
      <c r="AA7" s="86">
        <f t="shared" si="0"/>
        <v>3.9814814814814804E-5</v>
      </c>
      <c r="AB7" s="86">
        <f t="shared" si="0"/>
        <v>3.8888888888888891E-5</v>
      </c>
      <c r="AC7" s="86">
        <f t="shared" si="0"/>
        <v>0</v>
      </c>
      <c r="AD7" s="86">
        <f t="shared" si="0"/>
        <v>0</v>
      </c>
      <c r="AE7" s="86">
        <f t="shared" si="0"/>
        <v>3.3333333333333328E-5</v>
      </c>
      <c r="AF7" s="86">
        <f t="shared" si="0"/>
        <v>3.3333333333333328E-5</v>
      </c>
      <c r="AG7" s="86">
        <f t="shared" si="0"/>
        <v>3.7962962962962964E-5</v>
      </c>
      <c r="AH7" s="86">
        <f t="shared" si="0"/>
        <v>3.8888888888888891E-5</v>
      </c>
      <c r="AI7" s="86">
        <f t="shared" si="0"/>
        <v>1.9444444444444445E-5</v>
      </c>
      <c r="AJ7" s="86">
        <f t="shared" si="0"/>
        <v>4.0740740740740738E-5</v>
      </c>
      <c r="AK7" s="86">
        <f t="shared" si="0"/>
        <v>7.2222222222222219E-5</v>
      </c>
      <c r="AL7" s="86">
        <f t="shared" si="0"/>
        <v>7.0370370370370365E-5</v>
      </c>
      <c r="AM7" s="86">
        <f t="shared" si="0"/>
        <v>4.6296296296296294E-5</v>
      </c>
      <c r="AN7" s="86">
        <f t="shared" si="0"/>
        <v>5.9259259259259253E-5</v>
      </c>
      <c r="AO7" s="86">
        <f t="shared" si="0"/>
        <v>0</v>
      </c>
      <c r="AP7" s="86">
        <f t="shared" si="1"/>
        <v>0</v>
      </c>
      <c r="AQ7" s="86">
        <f t="shared" si="1"/>
        <v>0</v>
      </c>
      <c r="AR7" s="86">
        <f t="shared" si="1"/>
        <v>0</v>
      </c>
    </row>
    <row r="8" spans="1:44" x14ac:dyDescent="0.2">
      <c r="A8" s="2" t="s">
        <v>122</v>
      </c>
      <c r="B8" s="2">
        <v>4.9000000000000004</v>
      </c>
      <c r="C8" s="2">
        <v>4.66</v>
      </c>
      <c r="D8" s="107">
        <v>2.222</v>
      </c>
      <c r="E8" s="107">
        <v>2.16</v>
      </c>
      <c r="F8" s="107">
        <v>0.28399999999999997</v>
      </c>
      <c r="G8" s="107">
        <v>0.24099999999999999</v>
      </c>
      <c r="H8" s="107">
        <v>0</v>
      </c>
      <c r="I8" s="107">
        <v>4.0000000000000001E-3</v>
      </c>
      <c r="J8" s="107">
        <v>0.2</v>
      </c>
      <c r="K8" s="107">
        <v>0.216</v>
      </c>
      <c r="L8" s="107">
        <v>0.26400000000000001</v>
      </c>
      <c r="M8" s="107">
        <v>0.27700000000000002</v>
      </c>
      <c r="N8" s="107">
        <v>0.154</v>
      </c>
      <c r="O8" s="107">
        <v>0.30199999999999999</v>
      </c>
      <c r="P8" s="107">
        <v>0.40200000000000002</v>
      </c>
      <c r="Q8" s="107">
        <v>0.41399999999999998</v>
      </c>
      <c r="R8" s="107">
        <v>0.28199999999999997</v>
      </c>
      <c r="S8" s="107">
        <v>0.41499999999999998</v>
      </c>
      <c r="T8" s="85"/>
      <c r="U8" s="85"/>
      <c r="V8" s="110"/>
      <c r="W8" s="110"/>
      <c r="X8" s="85"/>
      <c r="Y8" s="86">
        <f t="shared" si="2"/>
        <v>4.7682403433476391E-4</v>
      </c>
      <c r="Z8" s="86">
        <f t="shared" si="0"/>
        <v>4.63519313304721E-4</v>
      </c>
      <c r="AA8" s="86">
        <f t="shared" si="0"/>
        <v>6.0944206008583684E-5</v>
      </c>
      <c r="AB8" s="86">
        <f t="shared" si="0"/>
        <v>5.1716738197424891E-5</v>
      </c>
      <c r="AC8" s="86">
        <f t="shared" si="0"/>
        <v>0</v>
      </c>
      <c r="AD8" s="86">
        <f t="shared" si="0"/>
        <v>8.5836909871244633E-7</v>
      </c>
      <c r="AE8" s="86">
        <f t="shared" si="0"/>
        <v>4.2918454935622321E-5</v>
      </c>
      <c r="AF8" s="86">
        <f t="shared" si="0"/>
        <v>4.6351931330472097E-5</v>
      </c>
      <c r="AG8" s="86">
        <f t="shared" si="0"/>
        <v>5.665236051502146E-5</v>
      </c>
      <c r="AH8" s="86">
        <f t="shared" si="0"/>
        <v>5.9442060085836911E-5</v>
      </c>
      <c r="AI8" s="86">
        <f t="shared" si="0"/>
        <v>3.3047210300429181E-5</v>
      </c>
      <c r="AJ8" s="86">
        <f t="shared" si="0"/>
        <v>6.4806866952789684E-5</v>
      </c>
      <c r="AK8" s="86">
        <f t="shared" si="0"/>
        <v>8.6266094420600858E-5</v>
      </c>
      <c r="AL8" s="86">
        <f t="shared" si="0"/>
        <v>8.8841201716738187E-5</v>
      </c>
      <c r="AM8" s="86">
        <f t="shared" si="0"/>
        <v>6.0515021459227461E-5</v>
      </c>
      <c r="AN8" s="86">
        <f t="shared" si="0"/>
        <v>8.9055793991416309E-5</v>
      </c>
      <c r="AO8" s="86">
        <f t="shared" si="0"/>
        <v>0</v>
      </c>
      <c r="AP8" s="86">
        <f t="shared" si="1"/>
        <v>0</v>
      </c>
      <c r="AQ8" s="86">
        <f t="shared" si="1"/>
        <v>0</v>
      </c>
      <c r="AR8" s="86">
        <f t="shared" si="1"/>
        <v>0</v>
      </c>
    </row>
    <row r="9" spans="1:44" x14ac:dyDescent="0.2">
      <c r="A9" s="2" t="s">
        <v>123</v>
      </c>
      <c r="B9" s="2">
        <v>0.85</v>
      </c>
      <c r="C9" s="2">
        <v>0.77400000000000002</v>
      </c>
      <c r="D9" s="107">
        <v>0.33300000000000002</v>
      </c>
      <c r="E9" s="107">
        <v>0.33300000000000002</v>
      </c>
      <c r="F9" s="107">
        <v>4.3999999999999997E-2</v>
      </c>
      <c r="G9" s="107">
        <v>0.04</v>
      </c>
      <c r="H9" s="107">
        <v>0</v>
      </c>
      <c r="I9" s="107">
        <v>0</v>
      </c>
      <c r="J9" s="107">
        <v>3.4000000000000002E-2</v>
      </c>
      <c r="K9" s="107">
        <v>3.4000000000000002E-2</v>
      </c>
      <c r="L9" s="107">
        <v>4.3999999999999997E-2</v>
      </c>
      <c r="M9" s="107">
        <v>0.04</v>
      </c>
      <c r="N9" s="107">
        <v>2.5999999999999999E-2</v>
      </c>
      <c r="O9" s="107">
        <v>0.05</v>
      </c>
      <c r="P9" s="107">
        <v>7.0000000000000007E-2</v>
      </c>
      <c r="Q9" s="107">
        <v>7.0000000000000007E-2</v>
      </c>
      <c r="R9" s="107">
        <v>4.2000000000000003E-2</v>
      </c>
      <c r="S9" s="107">
        <v>6.0999999999999999E-2</v>
      </c>
      <c r="T9" s="85"/>
      <c r="U9" s="85"/>
      <c r="V9" s="110"/>
      <c r="W9" s="110"/>
      <c r="X9" s="85"/>
      <c r="Y9" s="86">
        <f t="shared" si="2"/>
        <v>4.3023255813953487E-4</v>
      </c>
      <c r="Z9" s="86">
        <f t="shared" si="0"/>
        <v>4.3023255813953487E-4</v>
      </c>
      <c r="AA9" s="86">
        <f t="shared" si="0"/>
        <v>5.6847545219638242E-5</v>
      </c>
      <c r="AB9" s="86">
        <f t="shared" si="0"/>
        <v>5.1679586563307499E-5</v>
      </c>
      <c r="AC9" s="86">
        <f t="shared" si="0"/>
        <v>0</v>
      </c>
      <c r="AD9" s="86">
        <f t="shared" si="0"/>
        <v>0</v>
      </c>
      <c r="AE9" s="86">
        <f t="shared" si="0"/>
        <v>4.3927648578811366E-5</v>
      </c>
      <c r="AF9" s="86">
        <f t="shared" si="0"/>
        <v>4.3927648578811366E-5</v>
      </c>
      <c r="AG9" s="86">
        <f t="shared" si="0"/>
        <v>5.6847545219638242E-5</v>
      </c>
      <c r="AH9" s="86">
        <f t="shared" si="0"/>
        <v>5.1679586563307499E-5</v>
      </c>
      <c r="AI9" s="86">
        <f t="shared" si="0"/>
        <v>3.3591731266149865E-5</v>
      </c>
      <c r="AJ9" s="86">
        <f t="shared" si="0"/>
        <v>6.4599483204134362E-5</v>
      </c>
      <c r="AK9" s="86">
        <f t="shared" si="0"/>
        <v>9.0439276485788114E-5</v>
      </c>
      <c r="AL9" s="86">
        <f t="shared" si="0"/>
        <v>9.0439276485788114E-5</v>
      </c>
      <c r="AM9" s="86">
        <f t="shared" si="0"/>
        <v>5.4263565891472874E-5</v>
      </c>
      <c r="AN9" s="86">
        <f t="shared" si="0"/>
        <v>7.8811369509043929E-5</v>
      </c>
      <c r="AO9" s="86">
        <f t="shared" si="0"/>
        <v>0</v>
      </c>
      <c r="AP9" s="86">
        <f t="shared" si="1"/>
        <v>0</v>
      </c>
      <c r="AQ9" s="86">
        <f t="shared" si="1"/>
        <v>0</v>
      </c>
      <c r="AR9" s="86">
        <f t="shared" si="1"/>
        <v>0</v>
      </c>
    </row>
    <row r="10" spans="1:44" x14ac:dyDescent="0.2">
      <c r="A10" s="2" t="s">
        <v>124</v>
      </c>
      <c r="B10" s="2">
        <v>4.17</v>
      </c>
      <c r="C10" s="2">
        <v>4.68</v>
      </c>
      <c r="D10" s="107">
        <v>2.0289999999999999</v>
      </c>
      <c r="E10" s="107">
        <v>2.0840000000000001</v>
      </c>
      <c r="F10" s="107">
        <v>0.27400000000000002</v>
      </c>
      <c r="G10" s="107">
        <v>0.28499999999999998</v>
      </c>
      <c r="H10" s="107">
        <v>0</v>
      </c>
      <c r="I10" s="107">
        <v>0</v>
      </c>
      <c r="J10" s="107">
        <v>0.20100000000000001</v>
      </c>
      <c r="K10" s="107">
        <v>0.20399999999999999</v>
      </c>
      <c r="L10" s="107">
        <v>0.26700000000000002</v>
      </c>
      <c r="M10" s="107">
        <v>0.26700000000000002</v>
      </c>
      <c r="N10" s="107">
        <v>0.158</v>
      </c>
      <c r="O10" s="107">
        <v>0.28399999999999997</v>
      </c>
      <c r="P10" s="107">
        <v>0.42899999999999999</v>
      </c>
      <c r="Q10" s="107">
        <v>0.41</v>
      </c>
      <c r="R10" s="107">
        <v>0.28699999999999998</v>
      </c>
      <c r="S10" s="107">
        <v>0.36599999999999999</v>
      </c>
      <c r="T10" s="85"/>
      <c r="U10" s="85"/>
      <c r="V10" s="110"/>
      <c r="W10" s="110"/>
      <c r="X10" s="85"/>
      <c r="Y10" s="86">
        <f t="shared" si="2"/>
        <v>4.3354700854700859E-4</v>
      </c>
      <c r="Z10" s="86">
        <f t="shared" si="0"/>
        <v>4.4529914529914529E-4</v>
      </c>
      <c r="AA10" s="86">
        <f t="shared" si="0"/>
        <v>5.854700854700856E-5</v>
      </c>
      <c r="AB10" s="86">
        <f t="shared" si="0"/>
        <v>6.08974358974359E-5</v>
      </c>
      <c r="AC10" s="86">
        <f t="shared" si="0"/>
        <v>0</v>
      </c>
      <c r="AD10" s="86">
        <f t="shared" si="0"/>
        <v>0</v>
      </c>
      <c r="AE10" s="86">
        <f t="shared" si="0"/>
        <v>4.2948717948717956E-5</v>
      </c>
      <c r="AF10" s="86">
        <f t="shared" si="0"/>
        <v>4.3589743589743591E-5</v>
      </c>
      <c r="AG10" s="86">
        <f t="shared" si="0"/>
        <v>5.7051282051282063E-5</v>
      </c>
      <c r="AH10" s="86">
        <f t="shared" si="0"/>
        <v>5.7051282051282063E-5</v>
      </c>
      <c r="AI10" s="86">
        <f t="shared" si="0"/>
        <v>3.3760683760683763E-5</v>
      </c>
      <c r="AJ10" s="86">
        <f t="shared" si="0"/>
        <v>6.0683760683760679E-5</v>
      </c>
      <c r="AK10" s="86">
        <f t="shared" si="0"/>
        <v>9.1666666666666681E-5</v>
      </c>
      <c r="AL10" s="86">
        <f t="shared" si="0"/>
        <v>8.7606837606837609E-5</v>
      </c>
      <c r="AM10" s="86">
        <f t="shared" si="0"/>
        <v>6.1324786324786328E-5</v>
      </c>
      <c r="AN10" s="86">
        <f t="shared" si="0"/>
        <v>7.8205128205128209E-5</v>
      </c>
      <c r="AO10" s="86">
        <f t="shared" si="0"/>
        <v>0</v>
      </c>
      <c r="AP10" s="86">
        <f t="shared" si="1"/>
        <v>0</v>
      </c>
      <c r="AQ10" s="86">
        <f t="shared" si="1"/>
        <v>0</v>
      </c>
      <c r="AR10" s="86">
        <f t="shared" si="1"/>
        <v>0</v>
      </c>
    </row>
    <row r="11" spans="1:44" s="2" customFormat="1" x14ac:dyDescent="0.2">
      <c r="A11" s="40" t="s">
        <v>139</v>
      </c>
      <c r="B11" s="2">
        <v>21</v>
      </c>
      <c r="C11" s="2">
        <v>27.3</v>
      </c>
      <c r="D11" s="107">
        <v>9.6760000000000002</v>
      </c>
      <c r="E11" s="107">
        <v>9.6479999999999997</v>
      </c>
      <c r="F11" s="107">
        <v>1.7250000000000001</v>
      </c>
      <c r="G11" s="107">
        <v>1.734</v>
      </c>
      <c r="H11" s="107">
        <v>4.0000000000000001E-3</v>
      </c>
      <c r="I11" s="107">
        <v>2E-3</v>
      </c>
      <c r="J11" s="107">
        <v>1.3</v>
      </c>
      <c r="K11" s="107">
        <v>1.2609999999999999</v>
      </c>
      <c r="L11" s="107">
        <v>1.546</v>
      </c>
      <c r="M11" s="107">
        <v>1.5580000000000001</v>
      </c>
      <c r="N11" s="107">
        <v>0.97299999999999998</v>
      </c>
      <c r="O11" s="107">
        <v>1.663</v>
      </c>
      <c r="P11" s="107">
        <v>2.0720000000000001</v>
      </c>
      <c r="Q11" s="107">
        <v>2.0630000000000002</v>
      </c>
      <c r="R11" s="107">
        <v>1.5349999999999999</v>
      </c>
      <c r="S11" s="107">
        <v>1.915</v>
      </c>
      <c r="T11" s="85"/>
      <c r="U11" s="85"/>
      <c r="V11" s="110"/>
      <c r="W11" s="110"/>
      <c r="Y11" s="106">
        <f t="shared" ref="Y11:AR11" si="3">((D11/1000)/$B11)</f>
        <v>4.6076190476190479E-4</v>
      </c>
      <c r="Z11" s="106">
        <f t="shared" si="3"/>
        <v>4.5942857142857146E-4</v>
      </c>
      <c r="AA11" s="106">
        <f t="shared" si="3"/>
        <v>8.2142857142857153E-5</v>
      </c>
      <c r="AB11" s="106">
        <f t="shared" si="3"/>
        <v>8.2571428571428569E-5</v>
      </c>
      <c r="AC11" s="106">
        <f t="shared" si="3"/>
        <v>1.9047619047619048E-7</v>
      </c>
      <c r="AD11" s="106">
        <f t="shared" si="3"/>
        <v>9.523809523809524E-8</v>
      </c>
      <c r="AE11" s="106">
        <f t="shared" si="3"/>
        <v>6.1904761904761906E-5</v>
      </c>
      <c r="AF11" s="106">
        <f t="shared" si="3"/>
        <v>6.0047619047619043E-5</v>
      </c>
      <c r="AG11" s="106">
        <f t="shared" si="3"/>
        <v>7.3619047619047622E-5</v>
      </c>
      <c r="AH11" s="106">
        <f t="shared" si="3"/>
        <v>7.4190476190476204E-5</v>
      </c>
      <c r="AI11" s="106">
        <f t="shared" si="3"/>
        <v>4.6333333333333332E-5</v>
      </c>
      <c r="AJ11" s="106">
        <f t="shared" si="3"/>
        <v>7.919047619047619E-5</v>
      </c>
      <c r="AK11" s="106">
        <f t="shared" si="3"/>
        <v>9.8666666666666675E-5</v>
      </c>
      <c r="AL11" s="106">
        <f t="shared" si="3"/>
        <v>9.8238095238095246E-5</v>
      </c>
      <c r="AM11" s="106">
        <f t="shared" si="3"/>
        <v>7.3095238095238096E-5</v>
      </c>
      <c r="AN11" s="106">
        <f t="shared" si="3"/>
        <v>9.1190476190476197E-5</v>
      </c>
      <c r="AO11" s="106">
        <f t="shared" si="3"/>
        <v>0</v>
      </c>
      <c r="AP11" s="106">
        <f t="shared" si="3"/>
        <v>0</v>
      </c>
      <c r="AQ11" s="106">
        <f t="shared" si="3"/>
        <v>0</v>
      </c>
      <c r="AR11" s="106">
        <f t="shared" si="3"/>
        <v>0</v>
      </c>
    </row>
    <row r="12" spans="1:44" x14ac:dyDescent="0.2">
      <c r="A12" s="2" t="s">
        <v>125</v>
      </c>
      <c r="B12" s="2">
        <v>1.02</v>
      </c>
      <c r="C12" s="2">
        <v>0.99099999999999999</v>
      </c>
      <c r="D12" s="107">
        <v>0.39500000000000002</v>
      </c>
      <c r="E12" s="107">
        <v>0.40799999999999997</v>
      </c>
      <c r="F12" s="107">
        <v>5.5E-2</v>
      </c>
      <c r="G12" s="107">
        <v>5.5E-2</v>
      </c>
      <c r="H12" s="107">
        <v>0</v>
      </c>
      <c r="I12" s="107">
        <v>0</v>
      </c>
      <c r="J12" s="107">
        <v>4.1000000000000002E-2</v>
      </c>
      <c r="K12" s="107">
        <v>4.1000000000000002E-2</v>
      </c>
      <c r="L12" s="107">
        <v>5.6000000000000001E-2</v>
      </c>
      <c r="M12" s="107">
        <v>5.3999999999999999E-2</v>
      </c>
      <c r="N12" s="107">
        <v>3.2000000000000001E-2</v>
      </c>
      <c r="O12" s="107">
        <v>6.0999999999999999E-2</v>
      </c>
      <c r="P12" s="107">
        <v>8.2000000000000003E-2</v>
      </c>
      <c r="Q12" s="107">
        <v>8.2000000000000003E-2</v>
      </c>
      <c r="R12" s="107">
        <v>5.7000000000000002E-2</v>
      </c>
      <c r="S12" s="107">
        <v>7.4999999999999997E-2</v>
      </c>
      <c r="T12" s="85"/>
      <c r="U12" s="85"/>
      <c r="V12" s="110"/>
      <c r="W12" s="110"/>
      <c r="X12" s="85"/>
      <c r="Y12" s="86">
        <f t="shared" si="2"/>
        <v>3.9858728557013118E-4</v>
      </c>
      <c r="Z12" s="86">
        <f t="shared" si="0"/>
        <v>4.1170534813319881E-4</v>
      </c>
      <c r="AA12" s="86">
        <f t="shared" si="0"/>
        <v>5.5499495459132189E-5</v>
      </c>
      <c r="AB12" s="86">
        <f t="shared" si="0"/>
        <v>5.5499495459132189E-5</v>
      </c>
      <c r="AC12" s="86">
        <f t="shared" si="0"/>
        <v>0</v>
      </c>
      <c r="AD12" s="86">
        <f t="shared" si="0"/>
        <v>0</v>
      </c>
      <c r="AE12" s="86">
        <f t="shared" si="0"/>
        <v>4.1372351160443995E-5</v>
      </c>
      <c r="AF12" s="86">
        <f t="shared" si="0"/>
        <v>4.1372351160443995E-5</v>
      </c>
      <c r="AG12" s="86">
        <f t="shared" si="0"/>
        <v>5.6508577194752777E-5</v>
      </c>
      <c r="AH12" s="86">
        <f t="shared" si="0"/>
        <v>5.4490413723511601E-5</v>
      </c>
      <c r="AI12" s="86">
        <f t="shared" si="0"/>
        <v>3.2290615539858726E-5</v>
      </c>
      <c r="AJ12" s="86">
        <f t="shared" si="0"/>
        <v>6.1553985872855695E-5</v>
      </c>
      <c r="AK12" s="86">
        <f t="shared" si="0"/>
        <v>8.2744702320887989E-5</v>
      </c>
      <c r="AL12" s="86">
        <f t="shared" si="0"/>
        <v>8.2744702320887989E-5</v>
      </c>
      <c r="AM12" s="86">
        <f t="shared" si="0"/>
        <v>5.7517658930373364E-5</v>
      </c>
      <c r="AN12" s="86">
        <f t="shared" si="0"/>
        <v>7.5681130171543896E-5</v>
      </c>
      <c r="AO12" s="86">
        <f t="shared" si="0"/>
        <v>0</v>
      </c>
      <c r="AP12" s="86">
        <f t="shared" si="1"/>
        <v>0</v>
      </c>
      <c r="AQ12" s="86">
        <f t="shared" si="1"/>
        <v>0</v>
      </c>
      <c r="AR12" s="86">
        <f t="shared" si="1"/>
        <v>0</v>
      </c>
    </row>
    <row r="13" spans="1:44" x14ac:dyDescent="0.2">
      <c r="A13" s="2" t="s">
        <v>126</v>
      </c>
      <c r="B13" s="2">
        <v>2.84</v>
      </c>
      <c r="C13" s="2">
        <v>2.85</v>
      </c>
      <c r="D13" s="107">
        <v>1.0880000000000001</v>
      </c>
      <c r="E13" s="107">
        <v>1.0780000000000001</v>
      </c>
      <c r="F13" s="107">
        <v>0.14699999999999999</v>
      </c>
      <c r="G13" s="107">
        <v>0.14899999999999999</v>
      </c>
      <c r="H13" s="107">
        <v>0</v>
      </c>
      <c r="I13" s="107">
        <v>0</v>
      </c>
      <c r="J13" s="107">
        <v>0.113</v>
      </c>
      <c r="K13" s="107">
        <v>0.11899999999999999</v>
      </c>
      <c r="L13" s="107">
        <v>0.156</v>
      </c>
      <c r="M13" s="107">
        <v>0.16</v>
      </c>
      <c r="N13" s="107">
        <v>0.112</v>
      </c>
      <c r="O13" s="107">
        <v>0.18099999999999999</v>
      </c>
      <c r="P13" s="107">
        <v>0.24</v>
      </c>
      <c r="Q13" s="107">
        <v>0.23499999999999999</v>
      </c>
      <c r="R13" s="107">
        <v>0.17399999999999999</v>
      </c>
      <c r="S13" s="107">
        <v>0.193</v>
      </c>
      <c r="T13" s="85"/>
      <c r="U13" s="85"/>
      <c r="V13" s="110"/>
      <c r="W13" s="110"/>
      <c r="X13" s="85"/>
      <c r="Y13" s="86">
        <f t="shared" si="2"/>
        <v>3.8175438596491226E-4</v>
      </c>
      <c r="Z13" s="86">
        <f t="shared" si="0"/>
        <v>3.7824561403508768E-4</v>
      </c>
      <c r="AA13" s="86">
        <f t="shared" si="0"/>
        <v>5.157894736842105E-5</v>
      </c>
      <c r="AB13" s="86">
        <f t="shared" si="0"/>
        <v>5.2280701754385959E-5</v>
      </c>
      <c r="AC13" s="86">
        <f t="shared" si="0"/>
        <v>0</v>
      </c>
      <c r="AD13" s="86">
        <f t="shared" si="0"/>
        <v>0</v>
      </c>
      <c r="AE13" s="86">
        <f t="shared" si="0"/>
        <v>3.9649122807017545E-5</v>
      </c>
      <c r="AF13" s="86">
        <f t="shared" si="0"/>
        <v>4.175438596491228E-5</v>
      </c>
      <c r="AG13" s="86">
        <f t="shared" si="0"/>
        <v>5.4736842105263158E-5</v>
      </c>
      <c r="AH13" s="86">
        <f t="shared" si="0"/>
        <v>5.6140350877192984E-5</v>
      </c>
      <c r="AI13" s="86">
        <f t="shared" si="0"/>
        <v>3.9298245614035087E-5</v>
      </c>
      <c r="AJ13" s="86">
        <f t="shared" si="0"/>
        <v>6.3508771929824548E-5</v>
      </c>
      <c r="AK13" s="86">
        <f t="shared" si="0"/>
        <v>8.4210526315789462E-5</v>
      </c>
      <c r="AL13" s="86">
        <f t="shared" si="0"/>
        <v>8.2456140350877186E-5</v>
      </c>
      <c r="AM13" s="86">
        <f t="shared" si="0"/>
        <v>6.1052631578947369E-5</v>
      </c>
      <c r="AN13" s="86">
        <f t="shared" si="0"/>
        <v>6.771929824561403E-5</v>
      </c>
      <c r="AO13" s="86">
        <f t="shared" si="0"/>
        <v>0</v>
      </c>
      <c r="AP13" s="86">
        <f t="shared" si="1"/>
        <v>0</v>
      </c>
      <c r="AQ13" s="86">
        <f t="shared" si="1"/>
        <v>0</v>
      </c>
      <c r="AR13" s="86">
        <f t="shared" si="1"/>
        <v>0</v>
      </c>
    </row>
    <row r="14" spans="1:44" x14ac:dyDescent="0.2">
      <c r="A14" s="2" t="s">
        <v>127</v>
      </c>
      <c r="B14" s="2">
        <v>0.48</v>
      </c>
      <c r="C14" s="2">
        <v>0.40500000000000003</v>
      </c>
      <c r="D14" s="107">
        <v>0.154</v>
      </c>
      <c r="E14" s="107">
        <v>0.151</v>
      </c>
      <c r="F14" s="107">
        <v>1.7999999999999999E-2</v>
      </c>
      <c r="G14" s="107">
        <v>0.02</v>
      </c>
      <c r="H14" s="107">
        <v>0</v>
      </c>
      <c r="I14" s="107">
        <v>0</v>
      </c>
      <c r="J14" s="107">
        <v>1.4999999999999999E-2</v>
      </c>
      <c r="K14" s="107">
        <v>1.4999999999999999E-2</v>
      </c>
      <c r="L14" s="107">
        <v>2.1000000000000001E-2</v>
      </c>
      <c r="M14" s="107">
        <v>2.3E-2</v>
      </c>
      <c r="N14" s="107">
        <v>1.6E-2</v>
      </c>
      <c r="O14" s="107">
        <v>2.5000000000000001E-2</v>
      </c>
      <c r="P14" s="107">
        <v>3.3000000000000002E-2</v>
      </c>
      <c r="Q14" s="107">
        <v>3.2000000000000001E-2</v>
      </c>
      <c r="R14" s="107">
        <v>2.3E-2</v>
      </c>
      <c r="S14" s="107">
        <v>2.8000000000000001E-2</v>
      </c>
      <c r="T14" s="85"/>
      <c r="U14" s="85"/>
      <c r="V14" s="110"/>
      <c r="W14" s="110"/>
      <c r="X14" s="85"/>
      <c r="Y14" s="86">
        <f t="shared" si="2"/>
        <v>3.8024691358024687E-4</v>
      </c>
      <c r="Z14" s="86">
        <f t="shared" si="0"/>
        <v>3.7283950617283945E-4</v>
      </c>
      <c r="AA14" s="86">
        <f t="shared" si="0"/>
        <v>4.4444444444444433E-5</v>
      </c>
      <c r="AB14" s="86">
        <f t="shared" si="0"/>
        <v>4.938271604938272E-5</v>
      </c>
      <c r="AC14" s="86">
        <f t="shared" si="0"/>
        <v>0</v>
      </c>
      <c r="AD14" s="86">
        <f t="shared" si="0"/>
        <v>0</v>
      </c>
      <c r="AE14" s="86">
        <f t="shared" si="0"/>
        <v>3.703703703703703E-5</v>
      </c>
      <c r="AF14" s="86">
        <f t="shared" si="0"/>
        <v>3.703703703703703E-5</v>
      </c>
      <c r="AG14" s="86">
        <f t="shared" si="0"/>
        <v>5.1851851851851857E-5</v>
      </c>
      <c r="AH14" s="86">
        <f t="shared" si="0"/>
        <v>5.6790123456790116E-5</v>
      </c>
      <c r="AI14" s="86">
        <f t="shared" si="0"/>
        <v>3.9506172839506166E-5</v>
      </c>
      <c r="AJ14" s="86">
        <f t="shared" si="0"/>
        <v>6.1728395061728397E-5</v>
      </c>
      <c r="AK14" s="86">
        <f t="shared" si="0"/>
        <v>8.1481481481481476E-5</v>
      </c>
      <c r="AL14" s="86">
        <f t="shared" si="0"/>
        <v>7.9012345679012333E-5</v>
      </c>
      <c r="AM14" s="86">
        <f t="shared" si="0"/>
        <v>5.6790123456790116E-5</v>
      </c>
      <c r="AN14" s="86">
        <f t="shared" si="0"/>
        <v>6.91358024691358E-5</v>
      </c>
      <c r="AO14" s="86">
        <f t="shared" si="0"/>
        <v>0</v>
      </c>
      <c r="AP14" s="86">
        <f t="shared" si="1"/>
        <v>0</v>
      </c>
      <c r="AQ14" s="86">
        <f t="shared" si="1"/>
        <v>0</v>
      </c>
      <c r="AR14" s="86">
        <f t="shared" si="1"/>
        <v>0</v>
      </c>
    </row>
    <row r="15" spans="1:44" x14ac:dyDescent="0.2">
      <c r="A15" s="2" t="s">
        <v>128</v>
      </c>
      <c r="B15" s="2">
        <v>3.06</v>
      </c>
      <c r="C15" s="2">
        <v>2.82</v>
      </c>
      <c r="D15" s="107">
        <v>0.88900000000000001</v>
      </c>
      <c r="E15" s="107">
        <v>0.874</v>
      </c>
      <c r="F15" s="107">
        <v>9.6000000000000002E-2</v>
      </c>
      <c r="G15" s="107">
        <v>9.7000000000000003E-2</v>
      </c>
      <c r="H15" s="107">
        <v>0</v>
      </c>
      <c r="I15" s="107">
        <v>0</v>
      </c>
      <c r="J15" s="107">
        <v>8.4000000000000005E-2</v>
      </c>
      <c r="K15" s="107">
        <v>7.4999999999999997E-2</v>
      </c>
      <c r="L15" s="107">
        <v>0.15</v>
      </c>
      <c r="M15" s="107">
        <v>0.14199999999999999</v>
      </c>
      <c r="N15" s="107">
        <v>0.111</v>
      </c>
      <c r="O15" s="107">
        <v>0.156</v>
      </c>
      <c r="P15" s="107">
        <v>0.186</v>
      </c>
      <c r="Q15" s="107">
        <v>0.185</v>
      </c>
      <c r="R15" s="107">
        <v>0.13100000000000001</v>
      </c>
      <c r="S15" s="107">
        <v>0.161</v>
      </c>
      <c r="T15" s="85"/>
      <c r="U15" s="85"/>
      <c r="V15" s="110"/>
      <c r="W15" s="110"/>
      <c r="X15" s="85"/>
      <c r="Y15" s="86">
        <f t="shared" si="2"/>
        <v>3.1524822695035463E-4</v>
      </c>
      <c r="Z15" s="86">
        <f t="shared" si="0"/>
        <v>3.0992907801418443E-4</v>
      </c>
      <c r="AA15" s="86">
        <f t="shared" si="0"/>
        <v>3.4042553191489365E-5</v>
      </c>
      <c r="AB15" s="86">
        <f t="shared" si="0"/>
        <v>3.4397163120567377E-5</v>
      </c>
      <c r="AC15" s="86">
        <f t="shared" si="0"/>
        <v>0</v>
      </c>
      <c r="AD15" s="86">
        <f t="shared" si="0"/>
        <v>0</v>
      </c>
      <c r="AE15" s="86">
        <f t="shared" si="0"/>
        <v>2.9787234042553195E-5</v>
      </c>
      <c r="AF15" s="86">
        <f t="shared" si="0"/>
        <v>2.6595744680851064E-5</v>
      </c>
      <c r="AG15" s="86">
        <f t="shared" si="0"/>
        <v>5.3191489361702127E-5</v>
      </c>
      <c r="AH15" s="86">
        <f t="shared" si="0"/>
        <v>5.0354609929078014E-5</v>
      </c>
      <c r="AI15" s="86">
        <f t="shared" si="0"/>
        <v>3.936170212765958E-5</v>
      </c>
      <c r="AJ15" s="86">
        <f t="shared" si="0"/>
        <v>5.5319148936170217E-5</v>
      </c>
      <c r="AK15" s="86">
        <f t="shared" si="0"/>
        <v>6.5957446808510647E-5</v>
      </c>
      <c r="AL15" s="86">
        <f t="shared" si="0"/>
        <v>6.5602836879432628E-5</v>
      </c>
      <c r="AM15" s="86">
        <f t="shared" si="0"/>
        <v>4.6453900709219866E-5</v>
      </c>
      <c r="AN15" s="86">
        <f t="shared" si="0"/>
        <v>5.7092198581560289E-5</v>
      </c>
      <c r="AO15" s="86">
        <f t="shared" si="0"/>
        <v>0</v>
      </c>
      <c r="AP15" s="86">
        <f t="shared" si="1"/>
        <v>0</v>
      </c>
      <c r="AQ15" s="86">
        <f t="shared" si="1"/>
        <v>0</v>
      </c>
      <c r="AR15" s="86">
        <f t="shared" si="1"/>
        <v>0</v>
      </c>
    </row>
    <row r="16" spans="1:44" x14ac:dyDescent="0.2">
      <c r="A16" s="2" t="s">
        <v>129</v>
      </c>
      <c r="B16" s="2">
        <v>0.46</v>
      </c>
      <c r="C16" s="2">
        <v>0.433</v>
      </c>
      <c r="D16" s="107">
        <v>0.13300000000000001</v>
      </c>
      <c r="E16" s="107">
        <v>0.13700000000000001</v>
      </c>
      <c r="F16" s="107">
        <v>1.4999999999999999E-2</v>
      </c>
      <c r="G16" s="107">
        <v>1.7999999999999999E-2</v>
      </c>
      <c r="H16" s="107">
        <v>0</v>
      </c>
      <c r="I16" s="107">
        <v>0</v>
      </c>
      <c r="J16" s="107">
        <v>1.2999999999999999E-2</v>
      </c>
      <c r="K16" s="107">
        <v>1.2E-2</v>
      </c>
      <c r="L16" s="107">
        <v>2.8000000000000001E-2</v>
      </c>
      <c r="M16" s="107">
        <v>2.5999999999999999E-2</v>
      </c>
      <c r="N16" s="107">
        <v>2.1000000000000001E-2</v>
      </c>
      <c r="O16" s="107">
        <v>2.7E-2</v>
      </c>
      <c r="P16" s="107">
        <v>3.2000000000000001E-2</v>
      </c>
      <c r="Q16" s="107">
        <v>2.9000000000000001E-2</v>
      </c>
      <c r="R16" s="107">
        <v>2.1999999999999999E-2</v>
      </c>
      <c r="S16" s="107">
        <v>2.5000000000000001E-2</v>
      </c>
      <c r="T16" s="85"/>
      <c r="U16" s="85"/>
      <c r="V16" s="110"/>
      <c r="W16" s="110"/>
      <c r="X16" s="85"/>
      <c r="Y16" s="86">
        <f t="shared" si="2"/>
        <v>3.0715935334872982E-4</v>
      </c>
      <c r="Z16" s="86">
        <f t="shared" si="0"/>
        <v>3.1639722863741347E-4</v>
      </c>
      <c r="AA16" s="86">
        <f t="shared" si="0"/>
        <v>3.4642032332563504E-5</v>
      </c>
      <c r="AB16" s="86">
        <f t="shared" si="0"/>
        <v>4.1570438799076207E-5</v>
      </c>
      <c r="AC16" s="86">
        <f t="shared" si="0"/>
        <v>0</v>
      </c>
      <c r="AD16" s="86">
        <f t="shared" si="0"/>
        <v>0</v>
      </c>
      <c r="AE16" s="86">
        <f t="shared" si="0"/>
        <v>3.0023094688221707E-5</v>
      </c>
      <c r="AF16" s="86">
        <f t="shared" si="0"/>
        <v>2.7713625866050809E-5</v>
      </c>
      <c r="AG16" s="86">
        <f t="shared" si="0"/>
        <v>6.4665127020785225E-5</v>
      </c>
      <c r="AH16" s="86">
        <f t="shared" si="0"/>
        <v>6.0046189376443415E-5</v>
      </c>
      <c r="AI16" s="86">
        <f t="shared" si="0"/>
        <v>4.8498845265588922E-5</v>
      </c>
      <c r="AJ16" s="86">
        <f t="shared" si="0"/>
        <v>6.2355658198614313E-5</v>
      </c>
      <c r="AK16" s="86">
        <f t="shared" si="0"/>
        <v>7.3903002309468819E-5</v>
      </c>
      <c r="AL16" s="86">
        <f t="shared" si="0"/>
        <v>6.6974595842956124E-5</v>
      </c>
      <c r="AM16" s="86">
        <f t="shared" si="0"/>
        <v>5.0808314087759814E-5</v>
      </c>
      <c r="AN16" s="86">
        <f t="shared" si="0"/>
        <v>5.7736720554272523E-5</v>
      </c>
      <c r="AO16" s="86">
        <f t="shared" si="0"/>
        <v>0</v>
      </c>
      <c r="AP16" s="86">
        <f t="shared" si="1"/>
        <v>0</v>
      </c>
      <c r="AQ16" s="86">
        <f t="shared" si="1"/>
        <v>0</v>
      </c>
      <c r="AR16" s="86">
        <f t="shared" si="1"/>
        <v>0</v>
      </c>
    </row>
    <row r="17" spans="1:23" x14ac:dyDescent="0.2">
      <c r="A17" s="87" t="s">
        <v>210</v>
      </c>
      <c r="B17" s="87"/>
      <c r="C17" s="88"/>
      <c r="D17" s="123">
        <f t="shared" ref="D17:S17" si="4">SUM(D2:D16)</f>
        <v>51.20300000000001</v>
      </c>
      <c r="E17" s="123">
        <f t="shared" si="4"/>
        <v>51.968000000000004</v>
      </c>
      <c r="F17" s="123">
        <f t="shared" si="4"/>
        <v>7.173</v>
      </c>
      <c r="G17" s="123">
        <f t="shared" si="4"/>
        <v>7.5139999999999993</v>
      </c>
      <c r="H17" s="123">
        <f t="shared" si="4"/>
        <v>3.3000000000000002E-2</v>
      </c>
      <c r="I17" s="123">
        <f t="shared" si="4"/>
        <v>2.0999999999999998E-2</v>
      </c>
      <c r="J17" s="123">
        <f t="shared" si="4"/>
        <v>5.6310000000000002</v>
      </c>
      <c r="K17" s="123">
        <f t="shared" si="4"/>
        <v>5.3789999999999996</v>
      </c>
      <c r="L17" s="123">
        <f t="shared" si="4"/>
        <v>6.9570000000000007</v>
      </c>
      <c r="M17" s="123">
        <f t="shared" si="4"/>
        <v>6.9410000000000007</v>
      </c>
      <c r="N17" s="123">
        <f t="shared" si="4"/>
        <v>3.948</v>
      </c>
      <c r="O17" s="123">
        <f t="shared" si="4"/>
        <v>7.6239999999999997</v>
      </c>
      <c r="P17" s="123">
        <f t="shared" si="4"/>
        <v>11.343</v>
      </c>
      <c r="Q17" s="123">
        <f t="shared" si="4"/>
        <v>11.21</v>
      </c>
      <c r="R17" s="123">
        <f t="shared" si="4"/>
        <v>8.0060000000000002</v>
      </c>
      <c r="S17" s="123">
        <f t="shared" si="4"/>
        <v>10.059999999999999</v>
      </c>
      <c r="T17" s="88"/>
      <c r="U17" s="88"/>
      <c r="V17" s="88"/>
      <c r="W17" s="88"/>
    </row>
    <row r="18" spans="1:23" x14ac:dyDescent="0.2">
      <c r="A18" s="87" t="s">
        <v>140</v>
      </c>
      <c r="B18" s="87"/>
      <c r="C18" s="87"/>
      <c r="D18" s="89">
        <f>(2*Y3)/(Y2+Y4)</f>
        <v>0.87380932847911297</v>
      </c>
      <c r="E18" s="89">
        <f t="shared" ref="E18:G18" si="5">(2*Z3)/(Z2+Z4)</f>
        <v>0.96695869827156988</v>
      </c>
      <c r="F18" s="89">
        <f t="shared" si="5"/>
        <v>0.93645155771173483</v>
      </c>
      <c r="G18" s="89">
        <f t="shared" si="5"/>
        <v>1.083882970418276</v>
      </c>
      <c r="H18" s="124" t="s">
        <v>212</v>
      </c>
      <c r="I18" s="124" t="s">
        <v>212</v>
      </c>
      <c r="J18" s="89">
        <f t="shared" ref="J18" si="6">(2*AE3)/(AE2+AE4)</f>
        <v>0.92427902245336846</v>
      </c>
      <c r="K18" s="89">
        <f t="shared" ref="K18" si="7">(2*AF3)/(AF2+AF4)</f>
        <v>0.92075232339202895</v>
      </c>
      <c r="L18" s="89">
        <f t="shared" ref="L18" si="8">(2*AG3)/(AG2+AG4)</f>
        <v>0.93485802087424352</v>
      </c>
      <c r="M18" s="89">
        <f t="shared" ref="M18" si="9">(2*AH3)/(AH2+AH4)</f>
        <v>0.95571812555422175</v>
      </c>
      <c r="N18" s="89">
        <f t="shared" ref="N18" si="10">(2*AI3)/(AI2+AI4)</f>
        <v>0.93490243163204734</v>
      </c>
      <c r="O18" s="89">
        <f t="shared" ref="O18" si="11">(2*AJ3)/(AJ2+AJ4)</f>
        <v>0.96612557062086191</v>
      </c>
      <c r="P18" s="89">
        <f t="shared" ref="P18" si="12">(2*AK3)/(AK2+AK4)</f>
        <v>0.95269415347326347</v>
      </c>
      <c r="Q18" s="89">
        <f t="shared" ref="Q18" si="13">(2*AL3)/(AL2+AL4)</f>
        <v>0.99153062149778515</v>
      </c>
      <c r="R18" s="89">
        <f t="shared" ref="R18" si="14">(2*AM3)/(AM2+AM4)</f>
        <v>0.93543281574495407</v>
      </c>
      <c r="S18" s="89">
        <f t="shared" ref="S18" si="15">(2*AN3)/(AN2+AN4)</f>
        <v>0.95059999459844147</v>
      </c>
      <c r="T18" s="89"/>
      <c r="U18" s="89"/>
      <c r="V18" s="89"/>
      <c r="W18" s="89"/>
    </row>
    <row r="19" spans="1:23" s="2" customFormat="1" x14ac:dyDescent="0.2">
      <c r="A19" s="87" t="s">
        <v>141</v>
      </c>
      <c r="B19" s="87"/>
      <c r="C19" s="87"/>
      <c r="D19" s="89">
        <f>Y3/((Y2*Y4)^0.5)</f>
        <v>0.87392266156583953</v>
      </c>
      <c r="E19" s="89">
        <f t="shared" ref="E19:G19" si="16">Z3/((Z2*Z4)^0.5)</f>
        <v>0.97279194481904496</v>
      </c>
      <c r="F19" s="89">
        <f t="shared" si="16"/>
        <v>0.93682344881146007</v>
      </c>
      <c r="G19" s="89">
        <f t="shared" si="16"/>
        <v>1.0839571357882227</v>
      </c>
      <c r="H19" s="124" t="s">
        <v>212</v>
      </c>
      <c r="I19" s="124" t="s">
        <v>212</v>
      </c>
      <c r="J19" s="89">
        <f t="shared" ref="J19" si="17">AE3/((AE2*AE4)^0.5)</f>
        <v>0.92428172894704963</v>
      </c>
      <c r="K19" s="89">
        <f t="shared" ref="K19" si="18">AF3/((AF2*AF4)^0.5)</f>
        <v>0.92076411171880923</v>
      </c>
      <c r="L19" s="89">
        <f t="shared" ref="L19" si="19">AG3/((AG2*AG4)^0.5)</f>
        <v>0.93522337495240504</v>
      </c>
      <c r="M19" s="89">
        <f t="shared" ref="M19" si="20">AH3/((AH2*AH4)^0.5)</f>
        <v>0.95579872266004695</v>
      </c>
      <c r="N19" s="89">
        <f t="shared" ref="N19" si="21">AI3/((AI2*AI4)^0.5)</f>
        <v>0.93548504441629843</v>
      </c>
      <c r="O19" s="89">
        <f t="shared" ref="O19" si="22">AJ3/((AJ2*AJ4)^0.5)</f>
        <v>0.96626532958549227</v>
      </c>
      <c r="P19" s="89">
        <f t="shared" ref="P19" si="23">AK3/((AK2*AK4)^0.5)</f>
        <v>0.95475012833853501</v>
      </c>
      <c r="Q19" s="89">
        <f t="shared" ref="Q19" si="24">AL3/((AL2*AL4)^0.5)</f>
        <v>0.99268904622260301</v>
      </c>
      <c r="R19" s="89">
        <f t="shared" ref="R19" si="25">AM3/((AM2*AM4)^0.5)</f>
        <v>0.93564732487261892</v>
      </c>
      <c r="S19" s="89">
        <f t="shared" ref="S19" si="26">AN3/((AN2*AN4)^0.5)</f>
        <v>0.95114358400103449</v>
      </c>
      <c r="T19" s="89"/>
      <c r="U19" s="89"/>
      <c r="V19" s="89"/>
      <c r="W19" s="89"/>
    </row>
    <row r="20" spans="1:23" s="2" customFormat="1" x14ac:dyDescent="0.2">
      <c r="A20" s="87" t="s">
        <v>134</v>
      </c>
      <c r="B20" s="87"/>
      <c r="C20" s="89">
        <f>(((C12/$C12)+(C13/$C13)+(C14/$C14)+(C15/$C15)+(C16/$C16))/5)/(((C2/$C2)+(C3/$C3)+(C4/$C4)+(C5/$C5))/4)</f>
        <v>1</v>
      </c>
      <c r="D20" s="89">
        <f>(((D12/$C12)+(D13/$C13)+(D14/$C14)+(D15/$C15)+(D16/$C16))/5)/(((D2/$C2)+(D3/$C3)+(D4/$C4)+(D5/$C5))/4)</f>
        <v>1.7227843637602971</v>
      </c>
      <c r="E20" s="89">
        <f t="shared" ref="E20:G20" si="27">(((E12/$C12)+(E13/$C13)+(E14/$C14)+(E15/$C15)+(E16/$C16))/5)/(((E2/$C2)+(E3/$C3)+(E4/$C4)+(E5/$C5))/4)</f>
        <v>1.6901494893422684</v>
      </c>
      <c r="F20" s="89">
        <f t="shared" si="27"/>
        <v>1.6183165958619512</v>
      </c>
      <c r="G20" s="89">
        <f t="shared" si="27"/>
        <v>1.647695930850809</v>
      </c>
      <c r="H20" s="124" t="s">
        <v>212</v>
      </c>
      <c r="I20" s="124" t="s">
        <v>212</v>
      </c>
      <c r="J20" s="89">
        <f t="shared" ref="J20:S20" si="28">(((J12/$C12)+(J13/$C13)+(J14/$C14)+(J15/$C15)+(J16/$C16))/5)/(((J2/$C2)+(J3/$C3)+(J4/$C4)+(J5/$C5))/4)</f>
        <v>1.6357209535329729</v>
      </c>
      <c r="K20" s="89">
        <f t="shared" si="28"/>
        <v>1.7125695955324398</v>
      </c>
      <c r="L20" s="89">
        <f t="shared" si="28"/>
        <v>2.1073944987023974</v>
      </c>
      <c r="M20" s="89">
        <f t="shared" si="28"/>
        <v>2.1171584969548127</v>
      </c>
      <c r="N20" s="89">
        <f t="shared" si="28"/>
        <v>2.8057201622262915</v>
      </c>
      <c r="O20" s="89">
        <f t="shared" si="28"/>
        <v>2.0909170019040144</v>
      </c>
      <c r="P20" s="89">
        <f t="shared" si="28"/>
        <v>1.6486959289067926</v>
      </c>
      <c r="Q20" s="89">
        <f t="shared" si="28"/>
        <v>1.6410759043238743</v>
      </c>
      <c r="R20" s="89">
        <f t="shared" si="28"/>
        <v>1.6622411475880114</v>
      </c>
      <c r="S20" s="89">
        <f t="shared" si="28"/>
        <v>1.5969972436061084</v>
      </c>
      <c r="T20" s="89"/>
      <c r="U20" s="89"/>
      <c r="V20" s="89"/>
      <c r="W20" s="89"/>
    </row>
    <row r="21" spans="1:23" s="2" customFormat="1" x14ac:dyDescent="0.2">
      <c r="A21" s="87" t="s">
        <v>135</v>
      </c>
      <c r="B21" s="87"/>
      <c r="C21" s="89">
        <f>((2*((C6/$C6)+(C7/$C7)+(C8/$C8)+(C9/$C9)+(C10/$C10)))/5)/((((C2/$C2)+(C3/$C3)+(C4/$C4)+(C5/$C5))/4)+(((C12/$C12)+(C13/$C13)+(C14/$C14)+(C15/$C15)+(C16/$C16))/5))</f>
        <v>1</v>
      </c>
      <c r="D21" s="89">
        <f t="shared" ref="D21:G21" si="29">((2*((D6/$C6)+(D7/$C7)+(D8/$C8)+(D9/$C9)+(D10/$C10)))/5)/((((D2/$C2)+(D3/$C3)+(D4/$C4)+(D5/$C5))/4)+(((D12/$C12)+(D13/$C13)+(D14/$C14)+(D15/$C15)+(D16/$C16))/5))</f>
        <v>1.4494315238160194</v>
      </c>
      <c r="E21" s="89">
        <f t="shared" si="29"/>
        <v>1.4410147294676678</v>
      </c>
      <c r="F21" s="89">
        <f t="shared" si="29"/>
        <v>1.4207417271004841</v>
      </c>
      <c r="G21" s="89">
        <f t="shared" si="29"/>
        <v>1.2790533649054707</v>
      </c>
      <c r="H21" s="124" t="s">
        <v>212</v>
      </c>
      <c r="I21" s="124" t="s">
        <v>212</v>
      </c>
      <c r="J21" s="89">
        <f t="shared" ref="J21:S21" si="30">((2*((J6/$C6)+(J7/$C7)+(J8/$C8)+(J9/$C9)+(J10/$C10)))/5)/((((J2/$C2)+(J3/$C3)+(J4/$C4)+(J5/$C5))/4)+(((J12/$C12)+(J13/$C13)+(J14/$C14)+(J15/$C15)+(J16/$C16))/5))</f>
        <v>1.355848626288183</v>
      </c>
      <c r="K21" s="89">
        <f t="shared" si="30"/>
        <v>1.4200170914087566</v>
      </c>
      <c r="L21" s="89">
        <f t="shared" si="30"/>
        <v>1.1849754704225761</v>
      </c>
      <c r="M21" s="89">
        <f t="shared" si="30"/>
        <v>1.1815623962413915</v>
      </c>
      <c r="N21" s="89">
        <f t="shared" si="30"/>
        <v>1.0323892884316752</v>
      </c>
      <c r="O21" s="89">
        <f t="shared" si="30"/>
        <v>1.2034798881558062</v>
      </c>
      <c r="P21" s="89">
        <f t="shared" si="30"/>
        <v>1.3034000896381222</v>
      </c>
      <c r="Q21" s="89">
        <f t="shared" si="30"/>
        <v>1.322122868078162</v>
      </c>
      <c r="R21" s="89">
        <f t="shared" si="30"/>
        <v>1.2266863567088315</v>
      </c>
      <c r="S21" s="89">
        <f t="shared" si="30"/>
        <v>1.3630391030571281</v>
      </c>
      <c r="T21" s="89"/>
      <c r="U21" s="89"/>
      <c r="V21" s="89"/>
      <c r="W21" s="89"/>
    </row>
    <row r="24" spans="1:23" x14ac:dyDescent="0.2">
      <c r="A24" s="84" t="s">
        <v>130</v>
      </c>
    </row>
    <row r="25" spans="1:23" x14ac:dyDescent="0.2">
      <c r="A25" s="90" t="s">
        <v>131</v>
      </c>
    </row>
    <row r="26" spans="1:23" x14ac:dyDescent="0.2">
      <c r="A26" s="82" t="s">
        <v>132</v>
      </c>
    </row>
    <row r="27" spans="1:23" x14ac:dyDescent="0.2">
      <c r="A27" s="91" t="s">
        <v>133</v>
      </c>
    </row>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54" spans="2:33" x14ac:dyDescent="0.2">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row>
    <row r="55" spans="2:33" x14ac:dyDescent="0.2">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row>
    <row r="56" spans="2:33" x14ac:dyDescent="0.2">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row>
    <row r="57" spans="2:33" x14ac:dyDescent="0.2">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row>
    <row r="58" spans="2:33" x14ac:dyDescent="0.2">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row>
    <row r="59" spans="2:33" x14ac:dyDescent="0.2">
      <c r="B59" s="107"/>
      <c r="C59" s="107"/>
      <c r="D59" s="107"/>
      <c r="E59" s="107"/>
      <c r="F59" s="107"/>
      <c r="G59" s="107"/>
      <c r="H59" s="107"/>
      <c r="I59" s="107"/>
      <c r="J59" s="107"/>
      <c r="K59" s="107"/>
      <c r="L59" s="107"/>
      <c r="M59" s="107"/>
      <c r="N59" s="107"/>
      <c r="O59" s="107"/>
      <c r="P59" s="107"/>
      <c r="AG59" s="107"/>
    </row>
    <row r="60" spans="2:33" x14ac:dyDescent="0.2">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row>
    <row r="61" spans="2:33" x14ac:dyDescent="0.2">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row>
    <row r="62" spans="2:33" x14ac:dyDescent="0.2">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row>
    <row r="63" spans="2:33" x14ac:dyDescent="0.2">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row>
    <row r="64" spans="2:33" x14ac:dyDescent="0.2">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row>
    <row r="65" spans="2:33" x14ac:dyDescent="0.2">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row>
    <row r="66" spans="2:33" x14ac:dyDescent="0.2">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row>
    <row r="67" spans="2:33" x14ac:dyDescent="0.2">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row>
  </sheetData>
  <pageMargins left="0.7" right="0.7" top="0.75" bottom="0.75" header="0.3" footer="0.3"/>
  <pageSetup orientation="portrait" r:id="rId1"/>
  <ignoredErrors>
    <ignoredError sqref="Y11:AR11"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F5F8E-C8DE-4387-9AC6-0E9CFC7515AB}">
  <dimension ref="A1:E15"/>
  <sheetViews>
    <sheetView workbookViewId="0"/>
  </sheetViews>
  <sheetFormatPr defaultRowHeight="12.75" x14ac:dyDescent="0.2"/>
  <cols>
    <col min="1" max="1" width="56.7109375" style="2" customWidth="1"/>
    <col min="2" max="2" width="17" style="2" customWidth="1"/>
    <col min="3" max="3" width="16.7109375" style="2" customWidth="1"/>
    <col min="4" max="4" width="14.7109375" style="2" customWidth="1"/>
    <col min="5" max="5" width="15.85546875" style="2" customWidth="1"/>
  </cols>
  <sheetData>
    <row r="1" spans="1:5" s="2" customFormat="1" ht="15" x14ac:dyDescent="0.25">
      <c r="A1" s="195" t="s">
        <v>217</v>
      </c>
      <c r="B1" s="195" t="s">
        <v>218</v>
      </c>
      <c r="C1" s="195" t="s">
        <v>219</v>
      </c>
      <c r="D1" s="195" t="s">
        <v>220</v>
      </c>
      <c r="E1" s="195" t="s">
        <v>221</v>
      </c>
    </row>
    <row r="2" spans="1:5" s="2" customFormat="1" x14ac:dyDescent="0.2">
      <c r="A2" s="2" t="s">
        <v>222</v>
      </c>
      <c r="B2" s="2" t="s">
        <v>166</v>
      </c>
      <c r="C2" s="2" t="s">
        <v>223</v>
      </c>
      <c r="D2" s="196">
        <v>40.772509999999997</v>
      </c>
      <c r="E2" s="196">
        <v>-76.538539999999998</v>
      </c>
    </row>
    <row r="3" spans="1:5" s="2" customFormat="1" x14ac:dyDescent="0.2">
      <c r="A3" s="2" t="s">
        <v>222</v>
      </c>
      <c r="B3" s="2" t="s">
        <v>167</v>
      </c>
      <c r="C3" s="2" t="s">
        <v>223</v>
      </c>
      <c r="D3" s="196">
        <v>40.772509999999997</v>
      </c>
      <c r="E3" s="196">
        <v>-76.538539999999998</v>
      </c>
    </row>
    <row r="4" spans="1:5" s="2" customFormat="1" x14ac:dyDescent="0.2">
      <c r="A4" s="2" t="s">
        <v>224</v>
      </c>
      <c r="B4" s="2" t="s">
        <v>168</v>
      </c>
      <c r="C4" s="2" t="s">
        <v>225</v>
      </c>
      <c r="D4" s="196">
        <v>40.777360000000002</v>
      </c>
      <c r="E4" s="196">
        <v>-76.568119999999993</v>
      </c>
    </row>
    <row r="5" spans="1:5" s="2" customFormat="1" x14ac:dyDescent="0.2">
      <c r="A5" s="2" t="s">
        <v>224</v>
      </c>
      <c r="B5" s="2" t="s">
        <v>169</v>
      </c>
      <c r="C5" s="2" t="s">
        <v>225</v>
      </c>
      <c r="D5" s="196">
        <v>40.777360000000002</v>
      </c>
      <c r="E5" s="196">
        <v>-76.568119999999993</v>
      </c>
    </row>
    <row r="6" spans="1:5" s="2" customFormat="1" x14ac:dyDescent="0.2">
      <c r="A6" s="2" t="s">
        <v>226</v>
      </c>
      <c r="B6" s="2" t="s">
        <v>172</v>
      </c>
      <c r="C6" s="2" t="s">
        <v>227</v>
      </c>
      <c r="D6" s="196">
        <v>40.793750000000003</v>
      </c>
      <c r="E6" s="196">
        <v>-76.565020000000004</v>
      </c>
    </row>
    <row r="7" spans="1:5" s="2" customFormat="1" x14ac:dyDescent="0.2">
      <c r="A7" s="2" t="s">
        <v>226</v>
      </c>
      <c r="B7" s="2" t="s">
        <v>173</v>
      </c>
      <c r="C7" s="2" t="s">
        <v>227</v>
      </c>
      <c r="D7" s="196">
        <v>40.793750000000003</v>
      </c>
      <c r="E7" s="196">
        <v>-76.565020000000004</v>
      </c>
    </row>
    <row r="8" spans="1:5" s="2" customFormat="1" x14ac:dyDescent="0.2">
      <c r="A8" s="2" t="s">
        <v>228</v>
      </c>
      <c r="B8" s="2" t="s">
        <v>240</v>
      </c>
      <c r="C8" s="2" t="s">
        <v>229</v>
      </c>
      <c r="D8" s="196">
        <v>40.791550000000001</v>
      </c>
      <c r="E8" s="196">
        <v>-76.489609999999999</v>
      </c>
    </row>
    <row r="9" spans="1:5" s="2" customFormat="1" x14ac:dyDescent="0.2">
      <c r="A9" s="2" t="s">
        <v>228</v>
      </c>
      <c r="B9" s="2" t="s">
        <v>241</v>
      </c>
      <c r="C9" s="2" t="s">
        <v>229</v>
      </c>
      <c r="D9" s="196">
        <v>40.791550000000001</v>
      </c>
      <c r="E9" s="196">
        <v>-76.489609999999999</v>
      </c>
    </row>
    <row r="10" spans="1:5" s="2" customFormat="1" x14ac:dyDescent="0.2">
      <c r="A10" s="2" t="s">
        <v>230</v>
      </c>
      <c r="B10" s="2" t="s">
        <v>176</v>
      </c>
      <c r="C10" s="2" t="s">
        <v>231</v>
      </c>
      <c r="D10" s="196">
        <v>40.792050000000003</v>
      </c>
      <c r="E10" s="196">
        <v>-76.489519999999999</v>
      </c>
    </row>
    <row r="11" spans="1:5" s="2" customFormat="1" x14ac:dyDescent="0.2">
      <c r="A11" s="2" t="s">
        <v>232</v>
      </c>
      <c r="B11" s="2" t="s">
        <v>177</v>
      </c>
      <c r="C11" s="2" t="s">
        <v>233</v>
      </c>
      <c r="D11" s="196">
        <v>40.792200000000001</v>
      </c>
      <c r="E11" s="196">
        <v>-76.489239999999995</v>
      </c>
    </row>
    <row r="12" spans="1:5" s="2" customFormat="1" x14ac:dyDescent="0.2">
      <c r="A12" s="2" t="s">
        <v>234</v>
      </c>
      <c r="B12" s="2" t="s">
        <v>178</v>
      </c>
      <c r="C12" s="2" t="s">
        <v>235</v>
      </c>
      <c r="D12" s="196">
        <v>40.77393</v>
      </c>
      <c r="E12" s="196">
        <v>-76.493589999999998</v>
      </c>
    </row>
    <row r="13" spans="1:5" s="2" customFormat="1" x14ac:dyDescent="0.2">
      <c r="A13" s="2" t="s">
        <v>234</v>
      </c>
      <c r="B13" s="2" t="s">
        <v>179</v>
      </c>
      <c r="C13" s="2" t="s">
        <v>235</v>
      </c>
      <c r="D13" s="196">
        <v>40.77393</v>
      </c>
      <c r="E13" s="196">
        <v>-76.493589999999998</v>
      </c>
    </row>
    <row r="14" spans="1:5" s="2" customFormat="1" x14ac:dyDescent="0.2">
      <c r="A14" s="2" t="s">
        <v>236</v>
      </c>
      <c r="B14" s="2" t="s">
        <v>180</v>
      </c>
      <c r="C14" s="2" t="s">
        <v>237</v>
      </c>
      <c r="D14" s="196">
        <v>40.773260000000001</v>
      </c>
      <c r="E14" s="196">
        <v>-76.490189999999998</v>
      </c>
    </row>
    <row r="15" spans="1:5" s="2" customFormat="1" x14ac:dyDescent="0.2">
      <c r="A15" s="2" t="s">
        <v>238</v>
      </c>
      <c r="B15" s="2" t="s">
        <v>181</v>
      </c>
      <c r="C15" s="2" t="s">
        <v>239</v>
      </c>
      <c r="D15" s="196">
        <v>40.773200000000003</v>
      </c>
      <c r="E15" s="196">
        <v>-76.491200000000006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Letter</vt:lpstr>
      <vt:lpstr>Data</vt:lpstr>
      <vt:lpstr>QA Data</vt:lpstr>
      <vt:lpstr>summary</vt:lpstr>
      <vt:lpstr>locations</vt:lpstr>
      <vt:lpstr>'Cover Letter'!Print_Area</vt:lpstr>
      <vt:lpstr>Data!Print_Area</vt:lpstr>
      <vt:lpstr>'QA Data'!Print_Area</vt:lpstr>
      <vt:lpstr>Data!Print_Titles</vt:lpstr>
      <vt:lpstr>'QA Data'!Print_Titles</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Beak</dc:creator>
  <cp:lastModifiedBy>Wilkin, Rick</cp:lastModifiedBy>
  <cp:lastPrinted>2016-08-16T20:32:15Z</cp:lastPrinted>
  <dcterms:created xsi:type="dcterms:W3CDTF">2014-07-31T03:14:21Z</dcterms:created>
  <dcterms:modified xsi:type="dcterms:W3CDTF">2024-09-23T18:24:08Z</dcterms:modified>
</cp:coreProperties>
</file>